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urs" sheetId="1" r:id="rId4"/>
    <sheet state="visible" name="Chiithis " sheetId="2" r:id="rId5"/>
    <sheet state="visible" name="Bills" sheetId="3" r:id="rId6"/>
    <sheet state="visible" name="TT" sheetId="4" r:id="rId7"/>
  </sheets>
  <definedNames/>
  <calcPr/>
  <extLst>
    <ext uri="GoogleSheetsCustomDataVersion2">
      <go:sheetsCustomData xmlns:go="http://customooxmlschemas.google.com/" r:id="rId8" roundtripDataChecksum="VHOGt1yGjFfk5kpjbf0tBQtsOKGU6cDN5Fft/iji6BM="/>
    </ext>
  </extLst>
</workbook>
</file>

<file path=xl/sharedStrings.xml><?xml version="1.0" encoding="utf-8"?>
<sst xmlns="http://schemas.openxmlformats.org/spreadsheetml/2006/main" count="2401" uniqueCount="377">
  <si>
    <t>No.</t>
  </si>
  <si>
    <t>Date</t>
  </si>
  <si>
    <t xml:space="preserve">Days </t>
  </si>
  <si>
    <t>Employer Name</t>
  </si>
  <si>
    <t>Shift Timmings in Hours</t>
  </si>
  <si>
    <t>hourly wage :</t>
  </si>
  <si>
    <t>No. of hours</t>
  </si>
  <si>
    <t>pay per day</t>
  </si>
  <si>
    <t>Number of Hours</t>
  </si>
  <si>
    <t>Comments</t>
  </si>
  <si>
    <t>Pay of the week</t>
  </si>
  <si>
    <t xml:space="preserve">Comment </t>
  </si>
  <si>
    <t>Holiday</t>
  </si>
  <si>
    <t>In</t>
  </si>
  <si>
    <t>Out</t>
  </si>
  <si>
    <t>Sunday</t>
  </si>
  <si>
    <t>Christy Yang</t>
  </si>
  <si>
    <t>Monday</t>
  </si>
  <si>
    <t>Tuesday</t>
  </si>
  <si>
    <t>Wednesday</t>
  </si>
  <si>
    <t>bakery</t>
  </si>
  <si>
    <t>Thursday</t>
  </si>
  <si>
    <t>Friday</t>
  </si>
  <si>
    <t>Saturday</t>
  </si>
  <si>
    <t>Got the bakery pay 1270 for 82 hrs which excluded 1/2hr lunch breaks daily and extra breaks (she paid on 5 may)</t>
  </si>
  <si>
    <t>shawarma</t>
  </si>
  <si>
    <t>college visited</t>
  </si>
  <si>
    <t xml:space="preserve">college visit </t>
  </si>
  <si>
    <t>Shawarma</t>
  </si>
  <si>
    <t>Got Paid 540 for working 38.5 hrs</t>
  </si>
  <si>
    <t xml:space="preserve">Got paid 575 for working 41 hrs </t>
  </si>
  <si>
    <t>Got paid 550</t>
  </si>
  <si>
    <t>Got paid 570</t>
  </si>
  <si>
    <t>40(did  2 hrs extra till 10 )</t>
  </si>
  <si>
    <t>Got paid 560(add more 28$ to next week payment)</t>
  </si>
  <si>
    <t>Got paid 640</t>
  </si>
  <si>
    <t>Shawarma rox</t>
  </si>
  <si>
    <t>Subtracted 30mints coz u took brk for seminar</t>
  </si>
  <si>
    <t xml:space="preserve">Showtime </t>
  </si>
  <si>
    <t>Showtime</t>
  </si>
  <si>
    <t>Paramount</t>
  </si>
  <si>
    <t>Paramount paid 58.14cads for working 3.5 hrs which is till 6th aug</t>
  </si>
  <si>
    <t xml:space="preserve">Got paid 387 </t>
  </si>
  <si>
    <t xml:space="preserve">Showtime paid 510cads which was till 18th aug  </t>
  </si>
  <si>
    <t xml:space="preserve">Paramount </t>
  </si>
  <si>
    <t>6 hrs 25 mins</t>
  </si>
  <si>
    <t>6 hrs 31 mints</t>
  </si>
  <si>
    <t>29 hrs 56 mins</t>
  </si>
  <si>
    <t>8hr 12 mints</t>
  </si>
  <si>
    <t>7 hrs 2 mints</t>
  </si>
  <si>
    <t xml:space="preserve">49.5 hrs </t>
  </si>
  <si>
    <t>430 paid by showtime till 2 sept</t>
  </si>
  <si>
    <t>9 hrs 39 mints</t>
  </si>
  <si>
    <t>6 hrs 38 mins</t>
  </si>
  <si>
    <t>6hrs 14 mins</t>
  </si>
  <si>
    <t>4 hrs 51 minst</t>
  </si>
  <si>
    <t>6 hrs 53 mins</t>
  </si>
  <si>
    <t>Shift got cancelled</t>
  </si>
  <si>
    <t>6 hrs 29 mins</t>
  </si>
  <si>
    <t>24hrs  13 mins</t>
  </si>
  <si>
    <t>54 hrs 9 mins</t>
  </si>
  <si>
    <t>6hr 10 mins</t>
  </si>
  <si>
    <t>5hr 28 mins</t>
  </si>
  <si>
    <t>3hr 15 mins</t>
  </si>
  <si>
    <t>6hrs 59 mins</t>
  </si>
  <si>
    <t>15hrs 38 mins</t>
  </si>
  <si>
    <t>69 hrs 47 mins</t>
  </si>
  <si>
    <t xml:space="preserve">240cads / 24 hrs on showtime from 2sept till 16 sept </t>
  </si>
  <si>
    <t>Got 350 cads from showtime on 17 oct</t>
  </si>
  <si>
    <t>5hrs 39 mins</t>
  </si>
  <si>
    <t>5hrs 24 mins</t>
  </si>
  <si>
    <t>5hrs 2 mins</t>
  </si>
  <si>
    <t xml:space="preserve">Shift </t>
  </si>
  <si>
    <t>Cancelled (ali bhai)</t>
  </si>
  <si>
    <t>paramount</t>
  </si>
  <si>
    <t>6hrs 22 mins</t>
  </si>
  <si>
    <t>No break</t>
  </si>
  <si>
    <t>6hrs 22 mins////////. 6hrs 22 mins</t>
  </si>
  <si>
    <t>5hrs 31 mins</t>
  </si>
  <si>
    <t>paid the amount 480.50 , 496 till 22 Sept on this date</t>
  </si>
  <si>
    <t>5hrs 18 mins</t>
  </si>
  <si>
    <t xml:space="preserve"> break taken</t>
  </si>
  <si>
    <t xml:space="preserve">12 hrs 6 mins </t>
  </si>
  <si>
    <t xml:space="preserve">6hrs 59 mins </t>
  </si>
  <si>
    <t>Break taken</t>
  </si>
  <si>
    <t>23 hrs on showtime from 17 sept to 30 sept</t>
  </si>
  <si>
    <t>6hrs 38 mins</t>
  </si>
  <si>
    <t>5hrs 5 mins</t>
  </si>
  <si>
    <t>5hrs 44 mins</t>
  </si>
  <si>
    <t xml:space="preserve">5 hrs 58 mins </t>
  </si>
  <si>
    <t xml:space="preserve">5 hrs 50 mins </t>
  </si>
  <si>
    <t>Total 48 hrs on paramount from 24 sept till 8 oct</t>
  </si>
  <si>
    <t>6hrs 28 mins</t>
  </si>
  <si>
    <t>Paramount caught fire</t>
  </si>
  <si>
    <t xml:space="preserve">5hrs </t>
  </si>
  <si>
    <t>6hrs 40 mins</t>
  </si>
  <si>
    <t>9hrs 14 mins</t>
  </si>
  <si>
    <t xml:space="preserve">6hrs </t>
  </si>
  <si>
    <t>5hrs 14 mins</t>
  </si>
  <si>
    <t>7hrs 31 mins</t>
  </si>
  <si>
    <t>10 hrs 15 mins</t>
  </si>
  <si>
    <t>4hrs 49 mins</t>
  </si>
  <si>
    <t>4 hrs 49 mins</t>
  </si>
  <si>
    <t>Forgot to punch in for this shift (shoeb bhai called at 6:02 pm)</t>
  </si>
  <si>
    <t>7 hrs 11 mins</t>
  </si>
  <si>
    <t>Showtime took a sick leave</t>
  </si>
  <si>
    <t>7hrs  30 mins</t>
  </si>
  <si>
    <t>86 hrs till oct 29 from 22 sept</t>
  </si>
  <si>
    <t>90 hrs said by shoeb bhai</t>
  </si>
  <si>
    <t>6hrs 10 mins</t>
  </si>
  <si>
    <t xml:space="preserve">6hrs 23 mins </t>
  </si>
  <si>
    <t xml:space="preserve">5hrs 4 mins </t>
  </si>
  <si>
    <t>97hrs</t>
  </si>
  <si>
    <t>5hrs 45 mins</t>
  </si>
  <si>
    <t>6hrs 4 mins</t>
  </si>
  <si>
    <t xml:space="preserve">8 hrs </t>
  </si>
  <si>
    <t xml:space="preserve">6hrs 10 mins </t>
  </si>
  <si>
    <t>6hrs 20 mins</t>
  </si>
  <si>
    <t xml:space="preserve">Showtime  / took leave for vomitings </t>
  </si>
  <si>
    <t>6hrs 2 mins</t>
  </si>
  <si>
    <t>Paramount Paid on this date $1395 till 8 nov</t>
  </si>
  <si>
    <t>5hrs 21 mins</t>
  </si>
  <si>
    <t xml:space="preserve">Showtime  shift got cancelled </t>
  </si>
  <si>
    <t>5hrs 55 mins</t>
  </si>
  <si>
    <t>6 hrs 57 mins</t>
  </si>
  <si>
    <t xml:space="preserve">4 hrs 47 mins </t>
  </si>
  <si>
    <t>5hrs 9 mins</t>
  </si>
  <si>
    <t>6hrs 18 mins</t>
  </si>
  <si>
    <t>6hrs 42 mins</t>
  </si>
  <si>
    <t xml:space="preserve">Paid on this day $562.70 till 17 nov </t>
  </si>
  <si>
    <t>6 hrs 15 mins</t>
  </si>
  <si>
    <t xml:space="preserve">4 hrs 46 mins </t>
  </si>
  <si>
    <t>Excluded break of 30 mins</t>
  </si>
  <si>
    <t xml:space="preserve">107 hrs from 17 sept till this date </t>
  </si>
  <si>
    <t>4 hrs 58 mins</t>
  </si>
  <si>
    <t xml:space="preserve">5 hrs 38 mins </t>
  </si>
  <si>
    <t xml:space="preserve">4hrs 28 mins </t>
  </si>
  <si>
    <t xml:space="preserve">4hrs 30 mins </t>
  </si>
  <si>
    <t xml:space="preserve">Friday </t>
  </si>
  <si>
    <t>6hrs 11 mins</t>
  </si>
  <si>
    <t>On an average 42 hrs till now on paramount from 17 nov</t>
  </si>
  <si>
    <t>4hrs 45 mins</t>
  </si>
  <si>
    <t>5hrs 15 mins</t>
  </si>
  <si>
    <t>5hrs 8 mins</t>
  </si>
  <si>
    <t>5 hrs 26 mins</t>
  </si>
  <si>
    <t>6hrs 6 mins</t>
  </si>
  <si>
    <t>4hrs 19 mins</t>
  </si>
  <si>
    <t>4hrs 50 mins</t>
  </si>
  <si>
    <t>Took a leave  to bring adnan from airport and went for shopping with junaid</t>
  </si>
  <si>
    <t>5hrs 7 mins</t>
  </si>
  <si>
    <t xml:space="preserve">Paramount paid $662 till 1 dec on this day </t>
  </si>
  <si>
    <t xml:space="preserve">Paramount paid 641.31 which was till 10 dec </t>
  </si>
  <si>
    <t>4hrs 10 mins</t>
  </si>
  <si>
    <t>4 hrs 54 mins</t>
  </si>
  <si>
    <t>5hrs 17 mins</t>
  </si>
  <si>
    <t>5hrs 6 mins</t>
  </si>
  <si>
    <t xml:space="preserve">Paramount paid 595.80 from 10 dec to 24 dec 44hrs  on 10 jan </t>
  </si>
  <si>
    <t>5hrs 25 mins</t>
  </si>
  <si>
    <t xml:space="preserve">Paramount/king Square one </t>
  </si>
  <si>
    <t xml:space="preserve">Done training on king square one mall from 11:28 pm till 8:03am </t>
  </si>
  <si>
    <t xml:space="preserve">King square </t>
  </si>
  <si>
    <t xml:space="preserve">10 hrs </t>
  </si>
  <si>
    <t xml:space="preserve">Strted from 8:00 pm but essa bhai told that from 8-10 will be training and from 10 real shift starts </t>
  </si>
  <si>
    <t xml:space="preserve">13.5 hrs </t>
  </si>
  <si>
    <t xml:space="preserve">12.5hrs </t>
  </si>
  <si>
    <t>36 hrs csf till this date but got pay of only 15.5 hrs</t>
  </si>
  <si>
    <t xml:space="preserve">8hrs </t>
  </si>
  <si>
    <t>10.5 hrs</t>
  </si>
  <si>
    <t>14hrs</t>
  </si>
  <si>
    <t xml:space="preserve">74.5 hrs csf till this date </t>
  </si>
  <si>
    <t>90.5*14</t>
  </si>
  <si>
    <t xml:space="preserve">2.5hrs </t>
  </si>
  <si>
    <t>Went to class of security (danish bhai) from 5:38 pm to 8:22 pm</t>
  </si>
  <si>
    <t>4hrs 20 mins</t>
  </si>
  <si>
    <t xml:space="preserve">Got pay 222.75 from Csf of 15.5 hrs  didn't got payment of more 74.5hrs </t>
  </si>
  <si>
    <t>4hrs 32 mins (no break)</t>
  </si>
  <si>
    <t>4hrs 18 mins(no break)</t>
  </si>
  <si>
    <t>20-21 hrs 325 paramount</t>
  </si>
  <si>
    <t xml:space="preserve">109.5 hrs </t>
  </si>
  <si>
    <t xml:space="preserve">Done with 64 hrs of this week from 13 jan to 20 jan night 12am </t>
  </si>
  <si>
    <t xml:space="preserve">More 65 hrs to complete inorder get the pay of 1800cads by 27 jan </t>
  </si>
  <si>
    <t xml:space="preserve">1560 total </t>
  </si>
  <si>
    <t>-20hrs till sundays shift(45 left)</t>
  </si>
  <si>
    <t xml:space="preserve">560 (62.5x560 = 35000) ammi </t>
  </si>
  <si>
    <t>-7.5hrs (37.5hrs left)</t>
  </si>
  <si>
    <t>500 line of c</t>
  </si>
  <si>
    <t>-7.5 hrs (30 hrs left)</t>
  </si>
  <si>
    <t>100 (basith n kharcha)</t>
  </si>
  <si>
    <t>-7.5 hrs (22.5 hrs left)</t>
  </si>
  <si>
    <t xml:space="preserve">400(cc) divide by 2 </t>
  </si>
  <si>
    <t>-8hrs (14.5 hrs left)</t>
  </si>
  <si>
    <t>-7.5(7 hrs left )</t>
  </si>
  <si>
    <t>-6hrs(from 6-12)</t>
  </si>
  <si>
    <t>Total :- 128 (consideration 127)</t>
  </si>
  <si>
    <t>On this day Got pay from csf (till 13 jan ) 1187cads for 90 hrs (deducted money of 5hrs from 90hrs )</t>
  </si>
  <si>
    <t xml:space="preserve">Got the payment of 211cads for 13.5 hrs from paramount which i supposed to get 300cads for almst 20 hrs </t>
  </si>
  <si>
    <t xml:space="preserve">Got payment from CSF of 1839cads from 14-27 jan </t>
  </si>
  <si>
    <t xml:space="preserve">Did from 12:00 pm till 5:00 pm for chinese new year event </t>
  </si>
  <si>
    <t xml:space="preserve">Got Pay of 1868 for 129 hrs from 27jan- 10 feb </t>
  </si>
  <si>
    <t>Went to class by giving the shift to ravi from 2:30 pm till 10:30 pm (8hrs)</t>
  </si>
  <si>
    <t>Did a shift of 6hrs on 177 front street from 9am -3pm</t>
  </si>
  <si>
    <t>177 Front St</t>
  </si>
  <si>
    <t>Got pay of 1629.25 from CSF  for the hours of 116.3 this pay of 25th feb -9th march and this pay doesn't includes the pay of event did and still didn't got the pay of 11 feb -24 feb (125.5hrs  1757cads pay)</t>
  </si>
  <si>
    <t>Got the pay of 1332 cads from csf for  93 hours from 10 march to 23 march (still didn't got the pay of 11feb 24 feb )</t>
  </si>
  <si>
    <t>febs 125.5 hrs</t>
  </si>
  <si>
    <t xml:space="preserve">86 hrs from 23 march- 6th april </t>
  </si>
  <si>
    <t xml:space="preserve">65hrs of 177 frnt st site for the month of feb </t>
  </si>
  <si>
    <t>total</t>
  </si>
  <si>
    <t>basith</t>
  </si>
  <si>
    <t>bhai</t>
  </si>
  <si>
    <t>Got the pay of 82 of 177 frnt st from 11 march to 18 march</t>
  </si>
  <si>
    <t>Got the pay of 446 of 177 frnt st from 18 march to 25 march</t>
  </si>
  <si>
    <t>Got the from CSF of 1187 for 86 hours from 23 march to 6 april (still didn't got the pay of feb)</t>
  </si>
  <si>
    <t>Got the pay of 376 of 177 frnt st site  from 25 march to 1 april</t>
  </si>
  <si>
    <t xml:space="preserve">Got the pay of 1817.75  of 125.5 hrs from 11 feb to 24 feb  </t>
  </si>
  <si>
    <t xml:space="preserve">Got the pay of 1614.75 (90 less) for  117.5 hrs from 7th april to 20th april </t>
  </si>
  <si>
    <t>Got the pay of 1317.5 istead of 1551  for 107 hrs from  21st april to 4th may</t>
  </si>
  <si>
    <t xml:space="preserve">Got the pay of 1382.75 for 107hours from 5 may -18 may </t>
  </si>
  <si>
    <t>hours of 2 june to15 june</t>
  </si>
  <si>
    <t xml:space="preserve">got the pay of 157 (245) of 177 frnt st site from 4th april to 9th april </t>
  </si>
  <si>
    <t>got the pay of 1074 (1276) for 88 hrs from 19th may - 1 June</t>
  </si>
  <si>
    <t>Hours for 2june -16 june</t>
  </si>
  <si>
    <t>9:00 am to 3:30 pm</t>
  </si>
  <si>
    <t xml:space="preserve">6.5 hrs at 177 frnt st </t>
  </si>
  <si>
    <t>8:00 am to 2:00 pm</t>
  </si>
  <si>
    <t xml:space="preserve"> 6 Hrs at 177 frnt st </t>
  </si>
  <si>
    <t>Hours from 17 june 29 june</t>
  </si>
  <si>
    <t>Got the pay of $1167(1190) for the hours of 85 and time was from 17 june to 29 june</t>
  </si>
  <si>
    <t>hours from 1 july to 12 july</t>
  </si>
  <si>
    <t xml:space="preserve">Got the pay of $1276(1232) for the hours of 1 july to12 july total hours 88 </t>
  </si>
  <si>
    <t>hours from 14 july to 20 july</t>
  </si>
  <si>
    <t>Got the pay of $1223.56(1246) for the hours of 2 june to15 june total hours 89</t>
  </si>
  <si>
    <t>Month</t>
  </si>
  <si>
    <t xml:space="preserve">Name </t>
  </si>
  <si>
    <t xml:space="preserve">Total amount </t>
  </si>
  <si>
    <t xml:space="preserve">number of month </t>
  </si>
  <si>
    <t xml:space="preserve">monthly payment </t>
  </si>
  <si>
    <t xml:space="preserve">total remaining amount </t>
  </si>
  <si>
    <t xml:space="preserve">Put 1 if amount paid </t>
  </si>
  <si>
    <t xml:space="preserve">Amer </t>
  </si>
  <si>
    <r>
      <rPr>
        <rFont val="Calibri"/>
        <color theme="1"/>
        <sz val="26.0"/>
      </rPr>
      <t>Due Bills</t>
    </r>
    <r>
      <rPr>
        <rFont val="Calibri"/>
        <color theme="1"/>
        <sz val="11.0"/>
      </rPr>
      <t xml:space="preserve"> </t>
    </r>
    <r>
      <rPr>
        <rFont val="Calibri"/>
        <color theme="1"/>
        <sz val="26.0"/>
      </rPr>
      <t xml:space="preserve">:- </t>
    </r>
  </si>
  <si>
    <t>Amer</t>
  </si>
  <si>
    <t>6000 paid</t>
  </si>
  <si>
    <t>7000 left</t>
  </si>
  <si>
    <t xml:space="preserve">Month </t>
  </si>
  <si>
    <t>Actual amount in cad</t>
  </si>
  <si>
    <t>Total Amount in cad</t>
  </si>
  <si>
    <t>payment</t>
  </si>
  <si>
    <t>April</t>
  </si>
  <si>
    <t>Mobile Bill</t>
  </si>
  <si>
    <t>done</t>
  </si>
  <si>
    <t xml:space="preserve">Credit card CIBC </t>
  </si>
  <si>
    <t>186 paid</t>
  </si>
  <si>
    <t xml:space="preserve">Total Due:- </t>
  </si>
  <si>
    <t>Done with this month</t>
  </si>
  <si>
    <t>1000 gave to papa(Chitti) +369 was in account(270 got transferred from bhai &amp; 99 was in account)( 184 remitly) (186 in account) (203 credit card bill) (460 cash in wallet)</t>
  </si>
  <si>
    <t xml:space="preserve">saving :- </t>
  </si>
  <si>
    <t>Done</t>
  </si>
  <si>
    <t xml:space="preserve">piad </t>
  </si>
  <si>
    <t>Cash in hand</t>
  </si>
  <si>
    <t>Comment</t>
  </si>
  <si>
    <t>May</t>
  </si>
  <si>
    <t>Left as college fee saving</t>
  </si>
  <si>
    <t>saving :-</t>
  </si>
  <si>
    <t xml:space="preserve">Income :- </t>
  </si>
  <si>
    <t>Shawarma Point</t>
  </si>
  <si>
    <t xml:space="preserve">monthly </t>
  </si>
  <si>
    <t xml:space="preserve">Goal : - </t>
  </si>
  <si>
    <t>Expenses :-</t>
  </si>
  <si>
    <t>Credit card bill</t>
  </si>
  <si>
    <t xml:space="preserve">need to Lower it </t>
  </si>
  <si>
    <t>Mobile bill</t>
  </si>
  <si>
    <t xml:space="preserve">Assets :- </t>
  </si>
  <si>
    <t xml:space="preserve">Liabilities:- </t>
  </si>
  <si>
    <t>Savings</t>
  </si>
  <si>
    <t>College Fee</t>
  </si>
  <si>
    <t>Goal should be 1000</t>
  </si>
  <si>
    <t>Chitti</t>
  </si>
  <si>
    <t xml:space="preserve">Done </t>
  </si>
  <si>
    <t xml:space="preserve">Total income:- </t>
  </si>
  <si>
    <t xml:space="preserve">Total expenditure : - </t>
  </si>
  <si>
    <t>June</t>
  </si>
  <si>
    <t>560 first week payment</t>
  </si>
  <si>
    <t>10 in wallet</t>
  </si>
  <si>
    <t>138 cc bill</t>
  </si>
  <si>
    <t>130 presto bill</t>
  </si>
  <si>
    <t xml:space="preserve">130 driving test </t>
  </si>
  <si>
    <t>50 recent addition</t>
  </si>
  <si>
    <t>1000 chitti</t>
  </si>
  <si>
    <t>500 kiraya</t>
  </si>
  <si>
    <t>50 mobile bill</t>
  </si>
  <si>
    <t xml:space="preserve">E7 - time in </t>
  </si>
  <si>
    <t>F7 - timeout</t>
  </si>
  <si>
    <t xml:space="preserve">Worked total hours :- </t>
  </si>
  <si>
    <t>No. of hours formula</t>
  </si>
  <si>
    <t>Z=IF(AND(ISNUMBER(E7), ISNUMBER(F7)), IF(F7&gt;E7, (F7-E7), (F7-E7+1)) * 24, 0)</t>
  </si>
  <si>
    <t>8am to 12 am</t>
  </si>
  <si>
    <t xml:space="preserve">12:30pm to 1:30 pm  </t>
  </si>
  <si>
    <t xml:space="preserve"> 2:00 pm to 6 pm</t>
  </si>
  <si>
    <t>6:00 pm to 8:30 pm</t>
  </si>
  <si>
    <t>9:30 pm to 11pm</t>
  </si>
  <si>
    <t xml:space="preserve">Monday </t>
  </si>
  <si>
    <r>
      <rPr>
        <rFont val="Calibri"/>
        <color theme="1"/>
        <sz val="11.0"/>
      </rPr>
      <t>Class</t>
    </r>
    <r>
      <rPr>
        <rFont val="Calibri"/>
        <b/>
        <color theme="1"/>
        <sz val="11.0"/>
      </rPr>
      <t xml:space="preserve"> till 11(online)</t>
    </r>
  </si>
  <si>
    <t>Amazing shawarma</t>
  </si>
  <si>
    <t xml:space="preserve">Tuesday </t>
  </si>
  <si>
    <t xml:space="preserve">Class </t>
  </si>
  <si>
    <t>till 9:30</t>
  </si>
  <si>
    <t xml:space="preserve">Wednesday </t>
  </si>
  <si>
    <t>Class</t>
  </si>
  <si>
    <r>
      <rPr>
        <rFont val="Calibri"/>
        <color theme="1"/>
        <sz val="11.0"/>
      </rPr>
      <t xml:space="preserve">Class </t>
    </r>
    <r>
      <rPr>
        <rFont val="Calibri"/>
        <b/>
        <color theme="1"/>
        <sz val="11.0"/>
      </rPr>
      <t>till 1</t>
    </r>
  </si>
  <si>
    <t xml:space="preserve">Thursday </t>
  </si>
  <si>
    <t>Amazing Shawarma</t>
  </si>
  <si>
    <t>till 10</t>
  </si>
  <si>
    <r>
      <rPr>
        <rFont val="Calibri"/>
        <color theme="1"/>
        <sz val="11.0"/>
      </rPr>
      <t xml:space="preserve">Amazing shawarma </t>
    </r>
    <r>
      <rPr>
        <rFont val="Calibri"/>
        <b/>
        <color theme="1"/>
        <sz val="11.0"/>
      </rPr>
      <t>from 5</t>
    </r>
    <r>
      <rPr>
        <rFont val="Calibri"/>
        <color theme="1"/>
        <sz val="11.0"/>
      </rPr>
      <t xml:space="preserve"> </t>
    </r>
  </si>
  <si>
    <t xml:space="preserve">Saturday </t>
  </si>
  <si>
    <t>till 11</t>
  </si>
  <si>
    <t>CLASS</t>
  </si>
  <si>
    <t>Job</t>
  </si>
  <si>
    <t>Free Hours</t>
  </si>
  <si>
    <t xml:space="preserve">52 hrs </t>
  </si>
  <si>
    <t>755 week</t>
  </si>
  <si>
    <t>3015 month</t>
  </si>
  <si>
    <t xml:space="preserve">Day :- </t>
  </si>
  <si>
    <t>Timmings</t>
  </si>
  <si>
    <t>8am to 11 am</t>
  </si>
  <si>
    <t xml:space="preserve">11:00pm to 12:00 pm  </t>
  </si>
  <si>
    <t>12:00 pm to 1:00 pm</t>
  </si>
  <si>
    <t>1:00 pm to 2:00 pm</t>
  </si>
  <si>
    <t>5:00pm to 6:00 pm</t>
  </si>
  <si>
    <t xml:space="preserve"> 6:00 pm to 7 pm</t>
  </si>
  <si>
    <t>7:00 pm to 11:00 pm</t>
  </si>
  <si>
    <t xml:space="preserve"> Class AML 2203</t>
  </si>
  <si>
    <t xml:space="preserve"> Class  AML 2304  </t>
  </si>
  <si>
    <t>Wedbesday</t>
  </si>
  <si>
    <t>class AML 2103 (from 11)</t>
  </si>
  <si>
    <t xml:space="preserve"> class AML 2404 </t>
  </si>
  <si>
    <t xml:space="preserve">showtime </t>
  </si>
  <si>
    <t xml:space="preserve">class CBD 3335 </t>
  </si>
  <si>
    <t xml:space="preserve">6 hrs </t>
  </si>
  <si>
    <t>5.5 hrs</t>
  </si>
  <si>
    <t xml:space="preserve">Time Table:- </t>
  </si>
  <si>
    <t>6:00 pm to 9:30 pm</t>
  </si>
  <si>
    <t>COM 3013 (8-11)  (Online)  Pro communication</t>
  </si>
  <si>
    <t>CBD 2214  (B109PM)  Big data &amp; fundamentals-data storage Networking</t>
  </si>
  <si>
    <t>AML 1413   (B230EV) intro to AI</t>
  </si>
  <si>
    <t>AML 1214  (B109AM)  Python Prog</t>
  </si>
  <si>
    <t xml:space="preserve">Availability : - </t>
  </si>
  <si>
    <t xml:space="preserve">Day shifts :- </t>
  </si>
  <si>
    <t xml:space="preserve">Night Shifts :- </t>
  </si>
  <si>
    <t xml:space="preserve">Halfday shift : - </t>
  </si>
  <si>
    <t>Monday night</t>
  </si>
  <si>
    <t>Wednesday night</t>
  </si>
  <si>
    <t>Thursday night</t>
  </si>
  <si>
    <t xml:space="preserve">Sunday </t>
  </si>
  <si>
    <t xml:space="preserve">Saturday night </t>
  </si>
  <si>
    <t>Class till 11</t>
  </si>
  <si>
    <t>Class till 9 :30</t>
  </si>
  <si>
    <t>Class till 1</t>
  </si>
  <si>
    <t>job from 5</t>
  </si>
  <si>
    <t>class</t>
  </si>
  <si>
    <t>SEM :- 2</t>
  </si>
  <si>
    <t>7:00 pm to 10:00 pm</t>
  </si>
  <si>
    <t>AML 2203</t>
  </si>
  <si>
    <t xml:space="preserve">AML 2304  </t>
  </si>
  <si>
    <t>AML 2103 (from 11)</t>
  </si>
  <si>
    <t xml:space="preserve">AML 2404 </t>
  </si>
  <si>
    <t xml:space="preserve">CBD 3335 </t>
  </si>
  <si>
    <t>from  8 am till 6 pm</t>
  </si>
  <si>
    <t xml:space="preserve">Available From 11 pm </t>
  </si>
  <si>
    <t>Not Available</t>
  </si>
  <si>
    <t xml:space="preserve">Tuesday night </t>
  </si>
  <si>
    <t>from 4 pm till closing</t>
  </si>
  <si>
    <t xml:space="preserve">Available from 6 pm  </t>
  </si>
  <si>
    <t>Full day available</t>
  </si>
  <si>
    <t xml:space="preserve">available from any time </t>
  </si>
  <si>
    <t>From 2 pm till closing</t>
  </si>
  <si>
    <t>Sunday night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</si>
</sst>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0">
    <numFmt numFmtId="164" formatCode="[$-409]h:mm\ AM/PM"/>
    <numFmt numFmtId="165" formatCode="_(&quot;$&quot;* #,##0.00_);_(&quot;$&quot;* \(#,##0.00\);_(&quot;$&quot;* &quot;-&quot;??_);_(@_)"/>
    <numFmt numFmtId="166" formatCode="[$$-1009]#,##0;[Red][$$-1009]#,##0"/>
    <numFmt numFmtId="167" formatCode="d\-mmmm"/>
    <numFmt numFmtId="168" formatCode="&quot;-&quot;mmmm&quot;-&quot;d"/>
    <numFmt numFmtId="169" formatCode="&quot;-&quot;mmm&quot;-&quot;yyyy"/>
    <numFmt numFmtId="170" formatCode="mmm\-yyyy"/>
    <numFmt numFmtId="171" formatCode="d&quot;-&quot;mmm&quot;-&quot;yyyy"/>
    <numFmt numFmtId="172" formatCode="_-[$$-1009]* #,##0.00_-;\-[$$-1009]* #,##0.00_-;_-[$$-1009]* &quot;-&quot;??_-;_-@"/>
    <numFmt numFmtId="173" formatCode="_ * #,##0.00_)\ [$$-C0C]_ ;_ * \(#,##0.00\)\ [$$-C0C]_ ;_ * &quot;-&quot;??_)\ [$$-C0C]_ ;_ @_ "/>
  </numFmts>
  <fonts count="13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>
      <color theme="1"/>
      <name val="Calibri"/>
      <scheme val="minor"/>
    </font>
    <font>
      <sz val="22.0"/>
      <color theme="1"/>
      <name val="Calibri"/>
    </font>
    <font>
      <b/>
      <sz val="12.0"/>
      <color rgb="FFC00000"/>
      <name val="Calibri"/>
    </font>
    <font>
      <b/>
      <sz val="12.0"/>
      <color theme="1"/>
      <name val="Calibri"/>
    </font>
    <font>
      <sz val="16.0"/>
      <color rgb="FF002060"/>
      <name val="Calibri"/>
    </font>
    <font>
      <sz val="12.0"/>
      <color rgb="FFC00000"/>
      <name val="Calibri"/>
    </font>
    <font>
      <sz val="20.0"/>
      <color theme="1"/>
      <name val="Calibri"/>
    </font>
    <font>
      <sz val="16.0"/>
      <color theme="1"/>
      <name val="Calibri"/>
    </font>
    <font>
      <sz val="13.0"/>
      <color theme="1"/>
      <name val="Calibri"/>
    </font>
    <font>
      <sz val="24.0"/>
      <color theme="1"/>
      <name val="Calibri"/>
    </font>
  </fonts>
  <fills count="22">
    <fill>
      <patternFill patternType="none"/>
    </fill>
    <fill>
      <patternFill patternType="lightGray"/>
    </fill>
    <fill>
      <patternFill patternType="solid">
        <fgColor rgb="FFA8D08D"/>
        <bgColor rgb="FFA8D08D"/>
      </patternFill>
    </fill>
    <fill>
      <patternFill patternType="solid">
        <fgColor rgb="FF2F5496"/>
        <bgColor rgb="FF2F5496"/>
      </patternFill>
    </fill>
    <fill>
      <patternFill patternType="solid">
        <fgColor rgb="FF7F7F7F"/>
        <bgColor rgb="FF7F7F7F"/>
      </patternFill>
    </fill>
    <fill>
      <patternFill patternType="solid">
        <fgColor rgb="FF00B050"/>
        <bgColor rgb="FF00B050"/>
      </patternFill>
    </fill>
    <fill>
      <patternFill patternType="solid">
        <fgColor theme="0"/>
        <bgColor theme="0"/>
      </patternFill>
    </fill>
    <fill>
      <patternFill patternType="solid">
        <fgColor rgb="FF2E75B5"/>
        <bgColor rgb="FF2E75B5"/>
      </patternFill>
    </fill>
    <fill>
      <patternFill patternType="solid">
        <fgColor rgb="FFC55A11"/>
        <bgColor rgb="FFC55A11"/>
      </patternFill>
    </fill>
    <fill>
      <patternFill patternType="solid">
        <fgColor rgb="FFBF9000"/>
        <bgColor rgb="FFBF9000"/>
      </patternFill>
    </fill>
    <fill>
      <patternFill patternType="solid">
        <fgColor rgb="FFB7B7B7"/>
        <bgColor rgb="FFB7B7B7"/>
      </patternFill>
    </fill>
    <fill>
      <patternFill patternType="solid">
        <fgColor rgb="FFFF0000"/>
        <bgColor rgb="FFFF0000"/>
      </patternFill>
    </fill>
    <fill>
      <patternFill patternType="solid">
        <fgColor rgb="FFFF00FF"/>
        <bgColor rgb="FFFF00FF"/>
      </patternFill>
    </fill>
    <fill>
      <patternFill patternType="solid">
        <fgColor rgb="FF9900FF"/>
        <bgColor rgb="FF9900FF"/>
      </patternFill>
    </fill>
    <fill>
      <patternFill patternType="solid">
        <fgColor rgb="FF92D050"/>
        <bgColor rgb="FF92D050"/>
      </patternFill>
    </fill>
    <fill>
      <patternFill patternType="solid">
        <fgColor rgb="FF8EAADB"/>
        <bgColor rgb="FF8EAADB"/>
      </patternFill>
    </fill>
    <fill>
      <patternFill patternType="solid">
        <fgColor rgb="FF548135"/>
        <bgColor rgb="FF548135"/>
      </patternFill>
    </fill>
    <fill>
      <patternFill patternType="solid">
        <fgColor rgb="FF00B0F0"/>
        <bgColor rgb="FF00B0F0"/>
      </patternFill>
    </fill>
    <fill>
      <patternFill patternType="solid">
        <fgColor rgb="FFF74D3B"/>
        <bgColor rgb="FFF74D3B"/>
      </patternFill>
    </fill>
    <fill>
      <patternFill patternType="solid">
        <fgColor rgb="FFC5E0B3"/>
        <bgColor rgb="FFC5E0B3"/>
      </patternFill>
    </fill>
    <fill>
      <patternFill patternType="solid">
        <fgColor rgb="FFF3F3F3"/>
        <bgColor rgb="FFF3F3F3"/>
      </patternFill>
    </fill>
    <fill>
      <patternFill patternType="solid">
        <fgColor rgb="FF00FFFF"/>
        <bgColor rgb="FF00FFFF"/>
      </patternFill>
    </fill>
  </fills>
  <borders count="9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1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164" xfId="0" applyBorder="1" applyFont="1" applyNumberFormat="1"/>
    <xf borderId="1" fillId="2" fontId="1" numFmtId="165" xfId="0" applyBorder="1" applyFont="1" applyNumberFormat="1"/>
    <xf borderId="1" fillId="2" fontId="1" numFmtId="166" xfId="0" applyBorder="1" applyFont="1" applyNumberFormat="1"/>
    <xf borderId="0" fillId="0" fontId="1" numFmtId="0" xfId="0" applyFont="1"/>
    <xf borderId="0" fillId="0" fontId="1" numFmtId="165" xfId="0" applyFont="1" applyNumberFormat="1"/>
    <xf borderId="0" fillId="0" fontId="1" numFmtId="166" xfId="0" applyFont="1" applyNumberFormat="1"/>
    <xf borderId="0" fillId="0" fontId="1" numFmtId="16" xfId="0" applyFont="1" applyNumberFormat="1"/>
    <xf borderId="1" fillId="3" fontId="1" numFmtId="0" xfId="0" applyBorder="1" applyFill="1" applyFont="1"/>
    <xf borderId="1" fillId="4" fontId="1" numFmtId="164" xfId="0" applyBorder="1" applyFill="1" applyFont="1" applyNumberFormat="1"/>
    <xf borderId="1" fillId="4" fontId="1" numFmtId="165" xfId="0" applyBorder="1" applyFont="1" applyNumberFormat="1"/>
    <xf borderId="1" fillId="4" fontId="1" numFmtId="2" xfId="0" applyBorder="1" applyFont="1" applyNumberFormat="1"/>
    <xf borderId="1" fillId="4" fontId="1" numFmtId="166" xfId="0" applyBorder="1" applyFont="1" applyNumberFormat="1"/>
    <xf borderId="1" fillId="4" fontId="1" numFmtId="20" xfId="0" applyBorder="1" applyFont="1" applyNumberFormat="1"/>
    <xf borderId="1" fillId="4" fontId="1" numFmtId="0" xfId="0" applyBorder="1" applyFont="1"/>
    <xf borderId="1" fillId="5" fontId="1" numFmtId="0" xfId="0" applyBorder="1" applyFill="1" applyFont="1"/>
    <xf borderId="1" fillId="5" fontId="1" numFmtId="16" xfId="0" applyBorder="1" applyFont="1" applyNumberFormat="1"/>
    <xf borderId="2" fillId="6" fontId="1" numFmtId="164" xfId="0" applyBorder="1" applyFill="1" applyFont="1" applyNumberFormat="1"/>
    <xf borderId="1" fillId="5" fontId="1" numFmtId="20" xfId="0" applyBorder="1" applyFont="1" applyNumberFormat="1"/>
    <xf borderId="2" fillId="0" fontId="1" numFmtId="0" xfId="0" applyBorder="1" applyFont="1"/>
    <xf borderId="1" fillId="6" fontId="1" numFmtId="0" xfId="0" applyBorder="1" applyFont="1"/>
    <xf borderId="2" fillId="7" fontId="1" numFmtId="0" xfId="0" applyBorder="1" applyFill="1" applyFont="1"/>
    <xf borderId="2" fillId="4" fontId="1" numFmtId="164" xfId="0" applyBorder="1" applyFont="1" applyNumberFormat="1"/>
    <xf borderId="2" fillId="4" fontId="1" numFmtId="165" xfId="0" applyBorder="1" applyFont="1" applyNumberFormat="1"/>
    <xf borderId="2" fillId="4" fontId="1" numFmtId="20" xfId="0" applyBorder="1" applyFont="1" applyNumberFormat="1"/>
    <xf borderId="2" fillId="4" fontId="1" numFmtId="0" xfId="0" applyBorder="1" applyFont="1"/>
    <xf borderId="3" fillId="4" fontId="1" numFmtId="0" xfId="0" applyBorder="1" applyFont="1"/>
    <xf borderId="2" fillId="6" fontId="1" numFmtId="0" xfId="0" applyBorder="1" applyFont="1"/>
    <xf borderId="1" fillId="8" fontId="1" numFmtId="0" xfId="0" applyBorder="1" applyFill="1" applyFont="1"/>
    <xf borderId="1" fillId="9" fontId="1" numFmtId="16" xfId="0" applyBorder="1" applyFill="1" applyFont="1" applyNumberFormat="1"/>
    <xf borderId="2" fillId="9" fontId="1" numFmtId="0" xfId="0" applyBorder="1" applyFont="1"/>
    <xf borderId="3" fillId="6" fontId="1" numFmtId="0" xfId="0" applyBorder="1" applyFont="1"/>
    <xf borderId="2" fillId="6" fontId="1" numFmtId="16" xfId="0" applyBorder="1" applyFont="1" applyNumberFormat="1"/>
    <xf borderId="4" fillId="6" fontId="1" numFmtId="0" xfId="0" applyBorder="1" applyFont="1"/>
    <xf borderId="5" fillId="8" fontId="1" numFmtId="0" xfId="0" applyBorder="1" applyFont="1"/>
    <xf borderId="6" fillId="6" fontId="1" numFmtId="0" xfId="0" applyBorder="1" applyFont="1"/>
    <xf borderId="7" fillId="0" fontId="1" numFmtId="0" xfId="0" applyBorder="1" applyFont="1"/>
    <xf borderId="2" fillId="0" fontId="1" numFmtId="16" xfId="0" applyBorder="1" applyFont="1" applyNumberFormat="1"/>
    <xf borderId="3" fillId="8" fontId="1" numFmtId="0" xfId="0" applyBorder="1" applyFont="1"/>
    <xf borderId="8" fillId="0" fontId="1" numFmtId="0" xfId="0" applyBorder="1" applyFont="1"/>
    <xf borderId="0" fillId="0" fontId="1" numFmtId="167" xfId="0" applyFont="1" applyNumberFormat="1"/>
    <xf borderId="2" fillId="10" fontId="1" numFmtId="164" xfId="0" applyBorder="1" applyFill="1" applyFont="1" applyNumberFormat="1"/>
    <xf borderId="2" fillId="10" fontId="1" numFmtId="165" xfId="0" applyBorder="1" applyFont="1" applyNumberFormat="1"/>
    <xf borderId="2" fillId="10" fontId="1" numFmtId="0" xfId="0" applyBorder="1" applyFont="1"/>
    <xf borderId="1" fillId="10" fontId="1" numFmtId="164" xfId="0" applyBorder="1" applyFont="1" applyNumberFormat="1"/>
    <xf borderId="1" fillId="10" fontId="1" numFmtId="165" xfId="0" applyBorder="1" applyFont="1" applyNumberFormat="1"/>
    <xf borderId="1" fillId="10" fontId="1" numFmtId="0" xfId="0" applyBorder="1" applyFont="1"/>
    <xf borderId="0" fillId="0" fontId="1" numFmtId="164" xfId="0" applyFont="1" applyNumberFormat="1"/>
    <xf borderId="1" fillId="5" fontId="1" numFmtId="167" xfId="0" applyBorder="1" applyFont="1" applyNumberFormat="1"/>
    <xf borderId="1" fillId="5" fontId="1" numFmtId="164" xfId="0" applyBorder="1" applyFont="1" applyNumberFormat="1"/>
    <xf borderId="1" fillId="5" fontId="1" numFmtId="165" xfId="0" applyBorder="1" applyFont="1" applyNumberFormat="1"/>
    <xf borderId="1" fillId="11" fontId="1" numFmtId="0" xfId="0" applyBorder="1" applyFill="1" applyFont="1"/>
    <xf borderId="1" fillId="11" fontId="1" numFmtId="167" xfId="0" applyBorder="1" applyFont="1" applyNumberFormat="1"/>
    <xf borderId="1" fillId="11" fontId="1" numFmtId="164" xfId="0" applyBorder="1" applyFont="1" applyNumberFormat="1"/>
    <xf borderId="1" fillId="11" fontId="1" numFmtId="165" xfId="0" applyBorder="1" applyFont="1" applyNumberFormat="1"/>
    <xf borderId="1" fillId="11" fontId="2" numFmtId="164" xfId="0" applyBorder="1" applyFont="1" applyNumberFormat="1"/>
    <xf borderId="0" fillId="0" fontId="1" numFmtId="18" xfId="0" applyFont="1" applyNumberFormat="1"/>
    <xf borderId="0" fillId="0" fontId="1" numFmtId="2" xfId="0" applyFont="1" applyNumberFormat="1"/>
    <xf borderId="1" fillId="12" fontId="1" numFmtId="0" xfId="0" applyBorder="1" applyFill="1" applyFont="1"/>
    <xf borderId="1" fillId="13" fontId="1" numFmtId="0" xfId="0" applyBorder="1" applyFill="1" applyFont="1"/>
    <xf borderId="1" fillId="11" fontId="1" numFmtId="18" xfId="0" applyBorder="1" applyFont="1" applyNumberFormat="1"/>
    <xf borderId="1" fillId="11" fontId="1" numFmtId="2" xfId="0" applyBorder="1" applyFont="1" applyNumberFormat="1"/>
    <xf borderId="1" fillId="11" fontId="1" numFmtId="166" xfId="0" applyBorder="1" applyFont="1" applyNumberFormat="1"/>
    <xf borderId="0" fillId="0" fontId="3" numFmtId="0" xfId="0" applyFont="1"/>
    <xf borderId="0" fillId="0" fontId="1" numFmtId="164" xfId="0" applyAlignment="1" applyFont="1" applyNumberFormat="1">
      <alignment readingOrder="0"/>
    </xf>
    <xf borderId="0" fillId="0" fontId="1" numFmtId="168" xfId="0" applyFont="1" applyNumberFormat="1"/>
    <xf borderId="0" fillId="0" fontId="1" numFmtId="169" xfId="0" applyFont="1" applyNumberFormat="1"/>
    <xf borderId="0" fillId="0" fontId="1" numFmtId="170" xfId="0" applyFont="1" applyNumberFormat="1"/>
    <xf borderId="0" fillId="0" fontId="1" numFmtId="171" xfId="0" applyFont="1" applyNumberFormat="1"/>
    <xf borderId="0" fillId="0" fontId="4" numFmtId="0" xfId="0" applyFont="1"/>
    <xf borderId="2" fillId="11" fontId="2" numFmtId="0" xfId="0" applyBorder="1" applyFont="1"/>
    <xf borderId="1" fillId="11" fontId="2" numFmtId="0" xfId="0" applyBorder="1" applyFont="1"/>
    <xf borderId="2" fillId="14" fontId="1" numFmtId="0" xfId="0" applyBorder="1" applyFill="1" applyFont="1"/>
    <xf borderId="2" fillId="14" fontId="1" numFmtId="172" xfId="0" applyBorder="1" applyFont="1" applyNumberFormat="1"/>
    <xf borderId="2" fillId="14" fontId="1" numFmtId="173" xfId="0" applyBorder="1" applyFont="1" applyNumberFormat="1"/>
    <xf borderId="1" fillId="14" fontId="1" numFmtId="172" xfId="0" applyBorder="1" applyFont="1" applyNumberFormat="1"/>
    <xf borderId="2" fillId="15" fontId="1" numFmtId="0" xfId="0" applyBorder="1" applyFill="1" applyFont="1"/>
    <xf borderId="2" fillId="15" fontId="1" numFmtId="172" xfId="0" applyBorder="1" applyFont="1" applyNumberFormat="1"/>
    <xf borderId="2" fillId="15" fontId="1" numFmtId="173" xfId="0" applyBorder="1" applyFont="1" applyNumberFormat="1"/>
    <xf borderId="1" fillId="15" fontId="1" numFmtId="172" xfId="0" applyBorder="1" applyFont="1" applyNumberFormat="1"/>
    <xf borderId="2" fillId="16" fontId="1" numFmtId="0" xfId="0" applyBorder="1" applyFill="1" applyFont="1"/>
    <xf borderId="2" fillId="2" fontId="1" numFmtId="0" xfId="0" applyBorder="1" applyFont="1"/>
    <xf borderId="3" fillId="2" fontId="1" numFmtId="0" xfId="0" applyBorder="1" applyFont="1"/>
    <xf borderId="2" fillId="17" fontId="1" numFmtId="0" xfId="0" applyBorder="1" applyFill="1" applyFont="1"/>
    <xf borderId="2" fillId="11" fontId="1" numFmtId="0" xfId="0" applyBorder="1" applyFont="1"/>
    <xf borderId="2" fillId="18" fontId="1" numFmtId="0" xfId="0" applyBorder="1" applyFill="1" applyFont="1"/>
    <xf borderId="3" fillId="18" fontId="1" numFmtId="0" xfId="0" applyBorder="1" applyFont="1"/>
    <xf borderId="2" fillId="19" fontId="1" numFmtId="0" xfId="0" applyBorder="1" applyFill="1" applyFont="1"/>
    <xf borderId="4" fillId="19" fontId="1" numFmtId="0" xfId="0" applyBorder="1" applyFont="1"/>
    <xf borderId="2" fillId="0" fontId="5" numFmtId="0" xfId="0" applyBorder="1" applyFont="1"/>
    <xf borderId="2" fillId="11" fontId="6" numFmtId="0" xfId="0" applyBorder="1" applyFont="1"/>
    <xf borderId="2" fillId="5" fontId="1" numFmtId="0" xfId="0" applyBorder="1" applyFont="1"/>
    <xf borderId="2" fillId="11" fontId="2" numFmtId="0" xfId="0" applyAlignment="1" applyBorder="1" applyFont="1">
      <alignment horizontal="left"/>
    </xf>
    <xf borderId="2" fillId="5" fontId="6" numFmtId="0" xfId="0" applyBorder="1" applyFont="1"/>
    <xf borderId="2" fillId="15" fontId="2" numFmtId="0" xfId="0" applyBorder="1" applyFont="1"/>
    <xf borderId="2" fillId="15" fontId="1" numFmtId="16" xfId="0" applyBorder="1" applyFont="1" applyNumberFormat="1"/>
    <xf borderId="1" fillId="11" fontId="6" numFmtId="0" xfId="0" applyBorder="1" applyFont="1"/>
    <xf borderId="1" fillId="15" fontId="6" numFmtId="0" xfId="0" applyBorder="1" applyFont="1"/>
    <xf borderId="1" fillId="5" fontId="6" numFmtId="0" xfId="0" applyBorder="1" applyFont="1"/>
    <xf borderId="2" fillId="0" fontId="7" numFmtId="0" xfId="0" applyBorder="1" applyFont="1"/>
    <xf borderId="2" fillId="0" fontId="8" numFmtId="0" xfId="0" applyBorder="1" applyFont="1"/>
    <xf borderId="2" fillId="20" fontId="1" numFmtId="0" xfId="0" applyBorder="1" applyFill="1" applyFont="1"/>
    <xf borderId="2" fillId="21" fontId="1" numFmtId="0" xfId="0" applyBorder="1" applyFill="1" applyFont="1"/>
    <xf borderId="0" fillId="0" fontId="9" numFmtId="0" xfId="0" applyFont="1"/>
    <xf borderId="1" fillId="2" fontId="10" numFmtId="0" xfId="0" applyBorder="1" applyFont="1"/>
    <xf borderId="1" fillId="15" fontId="11" numFmtId="0" xfId="0" applyBorder="1" applyFont="1"/>
    <xf borderId="2" fillId="5" fontId="1" numFmtId="16" xfId="0" applyBorder="1" applyFont="1" applyNumberFormat="1"/>
    <xf borderId="0" fillId="0" fontId="12" numFmtId="0" xfId="0" applyFont="1"/>
    <xf borderId="0" fillId="0" fontId="1" numFmtId="20" xfId="0" applyFont="1" applyNumberFormat="1"/>
    <xf borderId="0" fillId="0" fontId="2" numFmtId="18" xfId="0" applyFont="1" applyNumberFormat="1"/>
  </cellXfs>
  <cellStyles count="1">
    <cellStyle xfId="0" name="Normal" builtinId="0"/>
  </cellStyles>
  <dxfs count="6">
    <dxf>
      <font/>
      <fill>
        <patternFill patternType="solid">
          <fgColor rgb="FF00CCFF"/>
          <bgColor rgb="FF00CCFF"/>
        </patternFill>
      </fill>
      <border/>
    </dxf>
    <dxf>
      <font/>
      <fill>
        <patternFill patternType="solid">
          <fgColor rgb="FFFFE598"/>
          <bgColor rgb="FFFFE598"/>
        </patternFill>
      </fill>
      <border/>
    </dxf>
    <dxf>
      <font/>
      <fill>
        <patternFill patternType="solid">
          <fgColor rgb="FF548135"/>
          <bgColor rgb="FF548135"/>
        </patternFill>
      </fill>
      <border/>
    </dxf>
    <dxf>
      <font/>
      <fill>
        <patternFill patternType="solid">
          <fgColor rgb="FF10F826"/>
          <bgColor rgb="FF10F826"/>
        </patternFill>
      </fill>
      <border/>
    </dxf>
    <dxf>
      <font/>
      <fill>
        <patternFill patternType="solid">
          <fgColor rgb="FF8EAADB"/>
          <bgColor rgb="FF8EAADB"/>
        </patternFill>
      </fill>
      <border/>
    </dxf>
    <dxf>
      <font/>
      <fill>
        <patternFill patternType="solid">
          <fgColor rgb="FF0000CC"/>
          <bgColor rgb="FF0000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29"/>
    <col customWidth="1" min="2" max="2" width="15.86"/>
    <col customWidth="1" min="3" max="3" width="20.0"/>
    <col customWidth="1" min="4" max="4" width="19.29"/>
    <col customWidth="1" min="5" max="5" width="19.0"/>
    <col customWidth="1" min="6" max="9" width="18.86"/>
    <col customWidth="1" min="10" max="11" width="34.43"/>
    <col customWidth="1" min="12" max="14" width="21.0"/>
    <col customWidth="1" min="15" max="15" width="36.43"/>
    <col customWidth="1" min="16" max="16" width="29.86"/>
    <col customWidth="1" min="17" max="17" width="21.71"/>
    <col customWidth="1" min="18" max="31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/>
      <c r="G1" s="3" t="s">
        <v>5</v>
      </c>
      <c r="H1" s="1" t="s">
        <v>6</v>
      </c>
      <c r="I1" s="4" t="s">
        <v>7</v>
      </c>
      <c r="J1" s="1" t="s">
        <v>8</v>
      </c>
      <c r="K1" s="1" t="s">
        <v>9</v>
      </c>
      <c r="L1" s="1" t="s">
        <v>10</v>
      </c>
      <c r="O1" s="1" t="s">
        <v>11</v>
      </c>
    </row>
    <row r="2">
      <c r="D2" s="5" t="s">
        <v>12</v>
      </c>
      <c r="E2" s="2" t="s">
        <v>13</v>
      </c>
      <c r="F2" s="2" t="s">
        <v>14</v>
      </c>
      <c r="G2" s="6"/>
      <c r="I2" s="7"/>
    </row>
    <row r="3">
      <c r="A3" s="5">
        <v>1.0</v>
      </c>
      <c r="B3" s="8">
        <v>45032.0</v>
      </c>
      <c r="C3" s="5" t="s">
        <v>15</v>
      </c>
      <c r="D3" s="9" t="s">
        <v>16</v>
      </c>
      <c r="E3" s="10">
        <v>0.4166666666666667</v>
      </c>
      <c r="F3" s="10">
        <v>0.7083333333333334</v>
      </c>
      <c r="G3" s="11">
        <v>17.0</v>
      </c>
      <c r="H3" s="12">
        <f t="shared" ref="H3:H460" si="2">IF(AND(ISNUMBER(E3), ISNUMBER(F3)), IF(F3&gt;E3, (F3-E3), (F3-E3+1)) * 24, 0)</f>
        <v>7</v>
      </c>
      <c r="I3" s="13">
        <f t="shared" ref="I3:I510" si="3">IF(H3=0,0,G3*H3)</f>
        <v>119</v>
      </c>
      <c r="J3" s="14">
        <f>F3-E3</f>
        <v>0.2916666667</v>
      </c>
      <c r="K3" s="14"/>
      <c r="L3" s="15">
        <f>17*7</f>
        <v>119</v>
      </c>
      <c r="M3" s="15"/>
      <c r="N3" s="15"/>
      <c r="O3" s="15"/>
      <c r="P3" s="15"/>
    </row>
    <row r="4">
      <c r="A4" s="16">
        <f t="shared" ref="A4:B4" si="1">A3+1</f>
        <v>2</v>
      </c>
      <c r="B4" s="17">
        <f t="shared" si="1"/>
        <v>45033</v>
      </c>
      <c r="C4" s="16" t="s">
        <v>17</v>
      </c>
      <c r="D4" s="16" t="str">
        <f>D2</f>
        <v>Holiday</v>
      </c>
      <c r="E4" s="18"/>
      <c r="F4" s="18"/>
      <c r="G4" s="18"/>
      <c r="H4" s="12">
        <f t="shared" si="2"/>
        <v>0</v>
      </c>
      <c r="I4" s="13">
        <f t="shared" si="3"/>
        <v>0</v>
      </c>
      <c r="J4" s="19"/>
      <c r="K4" s="19"/>
      <c r="L4" s="16"/>
      <c r="M4" s="16"/>
      <c r="N4" s="16"/>
      <c r="O4" s="16"/>
      <c r="P4" s="16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</row>
    <row r="5">
      <c r="A5" s="16">
        <f t="shared" ref="A5:B5" si="4">A4+1</f>
        <v>3</v>
      </c>
      <c r="B5" s="17">
        <f t="shared" si="4"/>
        <v>45034</v>
      </c>
      <c r="C5" s="16" t="s">
        <v>18</v>
      </c>
      <c r="D5" s="16" t="s">
        <v>12</v>
      </c>
      <c r="E5" s="18"/>
      <c r="F5" s="18"/>
      <c r="G5" s="18"/>
      <c r="H5" s="12">
        <f t="shared" si="2"/>
        <v>0</v>
      </c>
      <c r="I5" s="13">
        <f t="shared" si="3"/>
        <v>0</v>
      </c>
      <c r="J5" s="19"/>
      <c r="K5" s="19"/>
      <c r="L5" s="16"/>
      <c r="M5" s="16"/>
      <c r="N5" s="16"/>
      <c r="O5" s="16"/>
      <c r="P5" s="16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</row>
    <row r="6" ht="15.75" customHeight="1">
      <c r="A6" s="5">
        <f t="shared" ref="A6:B6" si="5">A5+1</f>
        <v>4</v>
      </c>
      <c r="B6" s="8">
        <f t="shared" si="5"/>
        <v>45035</v>
      </c>
      <c r="C6" s="21" t="s">
        <v>19</v>
      </c>
      <c r="D6" s="22" t="s">
        <v>20</v>
      </c>
      <c r="E6" s="23">
        <v>0.43402777777777773</v>
      </c>
      <c r="F6" s="23">
        <v>0.7916666666666666</v>
      </c>
      <c r="G6" s="24">
        <v>15.5</v>
      </c>
      <c r="H6" s="12">
        <f t="shared" si="2"/>
        <v>8.583333333</v>
      </c>
      <c r="I6" s="13">
        <f t="shared" si="3"/>
        <v>133.0416667</v>
      </c>
      <c r="J6" s="25">
        <f t="shared" ref="J6:J9" si="7">F6-E6</f>
        <v>0.3576388889</v>
      </c>
      <c r="K6" s="25"/>
      <c r="L6" s="26">
        <f t="shared" ref="L6:L8" si="8">15.5*8</f>
        <v>124</v>
      </c>
      <c r="M6" s="26"/>
      <c r="N6" s="26"/>
      <c r="O6" s="26"/>
      <c r="P6" s="27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</row>
    <row r="7" ht="15.75" customHeight="1">
      <c r="A7" s="5">
        <f t="shared" ref="A7:B7" si="6">A6+1</f>
        <v>5</v>
      </c>
      <c r="B7" s="8">
        <f t="shared" si="6"/>
        <v>45036</v>
      </c>
      <c r="C7" s="5" t="s">
        <v>21</v>
      </c>
      <c r="D7" s="22" t="s">
        <v>20</v>
      </c>
      <c r="E7" s="23">
        <v>0.4388888888888889</v>
      </c>
      <c r="F7" s="23">
        <v>0.7986111111111112</v>
      </c>
      <c r="G7" s="24">
        <v>15.5</v>
      </c>
      <c r="H7" s="12">
        <f t="shared" si="2"/>
        <v>8.633333333</v>
      </c>
      <c r="I7" s="13">
        <f t="shared" si="3"/>
        <v>133.8166667</v>
      </c>
      <c r="J7" s="25">
        <f t="shared" si="7"/>
        <v>0.3597222222</v>
      </c>
      <c r="K7" s="25"/>
      <c r="L7" s="26">
        <f t="shared" si="8"/>
        <v>124</v>
      </c>
      <c r="M7" s="26"/>
      <c r="N7" s="26"/>
      <c r="O7" s="26"/>
      <c r="P7" s="27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</row>
    <row r="8" ht="15.75" customHeight="1">
      <c r="A8" s="5">
        <f t="shared" ref="A8:B8" si="9">A7+1</f>
        <v>6</v>
      </c>
      <c r="B8" s="8">
        <f t="shared" si="9"/>
        <v>45037</v>
      </c>
      <c r="C8" s="5" t="s">
        <v>22</v>
      </c>
      <c r="D8" s="22" t="s">
        <v>20</v>
      </c>
      <c r="E8" s="23">
        <v>0.4444444444444444</v>
      </c>
      <c r="F8" s="23">
        <v>0.8125</v>
      </c>
      <c r="G8" s="24">
        <v>15.5</v>
      </c>
      <c r="H8" s="12">
        <f t="shared" si="2"/>
        <v>8.833333333</v>
      </c>
      <c r="I8" s="13">
        <f t="shared" si="3"/>
        <v>136.9166667</v>
      </c>
      <c r="J8" s="25">
        <f t="shared" si="7"/>
        <v>0.3680555556</v>
      </c>
      <c r="K8" s="25"/>
      <c r="L8" s="26">
        <f t="shared" si="8"/>
        <v>124</v>
      </c>
      <c r="M8" s="26"/>
      <c r="N8" s="26"/>
      <c r="O8" s="26"/>
      <c r="P8" s="27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</row>
    <row r="9" ht="15.75" customHeight="1">
      <c r="A9" s="5">
        <f t="shared" ref="A9:B9" si="10">A8+1</f>
        <v>7</v>
      </c>
      <c r="B9" s="8">
        <f t="shared" si="10"/>
        <v>45038</v>
      </c>
      <c r="C9" s="5" t="s">
        <v>23</v>
      </c>
      <c r="D9" s="22" t="s">
        <v>20</v>
      </c>
      <c r="E9" s="23">
        <v>0.3333333333333333</v>
      </c>
      <c r="F9" s="23">
        <v>0.625</v>
      </c>
      <c r="G9" s="24">
        <v>15.5</v>
      </c>
      <c r="H9" s="12">
        <f t="shared" si="2"/>
        <v>7</v>
      </c>
      <c r="I9" s="13">
        <f t="shared" si="3"/>
        <v>108.5</v>
      </c>
      <c r="J9" s="25">
        <f t="shared" si="7"/>
        <v>0.2916666667</v>
      </c>
      <c r="K9" s="25"/>
      <c r="L9" s="26">
        <f>15.5*7</f>
        <v>108.5</v>
      </c>
      <c r="M9" s="26"/>
      <c r="N9" s="26"/>
      <c r="O9" s="26"/>
      <c r="P9" s="27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</row>
    <row r="10" ht="15.75" customHeight="1">
      <c r="A10" s="16">
        <f t="shared" ref="A10:B10" si="11">A9+1</f>
        <v>8</v>
      </c>
      <c r="B10" s="17">
        <f t="shared" si="11"/>
        <v>45039</v>
      </c>
      <c r="C10" s="16" t="s">
        <v>15</v>
      </c>
      <c r="D10" s="16"/>
      <c r="E10" s="18"/>
      <c r="F10" s="18"/>
      <c r="G10" s="18"/>
      <c r="H10" s="12">
        <f t="shared" si="2"/>
        <v>0</v>
      </c>
      <c r="I10" s="13">
        <f t="shared" si="3"/>
        <v>0</v>
      </c>
      <c r="J10" s="19"/>
      <c r="K10" s="19"/>
      <c r="L10" s="16"/>
      <c r="M10" s="16"/>
      <c r="N10" s="16"/>
      <c r="O10" s="16"/>
      <c r="P10" s="16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0"/>
      <c r="AG10" s="20"/>
      <c r="AH10" s="20"/>
      <c r="AI10" s="20"/>
      <c r="AJ10" s="20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</row>
    <row r="11" ht="15.75" customHeight="1">
      <c r="A11" s="5">
        <f t="shared" ref="A11:B11" si="12">A10+1</f>
        <v>9</v>
      </c>
      <c r="B11" s="8">
        <f t="shared" si="12"/>
        <v>45040</v>
      </c>
      <c r="C11" s="5" t="s">
        <v>17</v>
      </c>
      <c r="D11" s="22" t="s">
        <v>20</v>
      </c>
      <c r="E11" s="23">
        <v>0.4375</v>
      </c>
      <c r="F11" s="23">
        <v>0.7916666666666666</v>
      </c>
      <c r="G11" s="24">
        <v>15.5</v>
      </c>
      <c r="H11" s="12">
        <f t="shared" si="2"/>
        <v>8.5</v>
      </c>
      <c r="I11" s="13">
        <f t="shared" si="3"/>
        <v>131.75</v>
      </c>
      <c r="J11" s="25">
        <f t="shared" ref="J11:J16" si="14">F11-E11</f>
        <v>0.3541666667</v>
      </c>
      <c r="K11" s="25"/>
      <c r="L11" s="26">
        <f>15.5*8</f>
        <v>124</v>
      </c>
      <c r="M11" s="26"/>
      <c r="N11" s="26"/>
      <c r="O11" s="26"/>
      <c r="P11" s="27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</row>
    <row r="12" ht="15.75" customHeight="1">
      <c r="A12" s="5">
        <f t="shared" ref="A12:B12" si="13">A11+1</f>
        <v>10</v>
      </c>
      <c r="B12" s="8">
        <f t="shared" si="13"/>
        <v>45041</v>
      </c>
      <c r="C12" s="5" t="s">
        <v>18</v>
      </c>
      <c r="D12" s="22" t="s">
        <v>20</v>
      </c>
      <c r="E12" s="23">
        <v>0.4375</v>
      </c>
      <c r="F12" s="23">
        <v>0.8125</v>
      </c>
      <c r="G12" s="24">
        <v>15.5</v>
      </c>
      <c r="H12" s="12">
        <f t="shared" si="2"/>
        <v>9</v>
      </c>
      <c r="I12" s="13">
        <f t="shared" si="3"/>
        <v>139.5</v>
      </c>
      <c r="J12" s="25">
        <f t="shared" si="14"/>
        <v>0.375</v>
      </c>
      <c r="K12" s="25"/>
      <c r="L12" s="26">
        <f>15.5*9</f>
        <v>139.5</v>
      </c>
      <c r="M12" s="26"/>
      <c r="N12" s="26"/>
      <c r="O12" s="26"/>
      <c r="P12" s="27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</row>
    <row r="13" ht="15.75" customHeight="1">
      <c r="A13" s="5">
        <f t="shared" ref="A13:B13" si="15">A12+1</f>
        <v>11</v>
      </c>
      <c r="B13" s="8">
        <f t="shared" si="15"/>
        <v>45042</v>
      </c>
      <c r="C13" s="5" t="s">
        <v>19</v>
      </c>
      <c r="D13" s="22" t="s">
        <v>20</v>
      </c>
      <c r="E13" s="23">
        <v>0.3333333333333333</v>
      </c>
      <c r="F13" s="23">
        <v>0.7916666666666666</v>
      </c>
      <c r="G13" s="24">
        <v>15.5</v>
      </c>
      <c r="H13" s="12">
        <f t="shared" si="2"/>
        <v>11</v>
      </c>
      <c r="I13" s="13">
        <f t="shared" si="3"/>
        <v>170.5</v>
      </c>
      <c r="J13" s="25">
        <f t="shared" si="14"/>
        <v>0.4583333333</v>
      </c>
      <c r="K13" s="25"/>
      <c r="L13" s="26">
        <f>15.5*11</f>
        <v>170.5</v>
      </c>
      <c r="M13" s="26"/>
      <c r="N13" s="26"/>
      <c r="O13" s="26"/>
      <c r="P13" s="27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</row>
    <row r="14" ht="15.75" customHeight="1">
      <c r="A14" s="5">
        <f t="shared" ref="A14:B14" si="16">A13+1</f>
        <v>12</v>
      </c>
      <c r="B14" s="8">
        <f t="shared" si="16"/>
        <v>45043</v>
      </c>
      <c r="C14" s="5" t="s">
        <v>21</v>
      </c>
      <c r="D14" s="22" t="s">
        <v>20</v>
      </c>
      <c r="E14" s="23">
        <v>0.4375</v>
      </c>
      <c r="F14" s="23">
        <v>0.7916666666666666</v>
      </c>
      <c r="G14" s="24">
        <v>15.5</v>
      </c>
      <c r="H14" s="12">
        <f t="shared" si="2"/>
        <v>8.5</v>
      </c>
      <c r="I14" s="13">
        <f t="shared" si="3"/>
        <v>131.75</v>
      </c>
      <c r="J14" s="25">
        <f t="shared" si="14"/>
        <v>0.3541666667</v>
      </c>
      <c r="K14" s="25"/>
      <c r="L14" s="26">
        <f>15.5*8</f>
        <v>124</v>
      </c>
      <c r="M14" s="26"/>
      <c r="N14" s="26"/>
      <c r="O14" s="26"/>
      <c r="P14" s="27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</row>
    <row r="15" ht="15.75" customHeight="1">
      <c r="A15" s="5">
        <f t="shared" ref="A15:B15" si="17">A14+1</f>
        <v>13</v>
      </c>
      <c r="B15" s="8">
        <f t="shared" si="17"/>
        <v>45044</v>
      </c>
      <c r="C15" s="5" t="s">
        <v>22</v>
      </c>
      <c r="D15" s="22" t="s">
        <v>20</v>
      </c>
      <c r="E15" s="23">
        <v>0.3541666666666667</v>
      </c>
      <c r="F15" s="23">
        <v>0.7916666666666666</v>
      </c>
      <c r="G15" s="24">
        <v>15.5</v>
      </c>
      <c r="H15" s="12">
        <f t="shared" si="2"/>
        <v>10.5</v>
      </c>
      <c r="I15" s="13">
        <f t="shared" si="3"/>
        <v>162.75</v>
      </c>
      <c r="J15" s="25">
        <f t="shared" si="14"/>
        <v>0.4375</v>
      </c>
      <c r="K15" s="25"/>
      <c r="L15" s="26">
        <f>15.5*10</f>
        <v>155</v>
      </c>
      <c r="M15" s="26"/>
      <c r="N15" s="26"/>
      <c r="O15" s="26" t="s">
        <v>24</v>
      </c>
      <c r="P15" s="27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</row>
    <row r="16" ht="15.75" customHeight="1">
      <c r="A16" s="5">
        <f t="shared" ref="A16:B16" si="18">A15+1</f>
        <v>14</v>
      </c>
      <c r="B16" s="8">
        <f t="shared" si="18"/>
        <v>45045</v>
      </c>
      <c r="C16" s="5" t="s">
        <v>23</v>
      </c>
      <c r="D16" s="22" t="s">
        <v>20</v>
      </c>
      <c r="E16" s="23">
        <v>0.3333333333333333</v>
      </c>
      <c r="F16" s="23">
        <v>0.625</v>
      </c>
      <c r="G16" s="24">
        <v>15.5</v>
      </c>
      <c r="H16" s="12">
        <f t="shared" si="2"/>
        <v>7</v>
      </c>
      <c r="I16" s="13">
        <f t="shared" si="3"/>
        <v>108.5</v>
      </c>
      <c r="J16" s="25">
        <f t="shared" si="14"/>
        <v>0.2916666667</v>
      </c>
      <c r="K16" s="25"/>
      <c r="L16" s="26">
        <f>15.5*7</f>
        <v>108.5</v>
      </c>
      <c r="M16" s="26"/>
      <c r="N16" s="15"/>
      <c r="P16" s="27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</row>
    <row r="17" ht="15.75" customHeight="1">
      <c r="A17" s="5">
        <f t="shared" ref="A17:B17" si="19">A16+1</f>
        <v>15</v>
      </c>
      <c r="B17" s="8">
        <f t="shared" si="19"/>
        <v>45046</v>
      </c>
      <c r="C17" s="5" t="s">
        <v>15</v>
      </c>
      <c r="D17" s="29" t="s">
        <v>25</v>
      </c>
      <c r="E17" s="23">
        <v>0.5</v>
      </c>
      <c r="F17" s="23">
        <v>0.8333333333333334</v>
      </c>
      <c r="G17" s="24">
        <v>14.0</v>
      </c>
      <c r="H17" s="12">
        <f t="shared" si="2"/>
        <v>8</v>
      </c>
      <c r="I17" s="13">
        <f t="shared" si="3"/>
        <v>112</v>
      </c>
      <c r="J17" s="25">
        <v>0.3333333333333333</v>
      </c>
      <c r="K17" s="25"/>
      <c r="L17" s="26">
        <f t="shared" ref="L17:L18" si="21">14*8</f>
        <v>112</v>
      </c>
      <c r="M17" s="26"/>
      <c r="N17" s="26"/>
      <c r="O17" s="26"/>
      <c r="P17" s="27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</row>
    <row r="18" ht="15.75" customHeight="1">
      <c r="A18" s="5">
        <f t="shared" ref="A18:B18" si="20">A17+1</f>
        <v>16</v>
      </c>
      <c r="B18" s="8">
        <f t="shared" si="20"/>
        <v>45047</v>
      </c>
      <c r="C18" s="5" t="s">
        <v>17</v>
      </c>
      <c r="D18" s="29" t="s">
        <v>25</v>
      </c>
      <c r="E18" s="23">
        <v>0.5208333333333334</v>
      </c>
      <c r="F18" s="23">
        <v>0.8541666666666666</v>
      </c>
      <c r="G18" s="24">
        <v>14.0</v>
      </c>
      <c r="H18" s="12">
        <f t="shared" si="2"/>
        <v>8</v>
      </c>
      <c r="I18" s="13">
        <f t="shared" si="3"/>
        <v>112</v>
      </c>
      <c r="J18" s="25">
        <v>0.3333333333333333</v>
      </c>
      <c r="K18" s="25"/>
      <c r="L18" s="26">
        <f t="shared" si="21"/>
        <v>112</v>
      </c>
      <c r="M18" s="26"/>
      <c r="N18" s="26"/>
      <c r="O18" s="26"/>
      <c r="P18" s="27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</row>
    <row r="19" ht="15.75" customHeight="1">
      <c r="A19" s="16">
        <f t="shared" ref="A19:B19" si="22">A18+1</f>
        <v>17</v>
      </c>
      <c r="B19" s="17">
        <f t="shared" si="22"/>
        <v>45048</v>
      </c>
      <c r="C19" s="16" t="s">
        <v>18</v>
      </c>
      <c r="D19" s="16"/>
      <c r="E19" s="18"/>
      <c r="F19" s="18"/>
      <c r="G19" s="18"/>
      <c r="H19" s="12">
        <f t="shared" si="2"/>
        <v>0</v>
      </c>
      <c r="I19" s="13">
        <f t="shared" si="3"/>
        <v>0</v>
      </c>
      <c r="J19" s="16"/>
      <c r="K19" s="16"/>
      <c r="L19" s="16"/>
      <c r="M19" s="16"/>
      <c r="N19" s="16"/>
      <c r="O19" s="16"/>
      <c r="P19" s="16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0"/>
      <c r="AI19" s="20"/>
      <c r="AJ19" s="20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</row>
    <row r="20" ht="15.75" customHeight="1">
      <c r="A20" s="21">
        <f t="shared" ref="A20:B20" si="23">A19+1</f>
        <v>18</v>
      </c>
      <c r="B20" s="30">
        <f t="shared" si="23"/>
        <v>45049</v>
      </c>
      <c r="C20" s="31" t="s">
        <v>19</v>
      </c>
      <c r="D20" s="31" t="s">
        <v>26</v>
      </c>
      <c r="E20" s="18"/>
      <c r="F20" s="18"/>
      <c r="G20" s="18"/>
      <c r="H20" s="12">
        <f t="shared" si="2"/>
        <v>0</v>
      </c>
      <c r="I20" s="13">
        <f t="shared" si="3"/>
        <v>0</v>
      </c>
      <c r="J20" s="28"/>
      <c r="K20" s="28"/>
      <c r="L20" s="28"/>
      <c r="M20" s="28"/>
      <c r="N20" s="28"/>
      <c r="O20" s="28"/>
      <c r="P20" s="32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0"/>
      <c r="AG20" s="20"/>
      <c r="AH20" s="20"/>
      <c r="AI20" s="20"/>
      <c r="AJ20" s="20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</row>
    <row r="21" ht="15.75" customHeight="1">
      <c r="A21" s="21">
        <f t="shared" ref="A21:B21" si="24">A20+1</f>
        <v>19</v>
      </c>
      <c r="B21" s="30">
        <f t="shared" si="24"/>
        <v>45050</v>
      </c>
      <c r="C21" s="31" t="s">
        <v>21</v>
      </c>
      <c r="D21" s="31" t="s">
        <v>27</v>
      </c>
      <c r="E21" s="18"/>
      <c r="F21" s="18"/>
      <c r="G21" s="18"/>
      <c r="H21" s="12">
        <f t="shared" si="2"/>
        <v>0</v>
      </c>
      <c r="I21" s="13">
        <f t="shared" si="3"/>
        <v>0</v>
      </c>
      <c r="J21" s="28"/>
      <c r="K21" s="28"/>
      <c r="L21" s="28"/>
      <c r="M21" s="28"/>
      <c r="N21" s="28"/>
      <c r="O21" s="28"/>
      <c r="P21" s="32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0"/>
      <c r="AG21" s="20"/>
      <c r="AH21" s="20"/>
      <c r="AI21" s="20"/>
      <c r="AJ21" s="20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</row>
    <row r="22" ht="15.75" customHeight="1">
      <c r="A22" s="21">
        <f t="shared" ref="A22:B22" si="25">A21+1</f>
        <v>20</v>
      </c>
      <c r="B22" s="33">
        <f t="shared" si="25"/>
        <v>45051</v>
      </c>
      <c r="C22" s="34" t="s">
        <v>22</v>
      </c>
      <c r="D22" s="35" t="s">
        <v>28</v>
      </c>
      <c r="E22" s="23">
        <v>0.7708333333333334</v>
      </c>
      <c r="F22" s="23">
        <v>0.9166666666666666</v>
      </c>
      <c r="G22" s="24">
        <v>14.0</v>
      </c>
      <c r="H22" s="12">
        <f t="shared" si="2"/>
        <v>3.5</v>
      </c>
      <c r="I22" s="13">
        <f t="shared" si="3"/>
        <v>49</v>
      </c>
      <c r="J22" s="26">
        <v>3.5</v>
      </c>
      <c r="K22" s="26"/>
      <c r="L22" s="26"/>
      <c r="M22" s="26"/>
      <c r="N22" s="26"/>
      <c r="O22" s="26"/>
      <c r="P22" s="36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7"/>
      <c r="AG22" s="37"/>
      <c r="AH22" s="37"/>
      <c r="AI22" s="37"/>
      <c r="AJ22" s="37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</row>
    <row r="23" ht="15.75" customHeight="1">
      <c r="A23" s="5">
        <f t="shared" ref="A23:B23" si="26">A22+1</f>
        <v>21</v>
      </c>
      <c r="B23" s="38">
        <f t="shared" si="26"/>
        <v>45052</v>
      </c>
      <c r="C23" s="20" t="s">
        <v>23</v>
      </c>
      <c r="D23" s="39" t="s">
        <v>28</v>
      </c>
      <c r="E23" s="23">
        <v>0.5</v>
      </c>
      <c r="F23" s="23">
        <v>0.9583333333333334</v>
      </c>
      <c r="G23" s="24">
        <v>14.0</v>
      </c>
      <c r="H23" s="12">
        <f t="shared" si="2"/>
        <v>11</v>
      </c>
      <c r="I23" s="13">
        <f t="shared" si="3"/>
        <v>154</v>
      </c>
      <c r="J23" s="26">
        <v>11.0</v>
      </c>
      <c r="K23" s="15"/>
      <c r="L23" s="15"/>
      <c r="M23" s="26"/>
      <c r="N23" s="26"/>
      <c r="O23" s="26"/>
      <c r="P23" s="4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</row>
    <row r="24" ht="15.75" customHeight="1">
      <c r="A24" s="5">
        <f t="shared" ref="A24:A164" si="27">A23+1</f>
        <v>22</v>
      </c>
      <c r="B24" s="41">
        <v>45053.0</v>
      </c>
      <c r="C24" s="5" t="s">
        <v>15</v>
      </c>
      <c r="D24" s="29" t="s">
        <v>28</v>
      </c>
      <c r="E24" s="23">
        <v>0.5</v>
      </c>
      <c r="F24" s="23">
        <v>0.8333333333333334</v>
      </c>
      <c r="G24" s="24">
        <v>14.0</v>
      </c>
      <c r="H24" s="12">
        <f t="shared" si="2"/>
        <v>8</v>
      </c>
      <c r="I24" s="13">
        <f t="shared" si="3"/>
        <v>112</v>
      </c>
      <c r="J24" s="26">
        <v>8.0</v>
      </c>
      <c r="K24" s="26"/>
      <c r="L24" s="26">
        <v>38.5</v>
      </c>
      <c r="M24" s="26"/>
      <c r="N24" s="26"/>
      <c r="O24" s="26" t="s">
        <v>29</v>
      </c>
      <c r="P24" s="5"/>
    </row>
    <row r="25" ht="15.75" customHeight="1">
      <c r="A25" s="5">
        <f t="shared" si="27"/>
        <v>23</v>
      </c>
      <c r="B25" s="41">
        <v>45054.0</v>
      </c>
      <c r="C25" s="5" t="s">
        <v>17</v>
      </c>
      <c r="D25" s="29" t="s">
        <v>28</v>
      </c>
      <c r="E25" s="42">
        <v>0.5</v>
      </c>
      <c r="F25" s="42">
        <v>0.8333333333333334</v>
      </c>
      <c r="G25" s="43">
        <v>14.0</v>
      </c>
      <c r="H25" s="12">
        <f t="shared" si="2"/>
        <v>8</v>
      </c>
      <c r="I25" s="13">
        <f t="shared" si="3"/>
        <v>112</v>
      </c>
      <c r="J25" s="44">
        <v>8.0</v>
      </c>
      <c r="K25" s="44"/>
      <c r="L25" s="44"/>
      <c r="M25" s="44"/>
      <c r="N25" s="44"/>
      <c r="O25" s="44"/>
    </row>
    <row r="26" ht="15.75" customHeight="1">
      <c r="A26" s="5">
        <f t="shared" si="27"/>
        <v>24</v>
      </c>
      <c r="B26" s="41">
        <v>45055.0</v>
      </c>
      <c r="C26" s="5" t="s">
        <v>18</v>
      </c>
      <c r="D26" s="29" t="s">
        <v>12</v>
      </c>
      <c r="E26" s="18"/>
      <c r="F26" s="18"/>
      <c r="G26" s="18"/>
      <c r="H26" s="12">
        <f t="shared" si="2"/>
        <v>0</v>
      </c>
      <c r="I26" s="13">
        <f t="shared" si="3"/>
        <v>0</v>
      </c>
      <c r="J26" s="44"/>
      <c r="K26" s="44"/>
      <c r="L26" s="44"/>
      <c r="M26" s="44"/>
      <c r="N26" s="44"/>
      <c r="O26" s="44"/>
    </row>
    <row r="27" ht="15.75" customHeight="1">
      <c r="A27" s="5">
        <f t="shared" si="27"/>
        <v>25</v>
      </c>
      <c r="B27" s="41">
        <v>45056.0</v>
      </c>
      <c r="C27" s="5" t="s">
        <v>19</v>
      </c>
      <c r="D27" s="29" t="s">
        <v>12</v>
      </c>
      <c r="E27" s="18"/>
      <c r="F27" s="18"/>
      <c r="G27" s="18"/>
      <c r="H27" s="12">
        <f t="shared" si="2"/>
        <v>0</v>
      </c>
      <c r="I27" s="13">
        <f t="shared" si="3"/>
        <v>0</v>
      </c>
      <c r="J27" s="44"/>
      <c r="K27" s="44"/>
      <c r="L27" s="44"/>
      <c r="M27" s="44"/>
      <c r="N27" s="44"/>
      <c r="O27" s="44"/>
    </row>
    <row r="28" ht="15.75" customHeight="1">
      <c r="A28" s="5">
        <f t="shared" si="27"/>
        <v>26</v>
      </c>
      <c r="B28" s="41">
        <v>45057.0</v>
      </c>
      <c r="C28" s="5" t="s">
        <v>21</v>
      </c>
      <c r="D28" s="29" t="s">
        <v>28</v>
      </c>
      <c r="E28" s="42">
        <v>0.5</v>
      </c>
      <c r="F28" s="42">
        <v>0.9166666666666666</v>
      </c>
      <c r="G28" s="43">
        <v>14.0</v>
      </c>
      <c r="H28" s="12">
        <f t="shared" si="2"/>
        <v>10</v>
      </c>
      <c r="I28" s="13">
        <f t="shared" si="3"/>
        <v>140</v>
      </c>
      <c r="J28" s="44">
        <v>10.0</v>
      </c>
      <c r="K28" s="44"/>
      <c r="L28" s="44"/>
      <c r="M28" s="44"/>
      <c r="N28" s="44"/>
      <c r="O28" s="44"/>
    </row>
    <row r="29" ht="15.75" customHeight="1">
      <c r="A29" s="5">
        <f t="shared" si="27"/>
        <v>27</v>
      </c>
      <c r="B29" s="41">
        <v>45058.0</v>
      </c>
      <c r="C29" s="5" t="s">
        <v>22</v>
      </c>
      <c r="D29" s="29" t="s">
        <v>12</v>
      </c>
      <c r="E29" s="42">
        <v>0.7083333333333334</v>
      </c>
      <c r="F29" s="42">
        <v>0.9166666666666666</v>
      </c>
      <c r="G29" s="43">
        <v>14.0</v>
      </c>
      <c r="H29" s="12">
        <f t="shared" si="2"/>
        <v>5</v>
      </c>
      <c r="I29" s="13">
        <f t="shared" si="3"/>
        <v>70</v>
      </c>
      <c r="J29" s="44">
        <v>5.0</v>
      </c>
      <c r="K29" s="44"/>
      <c r="L29" s="44"/>
      <c r="M29" s="44"/>
      <c r="N29" s="44"/>
      <c r="O29" s="44"/>
    </row>
    <row r="30" ht="15.75" customHeight="1">
      <c r="A30" s="5">
        <f t="shared" si="27"/>
        <v>28</v>
      </c>
      <c r="B30" s="41">
        <v>45059.0</v>
      </c>
      <c r="C30" s="5" t="s">
        <v>23</v>
      </c>
      <c r="D30" s="29" t="s">
        <v>28</v>
      </c>
      <c r="E30" s="42">
        <v>0.5</v>
      </c>
      <c r="F30" s="42">
        <v>0.9166666666666666</v>
      </c>
      <c r="G30" s="43">
        <v>14.0</v>
      </c>
      <c r="H30" s="12">
        <f t="shared" si="2"/>
        <v>10</v>
      </c>
      <c r="I30" s="13">
        <f t="shared" si="3"/>
        <v>140</v>
      </c>
      <c r="J30" s="44">
        <v>10.0</v>
      </c>
      <c r="K30" s="44"/>
      <c r="L30" s="44"/>
      <c r="M30" s="44"/>
      <c r="N30" s="44"/>
      <c r="O30" s="44"/>
    </row>
    <row r="31" ht="15.75" customHeight="1">
      <c r="A31" s="5">
        <f t="shared" si="27"/>
        <v>29</v>
      </c>
      <c r="B31" s="41">
        <v>45060.0</v>
      </c>
      <c r="C31" s="5" t="s">
        <v>15</v>
      </c>
      <c r="D31" s="29" t="s">
        <v>28</v>
      </c>
      <c r="E31" s="42">
        <v>0.5</v>
      </c>
      <c r="F31" s="42">
        <v>0.8333333333333334</v>
      </c>
      <c r="G31" s="43">
        <v>14.0</v>
      </c>
      <c r="H31" s="12">
        <f t="shared" si="2"/>
        <v>8</v>
      </c>
      <c r="I31" s="13">
        <f t="shared" si="3"/>
        <v>112</v>
      </c>
      <c r="J31" s="44">
        <v>8.0</v>
      </c>
      <c r="K31" s="44"/>
      <c r="L31" s="44">
        <v>41.0</v>
      </c>
      <c r="M31" s="44">
        <v>574.0</v>
      </c>
      <c r="N31" s="44"/>
      <c r="O31" s="44" t="s">
        <v>30</v>
      </c>
    </row>
    <row r="32" ht="15.75" customHeight="1">
      <c r="A32" s="5">
        <f t="shared" si="27"/>
        <v>30</v>
      </c>
      <c r="B32" s="41">
        <v>45061.0</v>
      </c>
      <c r="C32" s="5" t="s">
        <v>17</v>
      </c>
      <c r="D32" s="29" t="s">
        <v>28</v>
      </c>
      <c r="E32" s="42">
        <v>0.5</v>
      </c>
      <c r="F32" s="42">
        <v>0.8333333333333334</v>
      </c>
      <c r="G32" s="43">
        <v>14.0</v>
      </c>
      <c r="H32" s="12">
        <f t="shared" si="2"/>
        <v>8</v>
      </c>
      <c r="I32" s="13">
        <f t="shared" si="3"/>
        <v>112</v>
      </c>
      <c r="J32" s="44">
        <v>8.0</v>
      </c>
      <c r="K32" s="44"/>
      <c r="L32" s="44"/>
      <c r="M32" s="44"/>
      <c r="N32" s="44"/>
      <c r="O32" s="44"/>
    </row>
    <row r="33" ht="15.75" customHeight="1">
      <c r="A33" s="5">
        <f t="shared" si="27"/>
        <v>31</v>
      </c>
      <c r="B33" s="41">
        <v>45062.0</v>
      </c>
      <c r="C33" s="5" t="s">
        <v>18</v>
      </c>
      <c r="D33" s="29" t="s">
        <v>12</v>
      </c>
      <c r="E33" s="18"/>
      <c r="F33" s="18"/>
      <c r="G33" s="18"/>
      <c r="H33" s="12">
        <f t="shared" si="2"/>
        <v>0</v>
      </c>
      <c r="I33" s="13">
        <f t="shared" si="3"/>
        <v>0</v>
      </c>
      <c r="J33" s="44"/>
      <c r="K33" s="44"/>
      <c r="L33" s="44"/>
      <c r="M33" s="44"/>
      <c r="N33" s="44"/>
      <c r="O33" s="44"/>
    </row>
    <row r="34" ht="15.75" customHeight="1">
      <c r="A34" s="5">
        <f t="shared" si="27"/>
        <v>32</v>
      </c>
      <c r="B34" s="41">
        <v>45063.0</v>
      </c>
      <c r="C34" s="5" t="s">
        <v>19</v>
      </c>
      <c r="D34" s="29" t="s">
        <v>12</v>
      </c>
      <c r="E34" s="18"/>
      <c r="F34" s="18"/>
      <c r="G34" s="18"/>
      <c r="H34" s="12">
        <f t="shared" si="2"/>
        <v>0</v>
      </c>
      <c r="I34" s="13">
        <f t="shared" si="3"/>
        <v>0</v>
      </c>
      <c r="J34" s="44"/>
      <c r="K34" s="44"/>
      <c r="L34" s="44"/>
      <c r="M34" s="44"/>
      <c r="N34" s="44"/>
      <c r="O34" s="44"/>
    </row>
    <row r="35" ht="15.75" customHeight="1">
      <c r="A35" s="5">
        <f t="shared" si="27"/>
        <v>33</v>
      </c>
      <c r="B35" s="41">
        <v>45064.0</v>
      </c>
      <c r="C35" s="5" t="s">
        <v>21</v>
      </c>
      <c r="D35" s="29" t="s">
        <v>28</v>
      </c>
      <c r="E35" s="42">
        <v>0.5</v>
      </c>
      <c r="F35" s="42">
        <v>0.9166666666666666</v>
      </c>
      <c r="G35" s="43">
        <v>14.0</v>
      </c>
      <c r="H35" s="12">
        <f t="shared" si="2"/>
        <v>10</v>
      </c>
      <c r="I35" s="13">
        <f t="shared" si="3"/>
        <v>140</v>
      </c>
      <c r="J35" s="44">
        <v>10.0</v>
      </c>
      <c r="K35" s="44"/>
      <c r="L35" s="44"/>
      <c r="M35" s="44"/>
      <c r="N35" s="44"/>
      <c r="O35" s="44"/>
    </row>
    <row r="36" ht="15.75" customHeight="1">
      <c r="A36" s="5">
        <f t="shared" si="27"/>
        <v>34</v>
      </c>
      <c r="B36" s="41">
        <v>45065.0</v>
      </c>
      <c r="C36" s="5" t="s">
        <v>22</v>
      </c>
      <c r="D36" s="29" t="s">
        <v>12</v>
      </c>
      <c r="E36" s="42">
        <v>0.7083333333333334</v>
      </c>
      <c r="F36" s="42">
        <v>0.9166666666666666</v>
      </c>
      <c r="G36" s="43">
        <v>14.0</v>
      </c>
      <c r="H36" s="12">
        <f t="shared" si="2"/>
        <v>5</v>
      </c>
      <c r="I36" s="13">
        <f t="shared" si="3"/>
        <v>70</v>
      </c>
      <c r="J36" s="44">
        <v>5.0</v>
      </c>
      <c r="K36" s="44"/>
      <c r="L36" s="44"/>
      <c r="M36" s="44"/>
      <c r="N36" s="44"/>
      <c r="O36" s="44"/>
    </row>
    <row r="37" ht="15.75" customHeight="1">
      <c r="A37" s="5">
        <f t="shared" si="27"/>
        <v>35</v>
      </c>
      <c r="B37" s="41">
        <v>45066.0</v>
      </c>
      <c r="C37" s="5" t="s">
        <v>23</v>
      </c>
      <c r="D37" s="29" t="s">
        <v>28</v>
      </c>
      <c r="E37" s="42">
        <v>0.5416666666666666</v>
      </c>
      <c r="F37" s="42">
        <v>0.875</v>
      </c>
      <c r="G37" s="43">
        <v>14.0</v>
      </c>
      <c r="H37" s="12">
        <f t="shared" si="2"/>
        <v>8</v>
      </c>
      <c r="I37" s="13">
        <f t="shared" si="3"/>
        <v>112</v>
      </c>
      <c r="J37" s="44">
        <v>8.0</v>
      </c>
      <c r="K37" s="44"/>
      <c r="L37" s="44"/>
      <c r="M37" s="44"/>
      <c r="N37" s="44"/>
      <c r="O37" s="44"/>
    </row>
    <row r="38" ht="15.75" customHeight="1">
      <c r="A38" s="5">
        <f t="shared" si="27"/>
        <v>36</v>
      </c>
      <c r="B38" s="41">
        <v>45067.0</v>
      </c>
      <c r="C38" s="5" t="s">
        <v>15</v>
      </c>
      <c r="D38" s="29" t="s">
        <v>28</v>
      </c>
      <c r="E38" s="42">
        <v>0.5</v>
      </c>
      <c r="F38" s="42">
        <v>0.3333333333333333</v>
      </c>
      <c r="G38" s="43">
        <v>14.0</v>
      </c>
      <c r="H38" s="12">
        <f t="shared" si="2"/>
        <v>20</v>
      </c>
      <c r="I38" s="13">
        <f t="shared" si="3"/>
        <v>280</v>
      </c>
      <c r="J38" s="44">
        <v>8.0</v>
      </c>
      <c r="K38" s="44"/>
      <c r="L38" s="44">
        <v>39.0</v>
      </c>
      <c r="M38" s="44">
        <v>546.0</v>
      </c>
      <c r="N38" s="44"/>
      <c r="O38" s="44" t="s">
        <v>31</v>
      </c>
    </row>
    <row r="39" ht="15.75" customHeight="1">
      <c r="A39" s="5">
        <f t="shared" si="27"/>
        <v>37</v>
      </c>
      <c r="B39" s="41">
        <v>45068.0</v>
      </c>
      <c r="C39" s="5" t="s">
        <v>17</v>
      </c>
      <c r="D39" s="29" t="s">
        <v>28</v>
      </c>
      <c r="E39" s="42">
        <v>0.5</v>
      </c>
      <c r="F39" s="42">
        <v>0.8333333333333334</v>
      </c>
      <c r="G39" s="43">
        <v>14.0</v>
      </c>
      <c r="H39" s="12">
        <f t="shared" si="2"/>
        <v>8</v>
      </c>
      <c r="I39" s="13">
        <f t="shared" si="3"/>
        <v>112</v>
      </c>
      <c r="J39" s="44">
        <v>8.0</v>
      </c>
      <c r="K39" s="44"/>
      <c r="L39" s="44"/>
      <c r="M39" s="44"/>
      <c r="N39" s="44"/>
      <c r="O39" s="44"/>
    </row>
    <row r="40" ht="15.75" customHeight="1">
      <c r="A40" s="5">
        <f t="shared" si="27"/>
        <v>38</v>
      </c>
      <c r="B40" s="41">
        <v>45069.0</v>
      </c>
      <c r="C40" s="5" t="s">
        <v>18</v>
      </c>
      <c r="D40" s="29" t="s">
        <v>12</v>
      </c>
      <c r="E40" s="18"/>
      <c r="F40" s="18"/>
      <c r="G40" s="18"/>
      <c r="H40" s="12">
        <f t="shared" si="2"/>
        <v>0</v>
      </c>
      <c r="I40" s="13">
        <f t="shared" si="3"/>
        <v>0</v>
      </c>
      <c r="J40" s="44"/>
      <c r="K40" s="44"/>
      <c r="L40" s="44"/>
      <c r="M40" s="44"/>
      <c r="N40" s="44"/>
      <c r="O40" s="44"/>
    </row>
    <row r="41" ht="15.75" customHeight="1">
      <c r="A41" s="5">
        <f t="shared" si="27"/>
        <v>39</v>
      </c>
      <c r="B41" s="41">
        <v>45070.0</v>
      </c>
      <c r="C41" s="5" t="s">
        <v>19</v>
      </c>
      <c r="D41" s="29" t="s">
        <v>12</v>
      </c>
      <c r="E41" s="18"/>
      <c r="F41" s="18"/>
      <c r="G41" s="18"/>
      <c r="H41" s="12">
        <f t="shared" si="2"/>
        <v>0</v>
      </c>
      <c r="I41" s="13">
        <f t="shared" si="3"/>
        <v>0</v>
      </c>
      <c r="J41" s="44"/>
      <c r="K41" s="44"/>
      <c r="L41" s="44"/>
      <c r="M41" s="44"/>
      <c r="N41" s="44"/>
      <c r="O41" s="44"/>
    </row>
    <row r="42" ht="15.75" customHeight="1">
      <c r="A42" s="5">
        <f t="shared" si="27"/>
        <v>40</v>
      </c>
      <c r="B42" s="41">
        <v>45071.0</v>
      </c>
      <c r="C42" s="5" t="s">
        <v>21</v>
      </c>
      <c r="D42" s="29" t="s">
        <v>28</v>
      </c>
      <c r="E42" s="42">
        <v>0.5</v>
      </c>
      <c r="F42" s="42">
        <v>0.9166666666666666</v>
      </c>
      <c r="G42" s="43">
        <v>14.0</v>
      </c>
      <c r="H42" s="12">
        <f t="shared" si="2"/>
        <v>10</v>
      </c>
      <c r="I42" s="13">
        <f t="shared" si="3"/>
        <v>140</v>
      </c>
      <c r="J42" s="44">
        <v>10.0</v>
      </c>
      <c r="K42" s="44"/>
      <c r="L42" s="44"/>
      <c r="M42" s="44"/>
      <c r="N42" s="44"/>
      <c r="O42" s="44"/>
    </row>
    <row r="43" ht="15.75" customHeight="1">
      <c r="A43" s="5">
        <f t="shared" si="27"/>
        <v>41</v>
      </c>
      <c r="B43" s="41">
        <v>45072.0</v>
      </c>
      <c r="C43" s="5" t="s">
        <v>22</v>
      </c>
      <c r="D43" s="29" t="s">
        <v>12</v>
      </c>
      <c r="E43" s="42">
        <v>0.7083333333333334</v>
      </c>
      <c r="F43" s="42">
        <v>0.9166666666666666</v>
      </c>
      <c r="G43" s="43">
        <v>14.0</v>
      </c>
      <c r="H43" s="12">
        <f t="shared" si="2"/>
        <v>5</v>
      </c>
      <c r="I43" s="13">
        <f t="shared" si="3"/>
        <v>70</v>
      </c>
      <c r="J43" s="44">
        <v>5.0</v>
      </c>
      <c r="K43" s="44"/>
      <c r="L43" s="44"/>
      <c r="M43" s="44"/>
      <c r="N43" s="44"/>
      <c r="O43" s="44"/>
    </row>
    <row r="44" ht="15.75" customHeight="1">
      <c r="A44" s="5">
        <f t="shared" si="27"/>
        <v>42</v>
      </c>
      <c r="B44" s="41">
        <v>45073.0</v>
      </c>
      <c r="C44" s="5" t="s">
        <v>23</v>
      </c>
      <c r="D44" s="29" t="s">
        <v>28</v>
      </c>
      <c r="E44" s="42">
        <v>0.5625</v>
      </c>
      <c r="F44" s="42">
        <v>0.9583333333333334</v>
      </c>
      <c r="G44" s="43">
        <v>14.0</v>
      </c>
      <c r="H44" s="12">
        <f t="shared" si="2"/>
        <v>9.5</v>
      </c>
      <c r="I44" s="13">
        <f t="shared" si="3"/>
        <v>133</v>
      </c>
      <c r="J44" s="44">
        <v>9.5</v>
      </c>
      <c r="K44" s="44"/>
      <c r="L44" s="44"/>
      <c r="M44" s="44"/>
      <c r="N44" s="44"/>
      <c r="O44" s="44"/>
    </row>
    <row r="45" ht="15.75" customHeight="1">
      <c r="A45" s="5">
        <f t="shared" si="27"/>
        <v>43</v>
      </c>
      <c r="B45" s="41">
        <v>45074.0</v>
      </c>
      <c r="C45" s="5" t="s">
        <v>15</v>
      </c>
      <c r="D45" s="29" t="s">
        <v>28</v>
      </c>
      <c r="E45" s="42">
        <v>0.5</v>
      </c>
      <c r="F45" s="42">
        <v>0.8333333333333334</v>
      </c>
      <c r="G45" s="43">
        <v>14.0</v>
      </c>
      <c r="H45" s="12">
        <f t="shared" si="2"/>
        <v>8</v>
      </c>
      <c r="I45" s="13">
        <f t="shared" si="3"/>
        <v>112</v>
      </c>
      <c r="J45" s="44">
        <v>8.0</v>
      </c>
      <c r="K45" s="44"/>
      <c r="L45" s="44">
        <v>40.5</v>
      </c>
      <c r="M45" s="44">
        <v>567.0</v>
      </c>
      <c r="N45" s="44"/>
      <c r="O45" s="44" t="s">
        <v>32</v>
      </c>
      <c r="P45" s="5">
        <v>2235.0</v>
      </c>
    </row>
    <row r="46" ht="15.75" customHeight="1">
      <c r="A46" s="5">
        <f t="shared" si="27"/>
        <v>44</v>
      </c>
      <c r="B46" s="41">
        <v>45075.0</v>
      </c>
      <c r="C46" s="5" t="s">
        <v>17</v>
      </c>
      <c r="D46" s="29" t="s">
        <v>28</v>
      </c>
      <c r="E46" s="45">
        <v>0.5</v>
      </c>
      <c r="F46" s="45">
        <v>0.8333333333333334</v>
      </c>
      <c r="G46" s="46">
        <v>14.0</v>
      </c>
      <c r="H46" s="12">
        <f t="shared" si="2"/>
        <v>8</v>
      </c>
      <c r="I46" s="13">
        <f t="shared" si="3"/>
        <v>112</v>
      </c>
      <c r="J46" s="47">
        <v>8.0</v>
      </c>
      <c r="K46" s="47"/>
      <c r="L46" s="47"/>
      <c r="M46" s="47"/>
      <c r="N46" s="47"/>
      <c r="O46" s="47"/>
    </row>
    <row r="47" ht="15.75" customHeight="1">
      <c r="A47" s="5">
        <f t="shared" si="27"/>
        <v>45</v>
      </c>
      <c r="B47" s="41">
        <v>45076.0</v>
      </c>
      <c r="C47" s="5" t="s">
        <v>18</v>
      </c>
      <c r="D47" s="29" t="s">
        <v>12</v>
      </c>
      <c r="E47" s="18"/>
      <c r="F47" s="18"/>
      <c r="G47" s="18"/>
      <c r="H47" s="12">
        <f t="shared" si="2"/>
        <v>0</v>
      </c>
      <c r="I47" s="13">
        <f t="shared" si="3"/>
        <v>0</v>
      </c>
      <c r="J47" s="47"/>
      <c r="K47" s="47"/>
      <c r="L47" s="47"/>
      <c r="M47" s="47"/>
      <c r="N47" s="47"/>
      <c r="O47" s="47"/>
    </row>
    <row r="48" ht="15.75" customHeight="1">
      <c r="A48" s="5">
        <f t="shared" si="27"/>
        <v>46</v>
      </c>
      <c r="B48" s="41">
        <v>45077.0</v>
      </c>
      <c r="C48" s="5" t="s">
        <v>19</v>
      </c>
      <c r="D48" s="29" t="s">
        <v>12</v>
      </c>
      <c r="E48" s="18"/>
      <c r="F48" s="18"/>
      <c r="G48" s="18"/>
      <c r="H48" s="12">
        <f t="shared" si="2"/>
        <v>0</v>
      </c>
      <c r="I48" s="13">
        <f t="shared" si="3"/>
        <v>0</v>
      </c>
      <c r="J48" s="47"/>
      <c r="K48" s="47"/>
      <c r="L48" s="47"/>
      <c r="M48" s="47"/>
      <c r="N48" s="47"/>
      <c r="O48" s="47"/>
    </row>
    <row r="49" ht="15.75" customHeight="1">
      <c r="A49" s="5">
        <f t="shared" si="27"/>
        <v>47</v>
      </c>
      <c r="B49" s="41">
        <v>45078.0</v>
      </c>
      <c r="C49" s="5" t="s">
        <v>21</v>
      </c>
      <c r="D49" s="29" t="s">
        <v>28</v>
      </c>
      <c r="E49" s="45">
        <v>0.5</v>
      </c>
      <c r="F49" s="45">
        <v>0.9166666666666666</v>
      </c>
      <c r="G49" s="46">
        <v>14.0</v>
      </c>
      <c r="H49" s="12">
        <f t="shared" si="2"/>
        <v>10</v>
      </c>
      <c r="I49" s="13">
        <f t="shared" si="3"/>
        <v>140</v>
      </c>
      <c r="J49" s="47">
        <v>10.0</v>
      </c>
      <c r="K49" s="47"/>
      <c r="L49" s="47"/>
      <c r="M49" s="47"/>
      <c r="N49" s="47"/>
      <c r="O49" s="47"/>
    </row>
    <row r="50" ht="15.75" customHeight="1">
      <c r="A50" s="5">
        <f t="shared" si="27"/>
        <v>48</v>
      </c>
      <c r="B50" s="41">
        <v>45079.0</v>
      </c>
      <c r="C50" s="5" t="s">
        <v>22</v>
      </c>
      <c r="D50" s="29" t="s">
        <v>12</v>
      </c>
      <c r="E50" s="45">
        <v>0.7083333333333334</v>
      </c>
      <c r="F50" s="45">
        <v>0.9166666666666666</v>
      </c>
      <c r="G50" s="46">
        <v>14.0</v>
      </c>
      <c r="H50" s="12">
        <f t="shared" si="2"/>
        <v>5</v>
      </c>
      <c r="I50" s="13">
        <f t="shared" si="3"/>
        <v>70</v>
      </c>
      <c r="J50" s="47">
        <v>5.0</v>
      </c>
      <c r="K50" s="47"/>
      <c r="L50" s="47"/>
      <c r="M50" s="47"/>
      <c r="N50" s="47"/>
      <c r="O50" s="47"/>
    </row>
    <row r="51" ht="15.75" customHeight="1">
      <c r="A51" s="5">
        <f t="shared" si="27"/>
        <v>49</v>
      </c>
      <c r="B51" s="41">
        <v>45080.0</v>
      </c>
      <c r="C51" s="5" t="s">
        <v>23</v>
      </c>
      <c r="D51" s="29" t="s">
        <v>28</v>
      </c>
      <c r="E51" s="45">
        <v>0.5833333333333334</v>
      </c>
      <c r="F51" s="45">
        <v>0.9583333333333334</v>
      </c>
      <c r="G51" s="46">
        <v>14.0</v>
      </c>
      <c r="H51" s="12">
        <f t="shared" si="2"/>
        <v>9</v>
      </c>
      <c r="I51" s="13">
        <f t="shared" si="3"/>
        <v>126</v>
      </c>
      <c r="J51" s="47">
        <v>9.0</v>
      </c>
      <c r="K51" s="47"/>
      <c r="L51" s="47"/>
      <c r="M51" s="47"/>
      <c r="N51" s="47"/>
      <c r="O51" s="47"/>
    </row>
    <row r="52" ht="15.75" customHeight="1">
      <c r="A52" s="5">
        <f t="shared" si="27"/>
        <v>50</v>
      </c>
      <c r="B52" s="41">
        <v>45081.0</v>
      </c>
      <c r="C52" s="5" t="s">
        <v>15</v>
      </c>
      <c r="D52" s="29" t="s">
        <v>28</v>
      </c>
      <c r="E52" s="45">
        <v>0.5</v>
      </c>
      <c r="F52" s="45">
        <v>0.9166666666666666</v>
      </c>
      <c r="G52" s="46">
        <v>14.0</v>
      </c>
      <c r="H52" s="12">
        <f t="shared" si="2"/>
        <v>10</v>
      </c>
      <c r="I52" s="13">
        <f t="shared" si="3"/>
        <v>140</v>
      </c>
      <c r="J52" s="47">
        <v>8.0</v>
      </c>
      <c r="K52" s="47"/>
      <c r="L52" s="47" t="s">
        <v>33</v>
      </c>
      <c r="M52" s="47">
        <v>560.0</v>
      </c>
      <c r="N52" s="47"/>
      <c r="O52" s="47" t="s">
        <v>34</v>
      </c>
    </row>
    <row r="53" ht="15.75" customHeight="1">
      <c r="A53" s="5">
        <f t="shared" si="27"/>
        <v>51</v>
      </c>
      <c r="B53" s="41">
        <v>45082.0</v>
      </c>
      <c r="C53" s="5" t="s">
        <v>17</v>
      </c>
      <c r="D53" s="29" t="s">
        <v>28</v>
      </c>
      <c r="E53" s="48">
        <v>0.5</v>
      </c>
      <c r="F53" s="48">
        <v>0.9166666666666666</v>
      </c>
      <c r="G53" s="6">
        <v>14.0</v>
      </c>
      <c r="H53" s="12">
        <f t="shared" si="2"/>
        <v>10</v>
      </c>
      <c r="I53" s="13">
        <f t="shared" si="3"/>
        <v>140</v>
      </c>
      <c r="J53" s="5">
        <v>10.0</v>
      </c>
      <c r="K53" s="5"/>
    </row>
    <row r="54" ht="15.75" customHeight="1">
      <c r="A54" s="5">
        <f t="shared" si="27"/>
        <v>52</v>
      </c>
      <c r="B54" s="41">
        <v>45083.0</v>
      </c>
      <c r="C54" s="5" t="s">
        <v>18</v>
      </c>
      <c r="D54" s="29" t="s">
        <v>12</v>
      </c>
      <c r="E54" s="18"/>
      <c r="F54" s="18"/>
      <c r="G54" s="18"/>
      <c r="H54" s="12">
        <f t="shared" si="2"/>
        <v>0</v>
      </c>
      <c r="I54" s="13">
        <f t="shared" si="3"/>
        <v>0</v>
      </c>
    </row>
    <row r="55" ht="15.75" customHeight="1">
      <c r="A55" s="5">
        <f t="shared" si="27"/>
        <v>53</v>
      </c>
      <c r="B55" s="41">
        <v>45084.0</v>
      </c>
      <c r="C55" s="5" t="s">
        <v>19</v>
      </c>
      <c r="D55" s="29" t="s">
        <v>12</v>
      </c>
      <c r="E55" s="18"/>
      <c r="F55" s="18"/>
      <c r="G55" s="18"/>
      <c r="H55" s="12">
        <f t="shared" si="2"/>
        <v>0</v>
      </c>
      <c r="I55" s="13">
        <f t="shared" si="3"/>
        <v>0</v>
      </c>
    </row>
    <row r="56" ht="15.75" customHeight="1">
      <c r="A56" s="5">
        <f t="shared" si="27"/>
        <v>54</v>
      </c>
      <c r="B56" s="41">
        <v>45085.0</v>
      </c>
      <c r="C56" s="5" t="s">
        <v>21</v>
      </c>
      <c r="D56" s="29" t="s">
        <v>28</v>
      </c>
      <c r="E56" s="48">
        <v>0.5</v>
      </c>
      <c r="F56" s="48">
        <v>0.9166666666666666</v>
      </c>
      <c r="G56" s="6">
        <v>14.0</v>
      </c>
      <c r="H56" s="12">
        <f t="shared" si="2"/>
        <v>10</v>
      </c>
      <c r="I56" s="13">
        <f t="shared" si="3"/>
        <v>140</v>
      </c>
      <c r="J56" s="5">
        <v>10.0</v>
      </c>
      <c r="K56" s="5"/>
    </row>
    <row r="57" ht="15.75" customHeight="1">
      <c r="A57" s="5">
        <f t="shared" si="27"/>
        <v>55</v>
      </c>
      <c r="B57" s="41">
        <v>45086.0</v>
      </c>
      <c r="C57" s="5" t="s">
        <v>22</v>
      </c>
      <c r="D57" s="29" t="s">
        <v>12</v>
      </c>
      <c r="E57" s="48">
        <v>0.7083333333333334</v>
      </c>
      <c r="F57" s="48">
        <v>0.9166666666666666</v>
      </c>
      <c r="G57" s="6">
        <v>14.0</v>
      </c>
      <c r="H57" s="12">
        <f t="shared" si="2"/>
        <v>5</v>
      </c>
      <c r="I57" s="13">
        <f t="shared" si="3"/>
        <v>70</v>
      </c>
      <c r="J57" s="5">
        <v>5.0</v>
      </c>
      <c r="K57" s="5"/>
    </row>
    <row r="58" ht="15.75" customHeight="1">
      <c r="A58" s="5">
        <f t="shared" si="27"/>
        <v>56</v>
      </c>
      <c r="B58" s="41">
        <v>45087.0</v>
      </c>
      <c r="C58" s="5" t="s">
        <v>23</v>
      </c>
      <c r="D58" s="29" t="s">
        <v>28</v>
      </c>
      <c r="E58" s="48">
        <v>0.5833333333333334</v>
      </c>
      <c r="F58" s="48">
        <v>0.9583333333333334</v>
      </c>
      <c r="G58" s="6">
        <v>14.0</v>
      </c>
      <c r="H58" s="12">
        <f t="shared" si="2"/>
        <v>9</v>
      </c>
      <c r="I58" s="13">
        <f t="shared" si="3"/>
        <v>126</v>
      </c>
      <c r="J58" s="5">
        <v>9.0</v>
      </c>
      <c r="K58" s="5"/>
    </row>
    <row r="59" ht="15.75" customHeight="1">
      <c r="A59" s="5">
        <f t="shared" si="27"/>
        <v>57</v>
      </c>
      <c r="B59" s="41">
        <v>45088.0</v>
      </c>
      <c r="C59" s="5" t="s">
        <v>15</v>
      </c>
      <c r="D59" s="29" t="s">
        <v>28</v>
      </c>
      <c r="E59" s="48">
        <v>0.5</v>
      </c>
      <c r="F59" s="48">
        <v>0.8333333333333334</v>
      </c>
      <c r="G59" s="6">
        <v>14.0</v>
      </c>
      <c r="H59" s="12">
        <f t="shared" si="2"/>
        <v>8</v>
      </c>
      <c r="I59" s="13">
        <f t="shared" si="3"/>
        <v>112</v>
      </c>
      <c r="J59" s="5">
        <v>8.0</v>
      </c>
      <c r="K59" s="5"/>
      <c r="L59" s="5">
        <v>44.0</v>
      </c>
      <c r="M59" s="5">
        <v>616.0</v>
      </c>
      <c r="N59" s="5"/>
      <c r="O59" s="5" t="s">
        <v>35</v>
      </c>
    </row>
    <row r="60" ht="15.75" customHeight="1">
      <c r="A60" s="5">
        <f t="shared" si="27"/>
        <v>58</v>
      </c>
      <c r="B60" s="41">
        <v>45089.0</v>
      </c>
      <c r="C60" s="5" t="s">
        <v>17</v>
      </c>
      <c r="D60" s="29" t="s">
        <v>28</v>
      </c>
      <c r="E60" s="48">
        <v>0.5</v>
      </c>
      <c r="F60" s="48">
        <v>0.8333333333333334</v>
      </c>
      <c r="G60" s="6">
        <v>14.5</v>
      </c>
      <c r="H60" s="12">
        <f t="shared" si="2"/>
        <v>8</v>
      </c>
      <c r="I60" s="13">
        <f t="shared" si="3"/>
        <v>116</v>
      </c>
      <c r="J60" s="5">
        <v>8.0</v>
      </c>
      <c r="K60" s="5"/>
    </row>
    <row r="61" ht="15.75" customHeight="1">
      <c r="A61" s="5">
        <f t="shared" si="27"/>
        <v>59</v>
      </c>
      <c r="B61" s="41">
        <v>45090.0</v>
      </c>
      <c r="C61" s="5" t="s">
        <v>18</v>
      </c>
      <c r="D61" s="29" t="s">
        <v>12</v>
      </c>
      <c r="E61" s="18"/>
      <c r="F61" s="18"/>
      <c r="G61" s="18"/>
      <c r="H61" s="12">
        <f t="shared" si="2"/>
        <v>0</v>
      </c>
      <c r="I61" s="13">
        <f t="shared" si="3"/>
        <v>0</v>
      </c>
    </row>
    <row r="62" ht="15.75" customHeight="1">
      <c r="A62" s="5">
        <f t="shared" si="27"/>
        <v>60</v>
      </c>
      <c r="B62" s="41">
        <v>45091.0</v>
      </c>
      <c r="C62" s="5" t="s">
        <v>19</v>
      </c>
      <c r="D62" s="29" t="s">
        <v>12</v>
      </c>
      <c r="E62" s="18"/>
      <c r="F62" s="18"/>
      <c r="G62" s="18"/>
      <c r="H62" s="12">
        <f t="shared" si="2"/>
        <v>0</v>
      </c>
      <c r="I62" s="13">
        <f t="shared" si="3"/>
        <v>0</v>
      </c>
    </row>
    <row r="63" ht="15.75" customHeight="1">
      <c r="A63" s="5">
        <f t="shared" si="27"/>
        <v>61</v>
      </c>
      <c r="B63" s="41">
        <v>45092.0</v>
      </c>
      <c r="C63" s="5" t="s">
        <v>21</v>
      </c>
      <c r="D63" s="29" t="s">
        <v>28</v>
      </c>
      <c r="E63" s="48">
        <v>0.5</v>
      </c>
      <c r="F63" s="48">
        <v>0.8333333333333334</v>
      </c>
      <c r="G63" s="6">
        <v>14.5</v>
      </c>
      <c r="H63" s="12">
        <f t="shared" si="2"/>
        <v>8</v>
      </c>
      <c r="I63" s="13">
        <f t="shared" si="3"/>
        <v>116</v>
      </c>
      <c r="J63" s="5">
        <v>8.0</v>
      </c>
      <c r="K63" s="5"/>
    </row>
    <row r="64" ht="15.75" customHeight="1">
      <c r="A64" s="5">
        <f t="shared" si="27"/>
        <v>62</v>
      </c>
      <c r="B64" s="41">
        <v>45093.0</v>
      </c>
      <c r="C64" s="5" t="s">
        <v>22</v>
      </c>
      <c r="D64" s="29" t="s">
        <v>12</v>
      </c>
      <c r="E64" s="18"/>
      <c r="F64" s="18"/>
      <c r="G64" s="18"/>
      <c r="H64" s="12">
        <f t="shared" si="2"/>
        <v>0</v>
      </c>
      <c r="I64" s="13">
        <f t="shared" si="3"/>
        <v>0</v>
      </c>
    </row>
    <row r="65" ht="15.75" customHeight="1">
      <c r="A65" s="5">
        <f t="shared" si="27"/>
        <v>63</v>
      </c>
      <c r="B65" s="41">
        <v>45094.0</v>
      </c>
      <c r="C65" s="5" t="s">
        <v>23</v>
      </c>
      <c r="D65" s="29" t="s">
        <v>12</v>
      </c>
      <c r="E65" s="18"/>
      <c r="F65" s="18"/>
      <c r="G65" s="18"/>
      <c r="H65" s="12">
        <f t="shared" si="2"/>
        <v>0</v>
      </c>
      <c r="I65" s="13">
        <f t="shared" si="3"/>
        <v>0</v>
      </c>
      <c r="J65" s="5">
        <v>5.0</v>
      </c>
      <c r="K65" s="5"/>
      <c r="L65" s="5">
        <v>21.0</v>
      </c>
      <c r="M65" s="5">
        <v>305.0</v>
      </c>
      <c r="N65" s="5"/>
    </row>
    <row r="66" ht="15.75" customHeight="1">
      <c r="A66" s="5">
        <f t="shared" si="27"/>
        <v>64</v>
      </c>
      <c r="B66" s="41">
        <v>45095.0</v>
      </c>
      <c r="C66" s="5" t="s">
        <v>15</v>
      </c>
      <c r="D66" s="29" t="s">
        <v>12</v>
      </c>
      <c r="E66" s="18"/>
      <c r="F66" s="18"/>
      <c r="G66" s="18"/>
      <c r="H66" s="12">
        <f t="shared" si="2"/>
        <v>0</v>
      </c>
      <c r="I66" s="13">
        <f t="shared" si="3"/>
        <v>0</v>
      </c>
    </row>
    <row r="67" ht="15.75" customHeight="1">
      <c r="A67" s="5">
        <f t="shared" si="27"/>
        <v>65</v>
      </c>
      <c r="B67" s="41">
        <v>45096.0</v>
      </c>
      <c r="C67" s="5" t="s">
        <v>17</v>
      </c>
      <c r="D67" s="29" t="s">
        <v>12</v>
      </c>
      <c r="E67" s="18"/>
      <c r="F67" s="18"/>
      <c r="G67" s="18"/>
      <c r="H67" s="12">
        <f t="shared" si="2"/>
        <v>0</v>
      </c>
      <c r="I67" s="13">
        <f t="shared" si="3"/>
        <v>0</v>
      </c>
    </row>
    <row r="68" ht="15.75" customHeight="1">
      <c r="A68" s="5">
        <f t="shared" si="27"/>
        <v>66</v>
      </c>
      <c r="B68" s="41">
        <v>45097.0</v>
      </c>
      <c r="C68" s="5" t="s">
        <v>18</v>
      </c>
      <c r="D68" s="29" t="s">
        <v>12</v>
      </c>
      <c r="E68" s="18"/>
      <c r="F68" s="18"/>
      <c r="G68" s="18"/>
      <c r="H68" s="12">
        <f t="shared" si="2"/>
        <v>0</v>
      </c>
      <c r="I68" s="13">
        <f t="shared" si="3"/>
        <v>0</v>
      </c>
    </row>
    <row r="69" ht="15.75" customHeight="1">
      <c r="A69" s="5">
        <f t="shared" si="27"/>
        <v>67</v>
      </c>
      <c r="B69" s="41">
        <v>45098.0</v>
      </c>
      <c r="C69" s="5" t="s">
        <v>19</v>
      </c>
      <c r="D69" s="29" t="s">
        <v>12</v>
      </c>
      <c r="E69" s="18"/>
      <c r="F69" s="18"/>
      <c r="G69" s="18"/>
      <c r="H69" s="12">
        <f t="shared" si="2"/>
        <v>0</v>
      </c>
      <c r="I69" s="13">
        <f t="shared" si="3"/>
        <v>0</v>
      </c>
    </row>
    <row r="70" ht="15.75" customHeight="1">
      <c r="A70" s="5">
        <f t="shared" si="27"/>
        <v>68</v>
      </c>
      <c r="B70" s="41">
        <v>45099.0</v>
      </c>
      <c r="C70" s="5" t="s">
        <v>21</v>
      </c>
      <c r="D70" s="29" t="s">
        <v>12</v>
      </c>
      <c r="E70" s="18"/>
      <c r="F70" s="18"/>
      <c r="G70" s="18"/>
      <c r="H70" s="12">
        <f t="shared" si="2"/>
        <v>0</v>
      </c>
      <c r="I70" s="13">
        <f t="shared" si="3"/>
        <v>0</v>
      </c>
    </row>
    <row r="71" ht="15.75" customHeight="1">
      <c r="A71" s="5">
        <f t="shared" si="27"/>
        <v>69</v>
      </c>
      <c r="B71" s="41">
        <v>45100.0</v>
      </c>
      <c r="C71" s="5" t="s">
        <v>22</v>
      </c>
      <c r="D71" s="29" t="s">
        <v>12</v>
      </c>
      <c r="E71" s="18"/>
      <c r="F71" s="18"/>
      <c r="G71" s="18"/>
      <c r="H71" s="12">
        <f t="shared" si="2"/>
        <v>0</v>
      </c>
      <c r="I71" s="13">
        <f t="shared" si="3"/>
        <v>0</v>
      </c>
    </row>
    <row r="72" ht="15.75" customHeight="1">
      <c r="A72" s="5">
        <f t="shared" si="27"/>
        <v>70</v>
      </c>
      <c r="B72" s="41">
        <v>45101.0</v>
      </c>
      <c r="C72" s="5" t="s">
        <v>23</v>
      </c>
      <c r="D72" s="29" t="s">
        <v>12</v>
      </c>
      <c r="E72" s="18"/>
      <c r="F72" s="18"/>
      <c r="G72" s="18"/>
      <c r="H72" s="12">
        <f t="shared" si="2"/>
        <v>0</v>
      </c>
      <c r="I72" s="13">
        <f t="shared" si="3"/>
        <v>0</v>
      </c>
    </row>
    <row r="73" ht="15.75" customHeight="1">
      <c r="A73" s="5">
        <f t="shared" si="27"/>
        <v>71</v>
      </c>
      <c r="B73" s="41">
        <v>45102.0</v>
      </c>
      <c r="C73" s="5" t="s">
        <v>15</v>
      </c>
      <c r="D73" s="29" t="s">
        <v>12</v>
      </c>
      <c r="E73" s="18"/>
      <c r="F73" s="18"/>
      <c r="G73" s="18"/>
      <c r="H73" s="12">
        <f t="shared" si="2"/>
        <v>0</v>
      </c>
      <c r="I73" s="13">
        <f t="shared" si="3"/>
        <v>0</v>
      </c>
    </row>
    <row r="74" ht="15.75" customHeight="1">
      <c r="A74" s="5">
        <f t="shared" si="27"/>
        <v>72</v>
      </c>
      <c r="B74" s="41">
        <v>45103.0</v>
      </c>
      <c r="C74" s="5" t="s">
        <v>17</v>
      </c>
      <c r="D74" s="29" t="s">
        <v>12</v>
      </c>
      <c r="E74" s="18"/>
      <c r="F74" s="18"/>
      <c r="G74" s="18"/>
      <c r="H74" s="12">
        <f t="shared" si="2"/>
        <v>0</v>
      </c>
      <c r="I74" s="13">
        <f t="shared" si="3"/>
        <v>0</v>
      </c>
    </row>
    <row r="75" ht="15.75" customHeight="1">
      <c r="A75" s="5">
        <f t="shared" si="27"/>
        <v>73</v>
      </c>
      <c r="B75" s="41">
        <v>45104.0</v>
      </c>
      <c r="C75" s="5" t="s">
        <v>18</v>
      </c>
      <c r="D75" s="29" t="s">
        <v>12</v>
      </c>
      <c r="E75" s="18"/>
      <c r="F75" s="18"/>
      <c r="G75" s="18"/>
      <c r="H75" s="12">
        <f t="shared" si="2"/>
        <v>0</v>
      </c>
      <c r="I75" s="13">
        <f t="shared" si="3"/>
        <v>0</v>
      </c>
    </row>
    <row r="76" ht="15.75" customHeight="1">
      <c r="A76" s="5">
        <f t="shared" si="27"/>
        <v>74</v>
      </c>
      <c r="B76" s="41">
        <v>45105.0</v>
      </c>
      <c r="C76" s="5" t="s">
        <v>19</v>
      </c>
      <c r="D76" s="29" t="s">
        <v>12</v>
      </c>
      <c r="E76" s="18"/>
      <c r="F76" s="18"/>
      <c r="G76" s="18"/>
      <c r="H76" s="12">
        <f t="shared" si="2"/>
        <v>0</v>
      </c>
      <c r="I76" s="13">
        <f t="shared" si="3"/>
        <v>0</v>
      </c>
    </row>
    <row r="77" ht="15.75" customHeight="1">
      <c r="A77" s="5">
        <f t="shared" si="27"/>
        <v>75</v>
      </c>
      <c r="B77" s="41">
        <v>45106.0</v>
      </c>
      <c r="C77" s="5" t="s">
        <v>21</v>
      </c>
      <c r="D77" s="29" t="s">
        <v>12</v>
      </c>
      <c r="E77" s="18"/>
      <c r="F77" s="18"/>
      <c r="G77" s="18"/>
      <c r="H77" s="12">
        <f t="shared" si="2"/>
        <v>0</v>
      </c>
      <c r="I77" s="13">
        <f t="shared" si="3"/>
        <v>0</v>
      </c>
    </row>
    <row r="78" ht="15.75" customHeight="1">
      <c r="A78" s="5">
        <f t="shared" si="27"/>
        <v>76</v>
      </c>
      <c r="B78" s="41">
        <v>45107.0</v>
      </c>
      <c r="C78" s="5" t="s">
        <v>22</v>
      </c>
      <c r="D78" s="29" t="s">
        <v>12</v>
      </c>
      <c r="E78" s="18"/>
      <c r="F78" s="18"/>
      <c r="G78" s="18"/>
      <c r="H78" s="12">
        <f t="shared" si="2"/>
        <v>0</v>
      </c>
      <c r="I78" s="13">
        <f t="shared" si="3"/>
        <v>0</v>
      </c>
    </row>
    <row r="79" ht="15.75" customHeight="1">
      <c r="A79" s="5">
        <f t="shared" si="27"/>
        <v>77</v>
      </c>
      <c r="B79" s="41">
        <v>45108.0</v>
      </c>
      <c r="C79" s="5" t="s">
        <v>23</v>
      </c>
      <c r="D79" s="29" t="s">
        <v>12</v>
      </c>
      <c r="E79" s="18"/>
      <c r="F79" s="18"/>
      <c r="G79" s="18"/>
      <c r="H79" s="12">
        <f t="shared" si="2"/>
        <v>0</v>
      </c>
      <c r="I79" s="13">
        <f t="shared" si="3"/>
        <v>0</v>
      </c>
    </row>
    <row r="80" ht="15.75" customHeight="1">
      <c r="A80" s="5">
        <f t="shared" si="27"/>
        <v>78</v>
      </c>
      <c r="B80" s="41">
        <v>45109.0</v>
      </c>
      <c r="C80" s="5" t="s">
        <v>15</v>
      </c>
      <c r="D80" s="29" t="s">
        <v>12</v>
      </c>
      <c r="E80" s="18"/>
      <c r="F80" s="18"/>
      <c r="G80" s="18"/>
      <c r="H80" s="12">
        <f t="shared" si="2"/>
        <v>0</v>
      </c>
      <c r="I80" s="13">
        <f t="shared" si="3"/>
        <v>0</v>
      </c>
    </row>
    <row r="81" ht="15.75" customHeight="1">
      <c r="A81" s="5">
        <f t="shared" si="27"/>
        <v>79</v>
      </c>
      <c r="B81" s="41">
        <v>45110.0</v>
      </c>
      <c r="C81" s="5" t="s">
        <v>17</v>
      </c>
      <c r="D81" s="29" t="s">
        <v>12</v>
      </c>
      <c r="E81" s="18"/>
      <c r="F81" s="18"/>
      <c r="G81" s="18"/>
      <c r="H81" s="12">
        <f t="shared" si="2"/>
        <v>0</v>
      </c>
      <c r="I81" s="13">
        <f t="shared" si="3"/>
        <v>0</v>
      </c>
    </row>
    <row r="82" ht="15.75" customHeight="1">
      <c r="A82" s="5">
        <f t="shared" si="27"/>
        <v>80</v>
      </c>
      <c r="B82" s="41">
        <v>45111.0</v>
      </c>
      <c r="C82" s="5" t="s">
        <v>18</v>
      </c>
      <c r="D82" s="29" t="s">
        <v>12</v>
      </c>
      <c r="E82" s="18"/>
      <c r="F82" s="18"/>
      <c r="G82" s="18"/>
      <c r="H82" s="12">
        <f t="shared" si="2"/>
        <v>0</v>
      </c>
      <c r="I82" s="13">
        <f t="shared" si="3"/>
        <v>0</v>
      </c>
    </row>
    <row r="83" ht="15.75" customHeight="1">
      <c r="A83" s="5">
        <f t="shared" si="27"/>
        <v>81</v>
      </c>
      <c r="B83" s="41">
        <v>45112.0</v>
      </c>
      <c r="C83" s="5" t="s">
        <v>19</v>
      </c>
      <c r="D83" s="29" t="s">
        <v>12</v>
      </c>
      <c r="E83" s="18"/>
      <c r="F83" s="18"/>
      <c r="G83" s="18"/>
      <c r="H83" s="12">
        <f t="shared" si="2"/>
        <v>0</v>
      </c>
      <c r="I83" s="13">
        <f t="shared" si="3"/>
        <v>0</v>
      </c>
    </row>
    <row r="84" ht="15.75" customHeight="1">
      <c r="A84" s="5">
        <f t="shared" si="27"/>
        <v>82</v>
      </c>
      <c r="B84" s="41">
        <v>45113.0</v>
      </c>
      <c r="C84" s="5" t="s">
        <v>21</v>
      </c>
      <c r="D84" s="29" t="s">
        <v>36</v>
      </c>
      <c r="E84" s="48">
        <v>0.5</v>
      </c>
      <c r="F84" s="48">
        <v>0.6041666666666666</v>
      </c>
      <c r="G84" s="6">
        <v>14.5</v>
      </c>
      <c r="H84" s="12">
        <f t="shared" si="2"/>
        <v>2.5</v>
      </c>
      <c r="I84" s="13">
        <f t="shared" si="3"/>
        <v>36.25</v>
      </c>
      <c r="J84" s="5">
        <v>2.5</v>
      </c>
      <c r="K84" s="5"/>
    </row>
    <row r="85" ht="15.75" customHeight="1">
      <c r="A85" s="5">
        <f t="shared" si="27"/>
        <v>83</v>
      </c>
      <c r="B85" s="41">
        <v>45114.0</v>
      </c>
      <c r="C85" s="5" t="s">
        <v>22</v>
      </c>
      <c r="D85" s="5" t="s">
        <v>36</v>
      </c>
      <c r="E85" s="48">
        <v>0.5069444444444444</v>
      </c>
      <c r="F85" s="48">
        <v>0.8958333333333334</v>
      </c>
      <c r="G85" s="6">
        <v>14.5</v>
      </c>
      <c r="H85" s="12">
        <f t="shared" si="2"/>
        <v>9.333333333</v>
      </c>
      <c r="I85" s="13">
        <f t="shared" si="3"/>
        <v>135.3333333</v>
      </c>
      <c r="J85" s="5">
        <v>9.5</v>
      </c>
      <c r="K85" s="5"/>
    </row>
    <row r="86" ht="15.75" customHeight="1">
      <c r="A86" s="5">
        <f t="shared" si="27"/>
        <v>84</v>
      </c>
      <c r="B86" s="41">
        <v>45115.0</v>
      </c>
      <c r="C86" s="5" t="s">
        <v>23</v>
      </c>
      <c r="D86" s="29" t="s">
        <v>36</v>
      </c>
      <c r="E86" s="48">
        <v>0.6666666666666666</v>
      </c>
      <c r="F86" s="48">
        <v>0.9791666666666666</v>
      </c>
      <c r="G86" s="6">
        <v>14.5</v>
      </c>
      <c r="H86" s="12">
        <f t="shared" si="2"/>
        <v>7.5</v>
      </c>
      <c r="I86" s="13">
        <f t="shared" si="3"/>
        <v>108.75</v>
      </c>
      <c r="J86" s="5">
        <v>7.5</v>
      </c>
      <c r="K86" s="5"/>
    </row>
    <row r="87" ht="15.75" customHeight="1">
      <c r="A87" s="5">
        <f t="shared" si="27"/>
        <v>85</v>
      </c>
      <c r="B87" s="41">
        <v>45116.0</v>
      </c>
      <c r="C87" s="5" t="s">
        <v>15</v>
      </c>
      <c r="D87" s="29" t="s">
        <v>28</v>
      </c>
      <c r="E87" s="18"/>
      <c r="F87" s="18"/>
      <c r="G87" s="18"/>
      <c r="H87" s="12">
        <f t="shared" si="2"/>
        <v>0</v>
      </c>
      <c r="I87" s="13">
        <f t="shared" si="3"/>
        <v>0</v>
      </c>
    </row>
    <row r="88" ht="15.75" customHeight="1">
      <c r="A88" s="5">
        <f t="shared" si="27"/>
        <v>86</v>
      </c>
      <c r="B88" s="41">
        <v>45117.0</v>
      </c>
      <c r="C88" s="5" t="s">
        <v>17</v>
      </c>
      <c r="D88" s="29" t="s">
        <v>36</v>
      </c>
      <c r="E88" s="48">
        <v>0.3958333333333333</v>
      </c>
      <c r="F88" s="48">
        <v>0.7916666666666666</v>
      </c>
      <c r="G88" s="6">
        <v>14.5</v>
      </c>
      <c r="H88" s="12">
        <f t="shared" si="2"/>
        <v>9.5</v>
      </c>
      <c r="I88" s="13">
        <f t="shared" si="3"/>
        <v>137.75</v>
      </c>
      <c r="J88" s="5">
        <v>9.0</v>
      </c>
      <c r="K88" s="5"/>
      <c r="L88" s="5" t="s">
        <v>37</v>
      </c>
    </row>
    <row r="89" ht="15.75" customHeight="1">
      <c r="A89" s="5">
        <f t="shared" si="27"/>
        <v>87</v>
      </c>
      <c r="B89" s="41">
        <v>45118.0</v>
      </c>
      <c r="C89" s="5" t="s">
        <v>18</v>
      </c>
      <c r="D89" s="29" t="s">
        <v>12</v>
      </c>
      <c r="E89" s="18"/>
      <c r="F89" s="18"/>
      <c r="G89" s="18"/>
      <c r="H89" s="12">
        <f t="shared" si="2"/>
        <v>0</v>
      </c>
      <c r="I89" s="13">
        <f t="shared" si="3"/>
        <v>0</v>
      </c>
    </row>
    <row r="90" ht="15.75" customHeight="1">
      <c r="A90" s="5">
        <f t="shared" si="27"/>
        <v>88</v>
      </c>
      <c r="B90" s="41">
        <v>45119.0</v>
      </c>
      <c r="C90" s="5" t="s">
        <v>19</v>
      </c>
      <c r="D90" s="29" t="s">
        <v>12</v>
      </c>
      <c r="E90" s="18"/>
      <c r="F90" s="18"/>
      <c r="G90" s="18"/>
      <c r="H90" s="12">
        <f t="shared" si="2"/>
        <v>0</v>
      </c>
      <c r="I90" s="13">
        <f t="shared" si="3"/>
        <v>0</v>
      </c>
      <c r="J90" s="5">
        <v>28.0</v>
      </c>
      <c r="K90" s="5"/>
    </row>
    <row r="91" ht="15.75" customHeight="1">
      <c r="A91" s="5">
        <f t="shared" si="27"/>
        <v>89</v>
      </c>
      <c r="B91" s="41">
        <v>45120.0</v>
      </c>
      <c r="C91" s="5" t="s">
        <v>21</v>
      </c>
      <c r="D91" s="29" t="s">
        <v>12</v>
      </c>
      <c r="E91" s="18"/>
      <c r="F91" s="18"/>
      <c r="G91" s="18"/>
      <c r="H91" s="12">
        <f t="shared" si="2"/>
        <v>0</v>
      </c>
      <c r="I91" s="13">
        <f t="shared" si="3"/>
        <v>0</v>
      </c>
    </row>
    <row r="92" ht="15.75" customHeight="1">
      <c r="A92" s="5">
        <f t="shared" si="27"/>
        <v>90</v>
      </c>
      <c r="B92" s="41">
        <v>45121.0</v>
      </c>
      <c r="C92" s="5" t="s">
        <v>22</v>
      </c>
      <c r="D92" s="29" t="s">
        <v>12</v>
      </c>
      <c r="E92" s="18"/>
      <c r="F92" s="18"/>
      <c r="G92" s="18"/>
      <c r="H92" s="12">
        <f t="shared" si="2"/>
        <v>0</v>
      </c>
      <c r="I92" s="13">
        <f t="shared" si="3"/>
        <v>0</v>
      </c>
    </row>
    <row r="93" ht="15.75" customHeight="1">
      <c r="A93" s="5">
        <f t="shared" si="27"/>
        <v>91</v>
      </c>
      <c r="B93" s="41">
        <v>45122.0</v>
      </c>
      <c r="C93" s="5" t="s">
        <v>23</v>
      </c>
      <c r="D93" s="29" t="s">
        <v>12</v>
      </c>
      <c r="E93" s="18"/>
      <c r="F93" s="18"/>
      <c r="G93" s="18"/>
      <c r="H93" s="12">
        <f t="shared" si="2"/>
        <v>0</v>
      </c>
      <c r="I93" s="13">
        <f t="shared" si="3"/>
        <v>0</v>
      </c>
    </row>
    <row r="94" ht="15.75" customHeight="1">
      <c r="A94" s="5">
        <f t="shared" si="27"/>
        <v>92</v>
      </c>
      <c r="B94" s="41">
        <v>45123.0</v>
      </c>
      <c r="C94" s="5" t="s">
        <v>15</v>
      </c>
      <c r="D94" s="29" t="s">
        <v>12</v>
      </c>
      <c r="E94" s="18"/>
      <c r="F94" s="18"/>
      <c r="G94" s="18"/>
      <c r="H94" s="12">
        <f t="shared" si="2"/>
        <v>0</v>
      </c>
      <c r="I94" s="13">
        <f t="shared" si="3"/>
        <v>0</v>
      </c>
    </row>
    <row r="95" ht="15.75" customHeight="1">
      <c r="A95" s="5">
        <f t="shared" si="27"/>
        <v>93</v>
      </c>
      <c r="B95" s="41">
        <v>45124.0</v>
      </c>
      <c r="C95" s="5" t="s">
        <v>17</v>
      </c>
      <c r="D95" s="29" t="s">
        <v>12</v>
      </c>
      <c r="E95" s="18"/>
      <c r="F95" s="18"/>
      <c r="G95" s="18"/>
      <c r="H95" s="12">
        <f t="shared" si="2"/>
        <v>0</v>
      </c>
      <c r="I95" s="13">
        <f t="shared" si="3"/>
        <v>0</v>
      </c>
    </row>
    <row r="96" ht="15.75" customHeight="1">
      <c r="A96" s="5">
        <f t="shared" si="27"/>
        <v>94</v>
      </c>
      <c r="B96" s="41">
        <v>45125.0</v>
      </c>
      <c r="C96" s="5" t="s">
        <v>18</v>
      </c>
      <c r="D96" s="29" t="s">
        <v>12</v>
      </c>
      <c r="E96" s="18"/>
      <c r="F96" s="18"/>
      <c r="G96" s="18"/>
      <c r="H96" s="12">
        <f t="shared" si="2"/>
        <v>0</v>
      </c>
      <c r="I96" s="13">
        <f t="shared" si="3"/>
        <v>0</v>
      </c>
    </row>
    <row r="97" ht="15.75" customHeight="1">
      <c r="A97" s="5">
        <f t="shared" si="27"/>
        <v>95</v>
      </c>
      <c r="B97" s="41">
        <v>45126.0</v>
      </c>
      <c r="C97" s="5" t="s">
        <v>19</v>
      </c>
      <c r="D97" s="29" t="s">
        <v>12</v>
      </c>
      <c r="E97" s="18"/>
      <c r="F97" s="18"/>
      <c r="G97" s="18"/>
      <c r="H97" s="12">
        <f t="shared" si="2"/>
        <v>0</v>
      </c>
      <c r="I97" s="13">
        <f t="shared" si="3"/>
        <v>0</v>
      </c>
    </row>
    <row r="98" ht="15.75" customHeight="1">
      <c r="A98" s="5">
        <f t="shared" si="27"/>
        <v>96</v>
      </c>
      <c r="B98" s="41">
        <v>45127.0</v>
      </c>
      <c r="C98" s="5" t="s">
        <v>21</v>
      </c>
      <c r="D98" s="29" t="s">
        <v>12</v>
      </c>
      <c r="E98" s="18"/>
      <c r="F98" s="18"/>
      <c r="G98" s="18"/>
      <c r="H98" s="12">
        <f t="shared" si="2"/>
        <v>0</v>
      </c>
      <c r="I98" s="13">
        <f t="shared" si="3"/>
        <v>0</v>
      </c>
    </row>
    <row r="99" ht="15.75" customHeight="1">
      <c r="A99" s="5">
        <f t="shared" si="27"/>
        <v>97</v>
      </c>
      <c r="B99" s="41">
        <v>45128.0</v>
      </c>
      <c r="C99" s="5" t="s">
        <v>22</v>
      </c>
      <c r="D99" s="29" t="s">
        <v>12</v>
      </c>
      <c r="E99" s="18"/>
      <c r="F99" s="18"/>
      <c r="G99" s="18"/>
      <c r="H99" s="12">
        <f t="shared" si="2"/>
        <v>0</v>
      </c>
      <c r="I99" s="13">
        <f t="shared" si="3"/>
        <v>0</v>
      </c>
    </row>
    <row r="100" ht="15.75" customHeight="1">
      <c r="A100" s="5">
        <f t="shared" si="27"/>
        <v>98</v>
      </c>
      <c r="B100" s="41">
        <v>45129.0</v>
      </c>
      <c r="C100" s="5" t="s">
        <v>23</v>
      </c>
      <c r="D100" s="29" t="s">
        <v>12</v>
      </c>
      <c r="E100" s="18"/>
      <c r="F100" s="18"/>
      <c r="G100" s="18"/>
      <c r="H100" s="12">
        <f t="shared" si="2"/>
        <v>0</v>
      </c>
      <c r="I100" s="13">
        <f t="shared" si="3"/>
        <v>0</v>
      </c>
    </row>
    <row r="101" ht="15.75" customHeight="1">
      <c r="A101" s="5">
        <f t="shared" si="27"/>
        <v>99</v>
      </c>
      <c r="B101" s="41">
        <v>45130.0</v>
      </c>
      <c r="C101" s="5" t="s">
        <v>15</v>
      </c>
      <c r="D101" s="29" t="s">
        <v>12</v>
      </c>
      <c r="E101" s="18"/>
      <c r="F101" s="18"/>
      <c r="G101" s="18"/>
      <c r="H101" s="12">
        <f t="shared" si="2"/>
        <v>0</v>
      </c>
      <c r="I101" s="13">
        <f t="shared" si="3"/>
        <v>0</v>
      </c>
    </row>
    <row r="102" ht="15.75" customHeight="1">
      <c r="A102" s="5">
        <f t="shared" si="27"/>
        <v>100</v>
      </c>
      <c r="B102" s="41">
        <v>45131.0</v>
      </c>
      <c r="C102" s="5" t="s">
        <v>17</v>
      </c>
      <c r="D102" s="29" t="s">
        <v>12</v>
      </c>
      <c r="E102" s="18"/>
      <c r="F102" s="18"/>
      <c r="G102" s="18"/>
      <c r="H102" s="12">
        <f t="shared" si="2"/>
        <v>0</v>
      </c>
      <c r="I102" s="13">
        <f t="shared" si="3"/>
        <v>0</v>
      </c>
    </row>
    <row r="103" ht="15.75" customHeight="1">
      <c r="A103" s="5">
        <f t="shared" si="27"/>
        <v>101</v>
      </c>
      <c r="B103" s="41">
        <v>45132.0</v>
      </c>
      <c r="C103" s="5" t="s">
        <v>18</v>
      </c>
      <c r="D103" s="29" t="s">
        <v>12</v>
      </c>
      <c r="E103" s="18"/>
      <c r="F103" s="18"/>
      <c r="G103" s="18"/>
      <c r="H103" s="12">
        <f t="shared" si="2"/>
        <v>0</v>
      </c>
      <c r="I103" s="13">
        <f t="shared" si="3"/>
        <v>0</v>
      </c>
    </row>
    <row r="104" ht="15.75" customHeight="1">
      <c r="A104" s="5">
        <f t="shared" si="27"/>
        <v>102</v>
      </c>
      <c r="B104" s="41">
        <v>45133.0</v>
      </c>
      <c r="C104" s="5" t="s">
        <v>19</v>
      </c>
      <c r="D104" s="29" t="s">
        <v>12</v>
      </c>
      <c r="E104" s="18"/>
      <c r="F104" s="18"/>
      <c r="G104" s="18"/>
      <c r="H104" s="12">
        <f t="shared" si="2"/>
        <v>0</v>
      </c>
      <c r="I104" s="13">
        <f t="shared" si="3"/>
        <v>0</v>
      </c>
    </row>
    <row r="105" ht="15.75" customHeight="1">
      <c r="A105" s="5">
        <f t="shared" si="27"/>
        <v>103</v>
      </c>
      <c r="B105" s="41">
        <v>45134.0</v>
      </c>
      <c r="C105" s="5" t="s">
        <v>21</v>
      </c>
      <c r="D105" s="29" t="s">
        <v>12</v>
      </c>
      <c r="E105" s="18"/>
      <c r="F105" s="18"/>
      <c r="G105" s="18"/>
      <c r="H105" s="12">
        <f t="shared" si="2"/>
        <v>0</v>
      </c>
      <c r="I105" s="13">
        <f t="shared" si="3"/>
        <v>0</v>
      </c>
    </row>
    <row r="106" ht="15.75" customHeight="1">
      <c r="A106" s="5">
        <f t="shared" si="27"/>
        <v>104</v>
      </c>
      <c r="B106" s="41">
        <v>45135.0</v>
      </c>
      <c r="C106" s="5" t="s">
        <v>22</v>
      </c>
      <c r="D106" s="29" t="s">
        <v>12</v>
      </c>
      <c r="E106" s="18"/>
      <c r="F106" s="18"/>
      <c r="G106" s="18"/>
      <c r="H106" s="12">
        <f t="shared" si="2"/>
        <v>0</v>
      </c>
      <c r="I106" s="13">
        <f t="shared" si="3"/>
        <v>0</v>
      </c>
    </row>
    <row r="107" ht="15.75" customHeight="1">
      <c r="A107" s="5">
        <f t="shared" si="27"/>
        <v>105</v>
      </c>
      <c r="B107" s="41">
        <v>45136.0</v>
      </c>
      <c r="C107" s="5" t="s">
        <v>23</v>
      </c>
      <c r="D107" s="29" t="s">
        <v>12</v>
      </c>
      <c r="E107" s="18"/>
      <c r="F107" s="18"/>
      <c r="G107" s="18"/>
      <c r="H107" s="12">
        <f t="shared" si="2"/>
        <v>0</v>
      </c>
      <c r="I107" s="13">
        <f t="shared" si="3"/>
        <v>0</v>
      </c>
    </row>
    <row r="108" ht="15.75" customHeight="1">
      <c r="A108" s="5">
        <f t="shared" si="27"/>
        <v>106</v>
      </c>
      <c r="B108" s="41">
        <v>45137.0</v>
      </c>
      <c r="C108" s="5" t="s">
        <v>15</v>
      </c>
      <c r="D108" s="29" t="s">
        <v>12</v>
      </c>
      <c r="E108" s="18"/>
      <c r="F108" s="18"/>
      <c r="G108" s="18"/>
      <c r="H108" s="12">
        <f t="shared" si="2"/>
        <v>0</v>
      </c>
      <c r="I108" s="13">
        <f t="shared" si="3"/>
        <v>0</v>
      </c>
    </row>
    <row r="109" ht="15.75" customHeight="1">
      <c r="A109" s="5">
        <f t="shared" si="27"/>
        <v>107</v>
      </c>
      <c r="B109" s="41">
        <v>45138.0</v>
      </c>
      <c r="C109" s="5" t="s">
        <v>17</v>
      </c>
      <c r="D109" s="29" t="s">
        <v>12</v>
      </c>
      <c r="E109" s="18"/>
      <c r="F109" s="18"/>
      <c r="G109" s="18"/>
      <c r="H109" s="12">
        <f t="shared" si="2"/>
        <v>0</v>
      </c>
      <c r="I109" s="13">
        <f t="shared" si="3"/>
        <v>0</v>
      </c>
    </row>
    <row r="110" ht="15.75" customHeight="1">
      <c r="A110" s="5">
        <f t="shared" si="27"/>
        <v>108</v>
      </c>
      <c r="B110" s="41">
        <v>45139.0</v>
      </c>
      <c r="C110" s="5" t="s">
        <v>18</v>
      </c>
      <c r="D110" s="29" t="s">
        <v>12</v>
      </c>
      <c r="E110" s="18"/>
      <c r="F110" s="18"/>
      <c r="G110" s="18"/>
      <c r="H110" s="12">
        <f t="shared" si="2"/>
        <v>0</v>
      </c>
      <c r="I110" s="13">
        <f t="shared" si="3"/>
        <v>0</v>
      </c>
    </row>
    <row r="111" ht="15.75" customHeight="1">
      <c r="A111" s="5">
        <f t="shared" si="27"/>
        <v>109</v>
      </c>
      <c r="B111" s="41">
        <v>45140.0</v>
      </c>
      <c r="C111" s="5" t="s">
        <v>19</v>
      </c>
      <c r="D111" s="5" t="s">
        <v>38</v>
      </c>
      <c r="E111" s="48">
        <v>0.7916666666666666</v>
      </c>
      <c r="F111" s="48">
        <v>0.041666666666666664</v>
      </c>
      <c r="G111" s="6">
        <v>10.0</v>
      </c>
      <c r="H111" s="12">
        <f t="shared" si="2"/>
        <v>6</v>
      </c>
      <c r="I111" s="13">
        <f t="shared" si="3"/>
        <v>60</v>
      </c>
      <c r="J111" s="5">
        <v>6.0</v>
      </c>
      <c r="K111" s="5"/>
    </row>
    <row r="112" ht="15.75" customHeight="1">
      <c r="A112" s="5">
        <f t="shared" si="27"/>
        <v>110</v>
      </c>
      <c r="B112" s="41">
        <v>45141.0</v>
      </c>
      <c r="C112" s="5" t="s">
        <v>21</v>
      </c>
      <c r="D112" s="5" t="s">
        <v>39</v>
      </c>
      <c r="E112" s="48">
        <v>0.7916666666666666</v>
      </c>
      <c r="F112" s="48">
        <v>0.041666666666666664</v>
      </c>
      <c r="G112" s="6">
        <v>10.0</v>
      </c>
      <c r="H112" s="12">
        <f t="shared" si="2"/>
        <v>6</v>
      </c>
      <c r="I112" s="13">
        <f t="shared" si="3"/>
        <v>60</v>
      </c>
      <c r="J112" s="5">
        <v>6.0</v>
      </c>
      <c r="K112" s="5"/>
    </row>
    <row r="113" ht="15.75" customHeight="1">
      <c r="A113" s="16">
        <f t="shared" si="27"/>
        <v>111</v>
      </c>
      <c r="B113" s="49">
        <v>45142.0</v>
      </c>
      <c r="C113" s="16" t="s">
        <v>22</v>
      </c>
      <c r="D113" s="16" t="s">
        <v>40</v>
      </c>
      <c r="E113" s="50">
        <v>0.8333333333333334</v>
      </c>
      <c r="F113" s="50">
        <v>0.9791666666666666</v>
      </c>
      <c r="G113" s="51">
        <v>15.5</v>
      </c>
      <c r="H113" s="12">
        <f t="shared" si="2"/>
        <v>3.5</v>
      </c>
      <c r="I113" s="13">
        <f t="shared" si="3"/>
        <v>54.25</v>
      </c>
      <c r="J113" s="16">
        <v>3.5</v>
      </c>
      <c r="K113" s="16"/>
      <c r="L113" s="16"/>
      <c r="M113" s="16" t="s">
        <v>41</v>
      </c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</row>
    <row r="114" ht="15.75" customHeight="1">
      <c r="A114" s="5">
        <f t="shared" si="27"/>
        <v>112</v>
      </c>
      <c r="B114" s="41">
        <v>45143.0</v>
      </c>
      <c r="C114" s="5" t="s">
        <v>23</v>
      </c>
      <c r="D114" s="5" t="s">
        <v>12</v>
      </c>
      <c r="E114" s="18"/>
      <c r="F114" s="18"/>
      <c r="G114" s="18"/>
      <c r="H114" s="12">
        <f t="shared" si="2"/>
        <v>0</v>
      </c>
      <c r="I114" s="13">
        <f t="shared" si="3"/>
        <v>0</v>
      </c>
    </row>
    <row r="115" ht="15.75" customHeight="1">
      <c r="A115" s="5">
        <f t="shared" si="27"/>
        <v>113</v>
      </c>
      <c r="B115" s="41">
        <v>45144.0</v>
      </c>
      <c r="C115" s="5" t="s">
        <v>15</v>
      </c>
      <c r="D115" s="5" t="s">
        <v>39</v>
      </c>
      <c r="E115" s="48">
        <v>0.7916666666666666</v>
      </c>
      <c r="F115" s="48">
        <v>0.20833333333333334</v>
      </c>
      <c r="G115" s="6">
        <v>10.0</v>
      </c>
      <c r="H115" s="12">
        <f t="shared" si="2"/>
        <v>10</v>
      </c>
      <c r="I115" s="13">
        <f t="shared" si="3"/>
        <v>100</v>
      </c>
      <c r="J115" s="5">
        <v>10.0</v>
      </c>
      <c r="K115" s="5"/>
    </row>
    <row r="116" ht="15.75" customHeight="1">
      <c r="A116" s="5">
        <f t="shared" si="27"/>
        <v>114</v>
      </c>
      <c r="B116" s="41">
        <v>45145.0</v>
      </c>
      <c r="C116" s="5" t="s">
        <v>17</v>
      </c>
      <c r="D116" s="5" t="s">
        <v>12</v>
      </c>
      <c r="E116" s="18"/>
      <c r="F116" s="18"/>
      <c r="G116" s="18"/>
      <c r="H116" s="12">
        <f t="shared" si="2"/>
        <v>0</v>
      </c>
      <c r="I116" s="13">
        <f t="shared" si="3"/>
        <v>0</v>
      </c>
    </row>
    <row r="117" ht="15.75" customHeight="1">
      <c r="A117" s="5">
        <f t="shared" si="27"/>
        <v>115</v>
      </c>
      <c r="B117" s="41">
        <v>45146.0</v>
      </c>
      <c r="C117" s="5" t="s">
        <v>18</v>
      </c>
      <c r="D117" s="5" t="s">
        <v>40</v>
      </c>
      <c r="E117" s="48">
        <v>0.7916666666666666</v>
      </c>
      <c r="F117" s="48">
        <v>0.9375</v>
      </c>
      <c r="G117" s="6">
        <v>15.5</v>
      </c>
      <c r="H117" s="12">
        <f t="shared" si="2"/>
        <v>3.5</v>
      </c>
      <c r="I117" s="13">
        <f t="shared" si="3"/>
        <v>54.25</v>
      </c>
      <c r="J117" s="5">
        <v>3.5</v>
      </c>
      <c r="K117" s="5"/>
    </row>
    <row r="118" ht="15.75" customHeight="1">
      <c r="A118" s="5">
        <f t="shared" si="27"/>
        <v>116</v>
      </c>
      <c r="B118" s="41">
        <v>45147.0</v>
      </c>
      <c r="C118" s="5" t="s">
        <v>19</v>
      </c>
      <c r="D118" s="5" t="s">
        <v>40</v>
      </c>
      <c r="E118" s="48">
        <v>0.7083333333333334</v>
      </c>
      <c r="F118" s="48">
        <v>0.9375</v>
      </c>
      <c r="G118" s="6">
        <v>15.5</v>
      </c>
      <c r="H118" s="12">
        <f t="shared" si="2"/>
        <v>5.5</v>
      </c>
      <c r="I118" s="13">
        <f t="shared" si="3"/>
        <v>85.25</v>
      </c>
      <c r="J118" s="5">
        <v>5.5</v>
      </c>
      <c r="K118" s="5"/>
    </row>
    <row r="119" ht="15.75" customHeight="1">
      <c r="A119" s="5">
        <f t="shared" si="27"/>
        <v>117</v>
      </c>
      <c r="B119" s="41">
        <v>45148.0</v>
      </c>
      <c r="C119" s="5" t="s">
        <v>21</v>
      </c>
      <c r="D119" s="5" t="s">
        <v>40</v>
      </c>
      <c r="E119" s="48">
        <v>0.7083333333333334</v>
      </c>
      <c r="F119" s="48">
        <v>0.9375</v>
      </c>
      <c r="G119" s="6">
        <v>15.5</v>
      </c>
      <c r="H119" s="12">
        <f t="shared" si="2"/>
        <v>5.5</v>
      </c>
      <c r="I119" s="13">
        <f t="shared" si="3"/>
        <v>85.25</v>
      </c>
      <c r="J119" s="5">
        <v>5.5</v>
      </c>
      <c r="K119" s="5"/>
    </row>
    <row r="120" ht="15.75" customHeight="1">
      <c r="A120" s="5">
        <f t="shared" si="27"/>
        <v>118</v>
      </c>
      <c r="B120" s="41">
        <v>45149.0</v>
      </c>
      <c r="C120" s="5" t="s">
        <v>22</v>
      </c>
      <c r="D120" s="5" t="s">
        <v>39</v>
      </c>
      <c r="E120" s="48">
        <v>0.6111111111111112</v>
      </c>
      <c r="F120" s="48">
        <v>0.8958333333333334</v>
      </c>
      <c r="G120" s="6">
        <v>10.0</v>
      </c>
      <c r="H120" s="12">
        <f t="shared" si="2"/>
        <v>6.833333333</v>
      </c>
      <c r="I120" s="13">
        <f t="shared" si="3"/>
        <v>68.33333333</v>
      </c>
      <c r="J120" s="5">
        <v>6.5</v>
      </c>
      <c r="K120" s="5"/>
    </row>
    <row r="121" ht="15.75" customHeight="1">
      <c r="A121" s="5">
        <f t="shared" si="27"/>
        <v>119</v>
      </c>
      <c r="B121" s="41">
        <v>45150.0</v>
      </c>
      <c r="C121" s="5" t="s">
        <v>23</v>
      </c>
      <c r="D121" s="5" t="s">
        <v>39</v>
      </c>
      <c r="E121" s="48">
        <v>0.7916666666666666</v>
      </c>
      <c r="F121" s="48">
        <v>0.16666666666666666</v>
      </c>
      <c r="G121" s="6">
        <v>10.0</v>
      </c>
      <c r="H121" s="12">
        <f t="shared" si="2"/>
        <v>9</v>
      </c>
      <c r="I121" s="13">
        <f t="shared" si="3"/>
        <v>90</v>
      </c>
      <c r="J121" s="5">
        <v>9.0</v>
      </c>
      <c r="K121" s="5"/>
    </row>
    <row r="122" ht="15.75" customHeight="1">
      <c r="A122" s="5">
        <f t="shared" si="27"/>
        <v>120</v>
      </c>
      <c r="B122" s="41">
        <v>45151.0</v>
      </c>
      <c r="C122" s="5" t="s">
        <v>15</v>
      </c>
      <c r="D122" s="5" t="s">
        <v>39</v>
      </c>
      <c r="E122" s="48">
        <v>0.7916666666666666</v>
      </c>
      <c r="F122" s="48">
        <v>0.16666666666666666</v>
      </c>
      <c r="G122" s="6">
        <v>10.0</v>
      </c>
      <c r="H122" s="12">
        <f t="shared" si="2"/>
        <v>9</v>
      </c>
      <c r="I122" s="13">
        <f t="shared" si="3"/>
        <v>90</v>
      </c>
      <c r="J122" s="5">
        <v>9.0</v>
      </c>
      <c r="K122" s="5"/>
    </row>
    <row r="123" ht="15.75" customHeight="1">
      <c r="A123" s="5">
        <f t="shared" si="27"/>
        <v>121</v>
      </c>
      <c r="B123" s="41">
        <v>45152.0</v>
      </c>
      <c r="C123" s="5" t="s">
        <v>17</v>
      </c>
      <c r="D123" s="5" t="s">
        <v>12</v>
      </c>
      <c r="E123" s="18"/>
      <c r="F123" s="18"/>
      <c r="G123" s="18"/>
      <c r="H123" s="12">
        <f t="shared" si="2"/>
        <v>0</v>
      </c>
      <c r="I123" s="13">
        <f t="shared" si="3"/>
        <v>0</v>
      </c>
    </row>
    <row r="124" ht="15.75" customHeight="1">
      <c r="A124" s="5">
        <f t="shared" si="27"/>
        <v>122</v>
      </c>
      <c r="B124" s="41">
        <v>45153.0</v>
      </c>
      <c r="C124" s="5" t="s">
        <v>18</v>
      </c>
      <c r="D124" s="5" t="s">
        <v>12</v>
      </c>
      <c r="E124" s="18"/>
      <c r="F124" s="18"/>
      <c r="G124" s="18"/>
      <c r="H124" s="12">
        <f t="shared" si="2"/>
        <v>0</v>
      </c>
      <c r="I124" s="13">
        <f t="shared" si="3"/>
        <v>0</v>
      </c>
    </row>
    <row r="125" ht="15.75" customHeight="1">
      <c r="A125" s="5">
        <f t="shared" si="27"/>
        <v>123</v>
      </c>
      <c r="B125" s="41">
        <v>45154.0</v>
      </c>
      <c r="C125" s="5" t="s">
        <v>19</v>
      </c>
      <c r="D125" s="5" t="s">
        <v>40</v>
      </c>
      <c r="E125" s="48">
        <v>0.7083333333333334</v>
      </c>
      <c r="F125" s="48">
        <v>0.9583333333333334</v>
      </c>
      <c r="G125" s="6">
        <v>15.5</v>
      </c>
      <c r="H125" s="12">
        <f t="shared" si="2"/>
        <v>6</v>
      </c>
      <c r="I125" s="13">
        <f t="shared" si="3"/>
        <v>93</v>
      </c>
      <c r="J125" s="5">
        <v>6.0</v>
      </c>
      <c r="K125" s="5"/>
    </row>
    <row r="126" ht="15.75" customHeight="1">
      <c r="A126" s="5">
        <f t="shared" si="27"/>
        <v>124</v>
      </c>
      <c r="B126" s="41">
        <v>45155.0</v>
      </c>
      <c r="C126" s="5" t="s">
        <v>21</v>
      </c>
      <c r="D126" s="5" t="s">
        <v>40</v>
      </c>
      <c r="E126" s="48">
        <v>0.7083333333333334</v>
      </c>
      <c r="F126" s="48">
        <v>0.9583333333333334</v>
      </c>
      <c r="G126" s="6">
        <v>15.5</v>
      </c>
      <c r="H126" s="12">
        <f t="shared" si="2"/>
        <v>6</v>
      </c>
      <c r="I126" s="13">
        <f t="shared" si="3"/>
        <v>93</v>
      </c>
      <c r="J126" s="5">
        <v>6.0</v>
      </c>
      <c r="K126" s="5"/>
      <c r="L126" s="5">
        <v>26.5</v>
      </c>
      <c r="M126" s="5">
        <v>344.0</v>
      </c>
      <c r="N126" s="5" t="s">
        <v>42</v>
      </c>
    </row>
    <row r="127" ht="15.75" customHeight="1">
      <c r="A127" s="52">
        <f t="shared" si="27"/>
        <v>125</v>
      </c>
      <c r="B127" s="53">
        <v>45156.0</v>
      </c>
      <c r="C127" s="52" t="s">
        <v>22</v>
      </c>
      <c r="D127" s="52" t="s">
        <v>38</v>
      </c>
      <c r="E127" s="54">
        <v>0.5833333333333334</v>
      </c>
      <c r="F127" s="54">
        <v>0.875</v>
      </c>
      <c r="G127" s="55">
        <v>10.0</v>
      </c>
      <c r="H127" s="12">
        <f t="shared" si="2"/>
        <v>7</v>
      </c>
      <c r="I127" s="13">
        <f t="shared" si="3"/>
        <v>70</v>
      </c>
      <c r="J127" s="52">
        <v>7.0</v>
      </c>
      <c r="K127" s="52"/>
      <c r="L127" s="52">
        <v>53.5</v>
      </c>
      <c r="M127" s="52">
        <v>535.0</v>
      </c>
      <c r="N127" s="52" t="s">
        <v>43</v>
      </c>
      <c r="O127" s="52"/>
      <c r="P127" s="52"/>
      <c r="Q127" s="52"/>
      <c r="R127" s="52"/>
      <c r="S127" s="52"/>
      <c r="T127" s="52"/>
      <c r="U127" s="52"/>
      <c r="V127" s="52"/>
      <c r="W127" s="52"/>
      <c r="X127" s="52"/>
      <c r="Y127" s="52"/>
      <c r="Z127" s="52"/>
      <c r="AA127" s="52"/>
      <c r="AB127" s="52"/>
      <c r="AC127" s="52"/>
      <c r="AD127" s="52"/>
      <c r="AE127" s="52"/>
      <c r="AF127" s="52"/>
      <c r="AG127" s="52"/>
      <c r="AH127" s="52"/>
      <c r="AI127" s="52"/>
      <c r="AJ127" s="52"/>
      <c r="AK127" s="52"/>
      <c r="AL127" s="52"/>
      <c r="AM127" s="52"/>
      <c r="AN127" s="52"/>
      <c r="AO127" s="52"/>
      <c r="AP127" s="52"/>
      <c r="AQ127" s="52"/>
      <c r="AR127" s="52"/>
      <c r="AS127" s="52"/>
      <c r="AT127" s="52"/>
      <c r="AU127" s="52"/>
      <c r="AV127" s="52"/>
    </row>
    <row r="128" ht="15.75" customHeight="1">
      <c r="A128" s="5">
        <f t="shared" si="27"/>
        <v>126</v>
      </c>
      <c r="B128" s="41">
        <v>45157.0</v>
      </c>
      <c r="C128" s="5" t="s">
        <v>23</v>
      </c>
      <c r="D128" s="5" t="s">
        <v>12</v>
      </c>
      <c r="E128" s="18"/>
      <c r="F128" s="18"/>
      <c r="G128" s="18"/>
      <c r="H128" s="12">
        <f t="shared" si="2"/>
        <v>0</v>
      </c>
      <c r="I128" s="13">
        <f t="shared" si="3"/>
        <v>0</v>
      </c>
      <c r="M128" s="5">
        <v>880.0</v>
      </c>
    </row>
    <row r="129" ht="15.75" customHeight="1">
      <c r="A129" s="5">
        <f t="shared" si="27"/>
        <v>127</v>
      </c>
      <c r="B129" s="41">
        <v>45158.0</v>
      </c>
      <c r="C129" s="5" t="s">
        <v>15</v>
      </c>
      <c r="D129" s="5" t="s">
        <v>39</v>
      </c>
      <c r="E129" s="48">
        <v>0.7916666666666666</v>
      </c>
      <c r="F129" s="48">
        <v>0.2916666666666667</v>
      </c>
      <c r="G129" s="6">
        <v>10.0</v>
      </c>
      <c r="H129" s="12">
        <f t="shared" si="2"/>
        <v>12</v>
      </c>
      <c r="I129" s="13">
        <f t="shared" si="3"/>
        <v>120</v>
      </c>
      <c r="J129" s="5">
        <v>12.0</v>
      </c>
      <c r="K129" s="5"/>
    </row>
    <row r="130" ht="15.75" customHeight="1">
      <c r="A130" s="5">
        <f t="shared" si="27"/>
        <v>128</v>
      </c>
      <c r="B130" s="41">
        <v>45159.0</v>
      </c>
      <c r="C130" s="5" t="s">
        <v>17</v>
      </c>
      <c r="D130" s="5" t="s">
        <v>12</v>
      </c>
      <c r="E130" s="18"/>
      <c r="F130" s="18"/>
      <c r="G130" s="18"/>
      <c r="H130" s="12">
        <f t="shared" si="2"/>
        <v>0</v>
      </c>
      <c r="I130" s="13">
        <f t="shared" si="3"/>
        <v>0</v>
      </c>
    </row>
    <row r="131" ht="15.75" customHeight="1">
      <c r="A131" s="5">
        <f t="shared" si="27"/>
        <v>129</v>
      </c>
      <c r="B131" s="41">
        <v>45160.0</v>
      </c>
      <c r="C131" s="5" t="s">
        <v>18</v>
      </c>
      <c r="D131" s="5" t="s">
        <v>40</v>
      </c>
      <c r="E131" s="48">
        <v>0.7083333333333334</v>
      </c>
      <c r="F131" s="48">
        <v>0.9583333333333334</v>
      </c>
      <c r="G131" s="6">
        <v>15.5</v>
      </c>
      <c r="H131" s="12">
        <f t="shared" si="2"/>
        <v>6</v>
      </c>
      <c r="I131" s="13">
        <f t="shared" si="3"/>
        <v>93</v>
      </c>
      <c r="J131" s="5">
        <v>6.0</v>
      </c>
      <c r="K131" s="5"/>
    </row>
    <row r="132" ht="15.75" customHeight="1">
      <c r="A132" s="5">
        <f t="shared" si="27"/>
        <v>130</v>
      </c>
      <c r="B132" s="41">
        <v>45161.0</v>
      </c>
      <c r="C132" s="5" t="s">
        <v>19</v>
      </c>
      <c r="D132" s="5" t="s">
        <v>40</v>
      </c>
      <c r="E132" s="48">
        <v>0.7083333333333334</v>
      </c>
      <c r="F132" s="48">
        <v>0.9375</v>
      </c>
      <c r="G132" s="6">
        <v>15.5</v>
      </c>
      <c r="H132" s="12">
        <f t="shared" si="2"/>
        <v>5.5</v>
      </c>
      <c r="I132" s="13">
        <f t="shared" si="3"/>
        <v>85.25</v>
      </c>
      <c r="J132" s="5">
        <v>5.5</v>
      </c>
    </row>
    <row r="133" ht="15.75" customHeight="1">
      <c r="A133" s="5">
        <f t="shared" si="27"/>
        <v>131</v>
      </c>
      <c r="B133" s="41">
        <v>45162.0</v>
      </c>
      <c r="C133" s="5" t="s">
        <v>21</v>
      </c>
      <c r="D133" s="5" t="s">
        <v>44</v>
      </c>
      <c r="E133" s="48">
        <v>0.7083333333333334</v>
      </c>
      <c r="F133" s="48">
        <v>0.9375</v>
      </c>
      <c r="G133" s="6">
        <v>15.5</v>
      </c>
      <c r="H133" s="12">
        <f t="shared" si="2"/>
        <v>5.5</v>
      </c>
      <c r="I133" s="13">
        <f t="shared" si="3"/>
        <v>85.25</v>
      </c>
      <c r="J133" s="5">
        <v>5.5</v>
      </c>
    </row>
    <row r="134" ht="15.75" customHeight="1">
      <c r="A134" s="5">
        <f t="shared" si="27"/>
        <v>132</v>
      </c>
      <c r="B134" s="41">
        <v>45163.0</v>
      </c>
      <c r="C134" s="5" t="s">
        <v>22</v>
      </c>
      <c r="D134" s="5" t="s">
        <v>38</v>
      </c>
      <c r="E134" s="48">
        <v>0.6041666666666666</v>
      </c>
      <c r="F134" s="48">
        <v>0.875</v>
      </c>
      <c r="G134" s="6">
        <v>10.0</v>
      </c>
      <c r="H134" s="12">
        <f t="shared" si="2"/>
        <v>6.5</v>
      </c>
      <c r="I134" s="13">
        <f t="shared" si="3"/>
        <v>65</v>
      </c>
      <c r="J134" s="5">
        <v>6.5</v>
      </c>
    </row>
    <row r="135" ht="15.75" customHeight="1">
      <c r="A135" s="5">
        <f t="shared" si="27"/>
        <v>133</v>
      </c>
      <c r="B135" s="41">
        <v>45164.0</v>
      </c>
      <c r="C135" s="5" t="s">
        <v>23</v>
      </c>
      <c r="D135" s="5" t="s">
        <v>38</v>
      </c>
      <c r="E135" s="48">
        <v>0.5833333333333334</v>
      </c>
      <c r="F135" s="48">
        <v>0.875</v>
      </c>
      <c r="G135" s="6">
        <v>10.0</v>
      </c>
      <c r="H135" s="12">
        <f t="shared" si="2"/>
        <v>7</v>
      </c>
      <c r="I135" s="13">
        <f t="shared" si="3"/>
        <v>70</v>
      </c>
      <c r="J135" s="5">
        <v>7.0</v>
      </c>
    </row>
    <row r="136" ht="15.75" customHeight="1">
      <c r="A136" s="5">
        <f t="shared" si="27"/>
        <v>134</v>
      </c>
      <c r="B136" s="41">
        <v>45165.0</v>
      </c>
      <c r="C136" s="5" t="s">
        <v>15</v>
      </c>
      <c r="D136" s="5" t="s">
        <v>38</v>
      </c>
      <c r="E136" s="48">
        <v>0.7916666666666666</v>
      </c>
      <c r="F136" s="48">
        <v>0.6666666666666666</v>
      </c>
      <c r="G136" s="6">
        <v>10.0</v>
      </c>
      <c r="H136" s="12">
        <f t="shared" si="2"/>
        <v>21</v>
      </c>
      <c r="I136" s="13">
        <f t="shared" si="3"/>
        <v>210</v>
      </c>
      <c r="J136" s="5">
        <v>9.0</v>
      </c>
    </row>
    <row r="137" ht="15.75" customHeight="1">
      <c r="A137" s="5">
        <f t="shared" si="27"/>
        <v>135</v>
      </c>
      <c r="B137" s="41">
        <v>45166.0</v>
      </c>
      <c r="C137" s="5" t="s">
        <v>17</v>
      </c>
      <c r="D137" s="5" t="s">
        <v>12</v>
      </c>
      <c r="E137" s="18"/>
      <c r="F137" s="18"/>
      <c r="G137" s="18"/>
      <c r="H137" s="12">
        <f t="shared" si="2"/>
        <v>0</v>
      </c>
      <c r="I137" s="13">
        <f t="shared" si="3"/>
        <v>0</v>
      </c>
    </row>
    <row r="138" ht="15.75" customHeight="1">
      <c r="A138" s="5">
        <f t="shared" si="27"/>
        <v>136</v>
      </c>
      <c r="B138" s="41">
        <v>45167.0</v>
      </c>
      <c r="C138" s="5" t="s">
        <v>18</v>
      </c>
      <c r="D138" s="5" t="s">
        <v>12</v>
      </c>
      <c r="E138" s="18"/>
      <c r="F138" s="18"/>
      <c r="G138" s="18"/>
      <c r="H138" s="12">
        <f t="shared" si="2"/>
        <v>0</v>
      </c>
      <c r="I138" s="13">
        <f t="shared" si="3"/>
        <v>0</v>
      </c>
    </row>
    <row r="139" ht="15.75" customHeight="1">
      <c r="A139" s="5">
        <f t="shared" si="27"/>
        <v>137</v>
      </c>
      <c r="B139" s="41">
        <v>45168.0</v>
      </c>
      <c r="C139" s="5" t="s">
        <v>19</v>
      </c>
      <c r="D139" s="5" t="s">
        <v>40</v>
      </c>
      <c r="E139" s="48">
        <v>0.7118055555555556</v>
      </c>
      <c r="F139" s="48">
        <v>0.9791666666666666</v>
      </c>
      <c r="G139" s="6">
        <v>15.5</v>
      </c>
      <c r="H139" s="12">
        <f t="shared" si="2"/>
        <v>6.416666667</v>
      </c>
      <c r="I139" s="13">
        <f t="shared" si="3"/>
        <v>99.45833333</v>
      </c>
      <c r="J139" s="5" t="s">
        <v>45</v>
      </c>
    </row>
    <row r="140" ht="15.75" customHeight="1">
      <c r="A140" s="5">
        <f t="shared" si="27"/>
        <v>138</v>
      </c>
      <c r="B140" s="41">
        <v>45169.0</v>
      </c>
      <c r="C140" s="5" t="s">
        <v>21</v>
      </c>
      <c r="D140" s="5" t="s">
        <v>44</v>
      </c>
      <c r="E140" s="48">
        <v>0.7145833333333333</v>
      </c>
      <c r="F140" s="48">
        <v>0.9798611111111111</v>
      </c>
      <c r="G140" s="6">
        <v>15.5</v>
      </c>
      <c r="H140" s="12">
        <f t="shared" si="2"/>
        <v>6.366666667</v>
      </c>
      <c r="I140" s="13">
        <f t="shared" si="3"/>
        <v>98.68333333</v>
      </c>
      <c r="J140" s="5" t="s">
        <v>46</v>
      </c>
      <c r="K140" s="5" t="s">
        <v>47</v>
      </c>
    </row>
    <row r="141" ht="15.75" customHeight="1">
      <c r="A141" s="5">
        <f t="shared" si="27"/>
        <v>139</v>
      </c>
      <c r="B141" s="41">
        <v>45170.0</v>
      </c>
      <c r="C141" s="5" t="s">
        <v>22</v>
      </c>
      <c r="D141" s="5" t="s">
        <v>39</v>
      </c>
      <c r="E141" s="48">
        <v>0.5416666666666666</v>
      </c>
      <c r="F141" s="48">
        <v>0.875</v>
      </c>
      <c r="G141" s="6">
        <v>10.0</v>
      </c>
      <c r="H141" s="12">
        <f t="shared" si="2"/>
        <v>8</v>
      </c>
      <c r="I141" s="13">
        <f t="shared" si="3"/>
        <v>80</v>
      </c>
      <c r="J141" s="5" t="s">
        <v>48</v>
      </c>
    </row>
    <row r="142" ht="15.75" customHeight="1">
      <c r="A142" s="52">
        <f t="shared" si="27"/>
        <v>140</v>
      </c>
      <c r="B142" s="53">
        <v>45171.0</v>
      </c>
      <c r="C142" s="52" t="s">
        <v>23</v>
      </c>
      <c r="D142" s="52" t="s">
        <v>39</v>
      </c>
      <c r="E142" s="54">
        <v>0.5833333333333334</v>
      </c>
      <c r="F142" s="54">
        <v>0.875</v>
      </c>
      <c r="G142" s="55">
        <v>10.0</v>
      </c>
      <c r="H142" s="12">
        <f t="shared" si="2"/>
        <v>7</v>
      </c>
      <c r="I142" s="13">
        <f t="shared" si="3"/>
        <v>70</v>
      </c>
      <c r="J142" s="52" t="s">
        <v>49</v>
      </c>
      <c r="K142" s="52"/>
      <c r="L142" s="52" t="s">
        <v>50</v>
      </c>
      <c r="M142" s="52" t="s">
        <v>38</v>
      </c>
      <c r="N142" s="52">
        <v>495.0</v>
      </c>
      <c r="O142" s="52" t="s">
        <v>51</v>
      </c>
      <c r="P142" s="52"/>
      <c r="Q142" s="52"/>
      <c r="R142" s="52"/>
      <c r="S142" s="52"/>
      <c r="T142" s="52"/>
      <c r="U142" s="52"/>
      <c r="V142" s="52"/>
      <c r="W142" s="52"/>
      <c r="X142" s="52"/>
      <c r="Y142" s="52"/>
      <c r="Z142" s="52"/>
      <c r="AA142" s="52"/>
      <c r="AB142" s="52"/>
      <c r="AC142" s="52"/>
      <c r="AD142" s="52"/>
      <c r="AE142" s="52"/>
      <c r="AF142" s="52"/>
      <c r="AG142" s="52"/>
      <c r="AH142" s="52"/>
      <c r="AI142" s="52"/>
      <c r="AJ142" s="52"/>
      <c r="AK142" s="52"/>
      <c r="AL142" s="52"/>
      <c r="AM142" s="52"/>
      <c r="AN142" s="52"/>
      <c r="AO142" s="52"/>
      <c r="AP142" s="52"/>
      <c r="AQ142" s="52"/>
      <c r="AR142" s="52"/>
      <c r="AS142" s="52"/>
      <c r="AT142" s="52"/>
      <c r="AU142" s="52"/>
      <c r="AV142" s="52"/>
    </row>
    <row r="143" ht="15.75" customHeight="1">
      <c r="A143" s="5">
        <f t="shared" si="27"/>
        <v>141</v>
      </c>
      <c r="B143" s="41">
        <v>45172.0</v>
      </c>
      <c r="C143" s="5" t="s">
        <v>15</v>
      </c>
      <c r="D143" s="5" t="s">
        <v>38</v>
      </c>
      <c r="E143" s="48">
        <v>0.4166666666666667</v>
      </c>
      <c r="F143" s="48">
        <v>0.8125</v>
      </c>
      <c r="G143" s="6">
        <v>10.0</v>
      </c>
      <c r="H143" s="12">
        <f t="shared" si="2"/>
        <v>9.5</v>
      </c>
      <c r="I143" s="13">
        <f t="shared" si="3"/>
        <v>95</v>
      </c>
      <c r="J143" s="5" t="s">
        <v>52</v>
      </c>
      <c r="L143" s="5" t="s">
        <v>47</v>
      </c>
      <c r="M143" s="5" t="s">
        <v>40</v>
      </c>
      <c r="N143" s="5">
        <v>465.0</v>
      </c>
    </row>
    <row r="144" ht="15.75" customHeight="1">
      <c r="A144" s="5">
        <f t="shared" si="27"/>
        <v>142</v>
      </c>
      <c r="B144" s="41">
        <v>45173.0</v>
      </c>
      <c r="C144" s="5" t="s">
        <v>17</v>
      </c>
      <c r="D144" s="5" t="s">
        <v>40</v>
      </c>
      <c r="E144" s="48">
        <v>0.7083333333333334</v>
      </c>
      <c r="F144" s="48">
        <v>0.9847222222222223</v>
      </c>
      <c r="G144" s="6">
        <v>15.5</v>
      </c>
      <c r="H144" s="12">
        <f t="shared" si="2"/>
        <v>6.633333333</v>
      </c>
      <c r="I144" s="13">
        <f t="shared" si="3"/>
        <v>102.8166667</v>
      </c>
      <c r="J144" s="5" t="s">
        <v>53</v>
      </c>
    </row>
    <row r="145" ht="15.75" customHeight="1">
      <c r="A145" s="5">
        <f t="shared" si="27"/>
        <v>143</v>
      </c>
      <c r="B145" s="41">
        <v>45174.0</v>
      </c>
      <c r="C145" s="5" t="s">
        <v>18</v>
      </c>
      <c r="D145" s="5" t="s">
        <v>12</v>
      </c>
      <c r="E145" s="18"/>
      <c r="F145" s="18"/>
      <c r="G145" s="18"/>
      <c r="H145" s="12">
        <f t="shared" si="2"/>
        <v>0</v>
      </c>
      <c r="I145" s="13">
        <f t="shared" si="3"/>
        <v>0</v>
      </c>
    </row>
    <row r="146" ht="15.75" customHeight="1">
      <c r="A146" s="5">
        <f t="shared" si="27"/>
        <v>144</v>
      </c>
      <c r="B146" s="41">
        <v>45175.0</v>
      </c>
      <c r="C146" s="5" t="s">
        <v>19</v>
      </c>
      <c r="D146" s="5" t="s">
        <v>40</v>
      </c>
      <c r="E146" s="48">
        <v>0.7152777777777778</v>
      </c>
      <c r="F146" s="48">
        <v>0.975</v>
      </c>
      <c r="G146" s="6">
        <v>15.5</v>
      </c>
      <c r="H146" s="12">
        <f t="shared" si="2"/>
        <v>6.233333333</v>
      </c>
      <c r="I146" s="13">
        <f t="shared" si="3"/>
        <v>96.61666667</v>
      </c>
      <c r="J146" s="5" t="s">
        <v>54</v>
      </c>
    </row>
    <row r="147" ht="15.75" customHeight="1">
      <c r="A147" s="5">
        <f t="shared" si="27"/>
        <v>145</v>
      </c>
      <c r="B147" s="41">
        <v>45176.0</v>
      </c>
      <c r="C147" s="5" t="s">
        <v>21</v>
      </c>
      <c r="D147" s="5" t="s">
        <v>40</v>
      </c>
      <c r="E147" s="48">
        <v>0.75</v>
      </c>
      <c r="F147" s="48">
        <v>0.9513888888888888</v>
      </c>
      <c r="G147" s="6">
        <v>15.5</v>
      </c>
      <c r="H147" s="12">
        <f t="shared" si="2"/>
        <v>4.833333333</v>
      </c>
      <c r="I147" s="13">
        <f t="shared" si="3"/>
        <v>74.91666667</v>
      </c>
      <c r="J147" s="5" t="s">
        <v>55</v>
      </c>
    </row>
    <row r="148" ht="15.75" customHeight="1">
      <c r="A148" s="5">
        <f t="shared" si="27"/>
        <v>146</v>
      </c>
      <c r="B148" s="41">
        <v>45177.0</v>
      </c>
      <c r="C148" s="5" t="s">
        <v>22</v>
      </c>
      <c r="D148" s="5" t="s">
        <v>39</v>
      </c>
      <c r="E148" s="48">
        <v>0.5902777777777778</v>
      </c>
      <c r="F148" s="48">
        <v>0.8763888888888889</v>
      </c>
      <c r="G148" s="6">
        <v>10.0</v>
      </c>
      <c r="H148" s="12">
        <f t="shared" si="2"/>
        <v>6.866666667</v>
      </c>
      <c r="I148" s="13">
        <f t="shared" si="3"/>
        <v>68.66666667</v>
      </c>
      <c r="J148" s="5" t="s">
        <v>56</v>
      </c>
      <c r="K148" s="5"/>
    </row>
    <row r="149" ht="15.75" customHeight="1">
      <c r="A149" s="5">
        <f t="shared" si="27"/>
        <v>147</v>
      </c>
      <c r="B149" s="41">
        <v>45178.0</v>
      </c>
      <c r="C149" s="5" t="s">
        <v>23</v>
      </c>
      <c r="D149" s="5" t="s">
        <v>38</v>
      </c>
      <c r="E149" s="18"/>
      <c r="F149" s="18"/>
      <c r="G149" s="18"/>
      <c r="H149" s="12">
        <f t="shared" si="2"/>
        <v>0</v>
      </c>
      <c r="I149" s="13">
        <f t="shared" si="3"/>
        <v>0</v>
      </c>
      <c r="J149" s="5" t="s">
        <v>57</v>
      </c>
    </row>
    <row r="150" ht="15.75" customHeight="1">
      <c r="A150" s="5">
        <f t="shared" si="27"/>
        <v>148</v>
      </c>
      <c r="B150" s="41">
        <v>45179.0</v>
      </c>
      <c r="C150" s="5" t="s">
        <v>15</v>
      </c>
      <c r="D150" s="5" t="s">
        <v>40</v>
      </c>
      <c r="E150" s="48">
        <v>0.7097222222222223</v>
      </c>
      <c r="F150" s="48">
        <v>0.9798611111111111</v>
      </c>
      <c r="G150" s="6">
        <v>15.5</v>
      </c>
      <c r="H150" s="12">
        <f t="shared" si="2"/>
        <v>6.483333333</v>
      </c>
      <c r="I150" s="13">
        <f t="shared" si="3"/>
        <v>100.4916667</v>
      </c>
      <c r="J150" s="5" t="s">
        <v>58</v>
      </c>
      <c r="K150" s="5" t="s">
        <v>59</v>
      </c>
      <c r="L150" s="5" t="s">
        <v>60</v>
      </c>
    </row>
    <row r="151" ht="15.75" customHeight="1">
      <c r="A151" s="5">
        <f t="shared" si="27"/>
        <v>149</v>
      </c>
      <c r="B151" s="41">
        <v>45180.0</v>
      </c>
      <c r="C151" s="5" t="s">
        <v>17</v>
      </c>
      <c r="D151" s="5" t="s">
        <v>12</v>
      </c>
      <c r="E151" s="18"/>
      <c r="F151" s="18"/>
      <c r="G151" s="18"/>
      <c r="H151" s="12">
        <f t="shared" si="2"/>
        <v>0</v>
      </c>
      <c r="I151" s="13">
        <f t="shared" si="3"/>
        <v>0</v>
      </c>
    </row>
    <row r="152" ht="15.75" customHeight="1">
      <c r="A152" s="5">
        <f t="shared" si="27"/>
        <v>150</v>
      </c>
      <c r="B152" s="41">
        <v>45181.0</v>
      </c>
      <c r="C152" s="5" t="s">
        <v>18</v>
      </c>
      <c r="D152" s="5" t="s">
        <v>12</v>
      </c>
      <c r="E152" s="18"/>
      <c r="F152" s="18"/>
      <c r="G152" s="18"/>
      <c r="H152" s="12">
        <f t="shared" si="2"/>
        <v>0</v>
      </c>
      <c r="I152" s="13">
        <f t="shared" si="3"/>
        <v>0</v>
      </c>
    </row>
    <row r="153" ht="15.75" customHeight="1">
      <c r="A153" s="5">
        <f t="shared" si="27"/>
        <v>151</v>
      </c>
      <c r="B153" s="41">
        <v>45182.0</v>
      </c>
      <c r="C153" s="5" t="s">
        <v>19</v>
      </c>
      <c r="D153" s="5" t="s">
        <v>40</v>
      </c>
      <c r="E153" s="48">
        <v>0.7048611111111112</v>
      </c>
      <c r="F153" s="48">
        <v>0.9618055555555556</v>
      </c>
      <c r="G153" s="6">
        <v>15.5</v>
      </c>
      <c r="H153" s="12">
        <f t="shared" si="2"/>
        <v>6.166666667</v>
      </c>
      <c r="I153" s="13">
        <f t="shared" si="3"/>
        <v>95.58333333</v>
      </c>
      <c r="J153" s="5" t="s">
        <v>61</v>
      </c>
    </row>
    <row r="154" ht="15.75" customHeight="1">
      <c r="A154" s="5">
        <f t="shared" si="27"/>
        <v>152</v>
      </c>
      <c r="B154" s="41">
        <v>45183.0</v>
      </c>
      <c r="C154" s="5" t="s">
        <v>21</v>
      </c>
      <c r="D154" s="5" t="s">
        <v>40</v>
      </c>
      <c r="E154" s="48">
        <v>0.7347222222222223</v>
      </c>
      <c r="F154" s="48">
        <v>0.9625</v>
      </c>
      <c r="G154" s="6">
        <v>15.5</v>
      </c>
      <c r="H154" s="12">
        <f t="shared" si="2"/>
        <v>5.466666667</v>
      </c>
      <c r="I154" s="13">
        <f t="shared" si="3"/>
        <v>84.73333333</v>
      </c>
      <c r="J154" s="5" t="s">
        <v>62</v>
      </c>
    </row>
    <row r="155" ht="15.75" customHeight="1">
      <c r="A155" s="5">
        <f t="shared" si="27"/>
        <v>153</v>
      </c>
      <c r="B155" s="41">
        <v>45184.0</v>
      </c>
      <c r="C155" s="5" t="s">
        <v>22</v>
      </c>
      <c r="D155" s="5" t="s">
        <v>38</v>
      </c>
      <c r="E155" s="48">
        <v>0.6701388888888888</v>
      </c>
      <c r="F155" s="48">
        <v>0.8020833333333334</v>
      </c>
      <c r="G155" s="6">
        <v>10.0</v>
      </c>
      <c r="H155" s="12">
        <f t="shared" si="2"/>
        <v>3.166666667</v>
      </c>
      <c r="I155" s="13">
        <f t="shared" si="3"/>
        <v>31.66666667</v>
      </c>
      <c r="J155" s="5" t="s">
        <v>63</v>
      </c>
    </row>
    <row r="156" ht="15.75" customHeight="1">
      <c r="A156" s="5">
        <f t="shared" si="27"/>
        <v>154</v>
      </c>
      <c r="B156" s="41">
        <v>45185.0</v>
      </c>
      <c r="C156" s="5" t="s">
        <v>23</v>
      </c>
      <c r="D156" s="5" t="s">
        <v>39</v>
      </c>
      <c r="E156" s="48">
        <v>0.6743055555555556</v>
      </c>
      <c r="F156" s="48">
        <v>0.9652777777777778</v>
      </c>
      <c r="G156" s="6">
        <v>10.0</v>
      </c>
      <c r="H156" s="12">
        <f t="shared" si="2"/>
        <v>6.983333333</v>
      </c>
      <c r="I156" s="13">
        <f t="shared" si="3"/>
        <v>69.83333333</v>
      </c>
      <c r="J156" s="5" t="s">
        <v>64</v>
      </c>
    </row>
    <row r="157" ht="15.75" customHeight="1">
      <c r="A157" s="5">
        <f t="shared" si="27"/>
        <v>155</v>
      </c>
      <c r="B157" s="41">
        <v>45186.0</v>
      </c>
      <c r="C157" s="5" t="s">
        <v>15</v>
      </c>
      <c r="D157" s="5" t="s">
        <v>40</v>
      </c>
      <c r="E157" s="48">
        <v>0.8333333333333334</v>
      </c>
      <c r="F157" s="48">
        <v>0.5</v>
      </c>
      <c r="G157" s="6">
        <v>15.5</v>
      </c>
      <c r="H157" s="12">
        <f t="shared" si="2"/>
        <v>16</v>
      </c>
      <c r="I157" s="13">
        <f t="shared" si="3"/>
        <v>248</v>
      </c>
      <c r="J157" s="5">
        <v>4.0</v>
      </c>
      <c r="K157" s="5" t="s">
        <v>65</v>
      </c>
      <c r="L157" s="5" t="s">
        <v>66</v>
      </c>
    </row>
    <row r="158" ht="15.75" customHeight="1">
      <c r="A158" s="5">
        <f t="shared" si="27"/>
        <v>156</v>
      </c>
      <c r="B158" s="41">
        <v>45187.0</v>
      </c>
      <c r="C158" s="5" t="s">
        <v>17</v>
      </c>
      <c r="D158" s="5" t="s">
        <v>12</v>
      </c>
      <c r="E158" s="18"/>
      <c r="F158" s="18"/>
      <c r="G158" s="18"/>
      <c r="H158" s="12">
        <f t="shared" si="2"/>
        <v>0</v>
      </c>
      <c r="I158" s="13">
        <f t="shared" si="3"/>
        <v>0</v>
      </c>
      <c r="L158" s="5">
        <v>1076.7</v>
      </c>
      <c r="N158" s="5" t="s">
        <v>67</v>
      </c>
      <c r="O158" s="5" t="s">
        <v>68</v>
      </c>
    </row>
    <row r="159" ht="15.75" customHeight="1">
      <c r="A159" s="5">
        <f t="shared" si="27"/>
        <v>157</v>
      </c>
      <c r="B159" s="41">
        <v>45188.0</v>
      </c>
      <c r="C159" s="5" t="s">
        <v>18</v>
      </c>
      <c r="D159" s="5" t="s">
        <v>12</v>
      </c>
      <c r="E159" s="18"/>
      <c r="F159" s="18"/>
      <c r="G159" s="18"/>
      <c r="H159" s="12">
        <f t="shared" si="2"/>
        <v>0</v>
      </c>
      <c r="I159" s="13">
        <f t="shared" si="3"/>
        <v>0</v>
      </c>
    </row>
    <row r="160" ht="15.75" customHeight="1">
      <c r="A160" s="5">
        <f t="shared" si="27"/>
        <v>158</v>
      </c>
      <c r="B160" s="41">
        <v>45189.0</v>
      </c>
      <c r="C160" s="5" t="s">
        <v>19</v>
      </c>
      <c r="D160" s="5" t="s">
        <v>40</v>
      </c>
      <c r="E160" s="48">
        <v>0.7138888888888889</v>
      </c>
      <c r="F160" s="48">
        <v>0.9493055555555555</v>
      </c>
      <c r="G160" s="6">
        <v>15.5</v>
      </c>
      <c r="H160" s="12">
        <f t="shared" si="2"/>
        <v>5.65</v>
      </c>
      <c r="I160" s="13">
        <f t="shared" si="3"/>
        <v>87.575</v>
      </c>
      <c r="J160" s="5" t="s">
        <v>69</v>
      </c>
    </row>
    <row r="161" ht="15.75" customHeight="1">
      <c r="A161" s="5">
        <f t="shared" si="27"/>
        <v>159</v>
      </c>
      <c r="B161" s="41">
        <v>45190.0</v>
      </c>
      <c r="C161" s="5" t="s">
        <v>21</v>
      </c>
      <c r="D161" s="5" t="s">
        <v>40</v>
      </c>
      <c r="E161" s="48">
        <v>0.74375</v>
      </c>
      <c r="F161" s="48">
        <v>0.96875</v>
      </c>
      <c r="G161" s="6">
        <v>15.5</v>
      </c>
      <c r="H161" s="12">
        <f t="shared" si="2"/>
        <v>5.4</v>
      </c>
      <c r="I161" s="13">
        <f t="shared" si="3"/>
        <v>83.7</v>
      </c>
      <c r="J161" s="5" t="s">
        <v>70</v>
      </c>
    </row>
    <row r="162" ht="15.75" customHeight="1">
      <c r="A162" s="5">
        <f t="shared" si="27"/>
        <v>160</v>
      </c>
      <c r="B162" s="41">
        <v>45191.0</v>
      </c>
      <c r="C162" s="5" t="s">
        <v>22</v>
      </c>
      <c r="D162" s="5" t="s">
        <v>39</v>
      </c>
      <c r="E162" s="48">
        <v>0.6701388888888888</v>
      </c>
      <c r="F162" s="48">
        <v>0.8798611111111111</v>
      </c>
      <c r="G162" s="6">
        <v>10.0</v>
      </c>
      <c r="H162" s="12">
        <f t="shared" si="2"/>
        <v>5.033333333</v>
      </c>
      <c r="I162" s="13">
        <f t="shared" si="3"/>
        <v>50.33333333</v>
      </c>
      <c r="J162" s="5" t="s">
        <v>71</v>
      </c>
    </row>
    <row r="163" ht="15.75" customHeight="1">
      <c r="A163" s="5">
        <f t="shared" si="27"/>
        <v>161</v>
      </c>
      <c r="B163" s="41">
        <v>45192.0</v>
      </c>
      <c r="C163" s="5" t="s">
        <v>23</v>
      </c>
      <c r="D163" s="5" t="s">
        <v>38</v>
      </c>
      <c r="E163" s="48" t="s">
        <v>72</v>
      </c>
      <c r="F163" s="48" t="s">
        <v>73</v>
      </c>
      <c r="G163" s="6"/>
      <c r="H163" s="12">
        <f t="shared" si="2"/>
        <v>0</v>
      </c>
      <c r="I163" s="13">
        <f t="shared" si="3"/>
        <v>0</v>
      </c>
    </row>
    <row r="164" ht="15.75" customHeight="1">
      <c r="A164" s="5">
        <f t="shared" si="27"/>
        <v>162</v>
      </c>
      <c r="B164" s="41">
        <v>45193.0</v>
      </c>
      <c r="C164" s="5" t="s">
        <v>15</v>
      </c>
      <c r="D164" s="5" t="s">
        <v>74</v>
      </c>
      <c r="E164" s="48">
        <v>0.7576388888888889</v>
      </c>
      <c r="F164" s="48">
        <v>0.02291666666666667</v>
      </c>
      <c r="G164" s="6">
        <v>15.5</v>
      </c>
      <c r="H164" s="12">
        <f t="shared" si="2"/>
        <v>6.366666667</v>
      </c>
      <c r="I164" s="13">
        <f t="shared" si="3"/>
        <v>98.68333333</v>
      </c>
      <c r="J164" s="5" t="s">
        <v>75</v>
      </c>
      <c r="K164" s="5" t="s">
        <v>76</v>
      </c>
    </row>
    <row r="165" ht="15.75" customHeight="1">
      <c r="A165" s="5">
        <f>A163+1</f>
        <v>162</v>
      </c>
      <c r="B165" s="41">
        <v>45193.0</v>
      </c>
      <c r="C165" s="5" t="s">
        <v>15</v>
      </c>
      <c r="D165" s="5" t="s">
        <v>38</v>
      </c>
      <c r="E165" s="48">
        <v>0.4583333333333333</v>
      </c>
      <c r="F165" s="48">
        <v>0.7208333333333333</v>
      </c>
      <c r="G165" s="6">
        <v>10.0</v>
      </c>
      <c r="H165" s="12">
        <f t="shared" si="2"/>
        <v>6.3</v>
      </c>
      <c r="I165" s="13">
        <f t="shared" si="3"/>
        <v>63</v>
      </c>
      <c r="J165" s="5" t="s">
        <v>77</v>
      </c>
      <c r="K165" s="5" t="s">
        <v>76</v>
      </c>
    </row>
    <row r="166" ht="15.75" customHeight="1">
      <c r="A166" s="5">
        <f t="shared" ref="A166:A275" si="28">A165+1</f>
        <v>163</v>
      </c>
      <c r="B166" s="41">
        <v>45194.0</v>
      </c>
      <c r="C166" s="5" t="s">
        <v>17</v>
      </c>
      <c r="D166" s="5" t="s">
        <v>12</v>
      </c>
      <c r="E166" s="18"/>
      <c r="F166" s="18"/>
      <c r="G166" s="18"/>
      <c r="H166" s="12">
        <f t="shared" si="2"/>
        <v>0</v>
      </c>
      <c r="I166" s="13">
        <f t="shared" si="3"/>
        <v>0</v>
      </c>
    </row>
    <row r="167" ht="15.75" customHeight="1">
      <c r="A167" s="5">
        <f t="shared" si="28"/>
        <v>164</v>
      </c>
      <c r="B167" s="41">
        <v>45195.0</v>
      </c>
      <c r="C167" s="5" t="s">
        <v>18</v>
      </c>
      <c r="D167" s="5" t="s">
        <v>12</v>
      </c>
      <c r="E167" s="18"/>
      <c r="F167" s="18"/>
      <c r="G167" s="18"/>
      <c r="H167" s="12">
        <f t="shared" si="2"/>
        <v>0</v>
      </c>
      <c r="I167" s="13">
        <f t="shared" si="3"/>
        <v>0</v>
      </c>
    </row>
    <row r="168" ht="15.75" customHeight="1">
      <c r="A168" s="52">
        <f t="shared" si="28"/>
        <v>165</v>
      </c>
      <c r="B168" s="53">
        <v>45196.0</v>
      </c>
      <c r="C168" s="52" t="s">
        <v>19</v>
      </c>
      <c r="D168" s="52" t="s">
        <v>44</v>
      </c>
      <c r="E168" s="54">
        <v>0.7444444444444445</v>
      </c>
      <c r="F168" s="56">
        <v>0.9743055555555555</v>
      </c>
      <c r="G168" s="55">
        <v>15.5</v>
      </c>
      <c r="H168" s="12">
        <f t="shared" si="2"/>
        <v>5.516666667</v>
      </c>
      <c r="I168" s="13">
        <f t="shared" si="3"/>
        <v>85.50833333</v>
      </c>
      <c r="J168" s="52" t="s">
        <v>78</v>
      </c>
      <c r="K168" s="52" t="s">
        <v>76</v>
      </c>
      <c r="L168" s="52"/>
      <c r="M168" s="52" t="s">
        <v>79</v>
      </c>
      <c r="N168" s="52"/>
      <c r="O168" s="52"/>
      <c r="P168" s="52"/>
      <c r="Q168" s="52"/>
      <c r="R168" s="52"/>
      <c r="S168" s="52"/>
      <c r="T168" s="52"/>
      <c r="U168" s="52"/>
      <c r="V168" s="52"/>
      <c r="W168" s="52"/>
      <c r="X168" s="52"/>
      <c r="Y168" s="52"/>
      <c r="Z168" s="52"/>
      <c r="AA168" s="52"/>
      <c r="AB168" s="52"/>
      <c r="AC168" s="52"/>
      <c r="AD168" s="52"/>
      <c r="AE168" s="52"/>
      <c r="AF168" s="52"/>
      <c r="AG168" s="52"/>
      <c r="AH168" s="52"/>
      <c r="AI168" s="52"/>
      <c r="AJ168" s="52"/>
      <c r="AK168" s="52"/>
      <c r="AL168" s="52"/>
      <c r="AM168" s="52"/>
      <c r="AN168" s="52"/>
      <c r="AO168" s="52"/>
      <c r="AP168" s="52"/>
      <c r="AQ168" s="52"/>
      <c r="AR168" s="52"/>
      <c r="AS168" s="52"/>
      <c r="AT168" s="52"/>
      <c r="AU168" s="52"/>
      <c r="AV168" s="52"/>
    </row>
    <row r="169" ht="15.75" customHeight="1">
      <c r="A169" s="5">
        <f t="shared" si="28"/>
        <v>166</v>
      </c>
      <c r="B169" s="41">
        <v>45197.0</v>
      </c>
      <c r="C169" s="5" t="s">
        <v>21</v>
      </c>
      <c r="D169" s="5" t="s">
        <v>40</v>
      </c>
      <c r="E169" s="48">
        <v>0.7222222222222222</v>
      </c>
      <c r="F169" s="48">
        <v>0.9430555555555555</v>
      </c>
      <c r="G169" s="6">
        <v>15.5</v>
      </c>
      <c r="H169" s="12">
        <f t="shared" si="2"/>
        <v>5.3</v>
      </c>
      <c r="I169" s="13">
        <f t="shared" si="3"/>
        <v>82.15</v>
      </c>
      <c r="J169" s="5" t="s">
        <v>80</v>
      </c>
      <c r="K169" s="5" t="s">
        <v>81</v>
      </c>
    </row>
    <row r="170" ht="15.75" customHeight="1">
      <c r="A170" s="5">
        <f t="shared" si="28"/>
        <v>167</v>
      </c>
      <c r="B170" s="41">
        <v>45198.0</v>
      </c>
      <c r="C170" s="5" t="s">
        <v>22</v>
      </c>
      <c r="D170" s="5" t="s">
        <v>39</v>
      </c>
      <c r="E170" s="48">
        <v>0.4173611111111111</v>
      </c>
      <c r="F170" s="48">
        <v>0.9215277777777777</v>
      </c>
      <c r="G170" s="6">
        <v>10.0</v>
      </c>
      <c r="H170" s="12">
        <f t="shared" si="2"/>
        <v>12.1</v>
      </c>
      <c r="I170" s="13">
        <f t="shared" si="3"/>
        <v>121</v>
      </c>
      <c r="J170" s="5" t="s">
        <v>82</v>
      </c>
      <c r="M170" s="5"/>
    </row>
    <row r="171" ht="15.75" customHeight="1">
      <c r="A171" s="5">
        <f t="shared" si="28"/>
        <v>168</v>
      </c>
      <c r="B171" s="41">
        <v>45199.0</v>
      </c>
      <c r="C171" s="5" t="s">
        <v>23</v>
      </c>
      <c r="D171" s="5" t="s">
        <v>40</v>
      </c>
      <c r="E171" s="48">
        <v>0.7145833333333333</v>
      </c>
      <c r="F171" s="48">
        <v>0.005555555555555556</v>
      </c>
      <c r="G171" s="6">
        <v>15.5</v>
      </c>
      <c r="H171" s="12">
        <f t="shared" si="2"/>
        <v>6.983333333</v>
      </c>
      <c r="I171" s="13">
        <f t="shared" si="3"/>
        <v>108.2416667</v>
      </c>
      <c r="J171" s="5" t="s">
        <v>83</v>
      </c>
      <c r="K171" s="5" t="s">
        <v>84</v>
      </c>
      <c r="M171" s="5" t="s">
        <v>85</v>
      </c>
    </row>
    <row r="172" ht="15.75" customHeight="1">
      <c r="A172" s="5">
        <f t="shared" si="28"/>
        <v>169</v>
      </c>
      <c r="B172" s="41">
        <v>45200.0</v>
      </c>
      <c r="C172" s="5" t="s">
        <v>15</v>
      </c>
      <c r="D172" s="5" t="s">
        <v>40</v>
      </c>
      <c r="E172" s="48">
        <v>0.7229166666666667</v>
      </c>
      <c r="F172" s="48">
        <v>0.0</v>
      </c>
      <c r="G172" s="6">
        <v>15.5</v>
      </c>
      <c r="H172" s="12">
        <f t="shared" si="2"/>
        <v>6.65</v>
      </c>
      <c r="I172" s="13">
        <f t="shared" si="3"/>
        <v>103.075</v>
      </c>
      <c r="J172" s="5" t="s">
        <v>86</v>
      </c>
      <c r="K172" s="5" t="s">
        <v>84</v>
      </c>
      <c r="L172" s="5">
        <v>28.0</v>
      </c>
    </row>
    <row r="173" ht="15.75" customHeight="1">
      <c r="A173" s="5">
        <f t="shared" si="28"/>
        <v>170</v>
      </c>
      <c r="B173" s="41">
        <v>45201.0</v>
      </c>
      <c r="C173" s="5" t="s">
        <v>17</v>
      </c>
      <c r="D173" s="5" t="s">
        <v>12</v>
      </c>
      <c r="E173" s="18"/>
      <c r="F173" s="18"/>
      <c r="G173" s="18"/>
      <c r="H173" s="12">
        <f t="shared" si="2"/>
        <v>0</v>
      </c>
      <c r="I173" s="13">
        <f t="shared" si="3"/>
        <v>0</v>
      </c>
    </row>
    <row r="174" ht="15.75" customHeight="1">
      <c r="A174" s="5">
        <f t="shared" si="28"/>
        <v>171</v>
      </c>
      <c r="B174" s="41">
        <v>45202.0</v>
      </c>
      <c r="C174" s="5" t="s">
        <v>18</v>
      </c>
      <c r="D174" s="5" t="s">
        <v>12</v>
      </c>
      <c r="E174" s="18"/>
      <c r="F174" s="18"/>
      <c r="G174" s="18"/>
      <c r="H174" s="12">
        <f t="shared" si="2"/>
        <v>0</v>
      </c>
      <c r="I174" s="13">
        <f t="shared" si="3"/>
        <v>0</v>
      </c>
    </row>
    <row r="175" ht="15.75" customHeight="1">
      <c r="A175" s="5">
        <f t="shared" si="28"/>
        <v>172</v>
      </c>
      <c r="B175" s="41">
        <v>45203.0</v>
      </c>
      <c r="C175" s="5" t="s">
        <v>19</v>
      </c>
      <c r="D175" s="5" t="s">
        <v>40</v>
      </c>
      <c r="E175" s="48">
        <v>0.7395833333333334</v>
      </c>
      <c r="F175" s="48">
        <v>0.9930555555555556</v>
      </c>
      <c r="G175" s="6">
        <v>15.5</v>
      </c>
      <c r="H175" s="12">
        <f t="shared" si="2"/>
        <v>6.083333333</v>
      </c>
      <c r="I175" s="13">
        <f t="shared" si="3"/>
        <v>94.29166667</v>
      </c>
      <c r="J175" s="5" t="s">
        <v>87</v>
      </c>
    </row>
    <row r="176" ht="15.75" customHeight="1">
      <c r="A176" s="5">
        <f t="shared" si="28"/>
        <v>173</v>
      </c>
      <c r="B176" s="41">
        <v>45204.0</v>
      </c>
      <c r="C176" s="5" t="s">
        <v>21</v>
      </c>
      <c r="D176" s="5" t="s">
        <v>40</v>
      </c>
      <c r="E176" s="48">
        <v>0.7215277777777778</v>
      </c>
      <c r="F176" s="48">
        <v>0.9604166666666667</v>
      </c>
      <c r="G176" s="6">
        <v>15.5</v>
      </c>
      <c r="H176" s="12">
        <f t="shared" si="2"/>
        <v>5.733333333</v>
      </c>
      <c r="I176" s="13">
        <f t="shared" si="3"/>
        <v>88.86666667</v>
      </c>
      <c r="J176" s="5" t="s">
        <v>88</v>
      </c>
    </row>
    <row r="177" ht="15.75" customHeight="1">
      <c r="A177" s="5">
        <f t="shared" si="28"/>
        <v>174</v>
      </c>
      <c r="B177" s="41">
        <v>45205.0</v>
      </c>
      <c r="C177" s="5" t="s">
        <v>22</v>
      </c>
      <c r="D177" s="5" t="s">
        <v>12</v>
      </c>
      <c r="E177" s="48"/>
      <c r="F177" s="48"/>
      <c r="G177" s="6"/>
      <c r="H177" s="12">
        <f t="shared" si="2"/>
        <v>0</v>
      </c>
      <c r="I177" s="13">
        <f t="shared" si="3"/>
        <v>0</v>
      </c>
    </row>
    <row r="178" ht="15.75" customHeight="1">
      <c r="A178" s="5">
        <f t="shared" si="28"/>
        <v>175</v>
      </c>
      <c r="B178" s="41">
        <v>45206.0</v>
      </c>
      <c r="C178" s="5" t="s">
        <v>23</v>
      </c>
      <c r="D178" s="5" t="s">
        <v>40</v>
      </c>
      <c r="E178" s="48">
        <v>0.7208333333333333</v>
      </c>
      <c r="F178" s="48">
        <v>0.011111111111111112</v>
      </c>
      <c r="G178" s="6">
        <v>15.5</v>
      </c>
      <c r="H178" s="12">
        <f t="shared" si="2"/>
        <v>6.966666667</v>
      </c>
      <c r="I178" s="13">
        <f t="shared" si="3"/>
        <v>107.9833333</v>
      </c>
      <c r="J178" s="5" t="s">
        <v>89</v>
      </c>
    </row>
    <row r="179" ht="15.75" customHeight="1">
      <c r="A179" s="5">
        <f t="shared" si="28"/>
        <v>176</v>
      </c>
      <c r="B179" s="41">
        <v>45207.0</v>
      </c>
      <c r="C179" s="5" t="s">
        <v>15</v>
      </c>
      <c r="D179" s="5" t="s">
        <v>40</v>
      </c>
      <c r="E179" s="48">
        <v>0.7305555555555555</v>
      </c>
      <c r="F179" s="48">
        <v>0.9736111111111111</v>
      </c>
      <c r="G179" s="6">
        <v>15.5</v>
      </c>
      <c r="H179" s="12">
        <f t="shared" si="2"/>
        <v>5.833333333</v>
      </c>
      <c r="I179" s="13">
        <f t="shared" si="3"/>
        <v>90.41666667</v>
      </c>
      <c r="J179" s="5" t="s">
        <v>90</v>
      </c>
      <c r="L179" s="5">
        <v>20.0</v>
      </c>
      <c r="M179" s="5" t="s">
        <v>91</v>
      </c>
    </row>
    <row r="180" ht="15.75" customHeight="1">
      <c r="A180" s="5">
        <f t="shared" si="28"/>
        <v>177</v>
      </c>
      <c r="B180" s="41">
        <v>45208.0</v>
      </c>
      <c r="C180" s="5" t="s">
        <v>17</v>
      </c>
      <c r="D180" s="5" t="s">
        <v>12</v>
      </c>
      <c r="E180" s="18"/>
      <c r="F180" s="18"/>
      <c r="G180" s="18"/>
      <c r="H180" s="12">
        <f t="shared" si="2"/>
        <v>0</v>
      </c>
      <c r="I180" s="13">
        <f t="shared" si="3"/>
        <v>0</v>
      </c>
    </row>
    <row r="181" ht="15.75" customHeight="1">
      <c r="A181" s="5">
        <f t="shared" si="28"/>
        <v>178</v>
      </c>
      <c r="B181" s="41">
        <v>45209.0</v>
      </c>
      <c r="C181" s="5" t="s">
        <v>18</v>
      </c>
      <c r="D181" s="5" t="s">
        <v>12</v>
      </c>
      <c r="E181" s="18"/>
      <c r="F181" s="18"/>
      <c r="G181" s="18"/>
      <c r="H181" s="12">
        <f t="shared" si="2"/>
        <v>0</v>
      </c>
      <c r="I181" s="13">
        <f t="shared" si="3"/>
        <v>0</v>
      </c>
    </row>
    <row r="182" ht="15.75" customHeight="1">
      <c r="A182" s="5">
        <f t="shared" si="28"/>
        <v>179</v>
      </c>
      <c r="B182" s="41">
        <v>45210.0</v>
      </c>
      <c r="C182" s="5" t="s">
        <v>19</v>
      </c>
      <c r="D182" s="5" t="s">
        <v>40</v>
      </c>
      <c r="E182" s="48">
        <v>0.7069444444444445</v>
      </c>
      <c r="F182" s="48">
        <v>0.9763888888888889</v>
      </c>
      <c r="G182" s="6">
        <v>15.5</v>
      </c>
      <c r="H182" s="12">
        <f t="shared" si="2"/>
        <v>6.466666667</v>
      </c>
      <c r="I182" s="13">
        <f t="shared" si="3"/>
        <v>100.2333333</v>
      </c>
      <c r="J182" s="5" t="s">
        <v>92</v>
      </c>
    </row>
    <row r="183" ht="15.75" customHeight="1">
      <c r="A183" s="5">
        <f t="shared" si="28"/>
        <v>180</v>
      </c>
      <c r="B183" s="41">
        <v>45211.0</v>
      </c>
      <c r="C183" s="5" t="s">
        <v>21</v>
      </c>
      <c r="D183" s="5" t="s">
        <v>93</v>
      </c>
      <c r="E183" s="18"/>
      <c r="F183" s="18"/>
      <c r="G183" s="18"/>
      <c r="H183" s="12">
        <f t="shared" si="2"/>
        <v>0</v>
      </c>
      <c r="I183" s="13">
        <f t="shared" si="3"/>
        <v>0</v>
      </c>
    </row>
    <row r="184" ht="15.75" customHeight="1">
      <c r="A184" s="5">
        <f t="shared" si="28"/>
        <v>181</v>
      </c>
      <c r="B184" s="41">
        <v>45212.0</v>
      </c>
      <c r="C184" s="5" t="s">
        <v>22</v>
      </c>
      <c r="D184" s="5" t="s">
        <v>40</v>
      </c>
      <c r="E184" s="48">
        <v>0.6458333333333334</v>
      </c>
      <c r="F184" s="48">
        <v>0.8541666666666666</v>
      </c>
      <c r="G184" s="6">
        <v>15.5</v>
      </c>
      <c r="H184" s="12">
        <f t="shared" si="2"/>
        <v>5</v>
      </c>
      <c r="I184" s="13">
        <f t="shared" si="3"/>
        <v>77.5</v>
      </c>
      <c r="J184" s="5" t="s">
        <v>94</v>
      </c>
    </row>
    <row r="185" ht="15.75" customHeight="1">
      <c r="A185" s="5">
        <f t="shared" si="28"/>
        <v>182</v>
      </c>
      <c r="B185" s="41">
        <v>45213.0</v>
      </c>
      <c r="C185" s="5" t="s">
        <v>23</v>
      </c>
      <c r="D185" s="5" t="s">
        <v>12</v>
      </c>
      <c r="E185" s="18"/>
      <c r="F185" s="18"/>
      <c r="G185" s="18"/>
      <c r="H185" s="12">
        <f t="shared" si="2"/>
        <v>0</v>
      </c>
      <c r="I185" s="13">
        <f t="shared" si="3"/>
        <v>0</v>
      </c>
    </row>
    <row r="186" ht="15.75" customHeight="1">
      <c r="A186" s="5">
        <f t="shared" si="28"/>
        <v>183</v>
      </c>
      <c r="B186" s="41">
        <v>45214.0</v>
      </c>
      <c r="C186" s="5" t="s">
        <v>15</v>
      </c>
      <c r="D186" s="5" t="s">
        <v>12</v>
      </c>
      <c r="E186" s="18"/>
      <c r="F186" s="18"/>
      <c r="G186" s="18"/>
      <c r="H186" s="12">
        <f t="shared" si="2"/>
        <v>0</v>
      </c>
      <c r="I186" s="13">
        <f t="shared" si="3"/>
        <v>0</v>
      </c>
    </row>
    <row r="187" ht="15.75" customHeight="1">
      <c r="A187" s="5">
        <f t="shared" si="28"/>
        <v>184</v>
      </c>
      <c r="B187" s="41">
        <v>45215.0</v>
      </c>
      <c r="C187" s="5" t="s">
        <v>17</v>
      </c>
      <c r="D187" s="5" t="s">
        <v>38</v>
      </c>
      <c r="E187" s="48">
        <v>0.46111111111111114</v>
      </c>
      <c r="F187" s="48">
        <v>0.7395833333333334</v>
      </c>
      <c r="G187" s="6">
        <v>10.0</v>
      </c>
      <c r="H187" s="12">
        <f t="shared" si="2"/>
        <v>6.683333333</v>
      </c>
      <c r="I187" s="13">
        <f t="shared" si="3"/>
        <v>66.83333333</v>
      </c>
      <c r="J187" s="5" t="s">
        <v>95</v>
      </c>
    </row>
    <row r="188" ht="15.75" customHeight="1">
      <c r="A188" s="5">
        <f t="shared" si="28"/>
        <v>185</v>
      </c>
      <c r="B188" s="41">
        <v>45216.0</v>
      </c>
      <c r="C188" s="5" t="s">
        <v>18</v>
      </c>
      <c r="D188" s="5" t="s">
        <v>12</v>
      </c>
      <c r="E188" s="18"/>
      <c r="F188" s="18"/>
      <c r="G188" s="18"/>
      <c r="H188" s="12">
        <f t="shared" si="2"/>
        <v>0</v>
      </c>
      <c r="I188" s="13">
        <f t="shared" si="3"/>
        <v>0</v>
      </c>
    </row>
    <row r="189" ht="15.75" customHeight="1">
      <c r="A189" s="5">
        <f t="shared" si="28"/>
        <v>186</v>
      </c>
      <c r="B189" s="41">
        <v>45217.0</v>
      </c>
      <c r="C189" s="5" t="s">
        <v>19</v>
      </c>
      <c r="D189" s="5" t="s">
        <v>12</v>
      </c>
      <c r="E189" s="18"/>
      <c r="F189" s="18"/>
      <c r="G189" s="18"/>
      <c r="H189" s="12">
        <f t="shared" si="2"/>
        <v>0</v>
      </c>
      <c r="I189" s="13">
        <f t="shared" si="3"/>
        <v>0</v>
      </c>
    </row>
    <row r="190" ht="15.75" customHeight="1">
      <c r="A190" s="5">
        <f t="shared" si="28"/>
        <v>187</v>
      </c>
      <c r="B190" s="41">
        <v>45218.0</v>
      </c>
      <c r="C190" s="5" t="s">
        <v>21</v>
      </c>
      <c r="D190" s="5" t="s">
        <v>39</v>
      </c>
      <c r="E190" s="48">
        <v>0.4083333333333333</v>
      </c>
      <c r="F190" s="48">
        <v>0.79375</v>
      </c>
      <c r="G190" s="6">
        <v>10.0</v>
      </c>
      <c r="H190" s="12">
        <f t="shared" si="2"/>
        <v>9.25</v>
      </c>
      <c r="I190" s="13">
        <f t="shared" si="3"/>
        <v>92.5</v>
      </c>
      <c r="J190" s="5" t="s">
        <v>96</v>
      </c>
    </row>
    <row r="191" ht="15.75" customHeight="1">
      <c r="A191" s="5">
        <f t="shared" si="28"/>
        <v>188</v>
      </c>
      <c r="B191" s="41">
        <v>45219.0</v>
      </c>
      <c r="C191" s="5" t="s">
        <v>22</v>
      </c>
      <c r="D191" s="5" t="s">
        <v>12</v>
      </c>
      <c r="E191" s="18"/>
      <c r="F191" s="18"/>
      <c r="G191" s="18"/>
      <c r="H191" s="12">
        <f t="shared" si="2"/>
        <v>0</v>
      </c>
      <c r="I191" s="13">
        <f t="shared" si="3"/>
        <v>0</v>
      </c>
    </row>
    <row r="192" ht="15.75" customHeight="1">
      <c r="A192" s="5">
        <f t="shared" si="28"/>
        <v>189</v>
      </c>
      <c r="B192" s="41">
        <v>45220.0</v>
      </c>
      <c r="C192" s="5" t="s">
        <v>23</v>
      </c>
      <c r="D192" s="5" t="s">
        <v>38</v>
      </c>
      <c r="E192" s="48">
        <v>0.9166666666666666</v>
      </c>
      <c r="F192" s="48">
        <v>0.16666666666666666</v>
      </c>
      <c r="G192" s="6">
        <v>10.0</v>
      </c>
      <c r="H192" s="12">
        <f t="shared" si="2"/>
        <v>6</v>
      </c>
      <c r="I192" s="13">
        <f t="shared" si="3"/>
        <v>60</v>
      </c>
      <c r="J192" s="5" t="s">
        <v>97</v>
      </c>
    </row>
    <row r="193" ht="15.75" customHeight="1">
      <c r="A193" s="5">
        <f t="shared" si="28"/>
        <v>190</v>
      </c>
      <c r="B193" s="41">
        <v>45221.0</v>
      </c>
      <c r="C193" s="5" t="s">
        <v>15</v>
      </c>
      <c r="D193" s="5" t="s">
        <v>40</v>
      </c>
      <c r="E193" s="48">
        <v>0.7201388888888889</v>
      </c>
      <c r="F193" s="48">
        <v>0.9381944444444444</v>
      </c>
      <c r="G193" s="6">
        <v>15.5</v>
      </c>
      <c r="H193" s="12">
        <f t="shared" si="2"/>
        <v>5.233333333</v>
      </c>
      <c r="I193" s="13">
        <f t="shared" si="3"/>
        <v>81.11666667</v>
      </c>
      <c r="J193" s="5" t="s">
        <v>98</v>
      </c>
    </row>
    <row r="194" ht="15.75" customHeight="1">
      <c r="A194" s="5">
        <f t="shared" si="28"/>
        <v>191</v>
      </c>
      <c r="B194" s="41">
        <v>45222.0</v>
      </c>
      <c r="C194" s="5" t="s">
        <v>17</v>
      </c>
      <c r="D194" s="5" t="s">
        <v>39</v>
      </c>
      <c r="E194" s="48">
        <v>0.49166666666666664</v>
      </c>
      <c r="F194" s="48">
        <v>0.8055555555555556</v>
      </c>
      <c r="G194" s="6">
        <v>10.0</v>
      </c>
      <c r="H194" s="12">
        <f t="shared" si="2"/>
        <v>7.533333333</v>
      </c>
      <c r="I194" s="13">
        <f t="shared" si="3"/>
        <v>75.33333333</v>
      </c>
      <c r="J194" s="5" t="s">
        <v>99</v>
      </c>
    </row>
    <row r="195" ht="15.75" customHeight="1">
      <c r="A195" s="5">
        <f t="shared" si="28"/>
        <v>192</v>
      </c>
      <c r="B195" s="41">
        <v>45223.0</v>
      </c>
      <c r="C195" s="5" t="s">
        <v>18</v>
      </c>
      <c r="D195" s="5" t="s">
        <v>39</v>
      </c>
      <c r="E195" s="48">
        <v>0.4125</v>
      </c>
      <c r="F195" s="48">
        <v>0.8402777777777778</v>
      </c>
      <c r="G195" s="6">
        <v>10.0</v>
      </c>
      <c r="H195" s="12">
        <f t="shared" si="2"/>
        <v>10.26666667</v>
      </c>
      <c r="I195" s="13">
        <f t="shared" si="3"/>
        <v>102.6666667</v>
      </c>
      <c r="J195" s="5" t="s">
        <v>100</v>
      </c>
    </row>
    <row r="196" ht="15.75" customHeight="1">
      <c r="A196" s="5">
        <f t="shared" si="28"/>
        <v>193</v>
      </c>
      <c r="B196" s="41">
        <v>45224.0</v>
      </c>
      <c r="C196" s="5" t="s">
        <v>19</v>
      </c>
      <c r="D196" s="5" t="s">
        <v>40</v>
      </c>
      <c r="E196" s="48">
        <v>0.7381944444444445</v>
      </c>
      <c r="F196" s="48">
        <v>0.9388888888888889</v>
      </c>
      <c r="G196" s="6">
        <v>15.0</v>
      </c>
      <c r="H196" s="12">
        <f t="shared" si="2"/>
        <v>4.816666667</v>
      </c>
      <c r="I196" s="13">
        <f t="shared" si="3"/>
        <v>72.25</v>
      </c>
      <c r="J196" s="5" t="s">
        <v>101</v>
      </c>
    </row>
    <row r="197" ht="15.75" customHeight="1">
      <c r="A197" s="5">
        <f t="shared" si="28"/>
        <v>194</v>
      </c>
      <c r="B197" s="41">
        <v>45225.0</v>
      </c>
      <c r="C197" s="5" t="s">
        <v>21</v>
      </c>
      <c r="D197" s="5" t="s">
        <v>44</v>
      </c>
      <c r="E197" s="48">
        <v>0.75</v>
      </c>
      <c r="F197" s="48">
        <v>0.9506944444444444</v>
      </c>
      <c r="G197" s="6">
        <v>15.5</v>
      </c>
      <c r="H197" s="12">
        <f t="shared" si="2"/>
        <v>4.816666667</v>
      </c>
      <c r="I197" s="13">
        <f t="shared" si="3"/>
        <v>74.65833333</v>
      </c>
      <c r="J197" s="5" t="s">
        <v>102</v>
      </c>
      <c r="K197" s="5" t="s">
        <v>103</v>
      </c>
    </row>
    <row r="198" ht="15.75" customHeight="1">
      <c r="A198" s="5">
        <f t="shared" si="28"/>
        <v>195</v>
      </c>
      <c r="B198" s="41">
        <v>45226.0</v>
      </c>
      <c r="C198" s="5" t="s">
        <v>22</v>
      </c>
      <c r="D198" s="5" t="s">
        <v>40</v>
      </c>
      <c r="E198" s="48">
        <v>0.7423611111111111</v>
      </c>
      <c r="F198" s="48">
        <v>0.041666666666666664</v>
      </c>
      <c r="G198" s="6">
        <v>15.0</v>
      </c>
      <c r="H198" s="12">
        <f t="shared" si="2"/>
        <v>7.183333333</v>
      </c>
      <c r="I198" s="13">
        <f t="shared" si="3"/>
        <v>107.75</v>
      </c>
      <c r="J198" s="5" t="s">
        <v>104</v>
      </c>
    </row>
    <row r="199" ht="15.75" customHeight="1">
      <c r="A199" s="5">
        <f t="shared" si="28"/>
        <v>196</v>
      </c>
      <c r="B199" s="41">
        <v>45227.0</v>
      </c>
      <c r="C199" s="5" t="s">
        <v>23</v>
      </c>
      <c r="D199" s="5" t="s">
        <v>105</v>
      </c>
      <c r="E199" s="18"/>
      <c r="F199" s="18"/>
      <c r="G199" s="18"/>
      <c r="H199" s="12">
        <f t="shared" si="2"/>
        <v>0</v>
      </c>
      <c r="I199" s="13">
        <f t="shared" si="3"/>
        <v>0</v>
      </c>
    </row>
    <row r="200" ht="15.75" customHeight="1">
      <c r="A200" s="5">
        <f t="shared" si="28"/>
        <v>197</v>
      </c>
      <c r="B200" s="41">
        <v>45228.0</v>
      </c>
      <c r="C200" s="5" t="s">
        <v>15</v>
      </c>
      <c r="D200" s="5" t="s">
        <v>44</v>
      </c>
      <c r="E200" s="48">
        <v>0.7006944444444444</v>
      </c>
      <c r="F200" s="48">
        <v>0.013888888888888888</v>
      </c>
      <c r="G200" s="6">
        <v>15.5</v>
      </c>
      <c r="H200" s="12">
        <f t="shared" si="2"/>
        <v>7.516666667</v>
      </c>
      <c r="I200" s="13">
        <f t="shared" si="3"/>
        <v>116.5083333</v>
      </c>
      <c r="J200" s="5" t="s">
        <v>106</v>
      </c>
      <c r="K200" s="5" t="s">
        <v>107</v>
      </c>
      <c r="L200" s="5" t="s">
        <v>108</v>
      </c>
    </row>
    <row r="201" ht="15.75" customHeight="1">
      <c r="A201" s="5">
        <f t="shared" si="28"/>
        <v>198</v>
      </c>
      <c r="B201" s="41">
        <v>45229.0</v>
      </c>
      <c r="C201" s="5" t="s">
        <v>17</v>
      </c>
      <c r="D201" s="5" t="s">
        <v>38</v>
      </c>
      <c r="E201" s="48">
        <v>0.4166666666666667</v>
      </c>
      <c r="F201" s="48">
        <v>0.6736111111111112</v>
      </c>
      <c r="G201" s="6">
        <v>10.0</v>
      </c>
      <c r="H201" s="12">
        <f t="shared" si="2"/>
        <v>6.166666667</v>
      </c>
      <c r="I201" s="13">
        <f t="shared" si="3"/>
        <v>61.66666667</v>
      </c>
      <c r="J201" s="5" t="s">
        <v>109</v>
      </c>
    </row>
    <row r="202" ht="15.75" customHeight="1">
      <c r="A202" s="5">
        <f t="shared" si="28"/>
        <v>199</v>
      </c>
      <c r="B202" s="41">
        <v>45230.0</v>
      </c>
      <c r="C202" s="5" t="s">
        <v>18</v>
      </c>
      <c r="D202" s="5" t="s">
        <v>38</v>
      </c>
      <c r="E202" s="48">
        <v>0.4166666666666667</v>
      </c>
      <c r="F202" s="48">
        <v>0.6826388888888889</v>
      </c>
      <c r="G202" s="6">
        <v>10.0</v>
      </c>
      <c r="H202" s="12">
        <f t="shared" si="2"/>
        <v>6.383333333</v>
      </c>
      <c r="I202" s="13">
        <f t="shared" si="3"/>
        <v>63.83333333</v>
      </c>
      <c r="J202" s="5" t="s">
        <v>110</v>
      </c>
    </row>
    <row r="203" ht="15.75" customHeight="1">
      <c r="A203" s="5">
        <f t="shared" si="28"/>
        <v>200</v>
      </c>
      <c r="B203" s="41">
        <v>45231.0</v>
      </c>
      <c r="C203" s="5" t="s">
        <v>19</v>
      </c>
      <c r="D203" s="5" t="s">
        <v>40</v>
      </c>
      <c r="E203" s="48">
        <v>0.7319444444444444</v>
      </c>
      <c r="F203" s="48">
        <v>0.9430555555555555</v>
      </c>
      <c r="G203" s="6">
        <v>15.5</v>
      </c>
      <c r="H203" s="12">
        <f t="shared" si="2"/>
        <v>5.066666667</v>
      </c>
      <c r="I203" s="13">
        <f t="shared" si="3"/>
        <v>78.53333333</v>
      </c>
      <c r="J203" s="5" t="s">
        <v>111</v>
      </c>
      <c r="K203" s="5" t="s">
        <v>112</v>
      </c>
    </row>
    <row r="204" ht="15.75" customHeight="1">
      <c r="A204" s="5">
        <f t="shared" si="28"/>
        <v>201</v>
      </c>
      <c r="B204" s="41">
        <v>45232.0</v>
      </c>
      <c r="C204" s="5" t="s">
        <v>21</v>
      </c>
      <c r="D204" s="5" t="s">
        <v>40</v>
      </c>
      <c r="E204" s="48">
        <v>0.7055555555555556</v>
      </c>
      <c r="F204" s="48">
        <v>0.9451388888888889</v>
      </c>
      <c r="G204" s="6">
        <v>15.5</v>
      </c>
      <c r="H204" s="12">
        <f t="shared" si="2"/>
        <v>5.75</v>
      </c>
      <c r="I204" s="13">
        <f t="shared" si="3"/>
        <v>89.125</v>
      </c>
      <c r="J204" s="5" t="s">
        <v>113</v>
      </c>
    </row>
    <row r="205" ht="15.75" customHeight="1">
      <c r="A205" s="5">
        <f t="shared" si="28"/>
        <v>202</v>
      </c>
      <c r="B205" s="41">
        <v>45233.0</v>
      </c>
      <c r="C205" s="5" t="s">
        <v>22</v>
      </c>
      <c r="D205" s="5" t="s">
        <v>39</v>
      </c>
      <c r="E205" s="48">
        <v>0.6430555555555556</v>
      </c>
      <c r="F205" s="48">
        <v>0.8958333333333334</v>
      </c>
      <c r="G205" s="6">
        <v>10.0</v>
      </c>
      <c r="H205" s="12">
        <f t="shared" si="2"/>
        <v>6.066666667</v>
      </c>
      <c r="I205" s="13">
        <f t="shared" si="3"/>
        <v>60.66666667</v>
      </c>
      <c r="J205" s="5" t="s">
        <v>114</v>
      </c>
    </row>
    <row r="206" ht="15.75" customHeight="1">
      <c r="A206" s="5">
        <f t="shared" si="28"/>
        <v>203</v>
      </c>
      <c r="B206" s="41">
        <v>45234.0</v>
      </c>
      <c r="C206" s="5" t="s">
        <v>23</v>
      </c>
      <c r="D206" s="5" t="s">
        <v>40</v>
      </c>
      <c r="E206" s="48">
        <v>0.7020833333333333</v>
      </c>
      <c r="F206" s="48">
        <v>0.04791666666666667</v>
      </c>
      <c r="G206" s="6">
        <v>15.5</v>
      </c>
      <c r="H206" s="12">
        <f t="shared" si="2"/>
        <v>8.3</v>
      </c>
      <c r="I206" s="13">
        <f t="shared" si="3"/>
        <v>128.65</v>
      </c>
      <c r="J206" s="5" t="s">
        <v>115</v>
      </c>
    </row>
    <row r="207" ht="15.75" customHeight="1">
      <c r="A207" s="5">
        <f t="shared" si="28"/>
        <v>204</v>
      </c>
      <c r="B207" s="41">
        <v>45235.0</v>
      </c>
      <c r="C207" s="5" t="s">
        <v>15</v>
      </c>
      <c r="D207" s="5" t="s">
        <v>40</v>
      </c>
      <c r="E207" s="48">
        <v>0.7277777777777777</v>
      </c>
      <c r="F207" s="48">
        <v>0.9847222222222223</v>
      </c>
      <c r="G207" s="6">
        <v>15.5</v>
      </c>
      <c r="H207" s="12">
        <f t="shared" si="2"/>
        <v>6.166666667</v>
      </c>
      <c r="I207" s="13">
        <f t="shared" si="3"/>
        <v>95.58333333</v>
      </c>
      <c r="J207" s="5" t="s">
        <v>116</v>
      </c>
    </row>
    <row r="208" ht="15.75" customHeight="1">
      <c r="A208" s="5">
        <f t="shared" si="28"/>
        <v>205</v>
      </c>
      <c r="B208" s="41">
        <v>45236.0</v>
      </c>
      <c r="C208" s="5" t="s">
        <v>17</v>
      </c>
      <c r="D208" s="5" t="s">
        <v>38</v>
      </c>
      <c r="E208" s="48">
        <v>0.9104166666666667</v>
      </c>
      <c r="F208" s="48">
        <v>0.675</v>
      </c>
      <c r="G208" s="6">
        <v>10.0</v>
      </c>
      <c r="H208" s="12">
        <f t="shared" si="2"/>
        <v>18.35</v>
      </c>
      <c r="I208" s="13">
        <f t="shared" si="3"/>
        <v>183.5</v>
      </c>
      <c r="J208" s="5" t="s">
        <v>117</v>
      </c>
    </row>
    <row r="209" ht="15.75" customHeight="1">
      <c r="A209" s="5">
        <f t="shared" si="28"/>
        <v>206</v>
      </c>
      <c r="B209" s="41">
        <v>45237.0</v>
      </c>
      <c r="C209" s="5" t="s">
        <v>18</v>
      </c>
      <c r="D209" s="5" t="s">
        <v>118</v>
      </c>
      <c r="E209" s="18"/>
      <c r="F209" s="18"/>
      <c r="G209" s="18"/>
      <c r="H209" s="12">
        <f t="shared" si="2"/>
        <v>0</v>
      </c>
      <c r="I209" s="13">
        <f t="shared" si="3"/>
        <v>0</v>
      </c>
    </row>
    <row r="210" ht="15.75" customHeight="1">
      <c r="A210" s="5">
        <f t="shared" si="28"/>
        <v>207</v>
      </c>
      <c r="B210" s="41">
        <v>45238.0</v>
      </c>
      <c r="C210" s="5" t="s">
        <v>19</v>
      </c>
      <c r="D210" s="5" t="s">
        <v>40</v>
      </c>
      <c r="E210" s="48">
        <v>0.7090277777777778</v>
      </c>
      <c r="F210" s="48">
        <v>0.9604166666666667</v>
      </c>
      <c r="G210" s="6">
        <v>15.5</v>
      </c>
      <c r="H210" s="12">
        <f t="shared" si="2"/>
        <v>6.033333333</v>
      </c>
      <c r="I210" s="13">
        <f t="shared" si="3"/>
        <v>93.51666667</v>
      </c>
      <c r="J210" s="5" t="s">
        <v>119</v>
      </c>
      <c r="K210" s="5" t="s">
        <v>120</v>
      </c>
    </row>
    <row r="211" ht="15.75" customHeight="1">
      <c r="A211" s="5">
        <f t="shared" si="28"/>
        <v>208</v>
      </c>
      <c r="B211" s="41">
        <v>45239.0</v>
      </c>
      <c r="C211" s="5" t="s">
        <v>21</v>
      </c>
      <c r="D211" s="5" t="s">
        <v>40</v>
      </c>
      <c r="E211" s="48">
        <v>0.7152777777777778</v>
      </c>
      <c r="F211" s="48">
        <v>0.9381944444444444</v>
      </c>
      <c r="G211" s="6">
        <v>15.5</v>
      </c>
      <c r="H211" s="12">
        <f t="shared" si="2"/>
        <v>5.35</v>
      </c>
      <c r="I211" s="13">
        <f t="shared" si="3"/>
        <v>82.925</v>
      </c>
      <c r="J211" s="5" t="s">
        <v>121</v>
      </c>
    </row>
    <row r="212" ht="15.75" customHeight="1">
      <c r="A212" s="5">
        <f t="shared" si="28"/>
        <v>209</v>
      </c>
      <c r="B212" s="41">
        <v>45240.0</v>
      </c>
      <c r="C212" s="5" t="s">
        <v>22</v>
      </c>
      <c r="D212" s="5" t="s">
        <v>122</v>
      </c>
      <c r="E212" s="18"/>
      <c r="F212" s="18"/>
      <c r="G212" s="18"/>
      <c r="H212" s="12">
        <f t="shared" si="2"/>
        <v>0</v>
      </c>
      <c r="I212" s="13">
        <f t="shared" si="3"/>
        <v>0</v>
      </c>
    </row>
    <row r="213" ht="15.75" customHeight="1">
      <c r="A213" s="5">
        <f t="shared" si="28"/>
        <v>210</v>
      </c>
      <c r="B213" s="41">
        <v>45241.0</v>
      </c>
      <c r="C213" s="5" t="s">
        <v>23</v>
      </c>
      <c r="D213" s="5" t="s">
        <v>122</v>
      </c>
      <c r="E213" s="18"/>
      <c r="F213" s="18"/>
      <c r="G213" s="18"/>
      <c r="H213" s="12">
        <f t="shared" si="2"/>
        <v>0</v>
      </c>
      <c r="I213" s="13">
        <f t="shared" si="3"/>
        <v>0</v>
      </c>
    </row>
    <row r="214" ht="15.75" customHeight="1">
      <c r="A214" s="5">
        <f t="shared" si="28"/>
        <v>211</v>
      </c>
      <c r="B214" s="41">
        <v>45242.0</v>
      </c>
      <c r="C214" s="5" t="s">
        <v>15</v>
      </c>
      <c r="D214" s="5" t="s">
        <v>40</v>
      </c>
      <c r="E214" s="48">
        <v>0.7048611111111112</v>
      </c>
      <c r="F214" s="48">
        <v>0.9513888888888888</v>
      </c>
      <c r="G214" s="6">
        <v>15.5</v>
      </c>
      <c r="H214" s="12">
        <f t="shared" si="2"/>
        <v>5.916666667</v>
      </c>
      <c r="I214" s="13">
        <f t="shared" si="3"/>
        <v>91.70833333</v>
      </c>
      <c r="J214" s="5" t="s">
        <v>123</v>
      </c>
    </row>
    <row r="215" ht="15.75" customHeight="1">
      <c r="A215" s="5">
        <f t="shared" si="28"/>
        <v>212</v>
      </c>
      <c r="B215" s="41">
        <v>45243.0</v>
      </c>
      <c r="C215" s="5" t="s">
        <v>17</v>
      </c>
      <c r="D215" s="5" t="s">
        <v>38</v>
      </c>
      <c r="E215" s="48">
        <v>0.9145833333333333</v>
      </c>
      <c r="F215" s="48">
        <v>0.7048611111111112</v>
      </c>
      <c r="G215" s="6">
        <v>10.0</v>
      </c>
      <c r="H215" s="12">
        <f t="shared" si="2"/>
        <v>18.96666667</v>
      </c>
      <c r="I215" s="13">
        <f t="shared" si="3"/>
        <v>189.6666667</v>
      </c>
      <c r="J215" s="5" t="s">
        <v>124</v>
      </c>
    </row>
    <row r="216" ht="15.75" customHeight="1">
      <c r="A216" s="5">
        <f t="shared" si="28"/>
        <v>213</v>
      </c>
      <c r="B216" s="41">
        <v>45244.0</v>
      </c>
      <c r="C216" s="5" t="s">
        <v>18</v>
      </c>
      <c r="D216" s="5" t="s">
        <v>12</v>
      </c>
      <c r="E216" s="18"/>
      <c r="F216" s="18"/>
      <c r="G216" s="18"/>
      <c r="H216" s="12">
        <f t="shared" si="2"/>
        <v>0</v>
      </c>
      <c r="I216" s="13">
        <f t="shared" si="3"/>
        <v>0</v>
      </c>
    </row>
    <row r="217" ht="15.75" customHeight="1">
      <c r="A217" s="5">
        <f t="shared" si="28"/>
        <v>214</v>
      </c>
      <c r="B217" s="41">
        <v>45245.0</v>
      </c>
      <c r="C217" s="5" t="s">
        <v>19</v>
      </c>
      <c r="D217" s="5" t="s">
        <v>44</v>
      </c>
      <c r="E217" s="48">
        <v>0.7375</v>
      </c>
      <c r="F217" s="48">
        <v>0.9784722222222222</v>
      </c>
      <c r="G217" s="6">
        <v>15.5</v>
      </c>
      <c r="H217" s="12">
        <f t="shared" si="2"/>
        <v>5.783333333</v>
      </c>
      <c r="I217" s="13">
        <f t="shared" si="3"/>
        <v>89.64166667</v>
      </c>
      <c r="J217" s="5" t="s">
        <v>125</v>
      </c>
    </row>
    <row r="218" ht="15.75" customHeight="1">
      <c r="A218" s="5">
        <f t="shared" si="28"/>
        <v>215</v>
      </c>
      <c r="B218" s="41">
        <v>45246.0</v>
      </c>
      <c r="C218" s="5" t="s">
        <v>21</v>
      </c>
      <c r="D218" s="5" t="s">
        <v>40</v>
      </c>
      <c r="E218" s="48">
        <v>0.7111111111111111</v>
      </c>
      <c r="F218" s="48">
        <v>0.9256944444444445</v>
      </c>
      <c r="G218" s="6">
        <v>15.5</v>
      </c>
      <c r="H218" s="12">
        <f t="shared" si="2"/>
        <v>5.15</v>
      </c>
      <c r="I218" s="13">
        <f t="shared" si="3"/>
        <v>79.825</v>
      </c>
      <c r="J218" s="5" t="s">
        <v>126</v>
      </c>
    </row>
    <row r="219" ht="15.75" customHeight="1">
      <c r="A219" s="5">
        <f t="shared" si="28"/>
        <v>216</v>
      </c>
      <c r="B219" s="41">
        <v>45247.0</v>
      </c>
      <c r="C219" s="5" t="s">
        <v>22</v>
      </c>
      <c r="D219" s="5" t="s">
        <v>44</v>
      </c>
      <c r="E219" s="48">
        <v>0.6930555555555555</v>
      </c>
      <c r="F219" s="48">
        <v>0.9548611111111112</v>
      </c>
      <c r="G219" s="6">
        <v>15.5</v>
      </c>
      <c r="H219" s="12">
        <f t="shared" si="2"/>
        <v>6.283333333</v>
      </c>
      <c r="I219" s="13">
        <f t="shared" si="3"/>
        <v>97.39166667</v>
      </c>
      <c r="J219" s="5" t="s">
        <v>127</v>
      </c>
    </row>
    <row r="220" ht="15.75" customHeight="1">
      <c r="A220" s="5">
        <f t="shared" si="28"/>
        <v>217</v>
      </c>
      <c r="B220" s="41">
        <v>45248.0</v>
      </c>
      <c r="C220" s="5" t="s">
        <v>23</v>
      </c>
      <c r="D220" s="5" t="s">
        <v>12</v>
      </c>
      <c r="E220" s="18"/>
      <c r="F220" s="18"/>
      <c r="G220" s="18"/>
      <c r="H220" s="12">
        <f t="shared" si="2"/>
        <v>0</v>
      </c>
      <c r="I220" s="13">
        <f t="shared" si="3"/>
        <v>0</v>
      </c>
    </row>
    <row r="221" ht="15.75" customHeight="1">
      <c r="A221" s="52">
        <f t="shared" si="28"/>
        <v>218</v>
      </c>
      <c r="B221" s="53">
        <v>45249.0</v>
      </c>
      <c r="C221" s="52" t="s">
        <v>15</v>
      </c>
      <c r="D221" s="52" t="s">
        <v>40</v>
      </c>
      <c r="E221" s="54">
        <v>0.6722222222222223</v>
      </c>
      <c r="F221" s="54">
        <v>0.9513888888888888</v>
      </c>
      <c r="G221" s="55">
        <v>15.5</v>
      </c>
      <c r="H221" s="12">
        <f t="shared" si="2"/>
        <v>6.7</v>
      </c>
      <c r="I221" s="13">
        <f t="shared" si="3"/>
        <v>103.85</v>
      </c>
      <c r="J221" s="52" t="s">
        <v>128</v>
      </c>
      <c r="K221" s="52" t="s">
        <v>129</v>
      </c>
      <c r="L221" s="52"/>
      <c r="M221" s="52"/>
      <c r="N221" s="52"/>
      <c r="O221" s="52"/>
      <c r="P221" s="52"/>
      <c r="Q221" s="52"/>
      <c r="R221" s="52"/>
      <c r="S221" s="52"/>
      <c r="T221" s="52"/>
      <c r="U221" s="52"/>
      <c r="V221" s="52"/>
      <c r="W221" s="52"/>
      <c r="X221" s="52"/>
      <c r="Y221" s="52"/>
      <c r="Z221" s="52"/>
      <c r="AA221" s="52"/>
      <c r="AB221" s="52"/>
      <c r="AC221" s="52"/>
      <c r="AD221" s="52"/>
      <c r="AE221" s="52"/>
      <c r="AF221" s="52"/>
      <c r="AG221" s="52"/>
      <c r="AH221" s="52"/>
      <c r="AI221" s="52"/>
      <c r="AJ221" s="52"/>
      <c r="AK221" s="52"/>
      <c r="AL221" s="52"/>
      <c r="AM221" s="52"/>
      <c r="AN221" s="52"/>
      <c r="AO221" s="52"/>
      <c r="AP221" s="52"/>
      <c r="AQ221" s="52"/>
      <c r="AR221" s="52"/>
      <c r="AS221" s="52"/>
      <c r="AT221" s="52"/>
      <c r="AU221" s="52"/>
      <c r="AV221" s="52"/>
    </row>
    <row r="222" ht="15.75" customHeight="1">
      <c r="A222" s="5">
        <f t="shared" si="28"/>
        <v>219</v>
      </c>
      <c r="B222" s="41">
        <v>45250.0</v>
      </c>
      <c r="C222" s="5" t="s">
        <v>17</v>
      </c>
      <c r="D222" s="5" t="s">
        <v>12</v>
      </c>
      <c r="E222" s="18"/>
      <c r="F222" s="18"/>
      <c r="G222" s="18"/>
      <c r="H222" s="12">
        <f t="shared" si="2"/>
        <v>0</v>
      </c>
      <c r="I222" s="13">
        <f t="shared" si="3"/>
        <v>0</v>
      </c>
    </row>
    <row r="223" ht="15.75" customHeight="1">
      <c r="A223" s="5">
        <f t="shared" si="28"/>
        <v>220</v>
      </c>
      <c r="B223" s="41">
        <v>45251.0</v>
      </c>
      <c r="C223" s="5" t="s">
        <v>18</v>
      </c>
      <c r="D223" s="5" t="s">
        <v>12</v>
      </c>
      <c r="E223" s="18"/>
      <c r="F223" s="18"/>
      <c r="G223" s="18"/>
      <c r="H223" s="12">
        <f t="shared" si="2"/>
        <v>0</v>
      </c>
      <c r="I223" s="13">
        <f t="shared" si="3"/>
        <v>0</v>
      </c>
    </row>
    <row r="224" ht="15.75" customHeight="1">
      <c r="A224" s="5">
        <f t="shared" si="28"/>
        <v>221</v>
      </c>
      <c r="B224" s="41">
        <v>45252.0</v>
      </c>
      <c r="C224" s="5" t="s">
        <v>19</v>
      </c>
      <c r="D224" s="5" t="s">
        <v>40</v>
      </c>
      <c r="E224" s="48">
        <v>0.6930555555555555</v>
      </c>
      <c r="F224" s="48">
        <v>0.9534722222222223</v>
      </c>
      <c r="G224" s="6">
        <v>15.5</v>
      </c>
      <c r="H224" s="12">
        <f t="shared" si="2"/>
        <v>6.25</v>
      </c>
      <c r="I224" s="13">
        <f t="shared" si="3"/>
        <v>96.875</v>
      </c>
      <c r="J224" s="5" t="s">
        <v>130</v>
      </c>
    </row>
    <row r="225" ht="15.75" customHeight="1">
      <c r="A225" s="5">
        <f t="shared" si="28"/>
        <v>222</v>
      </c>
      <c r="B225" s="41">
        <v>45253.0</v>
      </c>
      <c r="C225" s="5" t="s">
        <v>21</v>
      </c>
      <c r="D225" s="5" t="s">
        <v>40</v>
      </c>
      <c r="E225" s="48">
        <v>0.7006944444444444</v>
      </c>
      <c r="F225" s="48">
        <v>0.9284722222222223</v>
      </c>
      <c r="G225" s="6">
        <v>15.5</v>
      </c>
      <c r="H225" s="12">
        <f t="shared" si="2"/>
        <v>5.466666667</v>
      </c>
      <c r="I225" s="13">
        <f t="shared" si="3"/>
        <v>84.73333333</v>
      </c>
      <c r="J225" s="5" t="s">
        <v>131</v>
      </c>
      <c r="K225" s="5" t="s">
        <v>132</v>
      </c>
      <c r="L225" s="5" t="s">
        <v>133</v>
      </c>
    </row>
    <row r="226" ht="15.75" customHeight="1">
      <c r="A226" s="5">
        <f t="shared" si="28"/>
        <v>223</v>
      </c>
      <c r="B226" s="41">
        <v>45254.0</v>
      </c>
      <c r="C226" s="5" t="s">
        <v>22</v>
      </c>
      <c r="D226" s="5" t="s">
        <v>40</v>
      </c>
      <c r="E226" s="48">
        <v>0.725</v>
      </c>
      <c r="F226" s="48">
        <v>0.9520833333333333</v>
      </c>
      <c r="G226" s="6">
        <v>15.5</v>
      </c>
      <c r="H226" s="12">
        <f t="shared" si="2"/>
        <v>5.45</v>
      </c>
      <c r="I226" s="13">
        <f t="shared" si="3"/>
        <v>84.475</v>
      </c>
      <c r="J226" s="5" t="s">
        <v>134</v>
      </c>
    </row>
    <row r="227" ht="15.75" customHeight="1">
      <c r="A227" s="5">
        <f t="shared" si="28"/>
        <v>224</v>
      </c>
      <c r="B227" s="41">
        <v>45255.0</v>
      </c>
      <c r="C227" s="5" t="s">
        <v>23</v>
      </c>
      <c r="D227" s="5" t="s">
        <v>12</v>
      </c>
      <c r="E227" s="18"/>
      <c r="F227" s="18"/>
      <c r="G227" s="18"/>
      <c r="H227" s="12">
        <f t="shared" si="2"/>
        <v>0</v>
      </c>
      <c r="I227" s="13">
        <f t="shared" si="3"/>
        <v>0</v>
      </c>
    </row>
    <row r="228" ht="15.75" customHeight="1">
      <c r="A228" s="5">
        <f t="shared" si="28"/>
        <v>225</v>
      </c>
      <c r="B228" s="41">
        <v>45256.0</v>
      </c>
      <c r="C228" s="5" t="s">
        <v>15</v>
      </c>
      <c r="D228" s="5" t="s">
        <v>40</v>
      </c>
      <c r="E228" s="48">
        <v>0.6763888888888889</v>
      </c>
      <c r="F228" s="48">
        <v>0.9326388888888889</v>
      </c>
      <c r="G228" s="6">
        <v>15.5</v>
      </c>
      <c r="H228" s="12">
        <f t="shared" si="2"/>
        <v>6.15</v>
      </c>
      <c r="I228" s="13">
        <f t="shared" si="3"/>
        <v>95.325</v>
      </c>
      <c r="J228" s="5" t="s">
        <v>135</v>
      </c>
    </row>
    <row r="229" ht="15.75" customHeight="1">
      <c r="A229" s="5">
        <f t="shared" si="28"/>
        <v>226</v>
      </c>
      <c r="B229" s="41">
        <v>45257.0</v>
      </c>
      <c r="C229" s="5" t="s">
        <v>17</v>
      </c>
      <c r="D229" s="5" t="s">
        <v>12</v>
      </c>
      <c r="E229" s="18"/>
      <c r="F229" s="18"/>
      <c r="G229" s="18"/>
      <c r="H229" s="12">
        <f t="shared" si="2"/>
        <v>0</v>
      </c>
      <c r="I229" s="13">
        <f t="shared" si="3"/>
        <v>0</v>
      </c>
    </row>
    <row r="230" ht="15.75" customHeight="1">
      <c r="A230" s="5">
        <f t="shared" si="28"/>
        <v>227</v>
      </c>
      <c r="B230" s="41">
        <v>45258.0</v>
      </c>
      <c r="C230" s="5" t="s">
        <v>18</v>
      </c>
      <c r="D230" s="5" t="s">
        <v>12</v>
      </c>
      <c r="E230" s="18"/>
      <c r="F230" s="18"/>
      <c r="G230" s="18"/>
      <c r="H230" s="12">
        <f t="shared" si="2"/>
        <v>0</v>
      </c>
      <c r="I230" s="13">
        <f t="shared" si="3"/>
        <v>0</v>
      </c>
    </row>
    <row r="231" ht="15.75" customHeight="1">
      <c r="A231" s="5">
        <f t="shared" si="28"/>
        <v>228</v>
      </c>
      <c r="B231" s="41">
        <v>45259.0</v>
      </c>
      <c r="C231" s="5" t="s">
        <v>19</v>
      </c>
      <c r="D231" s="5" t="s">
        <v>40</v>
      </c>
      <c r="E231" s="48">
        <v>0.7145833333333333</v>
      </c>
      <c r="F231" s="48">
        <v>0.9215277777777777</v>
      </c>
      <c r="G231" s="6">
        <v>15.5</v>
      </c>
      <c r="H231" s="12">
        <f t="shared" si="2"/>
        <v>4.966666667</v>
      </c>
      <c r="I231" s="13">
        <f t="shared" si="3"/>
        <v>76.98333333</v>
      </c>
      <c r="J231" s="5" t="s">
        <v>136</v>
      </c>
    </row>
    <row r="232" ht="15.75" customHeight="1">
      <c r="A232" s="5">
        <f t="shared" si="28"/>
        <v>229</v>
      </c>
      <c r="B232" s="41">
        <v>45260.0</v>
      </c>
      <c r="C232" s="5" t="s">
        <v>21</v>
      </c>
      <c r="D232" s="5" t="s">
        <v>40</v>
      </c>
      <c r="E232" s="48">
        <v>0.7145833333333333</v>
      </c>
      <c r="F232" s="48">
        <v>0.9236111111111112</v>
      </c>
      <c r="G232" s="6">
        <v>15.5</v>
      </c>
      <c r="H232" s="12">
        <f t="shared" si="2"/>
        <v>5.016666667</v>
      </c>
      <c r="I232" s="13">
        <f t="shared" si="3"/>
        <v>77.75833333</v>
      </c>
      <c r="J232" s="5" t="s">
        <v>137</v>
      </c>
    </row>
    <row r="233" ht="15.75" customHeight="1">
      <c r="A233" s="5">
        <f t="shared" si="28"/>
        <v>230</v>
      </c>
      <c r="B233" s="41">
        <v>45261.0</v>
      </c>
      <c r="C233" s="5" t="s">
        <v>138</v>
      </c>
      <c r="D233" s="5" t="s">
        <v>40</v>
      </c>
      <c r="E233" s="48">
        <v>0.7145833333333333</v>
      </c>
      <c r="F233" s="48">
        <v>0.9930555555555556</v>
      </c>
      <c r="G233" s="6">
        <v>15.5</v>
      </c>
      <c r="H233" s="12">
        <f t="shared" si="2"/>
        <v>6.683333333</v>
      </c>
      <c r="I233" s="13">
        <f t="shared" si="3"/>
        <v>103.5916667</v>
      </c>
      <c r="J233" s="5" t="s">
        <v>139</v>
      </c>
      <c r="K233" s="5" t="s">
        <v>140</v>
      </c>
    </row>
    <row r="234" ht="15.75" customHeight="1">
      <c r="A234" s="5">
        <f t="shared" si="28"/>
        <v>231</v>
      </c>
      <c r="B234" s="41">
        <v>45262.0</v>
      </c>
      <c r="C234" s="5" t="s">
        <v>23</v>
      </c>
      <c r="D234" s="5" t="s">
        <v>12</v>
      </c>
      <c r="E234" s="18"/>
      <c r="F234" s="18"/>
      <c r="G234" s="18"/>
      <c r="H234" s="12">
        <f t="shared" si="2"/>
        <v>0</v>
      </c>
      <c r="I234" s="13">
        <f t="shared" si="3"/>
        <v>0</v>
      </c>
    </row>
    <row r="235" ht="15.75" customHeight="1">
      <c r="A235" s="5">
        <f t="shared" si="28"/>
        <v>232</v>
      </c>
      <c r="B235" s="41">
        <v>45263.0</v>
      </c>
      <c r="C235" s="5" t="s">
        <v>15</v>
      </c>
      <c r="D235" s="5" t="s">
        <v>40</v>
      </c>
      <c r="E235" s="48">
        <v>0.71875</v>
      </c>
      <c r="F235" s="48">
        <v>0.9375</v>
      </c>
      <c r="G235" s="6">
        <v>15.5</v>
      </c>
      <c r="H235" s="12">
        <f t="shared" si="2"/>
        <v>5.25</v>
      </c>
      <c r="I235" s="13">
        <f t="shared" si="3"/>
        <v>81.375</v>
      </c>
      <c r="J235" s="5" t="s">
        <v>141</v>
      </c>
      <c r="K235" s="5">
        <v>44.0</v>
      </c>
      <c r="L235" s="5">
        <v>682.0</v>
      </c>
    </row>
    <row r="236" ht="15.75" customHeight="1">
      <c r="A236" s="5">
        <f t="shared" si="28"/>
        <v>233</v>
      </c>
      <c r="B236" s="41">
        <v>45264.0</v>
      </c>
      <c r="C236" s="5" t="s">
        <v>17</v>
      </c>
      <c r="D236" s="5" t="s">
        <v>12</v>
      </c>
      <c r="E236" s="18"/>
      <c r="F236" s="18"/>
      <c r="G236" s="18"/>
      <c r="H236" s="12">
        <f t="shared" si="2"/>
        <v>0</v>
      </c>
      <c r="I236" s="13">
        <f t="shared" si="3"/>
        <v>0</v>
      </c>
    </row>
    <row r="237" ht="15.75" customHeight="1">
      <c r="A237" s="5">
        <f t="shared" si="28"/>
        <v>234</v>
      </c>
      <c r="B237" s="41">
        <v>45265.0</v>
      </c>
      <c r="C237" s="5" t="s">
        <v>18</v>
      </c>
      <c r="D237" s="5" t="s">
        <v>12</v>
      </c>
      <c r="E237" s="18"/>
      <c r="F237" s="18"/>
      <c r="G237" s="18"/>
      <c r="H237" s="12">
        <f t="shared" si="2"/>
        <v>0</v>
      </c>
      <c r="I237" s="13">
        <f t="shared" si="3"/>
        <v>0</v>
      </c>
    </row>
    <row r="238" ht="15.75" customHeight="1">
      <c r="A238" s="5">
        <f t="shared" si="28"/>
        <v>235</v>
      </c>
      <c r="B238" s="41">
        <v>45266.0</v>
      </c>
      <c r="C238" s="5" t="s">
        <v>19</v>
      </c>
      <c r="D238" s="5" t="s">
        <v>40</v>
      </c>
      <c r="E238" s="48">
        <v>0.7097222222222223</v>
      </c>
      <c r="F238" s="48">
        <v>0.9513888888888888</v>
      </c>
      <c r="G238" s="6">
        <v>15.5</v>
      </c>
      <c r="H238" s="12">
        <f t="shared" si="2"/>
        <v>5.8</v>
      </c>
      <c r="I238" s="13">
        <f t="shared" si="3"/>
        <v>89.9</v>
      </c>
      <c r="J238" s="5" t="s">
        <v>142</v>
      </c>
      <c r="N238" s="5">
        <v>47.0</v>
      </c>
    </row>
    <row r="239" ht="15.75" customHeight="1">
      <c r="A239" s="5">
        <f t="shared" si="28"/>
        <v>236</v>
      </c>
      <c r="B239" s="41">
        <v>45267.0</v>
      </c>
      <c r="C239" s="5" t="s">
        <v>21</v>
      </c>
      <c r="D239" s="5" t="s">
        <v>40</v>
      </c>
      <c r="E239" s="48">
        <v>0.7222222222222222</v>
      </c>
      <c r="F239" s="48">
        <v>0.9659722222222222</v>
      </c>
      <c r="G239" s="6">
        <v>15.5</v>
      </c>
      <c r="H239" s="12">
        <f t="shared" si="2"/>
        <v>5.85</v>
      </c>
      <c r="I239" s="13">
        <f t="shared" si="3"/>
        <v>90.675</v>
      </c>
      <c r="J239" s="5" t="s">
        <v>143</v>
      </c>
    </row>
    <row r="240" ht="15.75" customHeight="1">
      <c r="A240" s="5">
        <f t="shared" si="28"/>
        <v>237</v>
      </c>
      <c r="B240" s="41">
        <v>45268.0</v>
      </c>
      <c r="C240" s="5" t="s">
        <v>138</v>
      </c>
      <c r="D240" s="5" t="s">
        <v>40</v>
      </c>
      <c r="E240" s="48">
        <v>0.7159722222222222</v>
      </c>
      <c r="F240" s="48">
        <v>0.9666666666666667</v>
      </c>
      <c r="G240" s="6">
        <v>15.5</v>
      </c>
      <c r="H240" s="12">
        <f t="shared" si="2"/>
        <v>6.016666667</v>
      </c>
      <c r="I240" s="13">
        <f t="shared" si="3"/>
        <v>93.25833333</v>
      </c>
      <c r="J240" s="5" t="s">
        <v>144</v>
      </c>
    </row>
    <row r="241" ht="15.75" customHeight="1">
      <c r="A241" s="5">
        <f t="shared" si="28"/>
        <v>238</v>
      </c>
      <c r="B241" s="41">
        <v>45269.0</v>
      </c>
      <c r="C241" s="5" t="s">
        <v>23</v>
      </c>
      <c r="D241" s="5" t="s">
        <v>12</v>
      </c>
      <c r="E241" s="18"/>
      <c r="F241" s="18"/>
      <c r="G241" s="18"/>
      <c r="H241" s="12">
        <f t="shared" si="2"/>
        <v>0</v>
      </c>
      <c r="I241" s="13">
        <f t="shared" si="3"/>
        <v>0</v>
      </c>
    </row>
    <row r="242" ht="15.75" customHeight="1">
      <c r="A242" s="5">
        <f t="shared" si="28"/>
        <v>239</v>
      </c>
      <c r="B242" s="41">
        <v>45270.0</v>
      </c>
      <c r="C242" s="5" t="s">
        <v>15</v>
      </c>
      <c r="D242" s="5" t="s">
        <v>40</v>
      </c>
      <c r="E242" s="48">
        <v>0.7076388888888889</v>
      </c>
      <c r="F242" s="48">
        <v>0.9854166666666667</v>
      </c>
      <c r="G242" s="6">
        <v>15.5</v>
      </c>
      <c r="H242" s="12">
        <f t="shared" si="2"/>
        <v>6.666666667</v>
      </c>
      <c r="I242" s="13">
        <f t="shared" si="3"/>
        <v>103.3333333</v>
      </c>
      <c r="J242" s="5" t="s">
        <v>145</v>
      </c>
    </row>
    <row r="243" ht="15.75" customHeight="1">
      <c r="A243" s="5">
        <f t="shared" si="28"/>
        <v>240</v>
      </c>
      <c r="B243" s="41">
        <v>45271.0</v>
      </c>
      <c r="C243" s="5" t="s">
        <v>17</v>
      </c>
      <c r="D243" s="5" t="s">
        <v>12</v>
      </c>
      <c r="E243" s="18"/>
      <c r="F243" s="18"/>
      <c r="G243" s="18"/>
      <c r="H243" s="12">
        <f t="shared" si="2"/>
        <v>0</v>
      </c>
      <c r="I243" s="13">
        <f t="shared" si="3"/>
        <v>0</v>
      </c>
    </row>
    <row r="244" ht="15.75" customHeight="1">
      <c r="A244" s="5">
        <f t="shared" si="28"/>
        <v>241</v>
      </c>
      <c r="B244" s="41">
        <v>45272.0</v>
      </c>
      <c r="C244" s="5" t="s">
        <v>18</v>
      </c>
      <c r="D244" s="5" t="s">
        <v>12</v>
      </c>
      <c r="E244" s="18"/>
      <c r="F244" s="18"/>
      <c r="G244" s="18"/>
      <c r="H244" s="12">
        <f t="shared" si="2"/>
        <v>0</v>
      </c>
      <c r="I244" s="13">
        <f t="shared" si="3"/>
        <v>0</v>
      </c>
      <c r="O244" s="12"/>
    </row>
    <row r="245" ht="15.75" customHeight="1">
      <c r="A245" s="5">
        <f t="shared" si="28"/>
        <v>242</v>
      </c>
      <c r="B245" s="41">
        <v>45273.0</v>
      </c>
      <c r="C245" s="5" t="s">
        <v>19</v>
      </c>
      <c r="D245" s="5" t="s">
        <v>44</v>
      </c>
      <c r="E245" s="48">
        <v>0.7180555555555556</v>
      </c>
      <c r="F245" s="48">
        <v>0.9236111111111112</v>
      </c>
      <c r="G245" s="6">
        <v>15.5</v>
      </c>
      <c r="H245" s="12">
        <f t="shared" si="2"/>
        <v>4.933333333</v>
      </c>
      <c r="I245" s="13">
        <f t="shared" si="3"/>
        <v>76.46666667</v>
      </c>
      <c r="J245" s="5" t="s">
        <v>146</v>
      </c>
      <c r="O245" s="12"/>
    </row>
    <row r="246" ht="15.75" customHeight="1">
      <c r="A246" s="5">
        <f t="shared" si="28"/>
        <v>243</v>
      </c>
      <c r="B246" s="41">
        <v>45274.0</v>
      </c>
      <c r="C246" s="5" t="s">
        <v>21</v>
      </c>
      <c r="D246" s="5" t="s">
        <v>40</v>
      </c>
      <c r="E246" s="48">
        <v>0.7131944444444445</v>
      </c>
      <c r="F246" s="48">
        <v>0.9381944444444444</v>
      </c>
      <c r="G246" s="6">
        <v>15.5</v>
      </c>
      <c r="H246" s="12">
        <f t="shared" si="2"/>
        <v>5.4</v>
      </c>
      <c r="I246" s="13">
        <f t="shared" si="3"/>
        <v>83.7</v>
      </c>
      <c r="J246" s="5" t="s">
        <v>147</v>
      </c>
      <c r="O246" s="12"/>
    </row>
    <row r="247" ht="15.75" customHeight="1">
      <c r="A247" s="5">
        <f t="shared" si="28"/>
        <v>244</v>
      </c>
      <c r="B247" s="41">
        <v>45275.0</v>
      </c>
      <c r="C247" s="5" t="s">
        <v>138</v>
      </c>
      <c r="D247" s="5" t="s">
        <v>44</v>
      </c>
      <c r="E247" s="18"/>
      <c r="F247" s="18"/>
      <c r="G247" s="18"/>
      <c r="H247" s="12">
        <f t="shared" si="2"/>
        <v>0</v>
      </c>
      <c r="I247" s="13">
        <f t="shared" si="3"/>
        <v>0</v>
      </c>
      <c r="K247" s="48" t="s">
        <v>148</v>
      </c>
      <c r="O247" s="12"/>
    </row>
    <row r="248" ht="15.75" customHeight="1">
      <c r="A248" s="5">
        <f t="shared" si="28"/>
        <v>245</v>
      </c>
      <c r="B248" s="41">
        <v>45276.0</v>
      </c>
      <c r="C248" s="5" t="s">
        <v>23</v>
      </c>
      <c r="D248" s="5" t="s">
        <v>12</v>
      </c>
      <c r="E248" s="18"/>
      <c r="F248" s="18"/>
      <c r="G248" s="18"/>
      <c r="H248" s="12">
        <f t="shared" si="2"/>
        <v>0</v>
      </c>
      <c r="I248" s="13">
        <f t="shared" si="3"/>
        <v>0</v>
      </c>
      <c r="O248" s="12"/>
    </row>
    <row r="249" ht="15.75" customHeight="1">
      <c r="A249" s="5">
        <f t="shared" si="28"/>
        <v>246</v>
      </c>
      <c r="B249" s="41">
        <v>45277.0</v>
      </c>
      <c r="C249" s="5" t="s">
        <v>15</v>
      </c>
      <c r="D249" s="5" t="s">
        <v>40</v>
      </c>
      <c r="E249" s="48">
        <v>0.725</v>
      </c>
      <c r="F249" s="48">
        <v>0.9590277777777778</v>
      </c>
      <c r="G249" s="6">
        <v>15.5</v>
      </c>
      <c r="H249" s="12">
        <f t="shared" si="2"/>
        <v>5.616666667</v>
      </c>
      <c r="I249" s="13">
        <f t="shared" si="3"/>
        <v>87.05833333</v>
      </c>
      <c r="J249" s="5" t="s">
        <v>149</v>
      </c>
      <c r="K249" s="5" t="s">
        <v>150</v>
      </c>
      <c r="O249" s="12"/>
    </row>
    <row r="250" ht="15.75" customHeight="1">
      <c r="A250" s="5">
        <f t="shared" si="28"/>
        <v>247</v>
      </c>
      <c r="B250" s="41">
        <v>45278.0</v>
      </c>
      <c r="C250" s="5" t="s">
        <v>17</v>
      </c>
      <c r="D250" s="5" t="s">
        <v>12</v>
      </c>
      <c r="E250" s="18"/>
      <c r="F250" s="18"/>
      <c r="G250" s="18"/>
      <c r="H250" s="12">
        <f t="shared" si="2"/>
        <v>0</v>
      </c>
      <c r="I250" s="13">
        <f t="shared" si="3"/>
        <v>0</v>
      </c>
      <c r="O250" s="12"/>
    </row>
    <row r="251" ht="15.75" customHeight="1">
      <c r="A251" s="5">
        <f t="shared" si="28"/>
        <v>248</v>
      </c>
      <c r="B251" s="41">
        <v>45279.0</v>
      </c>
      <c r="C251" s="5" t="s">
        <v>18</v>
      </c>
      <c r="D251" s="5" t="s">
        <v>12</v>
      </c>
      <c r="E251" s="18"/>
      <c r="F251" s="18"/>
      <c r="G251" s="18"/>
      <c r="H251" s="12">
        <f t="shared" si="2"/>
        <v>0</v>
      </c>
      <c r="I251" s="13">
        <f t="shared" si="3"/>
        <v>0</v>
      </c>
      <c r="K251" s="5" t="s">
        <v>151</v>
      </c>
      <c r="O251" s="12"/>
    </row>
    <row r="252" ht="15.75" customHeight="1">
      <c r="A252" s="5">
        <f t="shared" si="28"/>
        <v>249</v>
      </c>
      <c r="B252" s="41">
        <v>45280.0</v>
      </c>
      <c r="C252" s="5" t="s">
        <v>19</v>
      </c>
      <c r="D252" s="5" t="s">
        <v>40</v>
      </c>
      <c r="E252" s="48">
        <v>0.7090277777777778</v>
      </c>
      <c r="F252" s="48">
        <v>0.9180555555555555</v>
      </c>
      <c r="G252" s="6">
        <v>15.5</v>
      </c>
      <c r="H252" s="12">
        <f t="shared" si="2"/>
        <v>5.016666667</v>
      </c>
      <c r="I252" s="13">
        <f t="shared" si="3"/>
        <v>77.75833333</v>
      </c>
      <c r="J252" s="5" t="s">
        <v>152</v>
      </c>
      <c r="O252" s="12"/>
    </row>
    <row r="253" ht="15.75" customHeight="1">
      <c r="A253" s="5">
        <f t="shared" si="28"/>
        <v>250</v>
      </c>
      <c r="B253" s="41">
        <v>45281.0</v>
      </c>
      <c r="C253" s="5" t="s">
        <v>21</v>
      </c>
      <c r="D253" s="5" t="s">
        <v>40</v>
      </c>
      <c r="E253" s="48">
        <v>0.7215277777777778</v>
      </c>
      <c r="F253" s="48">
        <v>0.9416666666666667</v>
      </c>
      <c r="G253" s="6">
        <v>15.5</v>
      </c>
      <c r="H253" s="12">
        <f t="shared" si="2"/>
        <v>5.283333333</v>
      </c>
      <c r="I253" s="13">
        <f t="shared" si="3"/>
        <v>81.89166667</v>
      </c>
      <c r="J253" s="5" t="s">
        <v>141</v>
      </c>
      <c r="O253" s="12"/>
    </row>
    <row r="254" ht="15.75" customHeight="1">
      <c r="A254" s="5">
        <f t="shared" si="28"/>
        <v>251</v>
      </c>
      <c r="B254" s="41">
        <v>45282.0</v>
      </c>
      <c r="C254" s="5" t="s">
        <v>138</v>
      </c>
      <c r="D254" s="5" t="s">
        <v>40</v>
      </c>
      <c r="E254" s="48">
        <v>0.75</v>
      </c>
      <c r="F254" s="48">
        <v>0.9819444444444444</v>
      </c>
      <c r="G254" s="6">
        <v>15.5</v>
      </c>
      <c r="H254" s="12">
        <f t="shared" si="2"/>
        <v>5.566666667</v>
      </c>
      <c r="I254" s="13">
        <f t="shared" si="3"/>
        <v>86.28333333</v>
      </c>
      <c r="J254" s="5" t="s">
        <v>153</v>
      </c>
      <c r="O254" s="12"/>
    </row>
    <row r="255" ht="15.75" customHeight="1">
      <c r="A255" s="5">
        <f t="shared" si="28"/>
        <v>252</v>
      </c>
      <c r="B255" s="41">
        <v>45283.0</v>
      </c>
      <c r="C255" s="5" t="s">
        <v>23</v>
      </c>
      <c r="D255" s="5" t="s">
        <v>40</v>
      </c>
      <c r="E255" s="48">
        <v>0.7381944444444445</v>
      </c>
      <c r="F255" s="48">
        <v>0.9798611111111111</v>
      </c>
      <c r="G255" s="6">
        <v>15.5</v>
      </c>
      <c r="H255" s="12">
        <f t="shared" si="2"/>
        <v>5.8</v>
      </c>
      <c r="I255" s="13">
        <f t="shared" si="3"/>
        <v>89.9</v>
      </c>
      <c r="J255" s="5" t="s">
        <v>154</v>
      </c>
      <c r="O255" s="12"/>
    </row>
    <row r="256" ht="15.75" customHeight="1">
      <c r="A256" s="5">
        <f t="shared" si="28"/>
        <v>253</v>
      </c>
      <c r="B256" s="41">
        <v>45284.0</v>
      </c>
      <c r="C256" s="5" t="s">
        <v>15</v>
      </c>
      <c r="D256" s="5" t="s">
        <v>40</v>
      </c>
      <c r="E256" s="48">
        <v>0.7243055555555555</v>
      </c>
      <c r="F256" s="48">
        <v>0.9597222222222223</v>
      </c>
      <c r="G256" s="6">
        <v>15.5</v>
      </c>
      <c r="H256" s="12">
        <f t="shared" si="2"/>
        <v>5.65</v>
      </c>
      <c r="I256" s="13">
        <f t="shared" si="3"/>
        <v>87.575</v>
      </c>
      <c r="J256" s="5" t="s">
        <v>155</v>
      </c>
      <c r="K256" s="52" t="s">
        <v>156</v>
      </c>
      <c r="O256" s="12"/>
    </row>
    <row r="257" ht="15.75" customHeight="1">
      <c r="A257" s="5">
        <f t="shared" si="28"/>
        <v>254</v>
      </c>
      <c r="B257" s="41">
        <v>45285.0</v>
      </c>
      <c r="C257" s="5" t="s">
        <v>17</v>
      </c>
      <c r="D257" s="5" t="s">
        <v>12</v>
      </c>
      <c r="E257" s="18"/>
      <c r="F257" s="18"/>
      <c r="G257" s="18"/>
      <c r="H257" s="12">
        <f t="shared" si="2"/>
        <v>0</v>
      </c>
      <c r="I257" s="13">
        <f t="shared" si="3"/>
        <v>0</v>
      </c>
      <c r="O257" s="12"/>
    </row>
    <row r="258" ht="15.75" customHeight="1">
      <c r="A258" s="5">
        <f t="shared" si="28"/>
        <v>255</v>
      </c>
      <c r="B258" s="41">
        <v>45286.0</v>
      </c>
      <c r="C258" s="5" t="s">
        <v>18</v>
      </c>
      <c r="D258" s="5" t="s">
        <v>12</v>
      </c>
      <c r="E258" s="18"/>
      <c r="F258" s="18"/>
      <c r="G258" s="18"/>
      <c r="H258" s="12">
        <f t="shared" si="2"/>
        <v>0</v>
      </c>
      <c r="I258" s="13">
        <f t="shared" si="3"/>
        <v>0</v>
      </c>
      <c r="O258" s="12"/>
    </row>
    <row r="259" ht="15.75" customHeight="1">
      <c r="A259" s="5">
        <f t="shared" si="28"/>
        <v>256</v>
      </c>
      <c r="B259" s="41">
        <v>45287.0</v>
      </c>
      <c r="C259" s="5" t="s">
        <v>19</v>
      </c>
      <c r="D259" s="5" t="s">
        <v>40</v>
      </c>
      <c r="E259" s="48">
        <v>0.7256944444444444</v>
      </c>
      <c r="F259" s="48">
        <v>0.9770833333333333</v>
      </c>
      <c r="G259" s="6">
        <v>15.5</v>
      </c>
      <c r="H259" s="12">
        <f t="shared" si="2"/>
        <v>6.033333333</v>
      </c>
      <c r="I259" s="13">
        <f t="shared" si="3"/>
        <v>93.51666667</v>
      </c>
      <c r="J259" s="5" t="s">
        <v>157</v>
      </c>
    </row>
    <row r="260" ht="15.75" customHeight="1">
      <c r="A260" s="5">
        <f t="shared" si="28"/>
        <v>257</v>
      </c>
      <c r="B260" s="53">
        <v>45288.0</v>
      </c>
      <c r="C260" s="5" t="s">
        <v>21</v>
      </c>
      <c r="D260" s="5" t="s">
        <v>158</v>
      </c>
      <c r="E260" s="48">
        <v>0.7319444444444444</v>
      </c>
      <c r="F260" s="48">
        <v>0.9548611111111112</v>
      </c>
      <c r="G260" s="6">
        <v>15.5</v>
      </c>
      <c r="H260" s="12">
        <f t="shared" si="2"/>
        <v>5.35</v>
      </c>
      <c r="I260" s="13">
        <f t="shared" si="3"/>
        <v>82.925</v>
      </c>
      <c r="J260" s="5" t="s">
        <v>94</v>
      </c>
      <c r="K260" s="5" t="s">
        <v>159</v>
      </c>
    </row>
    <row r="261" ht="15.75" customHeight="1">
      <c r="A261" s="5">
        <f t="shared" si="28"/>
        <v>258</v>
      </c>
      <c r="B261" s="53">
        <v>45289.0</v>
      </c>
      <c r="C261" s="5" t="s">
        <v>138</v>
      </c>
      <c r="D261" s="5" t="s">
        <v>160</v>
      </c>
      <c r="E261" s="48">
        <v>0.9166666666666666</v>
      </c>
      <c r="F261" s="48">
        <v>0.3333333333333333</v>
      </c>
      <c r="G261" s="6">
        <v>14.0</v>
      </c>
      <c r="H261" s="12">
        <f t="shared" si="2"/>
        <v>10</v>
      </c>
      <c r="I261" s="13">
        <f t="shared" si="3"/>
        <v>140</v>
      </c>
      <c r="J261" s="5" t="s">
        <v>161</v>
      </c>
      <c r="K261" s="5" t="s">
        <v>162</v>
      </c>
    </row>
    <row r="262" ht="15.75" customHeight="1">
      <c r="A262" s="5">
        <f t="shared" si="28"/>
        <v>259</v>
      </c>
      <c r="B262" s="53">
        <v>45290.0</v>
      </c>
      <c r="C262" s="5" t="s">
        <v>23</v>
      </c>
      <c r="D262" s="5" t="s">
        <v>160</v>
      </c>
      <c r="E262" s="48">
        <v>0.7708333333333334</v>
      </c>
      <c r="F262" s="48">
        <v>0.3333333333333333</v>
      </c>
      <c r="G262" s="6">
        <v>14.0</v>
      </c>
      <c r="H262" s="12">
        <f t="shared" si="2"/>
        <v>13.5</v>
      </c>
      <c r="I262" s="13">
        <f t="shared" si="3"/>
        <v>189</v>
      </c>
      <c r="J262" s="5" t="s">
        <v>163</v>
      </c>
    </row>
    <row r="263" ht="15.75" customHeight="1">
      <c r="A263" s="5">
        <f t="shared" si="28"/>
        <v>260</v>
      </c>
      <c r="B263" s="53">
        <v>45291.0</v>
      </c>
      <c r="C263" s="5" t="s">
        <v>15</v>
      </c>
      <c r="D263" s="5" t="s">
        <v>160</v>
      </c>
      <c r="E263" s="48">
        <v>0.7291666666666666</v>
      </c>
      <c r="F263" s="48">
        <v>0.25</v>
      </c>
      <c r="G263" s="6">
        <v>14.0</v>
      </c>
      <c r="H263" s="12">
        <f t="shared" si="2"/>
        <v>12.5</v>
      </c>
      <c r="I263" s="13">
        <f t="shared" si="3"/>
        <v>175</v>
      </c>
      <c r="J263" s="5" t="s">
        <v>164</v>
      </c>
      <c r="K263" s="5" t="s">
        <v>165</v>
      </c>
    </row>
    <row r="264" ht="15.75" customHeight="1">
      <c r="A264" s="5">
        <f t="shared" si="28"/>
        <v>261</v>
      </c>
      <c r="B264" s="53">
        <v>45292.0</v>
      </c>
      <c r="C264" s="5" t="s">
        <v>17</v>
      </c>
      <c r="D264" s="5" t="s">
        <v>12</v>
      </c>
      <c r="E264" s="18"/>
      <c r="F264" s="18"/>
      <c r="G264" s="18"/>
      <c r="H264" s="12">
        <f t="shared" si="2"/>
        <v>0</v>
      </c>
      <c r="I264" s="13">
        <f t="shared" si="3"/>
        <v>0</v>
      </c>
    </row>
    <row r="265" ht="15.75" customHeight="1">
      <c r="A265" s="5">
        <f t="shared" si="28"/>
        <v>262</v>
      </c>
      <c r="B265" s="53">
        <v>45293.0</v>
      </c>
      <c r="C265" s="5" t="s">
        <v>18</v>
      </c>
      <c r="D265" s="5" t="s">
        <v>12</v>
      </c>
      <c r="E265" s="18"/>
      <c r="F265" s="18"/>
      <c r="G265" s="18"/>
      <c r="H265" s="12">
        <f t="shared" si="2"/>
        <v>0</v>
      </c>
      <c r="I265" s="13">
        <f t="shared" si="3"/>
        <v>0</v>
      </c>
    </row>
    <row r="266" ht="15.75" customHeight="1">
      <c r="A266" s="5">
        <f t="shared" si="28"/>
        <v>263</v>
      </c>
      <c r="B266" s="53">
        <v>45294.0</v>
      </c>
      <c r="C266" s="5" t="s">
        <v>19</v>
      </c>
      <c r="D266" s="5" t="s">
        <v>12</v>
      </c>
      <c r="E266" s="18"/>
      <c r="F266" s="18"/>
      <c r="G266" s="18"/>
      <c r="H266" s="12">
        <f t="shared" si="2"/>
        <v>0</v>
      </c>
      <c r="I266" s="13">
        <f t="shared" si="3"/>
        <v>0</v>
      </c>
    </row>
    <row r="267" ht="15.75" customHeight="1">
      <c r="A267" s="5">
        <f t="shared" si="28"/>
        <v>264</v>
      </c>
      <c r="B267" s="53">
        <v>45295.0</v>
      </c>
      <c r="C267" s="5" t="s">
        <v>21</v>
      </c>
      <c r="D267" s="5" t="s">
        <v>160</v>
      </c>
      <c r="E267" s="48">
        <v>0.9166666666666666</v>
      </c>
      <c r="F267" s="48">
        <v>0.25</v>
      </c>
      <c r="G267" s="6">
        <v>14.0</v>
      </c>
      <c r="H267" s="12">
        <f t="shared" si="2"/>
        <v>8</v>
      </c>
      <c r="I267" s="13">
        <f t="shared" si="3"/>
        <v>112</v>
      </c>
      <c r="J267" s="5" t="s">
        <v>166</v>
      </c>
    </row>
    <row r="268" ht="15.75" customHeight="1">
      <c r="A268" s="5">
        <f t="shared" si="28"/>
        <v>265</v>
      </c>
      <c r="B268" s="53">
        <v>45296.0</v>
      </c>
      <c r="C268" s="5" t="s">
        <v>138</v>
      </c>
      <c r="D268" s="5" t="s">
        <v>160</v>
      </c>
      <c r="E268" s="48">
        <v>0.9166666666666666</v>
      </c>
      <c r="F268" s="48">
        <v>0.3541666666666667</v>
      </c>
      <c r="G268" s="6">
        <v>14.0</v>
      </c>
      <c r="H268" s="12">
        <f t="shared" si="2"/>
        <v>10.5</v>
      </c>
      <c r="I268" s="13">
        <f t="shared" si="3"/>
        <v>147</v>
      </c>
      <c r="J268" s="5" t="s">
        <v>167</v>
      </c>
    </row>
    <row r="269" ht="15.75" customHeight="1">
      <c r="A269" s="5">
        <f t="shared" si="28"/>
        <v>266</v>
      </c>
      <c r="B269" s="53">
        <v>45297.0</v>
      </c>
      <c r="C269" s="5" t="s">
        <v>23</v>
      </c>
      <c r="D269" s="5" t="s">
        <v>160</v>
      </c>
      <c r="E269" s="48">
        <v>0.75</v>
      </c>
      <c r="F269" s="48">
        <v>0.3333333333333333</v>
      </c>
      <c r="G269" s="6">
        <v>14.0</v>
      </c>
      <c r="H269" s="12">
        <f t="shared" si="2"/>
        <v>14</v>
      </c>
      <c r="I269" s="13">
        <f t="shared" si="3"/>
        <v>196</v>
      </c>
      <c r="J269" s="5" t="s">
        <v>168</v>
      </c>
    </row>
    <row r="270" ht="15.75" customHeight="1">
      <c r="A270" s="5">
        <f t="shared" si="28"/>
        <v>267</v>
      </c>
      <c r="B270" s="53">
        <v>45298.0</v>
      </c>
      <c r="C270" s="5" t="s">
        <v>15</v>
      </c>
      <c r="D270" s="5" t="s">
        <v>160</v>
      </c>
      <c r="E270" s="48">
        <v>0.75</v>
      </c>
      <c r="F270" s="48">
        <v>0.3333333333333333</v>
      </c>
      <c r="G270" s="6">
        <v>14.0</v>
      </c>
      <c r="H270" s="12">
        <f t="shared" si="2"/>
        <v>14</v>
      </c>
      <c r="I270" s="13">
        <f t="shared" si="3"/>
        <v>196</v>
      </c>
      <c r="J270" s="5" t="s">
        <v>168</v>
      </c>
    </row>
    <row r="271" ht="15.75" customHeight="1">
      <c r="A271" s="5">
        <f t="shared" si="28"/>
        <v>268</v>
      </c>
      <c r="B271" s="53">
        <v>45299.0</v>
      </c>
      <c r="C271" s="5" t="s">
        <v>17</v>
      </c>
      <c r="D271" s="5" t="s">
        <v>160</v>
      </c>
      <c r="E271" s="48">
        <v>0.9166666666666666</v>
      </c>
      <c r="F271" s="48">
        <v>0.25</v>
      </c>
      <c r="G271" s="6">
        <v>14.0</v>
      </c>
      <c r="H271" s="12">
        <f t="shared" si="2"/>
        <v>8</v>
      </c>
      <c r="I271" s="13">
        <f t="shared" si="3"/>
        <v>112</v>
      </c>
      <c r="J271" s="5" t="s">
        <v>166</v>
      </c>
      <c r="K271" s="5" t="s">
        <v>169</v>
      </c>
      <c r="M271" s="5" t="s">
        <v>170</v>
      </c>
      <c r="N271" s="5">
        <f>90.5*14</f>
        <v>1267</v>
      </c>
    </row>
    <row r="272" ht="15.75" customHeight="1">
      <c r="A272" s="5">
        <f t="shared" si="28"/>
        <v>269</v>
      </c>
      <c r="B272" s="53">
        <v>45300.0</v>
      </c>
      <c r="C272" s="5" t="s">
        <v>18</v>
      </c>
      <c r="D272" s="5" t="s">
        <v>40</v>
      </c>
      <c r="E272" s="48">
        <v>0.7090277777777778</v>
      </c>
      <c r="F272" s="48">
        <v>0.9284722222222223</v>
      </c>
      <c r="G272" s="6">
        <v>15.5</v>
      </c>
      <c r="H272" s="12">
        <f t="shared" si="2"/>
        <v>5.266666667</v>
      </c>
      <c r="I272" s="13">
        <f t="shared" si="3"/>
        <v>81.63333333</v>
      </c>
      <c r="J272" s="5" t="s">
        <v>171</v>
      </c>
      <c r="K272" s="5" t="s">
        <v>172</v>
      </c>
    </row>
    <row r="273" ht="16.5" customHeight="1">
      <c r="A273" s="5">
        <f t="shared" si="28"/>
        <v>270</v>
      </c>
      <c r="B273" s="53">
        <v>45301.0</v>
      </c>
      <c r="C273" s="5" t="s">
        <v>19</v>
      </c>
      <c r="D273" s="5" t="s">
        <v>40</v>
      </c>
      <c r="E273" s="57">
        <v>0.7194444444444444</v>
      </c>
      <c r="F273" s="48">
        <v>0.925</v>
      </c>
      <c r="G273" s="6">
        <v>15.5</v>
      </c>
      <c r="H273" s="12">
        <f t="shared" si="2"/>
        <v>4.933333333</v>
      </c>
      <c r="I273" s="13">
        <f t="shared" si="3"/>
        <v>76.46666667</v>
      </c>
      <c r="J273" s="5" t="s">
        <v>173</v>
      </c>
      <c r="K273" s="52" t="s">
        <v>174</v>
      </c>
    </row>
    <row r="274" ht="15.75" customHeight="1">
      <c r="A274" s="5">
        <f t="shared" si="28"/>
        <v>271</v>
      </c>
      <c r="B274" s="53">
        <v>45302.0</v>
      </c>
      <c r="C274" s="5" t="s">
        <v>21</v>
      </c>
      <c r="D274" s="5" t="s">
        <v>40</v>
      </c>
      <c r="E274" s="48">
        <v>0.7777777777777778</v>
      </c>
      <c r="F274" s="48">
        <v>0.9666666666666667</v>
      </c>
      <c r="G274" s="6">
        <v>15.5</v>
      </c>
      <c r="H274" s="12">
        <f t="shared" si="2"/>
        <v>4.533333333</v>
      </c>
      <c r="I274" s="13">
        <f t="shared" si="3"/>
        <v>70.26666667</v>
      </c>
      <c r="J274" s="5" t="s">
        <v>175</v>
      </c>
    </row>
    <row r="275" ht="15.75" customHeight="1">
      <c r="A275" s="5">
        <f t="shared" si="28"/>
        <v>272</v>
      </c>
      <c r="B275" s="53">
        <v>45303.0</v>
      </c>
      <c r="C275" s="5" t="s">
        <v>138</v>
      </c>
      <c r="D275" s="5" t="s">
        <v>44</v>
      </c>
      <c r="E275" s="48">
        <v>0.7173611111111111</v>
      </c>
      <c r="F275" s="48">
        <v>0.8965277777777778</v>
      </c>
      <c r="G275" s="6">
        <v>15.5</v>
      </c>
      <c r="H275" s="12">
        <f t="shared" si="2"/>
        <v>4.3</v>
      </c>
      <c r="I275" s="13">
        <f t="shared" si="3"/>
        <v>66.65</v>
      </c>
      <c r="J275" s="5" t="s">
        <v>176</v>
      </c>
      <c r="K275" s="5" t="s">
        <v>177</v>
      </c>
    </row>
    <row r="276" ht="15.75" customHeight="1">
      <c r="A276" s="5">
        <f>272</f>
        <v>272</v>
      </c>
      <c r="B276" s="53">
        <v>45303.0</v>
      </c>
      <c r="C276" s="5" t="s">
        <v>138</v>
      </c>
      <c r="D276" s="5" t="s">
        <v>160</v>
      </c>
      <c r="E276" s="48">
        <v>0.9583333333333334</v>
      </c>
      <c r="F276" s="48">
        <v>0.3541666666666667</v>
      </c>
      <c r="G276" s="6">
        <v>14.0</v>
      </c>
      <c r="H276" s="12">
        <f t="shared" si="2"/>
        <v>9.5</v>
      </c>
      <c r="I276" s="13">
        <f t="shared" si="3"/>
        <v>133</v>
      </c>
      <c r="J276" s="5"/>
      <c r="K276" s="5"/>
    </row>
    <row r="277" ht="15.75" customHeight="1">
      <c r="A277" s="5">
        <f>A275+1</f>
        <v>273</v>
      </c>
      <c r="B277" s="53">
        <v>45304.0</v>
      </c>
      <c r="C277" s="5" t="s">
        <v>23</v>
      </c>
      <c r="D277" s="5" t="s">
        <v>160</v>
      </c>
      <c r="E277" s="48">
        <v>0.7708333333333334</v>
      </c>
      <c r="F277" s="48">
        <v>0.3333333333333333</v>
      </c>
      <c r="G277" s="6">
        <v>14.0</v>
      </c>
      <c r="H277" s="12">
        <f t="shared" si="2"/>
        <v>13.5</v>
      </c>
      <c r="I277" s="13">
        <f t="shared" si="3"/>
        <v>189</v>
      </c>
    </row>
    <row r="278" ht="15.75" customHeight="1">
      <c r="A278" s="5">
        <f t="shared" ref="A278:A359" si="29">A277+1</f>
        <v>274</v>
      </c>
      <c r="B278" s="53">
        <v>45305.0</v>
      </c>
      <c r="C278" s="5" t="s">
        <v>15</v>
      </c>
      <c r="D278" s="5" t="s">
        <v>160</v>
      </c>
      <c r="E278" s="48">
        <v>0.7708333333333334</v>
      </c>
      <c r="F278" s="48">
        <v>0.2708333333333333</v>
      </c>
      <c r="G278" s="6">
        <v>14.0</v>
      </c>
      <c r="H278" s="12">
        <f t="shared" si="2"/>
        <v>12</v>
      </c>
      <c r="I278" s="13">
        <f t="shared" si="3"/>
        <v>168</v>
      </c>
      <c r="K278" s="58">
        <f>SUM(H278:H289)+8</f>
        <v>114.5</v>
      </c>
    </row>
    <row r="279" ht="15.75" customHeight="1">
      <c r="A279" s="5">
        <f t="shared" si="29"/>
        <v>275</v>
      </c>
      <c r="B279" s="53">
        <v>45306.0</v>
      </c>
      <c r="C279" s="5" t="s">
        <v>17</v>
      </c>
      <c r="D279" s="5" t="s">
        <v>160</v>
      </c>
      <c r="E279" s="48">
        <v>0.6041666666666666</v>
      </c>
      <c r="F279" s="48">
        <v>0.9375</v>
      </c>
      <c r="G279" s="6">
        <v>14.0</v>
      </c>
      <c r="H279" s="12">
        <f t="shared" si="2"/>
        <v>8</v>
      </c>
      <c r="I279" s="13">
        <f t="shared" si="3"/>
        <v>112</v>
      </c>
      <c r="J279" s="5" t="s">
        <v>178</v>
      </c>
    </row>
    <row r="280" ht="15.75" customHeight="1">
      <c r="A280" s="5">
        <f t="shared" si="29"/>
        <v>276</v>
      </c>
      <c r="B280" s="53">
        <v>45307.0</v>
      </c>
      <c r="C280" s="5" t="s">
        <v>18</v>
      </c>
      <c r="D280" s="5" t="s">
        <v>160</v>
      </c>
      <c r="E280" s="48">
        <v>0.6041666666666666</v>
      </c>
      <c r="F280" s="48">
        <v>0.9375</v>
      </c>
      <c r="G280" s="6">
        <v>14.0</v>
      </c>
      <c r="H280" s="12">
        <f t="shared" si="2"/>
        <v>8</v>
      </c>
      <c r="I280" s="13">
        <f t="shared" si="3"/>
        <v>112</v>
      </c>
    </row>
    <row r="281" ht="15.75" customHeight="1">
      <c r="A281" s="5">
        <f t="shared" si="29"/>
        <v>277</v>
      </c>
      <c r="B281" s="53">
        <v>45308.0</v>
      </c>
      <c r="C281" s="5" t="s">
        <v>19</v>
      </c>
      <c r="D281" s="5" t="s">
        <v>160</v>
      </c>
      <c r="E281" s="48">
        <v>0.6041666666666666</v>
      </c>
      <c r="F281" s="48">
        <v>0.9375</v>
      </c>
      <c r="G281" s="6">
        <v>14.0</v>
      </c>
      <c r="H281" s="12">
        <f t="shared" si="2"/>
        <v>8</v>
      </c>
      <c r="I281" s="13">
        <f t="shared" si="3"/>
        <v>112</v>
      </c>
    </row>
    <row r="282" ht="15.75" customHeight="1">
      <c r="A282" s="5">
        <f t="shared" si="29"/>
        <v>278</v>
      </c>
      <c r="B282" s="53">
        <v>45309.0</v>
      </c>
      <c r="C282" s="5" t="s">
        <v>21</v>
      </c>
      <c r="D282" s="5" t="s">
        <v>160</v>
      </c>
      <c r="E282" s="48">
        <v>0.75</v>
      </c>
      <c r="F282" s="48">
        <v>0.9375</v>
      </c>
      <c r="G282" s="6">
        <v>14.0</v>
      </c>
      <c r="H282" s="12">
        <f t="shared" si="2"/>
        <v>4.5</v>
      </c>
      <c r="I282" s="13">
        <f t="shared" si="3"/>
        <v>63</v>
      </c>
    </row>
    <row r="283" ht="15.75" customHeight="1">
      <c r="A283" s="5">
        <f t="shared" si="29"/>
        <v>279</v>
      </c>
      <c r="B283" s="53">
        <v>45310.0</v>
      </c>
      <c r="C283" s="5" t="s">
        <v>138</v>
      </c>
      <c r="D283" s="5" t="s">
        <v>160</v>
      </c>
      <c r="E283" s="48">
        <v>0.625</v>
      </c>
      <c r="F283" s="48">
        <v>0.9375</v>
      </c>
      <c r="G283" s="6">
        <v>14.0</v>
      </c>
      <c r="H283" s="12">
        <f t="shared" si="2"/>
        <v>7.5</v>
      </c>
      <c r="I283" s="13">
        <f t="shared" si="3"/>
        <v>105</v>
      </c>
    </row>
    <row r="284" ht="15.75" customHeight="1">
      <c r="A284" s="5">
        <f t="shared" si="29"/>
        <v>280</v>
      </c>
      <c r="B284" s="53">
        <v>45311.0</v>
      </c>
      <c r="C284" s="5" t="s">
        <v>23</v>
      </c>
      <c r="D284" s="5" t="s">
        <v>160</v>
      </c>
      <c r="E284" s="48">
        <v>0.6666666666666666</v>
      </c>
      <c r="F284" s="48">
        <v>0.3333333333333333</v>
      </c>
      <c r="G284" s="6">
        <v>14.0</v>
      </c>
      <c r="H284" s="12">
        <f t="shared" si="2"/>
        <v>16</v>
      </c>
      <c r="I284" s="13">
        <f t="shared" si="3"/>
        <v>224</v>
      </c>
      <c r="J284" s="5" t="s">
        <v>179</v>
      </c>
      <c r="K284" s="5" t="s">
        <v>180</v>
      </c>
      <c r="M284" s="5" t="s">
        <v>181</v>
      </c>
    </row>
    <row r="285" ht="15.75" customHeight="1">
      <c r="A285" s="5">
        <f t="shared" si="29"/>
        <v>281</v>
      </c>
      <c r="B285" s="53">
        <v>45312.0</v>
      </c>
      <c r="C285" s="5" t="s">
        <v>15</v>
      </c>
      <c r="D285" s="5" t="s">
        <v>160</v>
      </c>
      <c r="E285" s="48">
        <v>0.7708333333333334</v>
      </c>
      <c r="F285" s="48">
        <v>0.2708333333333333</v>
      </c>
      <c r="G285" s="6">
        <v>14.0</v>
      </c>
      <c r="H285" s="12">
        <f t="shared" si="2"/>
        <v>12</v>
      </c>
      <c r="I285" s="13">
        <f t="shared" si="3"/>
        <v>168</v>
      </c>
      <c r="K285" s="5" t="s">
        <v>182</v>
      </c>
      <c r="M285" s="5" t="s">
        <v>183</v>
      </c>
    </row>
    <row r="286" ht="15.75" customHeight="1">
      <c r="A286" s="5">
        <f t="shared" si="29"/>
        <v>282</v>
      </c>
      <c r="B286" s="53">
        <v>45313.0</v>
      </c>
      <c r="C286" s="5" t="s">
        <v>17</v>
      </c>
      <c r="D286" s="5" t="s">
        <v>160</v>
      </c>
      <c r="E286" s="48">
        <v>0.625</v>
      </c>
      <c r="F286" s="48">
        <v>0.9375</v>
      </c>
      <c r="G286" s="6">
        <v>14.0</v>
      </c>
      <c r="H286" s="12">
        <f t="shared" si="2"/>
        <v>7.5</v>
      </c>
      <c r="I286" s="13">
        <f t="shared" si="3"/>
        <v>105</v>
      </c>
      <c r="K286" s="5" t="s">
        <v>184</v>
      </c>
      <c r="M286" s="5" t="s">
        <v>185</v>
      </c>
    </row>
    <row r="287" ht="15.75" customHeight="1">
      <c r="A287" s="5">
        <f t="shared" si="29"/>
        <v>283</v>
      </c>
      <c r="B287" s="53">
        <v>45314.0</v>
      </c>
      <c r="C287" s="5" t="s">
        <v>18</v>
      </c>
      <c r="D287" s="5" t="s">
        <v>160</v>
      </c>
      <c r="E287" s="48">
        <v>0.625</v>
      </c>
      <c r="F287" s="48">
        <v>0.9375</v>
      </c>
      <c r="G287" s="6">
        <v>14.0</v>
      </c>
      <c r="H287" s="12">
        <f t="shared" si="2"/>
        <v>7.5</v>
      </c>
      <c r="I287" s="13">
        <f t="shared" si="3"/>
        <v>105</v>
      </c>
      <c r="K287" s="5" t="s">
        <v>186</v>
      </c>
      <c r="M287" s="5" t="s">
        <v>187</v>
      </c>
    </row>
    <row r="288" ht="15.75" customHeight="1">
      <c r="A288" s="5">
        <f t="shared" si="29"/>
        <v>284</v>
      </c>
      <c r="B288" s="53">
        <v>45315.0</v>
      </c>
      <c r="C288" s="5" t="s">
        <v>19</v>
      </c>
      <c r="D288" s="5" t="s">
        <v>160</v>
      </c>
      <c r="E288" s="48">
        <v>0.625</v>
      </c>
      <c r="F288" s="48">
        <v>0.9375</v>
      </c>
      <c r="G288" s="6">
        <v>14.0</v>
      </c>
      <c r="H288" s="12">
        <f t="shared" si="2"/>
        <v>7.5</v>
      </c>
      <c r="I288" s="13">
        <f t="shared" si="3"/>
        <v>105</v>
      </c>
      <c r="K288" s="5" t="s">
        <v>188</v>
      </c>
      <c r="M288" s="5" t="s">
        <v>189</v>
      </c>
    </row>
    <row r="289" ht="15.75" customHeight="1">
      <c r="A289" s="5">
        <f t="shared" si="29"/>
        <v>285</v>
      </c>
      <c r="B289" s="53">
        <v>45316.0</v>
      </c>
      <c r="C289" s="5" t="s">
        <v>21</v>
      </c>
      <c r="D289" s="5" t="s">
        <v>160</v>
      </c>
      <c r="E289" s="48">
        <v>0.6041666666666666</v>
      </c>
      <c r="F289" s="48">
        <v>0.9375</v>
      </c>
      <c r="G289" s="6">
        <v>14.0</v>
      </c>
      <c r="H289" s="12">
        <f t="shared" si="2"/>
        <v>8</v>
      </c>
      <c r="I289" s="13">
        <f t="shared" si="3"/>
        <v>112</v>
      </c>
      <c r="K289" s="5" t="s">
        <v>190</v>
      </c>
    </row>
    <row r="290" ht="15.75" customHeight="1">
      <c r="A290" s="5">
        <f t="shared" si="29"/>
        <v>286</v>
      </c>
      <c r="B290" s="53">
        <v>45317.0</v>
      </c>
      <c r="C290" s="5" t="s">
        <v>138</v>
      </c>
      <c r="D290" s="5" t="s">
        <v>160</v>
      </c>
      <c r="E290" s="48">
        <v>0.625</v>
      </c>
      <c r="F290" s="48">
        <v>0.9375</v>
      </c>
      <c r="G290" s="6">
        <v>14.0</v>
      </c>
      <c r="H290" s="12">
        <f t="shared" si="2"/>
        <v>7.5</v>
      </c>
      <c r="I290" s="13">
        <f t="shared" si="3"/>
        <v>105</v>
      </c>
      <c r="K290" s="5" t="s">
        <v>191</v>
      </c>
    </row>
    <row r="291" ht="15.75" customHeight="1">
      <c r="A291" s="5">
        <f t="shared" si="29"/>
        <v>287</v>
      </c>
      <c r="B291" s="53">
        <v>45318.0</v>
      </c>
      <c r="C291" s="5" t="s">
        <v>23</v>
      </c>
      <c r="D291" s="5" t="s">
        <v>160</v>
      </c>
      <c r="E291" s="48">
        <v>0.75</v>
      </c>
      <c r="F291" s="48">
        <v>0.3333333333333333</v>
      </c>
      <c r="G291" s="6">
        <v>14.0</v>
      </c>
      <c r="H291" s="12">
        <f t="shared" si="2"/>
        <v>14</v>
      </c>
      <c r="I291" s="13">
        <f t="shared" si="3"/>
        <v>196</v>
      </c>
      <c r="K291" s="5" t="s">
        <v>192</v>
      </c>
      <c r="L291" s="5"/>
    </row>
    <row r="292" ht="15.75" customHeight="1">
      <c r="A292" s="5">
        <f t="shared" si="29"/>
        <v>288</v>
      </c>
      <c r="B292" s="53">
        <v>45319.0</v>
      </c>
      <c r="C292" s="5" t="s">
        <v>15</v>
      </c>
      <c r="D292" s="5" t="s">
        <v>160</v>
      </c>
      <c r="E292" s="48">
        <v>0.75</v>
      </c>
      <c r="F292" s="48">
        <v>0.2708333333333333</v>
      </c>
      <c r="G292" s="6">
        <v>14.0</v>
      </c>
      <c r="H292" s="12">
        <f t="shared" si="2"/>
        <v>12.5</v>
      </c>
      <c r="I292" s="13">
        <f t="shared" si="3"/>
        <v>175</v>
      </c>
      <c r="K292" s="5" t="s">
        <v>193</v>
      </c>
    </row>
    <row r="293" ht="15.75" customHeight="1">
      <c r="A293" s="52">
        <f t="shared" si="29"/>
        <v>289</v>
      </c>
      <c r="B293" s="53">
        <v>45320.0</v>
      </c>
      <c r="C293" s="52" t="s">
        <v>17</v>
      </c>
      <c r="D293" s="52" t="s">
        <v>160</v>
      </c>
      <c r="E293" s="54">
        <v>0.6458333333333334</v>
      </c>
      <c r="F293" s="54">
        <v>0.9375</v>
      </c>
      <c r="G293" s="55">
        <v>14.0</v>
      </c>
      <c r="H293" s="12">
        <f t="shared" si="2"/>
        <v>7</v>
      </c>
      <c r="I293" s="13">
        <f t="shared" si="3"/>
        <v>98</v>
      </c>
      <c r="J293" s="52" t="s">
        <v>194</v>
      </c>
      <c r="K293" s="52"/>
      <c r="L293" s="52"/>
      <c r="M293" s="52"/>
      <c r="N293" s="52"/>
      <c r="O293" s="52"/>
      <c r="P293" s="52"/>
      <c r="Q293" s="52"/>
      <c r="R293" s="52"/>
      <c r="S293" s="52"/>
      <c r="T293" s="52"/>
      <c r="U293" s="52"/>
      <c r="V293" s="52"/>
      <c r="W293" s="52"/>
      <c r="X293" s="52"/>
      <c r="Y293" s="52"/>
      <c r="Z293" s="52"/>
      <c r="AA293" s="52"/>
      <c r="AB293" s="52"/>
      <c r="AC293" s="52"/>
      <c r="AD293" s="52"/>
      <c r="AE293" s="52"/>
      <c r="AF293" s="52"/>
      <c r="AG293" s="52"/>
      <c r="AH293" s="52"/>
      <c r="AI293" s="52"/>
      <c r="AJ293" s="52"/>
      <c r="AK293" s="52"/>
      <c r="AL293" s="52"/>
      <c r="AM293" s="52"/>
      <c r="AN293" s="52"/>
      <c r="AO293" s="52"/>
      <c r="AP293" s="52"/>
      <c r="AQ293" s="52"/>
      <c r="AR293" s="52"/>
      <c r="AS293" s="52"/>
      <c r="AT293" s="52"/>
      <c r="AU293" s="52"/>
      <c r="AV293" s="52"/>
    </row>
    <row r="294" ht="15.75" customHeight="1">
      <c r="A294" s="5">
        <f t="shared" si="29"/>
        <v>290</v>
      </c>
      <c r="B294" s="53">
        <v>45321.0</v>
      </c>
      <c r="C294" s="5" t="s">
        <v>18</v>
      </c>
      <c r="D294" s="5" t="s">
        <v>160</v>
      </c>
      <c r="E294" s="48">
        <v>0.6041666666666666</v>
      </c>
      <c r="F294" s="48">
        <v>0.9375</v>
      </c>
      <c r="G294" s="6">
        <v>14.0</v>
      </c>
      <c r="H294" s="12">
        <f t="shared" si="2"/>
        <v>8</v>
      </c>
      <c r="I294" s="13">
        <f t="shared" si="3"/>
        <v>112</v>
      </c>
      <c r="L294" s="58">
        <f>SUM(H292:H304)+8+5.5</f>
        <v>129</v>
      </c>
    </row>
    <row r="295" ht="15.75" customHeight="1">
      <c r="A295" s="5">
        <f t="shared" si="29"/>
        <v>291</v>
      </c>
      <c r="B295" s="53">
        <v>45322.0</v>
      </c>
      <c r="C295" s="5" t="s">
        <v>19</v>
      </c>
      <c r="D295" s="5" t="s">
        <v>160</v>
      </c>
      <c r="E295" s="48">
        <v>0.6041666666666666</v>
      </c>
      <c r="F295" s="48">
        <v>0.9375</v>
      </c>
      <c r="G295" s="6">
        <v>14.0</v>
      </c>
      <c r="H295" s="12">
        <f t="shared" si="2"/>
        <v>8</v>
      </c>
      <c r="I295" s="13">
        <f t="shared" si="3"/>
        <v>112</v>
      </c>
    </row>
    <row r="296" ht="15.75" customHeight="1">
      <c r="A296" s="5">
        <f t="shared" si="29"/>
        <v>292</v>
      </c>
      <c r="B296" s="53">
        <v>45323.0</v>
      </c>
      <c r="C296" s="5" t="s">
        <v>21</v>
      </c>
      <c r="D296" s="5" t="s">
        <v>160</v>
      </c>
      <c r="E296" s="48">
        <v>0.6041666666666666</v>
      </c>
      <c r="F296" s="48">
        <v>0.9375</v>
      </c>
      <c r="G296" s="6">
        <v>14.0</v>
      </c>
      <c r="H296" s="12">
        <f t="shared" si="2"/>
        <v>8</v>
      </c>
      <c r="I296" s="13">
        <f t="shared" si="3"/>
        <v>112</v>
      </c>
    </row>
    <row r="297" ht="15.75" customHeight="1">
      <c r="A297" s="5">
        <f t="shared" si="29"/>
        <v>293</v>
      </c>
      <c r="B297" s="53">
        <v>45324.0</v>
      </c>
      <c r="C297" s="5" t="s">
        <v>22</v>
      </c>
      <c r="D297" s="5" t="s">
        <v>160</v>
      </c>
      <c r="E297" s="48">
        <v>0.625</v>
      </c>
      <c r="F297" s="48">
        <v>0.9375</v>
      </c>
      <c r="G297" s="6">
        <v>14.0</v>
      </c>
      <c r="H297" s="12">
        <f t="shared" si="2"/>
        <v>7.5</v>
      </c>
      <c r="I297" s="13">
        <f t="shared" si="3"/>
        <v>105</v>
      </c>
    </row>
    <row r="298" ht="15.75" customHeight="1">
      <c r="A298" s="5">
        <f t="shared" si="29"/>
        <v>294</v>
      </c>
      <c r="B298" s="53">
        <v>45325.0</v>
      </c>
      <c r="C298" s="5" t="s">
        <v>23</v>
      </c>
      <c r="D298" s="5" t="s">
        <v>160</v>
      </c>
      <c r="E298" s="48">
        <v>0.7708333333333334</v>
      </c>
      <c r="F298" s="48">
        <v>0.3333333333333333</v>
      </c>
      <c r="G298" s="6">
        <v>14.0</v>
      </c>
      <c r="H298" s="12">
        <f t="shared" si="2"/>
        <v>13.5</v>
      </c>
      <c r="I298" s="13">
        <f t="shared" si="3"/>
        <v>189</v>
      </c>
    </row>
    <row r="299" ht="15.75" customHeight="1">
      <c r="A299" s="52">
        <f t="shared" si="29"/>
        <v>295</v>
      </c>
      <c r="B299" s="53">
        <v>45326.0</v>
      </c>
      <c r="C299" s="52" t="s">
        <v>15</v>
      </c>
      <c r="D299" s="5" t="s">
        <v>160</v>
      </c>
      <c r="E299" s="54">
        <v>0.75</v>
      </c>
      <c r="F299" s="54">
        <v>0.2708333333333333</v>
      </c>
      <c r="G299" s="55">
        <v>14.0</v>
      </c>
      <c r="H299" s="12">
        <f t="shared" si="2"/>
        <v>12.5</v>
      </c>
      <c r="I299" s="13">
        <f t="shared" si="3"/>
        <v>175</v>
      </c>
      <c r="J299" s="52"/>
      <c r="K299" s="52" t="s">
        <v>195</v>
      </c>
      <c r="L299" s="52"/>
      <c r="M299" s="52"/>
      <c r="N299" s="52"/>
      <c r="O299" s="52"/>
      <c r="P299" s="52"/>
      <c r="Q299" s="52"/>
      <c r="R299" s="52"/>
      <c r="S299" s="52"/>
      <c r="T299" s="52"/>
      <c r="U299" s="52"/>
      <c r="V299" s="52"/>
      <c r="W299" s="52"/>
      <c r="X299" s="52"/>
      <c r="Y299" s="52"/>
      <c r="Z299" s="52"/>
      <c r="AA299" s="52"/>
      <c r="AB299" s="52"/>
      <c r="AC299" s="52"/>
      <c r="AD299" s="52"/>
      <c r="AE299" s="52"/>
      <c r="AF299" s="52"/>
      <c r="AG299" s="52"/>
      <c r="AH299" s="52"/>
      <c r="AI299" s="52"/>
      <c r="AJ299" s="52"/>
      <c r="AK299" s="52"/>
      <c r="AL299" s="52"/>
      <c r="AM299" s="52"/>
      <c r="AN299" s="52"/>
      <c r="AO299" s="52"/>
      <c r="AP299" s="52"/>
      <c r="AQ299" s="52"/>
      <c r="AR299" s="52"/>
      <c r="AS299" s="52"/>
      <c r="AT299" s="52"/>
      <c r="AU299" s="52"/>
      <c r="AV299" s="52"/>
    </row>
    <row r="300" ht="15.75" customHeight="1">
      <c r="A300" s="52">
        <f t="shared" si="29"/>
        <v>296</v>
      </c>
      <c r="B300" s="53">
        <v>45327.0</v>
      </c>
      <c r="C300" s="52" t="s">
        <v>17</v>
      </c>
      <c r="D300" s="5" t="s">
        <v>160</v>
      </c>
      <c r="E300" s="54">
        <v>0.6041666666666666</v>
      </c>
      <c r="F300" s="54">
        <v>0.9375</v>
      </c>
      <c r="G300" s="55">
        <v>14.0</v>
      </c>
      <c r="H300" s="12">
        <f t="shared" si="2"/>
        <v>8</v>
      </c>
      <c r="I300" s="13">
        <f t="shared" si="3"/>
        <v>112</v>
      </c>
      <c r="J300" s="52"/>
      <c r="K300" s="52" t="s">
        <v>196</v>
      </c>
      <c r="L300" s="52"/>
      <c r="M300" s="52"/>
      <c r="N300" s="52"/>
      <c r="O300" s="52"/>
      <c r="P300" s="52"/>
      <c r="Q300" s="52"/>
      <c r="R300" s="52"/>
      <c r="S300" s="52"/>
      <c r="T300" s="52"/>
      <c r="U300" s="52"/>
      <c r="V300" s="52"/>
      <c r="W300" s="52"/>
      <c r="X300" s="52"/>
      <c r="Y300" s="52"/>
      <c r="Z300" s="52"/>
      <c r="AA300" s="52"/>
      <c r="AB300" s="52"/>
      <c r="AC300" s="52"/>
      <c r="AD300" s="52"/>
      <c r="AE300" s="52"/>
      <c r="AF300" s="52"/>
      <c r="AG300" s="52"/>
      <c r="AH300" s="52"/>
      <c r="AI300" s="52"/>
      <c r="AJ300" s="52"/>
      <c r="AK300" s="52"/>
      <c r="AL300" s="52"/>
      <c r="AM300" s="52"/>
      <c r="AN300" s="52"/>
      <c r="AO300" s="52"/>
      <c r="AP300" s="52"/>
      <c r="AQ300" s="52"/>
      <c r="AR300" s="52"/>
      <c r="AS300" s="52"/>
      <c r="AT300" s="52"/>
      <c r="AU300" s="52"/>
      <c r="AV300" s="52"/>
    </row>
    <row r="301" ht="15.75" customHeight="1">
      <c r="A301" s="5">
        <f t="shared" si="29"/>
        <v>297</v>
      </c>
      <c r="B301" s="53">
        <v>45328.0</v>
      </c>
      <c r="C301" s="5" t="s">
        <v>18</v>
      </c>
      <c r="D301" s="5" t="s">
        <v>160</v>
      </c>
      <c r="E301" s="48">
        <v>0.625</v>
      </c>
      <c r="F301" s="48">
        <v>0.9375</v>
      </c>
      <c r="G301" s="6">
        <v>14.0</v>
      </c>
      <c r="H301" s="12">
        <f t="shared" si="2"/>
        <v>7.5</v>
      </c>
      <c r="I301" s="13">
        <f t="shared" si="3"/>
        <v>105</v>
      </c>
    </row>
    <row r="302" ht="15.75" customHeight="1">
      <c r="A302" s="5">
        <f t="shared" si="29"/>
        <v>298</v>
      </c>
      <c r="B302" s="53">
        <v>45329.0</v>
      </c>
      <c r="C302" s="5" t="s">
        <v>19</v>
      </c>
      <c r="D302" s="5" t="s">
        <v>160</v>
      </c>
      <c r="E302" s="48">
        <v>0.625</v>
      </c>
      <c r="F302" s="48">
        <v>0.9375</v>
      </c>
      <c r="G302" s="6">
        <v>14.0</v>
      </c>
      <c r="H302" s="12">
        <f t="shared" si="2"/>
        <v>7.5</v>
      </c>
      <c r="I302" s="13">
        <f t="shared" si="3"/>
        <v>105</v>
      </c>
    </row>
    <row r="303" ht="15.75" customHeight="1">
      <c r="A303" s="5">
        <f t="shared" si="29"/>
        <v>299</v>
      </c>
      <c r="B303" s="53">
        <v>45330.0</v>
      </c>
      <c r="C303" s="5" t="s">
        <v>21</v>
      </c>
      <c r="D303" s="5" t="s">
        <v>160</v>
      </c>
      <c r="E303" s="48">
        <v>0.6041666666666666</v>
      </c>
      <c r="F303" s="48">
        <v>0.9375</v>
      </c>
      <c r="G303" s="6">
        <v>14.0</v>
      </c>
      <c r="H303" s="12">
        <f t="shared" si="2"/>
        <v>8</v>
      </c>
      <c r="I303" s="13">
        <f t="shared" si="3"/>
        <v>112</v>
      </c>
    </row>
    <row r="304" ht="15.75" customHeight="1">
      <c r="A304" s="5">
        <f t="shared" si="29"/>
        <v>300</v>
      </c>
      <c r="B304" s="53">
        <v>45331.0</v>
      </c>
      <c r="C304" s="5" t="s">
        <v>22</v>
      </c>
      <c r="D304" s="5" t="s">
        <v>160</v>
      </c>
      <c r="E304" s="48">
        <v>0.625</v>
      </c>
      <c r="F304" s="48">
        <v>0.9375</v>
      </c>
      <c r="G304" s="6">
        <v>14.0</v>
      </c>
      <c r="H304" s="12">
        <f t="shared" si="2"/>
        <v>7.5</v>
      </c>
      <c r="I304" s="13">
        <f t="shared" si="3"/>
        <v>105</v>
      </c>
    </row>
    <row r="305" ht="15.75" customHeight="1">
      <c r="A305" s="5">
        <f t="shared" si="29"/>
        <v>301</v>
      </c>
      <c r="B305" s="53">
        <v>45332.0</v>
      </c>
      <c r="C305" s="5" t="s">
        <v>23</v>
      </c>
      <c r="D305" s="5" t="s">
        <v>160</v>
      </c>
      <c r="E305" s="48">
        <v>0.7708333333333334</v>
      </c>
      <c r="F305" s="48">
        <v>0.3333333333333333</v>
      </c>
      <c r="G305" s="6">
        <v>14.0</v>
      </c>
      <c r="H305" s="12">
        <f t="shared" si="2"/>
        <v>13.5</v>
      </c>
      <c r="I305" s="13">
        <f t="shared" si="3"/>
        <v>189</v>
      </c>
    </row>
    <row r="306" ht="15.75" customHeight="1">
      <c r="A306" s="5">
        <f t="shared" si="29"/>
        <v>302</v>
      </c>
      <c r="B306" s="53">
        <v>45333.0</v>
      </c>
      <c r="C306" s="5" t="s">
        <v>15</v>
      </c>
      <c r="D306" s="5" t="s">
        <v>160</v>
      </c>
      <c r="E306" s="48">
        <v>0.75</v>
      </c>
      <c r="F306" s="48">
        <v>0.2708333333333333</v>
      </c>
      <c r="G306" s="6">
        <v>14.0</v>
      </c>
      <c r="H306" s="12">
        <f t="shared" si="2"/>
        <v>12.5</v>
      </c>
      <c r="I306" s="13">
        <f t="shared" si="3"/>
        <v>175</v>
      </c>
    </row>
    <row r="307" ht="15.75" customHeight="1">
      <c r="A307" s="5">
        <f t="shared" si="29"/>
        <v>303</v>
      </c>
      <c r="B307" s="53">
        <v>45334.0</v>
      </c>
      <c r="C307" s="5" t="s">
        <v>17</v>
      </c>
      <c r="D307" s="5" t="s">
        <v>160</v>
      </c>
      <c r="E307" s="48">
        <v>0.6458333333333334</v>
      </c>
      <c r="F307" s="48">
        <v>0.9375</v>
      </c>
      <c r="G307" s="6">
        <v>14.0</v>
      </c>
      <c r="H307" s="12">
        <f t="shared" si="2"/>
        <v>7</v>
      </c>
      <c r="I307" s="13">
        <f t="shared" si="3"/>
        <v>98</v>
      </c>
    </row>
    <row r="308" ht="15.75" customHeight="1">
      <c r="A308" s="5">
        <f t="shared" si="29"/>
        <v>304</v>
      </c>
      <c r="B308" s="53">
        <v>45335.0</v>
      </c>
      <c r="C308" s="5" t="s">
        <v>18</v>
      </c>
      <c r="D308" s="5" t="s">
        <v>160</v>
      </c>
      <c r="E308" s="48">
        <v>0.6041666666666666</v>
      </c>
      <c r="F308" s="48">
        <v>0.9375</v>
      </c>
      <c r="G308" s="6">
        <v>14.0</v>
      </c>
      <c r="H308" s="12">
        <f t="shared" si="2"/>
        <v>8</v>
      </c>
      <c r="I308" s="13">
        <f t="shared" si="3"/>
        <v>112</v>
      </c>
    </row>
    <row r="309" ht="15.75" customHeight="1">
      <c r="A309" s="5">
        <f t="shared" si="29"/>
        <v>305</v>
      </c>
      <c r="B309" s="53">
        <v>45336.0</v>
      </c>
      <c r="C309" s="5" t="s">
        <v>19</v>
      </c>
      <c r="D309" s="5" t="s">
        <v>160</v>
      </c>
      <c r="E309" s="48">
        <v>0.6458333333333334</v>
      </c>
      <c r="F309" s="48">
        <v>0.9375</v>
      </c>
      <c r="G309" s="6">
        <v>14.0</v>
      </c>
      <c r="H309" s="12">
        <f t="shared" si="2"/>
        <v>7</v>
      </c>
      <c r="I309" s="13">
        <f t="shared" si="3"/>
        <v>98</v>
      </c>
    </row>
    <row r="310" ht="15.75" customHeight="1">
      <c r="A310" s="5">
        <f t="shared" si="29"/>
        <v>306</v>
      </c>
      <c r="B310" s="53">
        <v>45337.0</v>
      </c>
      <c r="C310" s="5" t="s">
        <v>21</v>
      </c>
      <c r="D310" s="5" t="s">
        <v>160</v>
      </c>
      <c r="E310" s="48">
        <v>0.6458333333333334</v>
      </c>
      <c r="F310" s="48">
        <v>0.9375</v>
      </c>
      <c r="G310" s="6">
        <v>14.0</v>
      </c>
      <c r="H310" s="12">
        <f t="shared" si="2"/>
        <v>7</v>
      </c>
      <c r="I310" s="13">
        <f t="shared" si="3"/>
        <v>98</v>
      </c>
    </row>
    <row r="311" ht="15.75" customHeight="1">
      <c r="A311" s="5">
        <f t="shared" si="29"/>
        <v>307</v>
      </c>
      <c r="B311" s="53">
        <v>45338.0</v>
      </c>
      <c r="C311" s="5" t="s">
        <v>22</v>
      </c>
      <c r="D311" s="5" t="s">
        <v>160</v>
      </c>
      <c r="E311" s="48">
        <v>0.625</v>
      </c>
      <c r="F311" s="48">
        <v>0.9375</v>
      </c>
      <c r="G311" s="6">
        <v>14.0</v>
      </c>
      <c r="H311" s="12">
        <f t="shared" si="2"/>
        <v>7.5</v>
      </c>
      <c r="I311" s="13">
        <f t="shared" si="3"/>
        <v>105</v>
      </c>
    </row>
    <row r="312" ht="15.75" customHeight="1">
      <c r="A312" s="5">
        <f t="shared" si="29"/>
        <v>308</v>
      </c>
      <c r="B312" s="53">
        <v>45339.0</v>
      </c>
      <c r="C312" s="5" t="s">
        <v>23</v>
      </c>
      <c r="D312" s="5" t="s">
        <v>160</v>
      </c>
      <c r="E312" s="48">
        <v>0.75</v>
      </c>
      <c r="F312" s="48">
        <v>0.3333333333333333</v>
      </c>
      <c r="G312" s="6">
        <v>14.0</v>
      </c>
      <c r="H312" s="12">
        <f t="shared" si="2"/>
        <v>14</v>
      </c>
      <c r="I312" s="13">
        <f t="shared" si="3"/>
        <v>196</v>
      </c>
    </row>
    <row r="313" ht="15.75" customHeight="1">
      <c r="A313" s="52">
        <f t="shared" si="29"/>
        <v>309</v>
      </c>
      <c r="B313" s="53">
        <v>45340.0</v>
      </c>
      <c r="C313" s="52" t="s">
        <v>15</v>
      </c>
      <c r="D313" s="52" t="s">
        <v>160</v>
      </c>
      <c r="E313" s="54">
        <v>0.75</v>
      </c>
      <c r="F313" s="54">
        <v>0.2916666666666667</v>
      </c>
      <c r="G313" s="55">
        <v>14.0</v>
      </c>
      <c r="H313" s="12">
        <f t="shared" si="2"/>
        <v>13</v>
      </c>
      <c r="I313" s="13">
        <f t="shared" si="3"/>
        <v>182</v>
      </c>
      <c r="J313" s="59" t="s">
        <v>197</v>
      </c>
      <c r="K313" s="52" t="s">
        <v>198</v>
      </c>
      <c r="L313" s="52"/>
      <c r="M313" s="52"/>
      <c r="N313" s="52"/>
      <c r="O313" s="52"/>
      <c r="P313" s="52"/>
      <c r="Q313" s="52"/>
      <c r="R313" s="52"/>
      <c r="S313" s="52"/>
      <c r="T313" s="52"/>
      <c r="U313" s="52"/>
      <c r="V313" s="52"/>
      <c r="W313" s="52"/>
      <c r="X313" s="52"/>
      <c r="Y313" s="52"/>
      <c r="Z313" s="52"/>
      <c r="AA313" s="52"/>
      <c r="AB313" s="52"/>
      <c r="AC313" s="52"/>
      <c r="AD313" s="52"/>
      <c r="AE313" s="52"/>
      <c r="AF313" s="52"/>
      <c r="AG313" s="52"/>
      <c r="AH313" s="52"/>
      <c r="AI313" s="52"/>
      <c r="AJ313" s="52"/>
      <c r="AK313" s="52"/>
      <c r="AL313" s="52"/>
      <c r="AM313" s="52"/>
      <c r="AN313" s="52"/>
      <c r="AO313" s="52"/>
      <c r="AP313" s="52"/>
      <c r="AQ313" s="52"/>
      <c r="AR313" s="52"/>
      <c r="AS313" s="52"/>
      <c r="AT313" s="52"/>
      <c r="AU313" s="52"/>
      <c r="AV313" s="52"/>
    </row>
    <row r="314" ht="15.75" customHeight="1">
      <c r="A314" s="5">
        <f t="shared" si="29"/>
        <v>310</v>
      </c>
      <c r="B314" s="53">
        <v>45341.0</v>
      </c>
      <c r="C314" s="5" t="s">
        <v>17</v>
      </c>
      <c r="D314" s="5" t="s">
        <v>160</v>
      </c>
      <c r="E314" s="48">
        <v>0.6875</v>
      </c>
      <c r="F314" s="48">
        <v>0.9375</v>
      </c>
      <c r="G314" s="6">
        <v>14.0</v>
      </c>
      <c r="H314" s="12">
        <f t="shared" si="2"/>
        <v>6</v>
      </c>
      <c r="I314" s="13">
        <f t="shared" si="3"/>
        <v>84</v>
      </c>
    </row>
    <row r="315" ht="15.75" customHeight="1">
      <c r="A315" s="5">
        <f t="shared" si="29"/>
        <v>311</v>
      </c>
      <c r="B315" s="53">
        <v>45342.0</v>
      </c>
      <c r="C315" s="5" t="s">
        <v>18</v>
      </c>
      <c r="D315" s="5" t="s">
        <v>160</v>
      </c>
      <c r="E315" s="48">
        <v>0.625</v>
      </c>
      <c r="F315" s="48">
        <v>0.9375</v>
      </c>
      <c r="G315" s="6">
        <v>14.0</v>
      </c>
      <c r="H315" s="12">
        <f t="shared" si="2"/>
        <v>7.5</v>
      </c>
      <c r="I315" s="13">
        <f t="shared" si="3"/>
        <v>105</v>
      </c>
    </row>
    <row r="316" ht="15.75" customHeight="1">
      <c r="A316" s="5">
        <f t="shared" si="29"/>
        <v>312</v>
      </c>
      <c r="B316" s="53">
        <v>45343.0</v>
      </c>
      <c r="C316" s="5" t="s">
        <v>19</v>
      </c>
      <c r="D316" s="5" t="s">
        <v>160</v>
      </c>
      <c r="E316" s="48">
        <v>0.625</v>
      </c>
      <c r="F316" s="57">
        <v>0.9375</v>
      </c>
      <c r="G316" s="6">
        <v>14.0</v>
      </c>
      <c r="H316" s="12">
        <f t="shared" si="2"/>
        <v>7.5</v>
      </c>
      <c r="I316" s="13">
        <f t="shared" si="3"/>
        <v>105</v>
      </c>
    </row>
    <row r="317" ht="15.75" customHeight="1">
      <c r="A317" s="5">
        <f t="shared" si="29"/>
        <v>313</v>
      </c>
      <c r="B317" s="53">
        <v>45344.0</v>
      </c>
      <c r="C317" s="5" t="s">
        <v>21</v>
      </c>
      <c r="D317" s="5" t="s">
        <v>160</v>
      </c>
      <c r="E317" s="48">
        <v>0.6041666666666666</v>
      </c>
      <c r="F317" s="48">
        <v>0.9375</v>
      </c>
      <c r="G317" s="6">
        <v>14.0</v>
      </c>
      <c r="H317" s="12">
        <f t="shared" si="2"/>
        <v>8</v>
      </c>
      <c r="I317" s="13">
        <f t="shared" si="3"/>
        <v>112</v>
      </c>
    </row>
    <row r="318" ht="15.75" customHeight="1">
      <c r="A318" s="5">
        <f t="shared" si="29"/>
        <v>314</v>
      </c>
      <c r="B318" s="53">
        <v>45345.0</v>
      </c>
      <c r="C318" s="5" t="s">
        <v>22</v>
      </c>
      <c r="D318" s="5" t="s">
        <v>160</v>
      </c>
      <c r="E318" s="48">
        <v>0.625</v>
      </c>
      <c r="F318" s="48">
        <v>0.8333333333333334</v>
      </c>
      <c r="G318" s="6">
        <v>14.0</v>
      </c>
      <c r="H318" s="12">
        <f t="shared" si="2"/>
        <v>5</v>
      </c>
      <c r="I318" s="13">
        <f t="shared" si="3"/>
        <v>70</v>
      </c>
    </row>
    <row r="319" ht="15.75" customHeight="1">
      <c r="A319" s="5">
        <f t="shared" si="29"/>
        <v>315</v>
      </c>
      <c r="B319" s="53">
        <v>45346.0</v>
      </c>
      <c r="C319" s="5" t="s">
        <v>23</v>
      </c>
      <c r="D319" s="5" t="s">
        <v>160</v>
      </c>
      <c r="E319" s="48">
        <v>0.7916666666666666</v>
      </c>
      <c r="F319" s="48">
        <v>0.2708333333333333</v>
      </c>
      <c r="G319" s="6">
        <v>14.0</v>
      </c>
      <c r="H319" s="12">
        <f t="shared" si="2"/>
        <v>11.5</v>
      </c>
      <c r="I319" s="13">
        <f t="shared" si="3"/>
        <v>161</v>
      </c>
    </row>
    <row r="320" ht="15.75" customHeight="1">
      <c r="A320" s="5">
        <f t="shared" si="29"/>
        <v>316</v>
      </c>
      <c r="B320" s="53">
        <v>45347.0</v>
      </c>
      <c r="C320" s="5" t="s">
        <v>15</v>
      </c>
      <c r="D320" s="52" t="s">
        <v>160</v>
      </c>
      <c r="E320" s="48">
        <v>0.7708333333333334</v>
      </c>
      <c r="F320" s="48">
        <v>0.2708333333333333</v>
      </c>
      <c r="G320" s="6">
        <v>14.0</v>
      </c>
      <c r="H320" s="12">
        <f t="shared" si="2"/>
        <v>12</v>
      </c>
      <c r="I320" s="13">
        <f t="shared" si="3"/>
        <v>168</v>
      </c>
    </row>
    <row r="321" ht="15.75" customHeight="1">
      <c r="A321" s="5">
        <f t="shared" si="29"/>
        <v>317</v>
      </c>
      <c r="B321" s="53">
        <v>45348.0</v>
      </c>
      <c r="C321" s="5" t="s">
        <v>17</v>
      </c>
      <c r="D321" s="5" t="s">
        <v>160</v>
      </c>
      <c r="E321" s="57">
        <v>0.625</v>
      </c>
      <c r="F321" s="48">
        <v>0.9375</v>
      </c>
      <c r="G321" s="6">
        <v>14.0</v>
      </c>
      <c r="H321" s="12">
        <f t="shared" si="2"/>
        <v>7.5</v>
      </c>
      <c r="I321" s="13">
        <f t="shared" si="3"/>
        <v>105</v>
      </c>
    </row>
    <row r="322" ht="15.75" customHeight="1">
      <c r="A322" s="5">
        <f t="shared" si="29"/>
        <v>318</v>
      </c>
      <c r="B322" s="53">
        <v>45349.0</v>
      </c>
      <c r="C322" s="5" t="s">
        <v>18</v>
      </c>
      <c r="D322" s="5" t="s">
        <v>160</v>
      </c>
      <c r="E322" s="48">
        <v>0.6041666666666666</v>
      </c>
      <c r="F322" s="48">
        <v>0.9375</v>
      </c>
      <c r="G322" s="6">
        <v>14.0</v>
      </c>
      <c r="H322" s="12">
        <f t="shared" si="2"/>
        <v>8</v>
      </c>
      <c r="I322" s="13">
        <f t="shared" si="3"/>
        <v>112</v>
      </c>
    </row>
    <row r="323" ht="15.75" customHeight="1">
      <c r="A323" s="5">
        <f t="shared" si="29"/>
        <v>319</v>
      </c>
      <c r="B323" s="53">
        <v>45350.0</v>
      </c>
      <c r="C323" s="5" t="s">
        <v>19</v>
      </c>
      <c r="D323" s="5" t="s">
        <v>160</v>
      </c>
      <c r="E323" s="48">
        <v>0.6041666666666666</v>
      </c>
      <c r="F323" s="48">
        <v>0.9375</v>
      </c>
      <c r="G323" s="6">
        <v>14.0</v>
      </c>
      <c r="H323" s="12">
        <f t="shared" si="2"/>
        <v>8</v>
      </c>
      <c r="I323" s="13">
        <f t="shared" si="3"/>
        <v>112</v>
      </c>
    </row>
    <row r="324" ht="15.75" customHeight="1">
      <c r="A324" s="5">
        <f t="shared" si="29"/>
        <v>320</v>
      </c>
      <c r="B324" s="53">
        <v>45351.0</v>
      </c>
      <c r="C324" s="5" t="s">
        <v>21</v>
      </c>
      <c r="D324" s="5" t="s">
        <v>160</v>
      </c>
      <c r="E324" s="48">
        <v>0.6041666666666666</v>
      </c>
      <c r="F324" s="48">
        <v>0.9375</v>
      </c>
      <c r="G324" s="6">
        <v>14.0</v>
      </c>
      <c r="H324" s="12">
        <f t="shared" si="2"/>
        <v>8</v>
      </c>
      <c r="I324" s="13">
        <f t="shared" si="3"/>
        <v>112</v>
      </c>
    </row>
    <row r="325" ht="15.75" customHeight="1">
      <c r="A325" s="5">
        <f t="shared" si="29"/>
        <v>321</v>
      </c>
      <c r="B325" s="53">
        <v>45352.0</v>
      </c>
      <c r="C325" s="5" t="s">
        <v>22</v>
      </c>
      <c r="D325" s="5" t="s">
        <v>160</v>
      </c>
      <c r="E325" s="57">
        <v>0.625</v>
      </c>
      <c r="F325" s="48">
        <v>0.9375</v>
      </c>
      <c r="G325" s="6">
        <v>14.0</v>
      </c>
      <c r="H325" s="12">
        <f t="shared" si="2"/>
        <v>7.5</v>
      </c>
      <c r="I325" s="13">
        <f t="shared" si="3"/>
        <v>105</v>
      </c>
    </row>
    <row r="326" ht="15.75" customHeight="1">
      <c r="A326" s="5">
        <f t="shared" si="29"/>
        <v>322</v>
      </c>
      <c r="B326" s="53">
        <v>45353.0</v>
      </c>
      <c r="C326" s="5" t="s">
        <v>23</v>
      </c>
      <c r="D326" s="52" t="s">
        <v>160</v>
      </c>
      <c r="E326" s="48">
        <v>0.3541666666666667</v>
      </c>
      <c r="F326" s="48">
        <v>0.7291666666666666</v>
      </c>
      <c r="G326" s="6">
        <v>14.0</v>
      </c>
      <c r="H326" s="12">
        <f t="shared" si="2"/>
        <v>9</v>
      </c>
      <c r="I326" s="13">
        <f t="shared" si="3"/>
        <v>126</v>
      </c>
    </row>
    <row r="327" ht="15.75" customHeight="1">
      <c r="A327" s="5">
        <f t="shared" si="29"/>
        <v>323</v>
      </c>
      <c r="B327" s="53">
        <v>45354.0</v>
      </c>
      <c r="C327" s="5" t="s">
        <v>15</v>
      </c>
      <c r="D327" s="5" t="s">
        <v>160</v>
      </c>
      <c r="E327" s="48">
        <v>0.375</v>
      </c>
      <c r="F327" s="48">
        <v>0.75</v>
      </c>
      <c r="G327" s="6">
        <v>14.0</v>
      </c>
      <c r="H327" s="12">
        <f t="shared" si="2"/>
        <v>9</v>
      </c>
      <c r="I327" s="13">
        <f t="shared" si="3"/>
        <v>126</v>
      </c>
    </row>
    <row r="328" ht="15.75" customHeight="1">
      <c r="A328" s="5">
        <f t="shared" si="29"/>
        <v>324</v>
      </c>
      <c r="B328" s="53">
        <v>45355.0</v>
      </c>
      <c r="C328" s="5" t="s">
        <v>17</v>
      </c>
      <c r="D328" s="5" t="s">
        <v>160</v>
      </c>
      <c r="E328" s="48">
        <v>0.3333333333333333</v>
      </c>
      <c r="F328" s="48">
        <v>0.625</v>
      </c>
      <c r="G328" s="6">
        <v>14.0</v>
      </c>
      <c r="H328" s="12">
        <f t="shared" si="2"/>
        <v>7</v>
      </c>
      <c r="I328" s="13">
        <f t="shared" si="3"/>
        <v>98</v>
      </c>
    </row>
    <row r="329" ht="15.75" customHeight="1">
      <c r="A329" s="5">
        <f t="shared" si="29"/>
        <v>325</v>
      </c>
      <c r="B329" s="53">
        <v>45356.0</v>
      </c>
      <c r="C329" s="5" t="s">
        <v>18</v>
      </c>
      <c r="D329" s="5" t="s">
        <v>160</v>
      </c>
      <c r="E329" s="48">
        <v>0.6041666666666666</v>
      </c>
      <c r="F329" s="48">
        <v>0.9375</v>
      </c>
      <c r="G329" s="6">
        <v>14.0</v>
      </c>
      <c r="H329" s="12">
        <f t="shared" si="2"/>
        <v>8</v>
      </c>
      <c r="I329" s="13">
        <f t="shared" si="3"/>
        <v>112</v>
      </c>
    </row>
    <row r="330" ht="15.75" customHeight="1">
      <c r="A330" s="5">
        <f t="shared" si="29"/>
        <v>326</v>
      </c>
      <c r="B330" s="53">
        <v>45357.0</v>
      </c>
      <c r="C330" s="5" t="s">
        <v>19</v>
      </c>
      <c r="D330" s="5" t="s">
        <v>160</v>
      </c>
      <c r="E330" s="48">
        <v>0.2916666666666667</v>
      </c>
      <c r="F330" s="48">
        <v>0.625</v>
      </c>
      <c r="G330" s="6">
        <v>14.0</v>
      </c>
      <c r="H330" s="12">
        <f t="shared" si="2"/>
        <v>8</v>
      </c>
      <c r="I330" s="13">
        <f t="shared" si="3"/>
        <v>112</v>
      </c>
    </row>
    <row r="331" ht="15.75" customHeight="1">
      <c r="A331" s="5">
        <f t="shared" si="29"/>
        <v>327</v>
      </c>
      <c r="B331" s="53">
        <v>45358.0</v>
      </c>
      <c r="C331" s="5" t="s">
        <v>21</v>
      </c>
      <c r="D331" s="5" t="s">
        <v>12</v>
      </c>
      <c r="E331" s="48"/>
      <c r="F331" s="48"/>
      <c r="G331" s="6">
        <v>14.0</v>
      </c>
      <c r="H331" s="12">
        <f t="shared" si="2"/>
        <v>0</v>
      </c>
      <c r="I331" s="13">
        <f t="shared" si="3"/>
        <v>0</v>
      </c>
      <c r="J331" s="5" t="s">
        <v>199</v>
      </c>
    </row>
    <row r="332" ht="15.75" customHeight="1">
      <c r="A332" s="5">
        <f t="shared" si="29"/>
        <v>328</v>
      </c>
      <c r="B332" s="53">
        <v>45359.0</v>
      </c>
      <c r="C332" s="5" t="s">
        <v>22</v>
      </c>
      <c r="D332" s="52" t="s">
        <v>160</v>
      </c>
      <c r="E332" s="57">
        <v>0.625</v>
      </c>
      <c r="F332" s="48">
        <v>0.9375</v>
      </c>
      <c r="G332" s="6">
        <v>14.0</v>
      </c>
      <c r="H332" s="12">
        <f t="shared" si="2"/>
        <v>7.5</v>
      </c>
      <c r="I332" s="13">
        <f t="shared" si="3"/>
        <v>105</v>
      </c>
    </row>
    <row r="333" ht="15.75" customHeight="1">
      <c r="A333" s="5">
        <f t="shared" si="29"/>
        <v>329</v>
      </c>
      <c r="B333" s="53">
        <v>45360.0</v>
      </c>
      <c r="C333" s="5" t="s">
        <v>23</v>
      </c>
      <c r="D333" s="5" t="s">
        <v>160</v>
      </c>
      <c r="E333" s="48">
        <v>0.75</v>
      </c>
      <c r="F333" s="48">
        <v>0.3541666666666667</v>
      </c>
      <c r="G333" s="6">
        <v>14.0</v>
      </c>
      <c r="H333" s="12">
        <f t="shared" si="2"/>
        <v>14.5</v>
      </c>
      <c r="I333" s="13">
        <f t="shared" si="3"/>
        <v>203</v>
      </c>
    </row>
    <row r="334" ht="15.75" customHeight="1">
      <c r="A334" s="5">
        <f t="shared" si="29"/>
        <v>330</v>
      </c>
      <c r="B334" s="53">
        <v>45361.0</v>
      </c>
      <c r="C334" s="5" t="s">
        <v>15</v>
      </c>
      <c r="D334" s="5" t="s">
        <v>160</v>
      </c>
      <c r="E334" s="48">
        <v>0.75</v>
      </c>
      <c r="F334" s="48">
        <v>0.2708333333333333</v>
      </c>
      <c r="G334" s="6">
        <v>14.0</v>
      </c>
      <c r="H334" s="12">
        <f t="shared" si="2"/>
        <v>12.5</v>
      </c>
      <c r="I334" s="13">
        <f t="shared" si="3"/>
        <v>175</v>
      </c>
    </row>
    <row r="335" ht="15.75" customHeight="1">
      <c r="A335" s="5">
        <f t="shared" si="29"/>
        <v>331</v>
      </c>
      <c r="B335" s="53">
        <v>45362.0</v>
      </c>
      <c r="C335" s="5" t="s">
        <v>17</v>
      </c>
      <c r="D335" s="5" t="s">
        <v>160</v>
      </c>
      <c r="E335" s="57">
        <v>0.625</v>
      </c>
      <c r="F335" s="48">
        <v>0.9375</v>
      </c>
      <c r="G335" s="6">
        <v>14.0</v>
      </c>
      <c r="H335" s="12">
        <f t="shared" si="2"/>
        <v>7.5</v>
      </c>
      <c r="I335" s="13">
        <f t="shared" si="3"/>
        <v>105</v>
      </c>
    </row>
    <row r="336" ht="15.75" customHeight="1">
      <c r="A336" s="5">
        <f t="shared" si="29"/>
        <v>332</v>
      </c>
      <c r="B336" s="53">
        <v>45363.0</v>
      </c>
      <c r="C336" s="5" t="s">
        <v>18</v>
      </c>
      <c r="D336" s="5" t="s">
        <v>160</v>
      </c>
      <c r="E336" s="57">
        <v>0.625</v>
      </c>
      <c r="F336" s="48">
        <v>0.9375</v>
      </c>
      <c r="G336" s="6">
        <v>14.0</v>
      </c>
      <c r="H336" s="12">
        <f t="shared" si="2"/>
        <v>7.5</v>
      </c>
      <c r="I336" s="13">
        <f t="shared" si="3"/>
        <v>105</v>
      </c>
    </row>
    <row r="337" ht="15.75" customHeight="1">
      <c r="A337" s="5">
        <f t="shared" si="29"/>
        <v>333</v>
      </c>
      <c r="B337" s="53">
        <v>45364.0</v>
      </c>
      <c r="C337" s="5" t="s">
        <v>19</v>
      </c>
      <c r="D337" s="5" t="s">
        <v>160</v>
      </c>
      <c r="E337" s="57">
        <v>0.625</v>
      </c>
      <c r="F337" s="48">
        <v>0.9375</v>
      </c>
      <c r="G337" s="6">
        <v>14.0</v>
      </c>
      <c r="H337" s="12">
        <f t="shared" si="2"/>
        <v>7.5</v>
      </c>
      <c r="I337" s="13">
        <f t="shared" si="3"/>
        <v>105</v>
      </c>
    </row>
    <row r="338" ht="15.75" customHeight="1">
      <c r="A338" s="5">
        <f t="shared" si="29"/>
        <v>334</v>
      </c>
      <c r="B338" s="53">
        <v>45365.0</v>
      </c>
      <c r="C338" s="5" t="s">
        <v>21</v>
      </c>
      <c r="D338" s="52" t="s">
        <v>160</v>
      </c>
      <c r="E338" s="57">
        <v>0.625</v>
      </c>
      <c r="F338" s="48">
        <v>0.9375</v>
      </c>
      <c r="G338" s="6">
        <v>14.0</v>
      </c>
      <c r="H338" s="12">
        <f t="shared" si="2"/>
        <v>7.5</v>
      </c>
      <c r="I338" s="13">
        <f t="shared" si="3"/>
        <v>105</v>
      </c>
    </row>
    <row r="339" ht="15.75" customHeight="1">
      <c r="A339" s="5">
        <f t="shared" si="29"/>
        <v>335</v>
      </c>
      <c r="B339" s="53">
        <v>45366.0</v>
      </c>
      <c r="C339" s="5" t="s">
        <v>22</v>
      </c>
      <c r="D339" s="5" t="s">
        <v>160</v>
      </c>
      <c r="E339" s="48">
        <v>0.7083333333333334</v>
      </c>
      <c r="F339" s="57">
        <v>0.9375</v>
      </c>
      <c r="G339" s="6">
        <v>14.0</v>
      </c>
      <c r="H339" s="12">
        <f t="shared" si="2"/>
        <v>5.5</v>
      </c>
      <c r="I339" s="13">
        <f t="shared" si="3"/>
        <v>77</v>
      </c>
      <c r="J339" s="59" t="s">
        <v>200</v>
      </c>
    </row>
    <row r="340" ht="15.75" customHeight="1">
      <c r="A340" s="5">
        <f t="shared" si="29"/>
        <v>336</v>
      </c>
      <c r="B340" s="53">
        <v>45367.0</v>
      </c>
      <c r="C340" s="5" t="s">
        <v>23</v>
      </c>
      <c r="D340" s="5" t="s">
        <v>160</v>
      </c>
      <c r="E340" s="48">
        <v>0.7708333333333334</v>
      </c>
      <c r="F340" s="48">
        <v>0.3333333333333333</v>
      </c>
      <c r="G340" s="6">
        <v>14.0</v>
      </c>
      <c r="H340" s="12">
        <f t="shared" si="2"/>
        <v>13.5</v>
      </c>
      <c r="I340" s="13">
        <f t="shared" si="3"/>
        <v>189</v>
      </c>
    </row>
    <row r="341" ht="15.75" customHeight="1">
      <c r="A341" s="5">
        <f t="shared" si="29"/>
        <v>337</v>
      </c>
      <c r="B341" s="53">
        <v>45368.0</v>
      </c>
      <c r="C341" s="5" t="s">
        <v>15</v>
      </c>
      <c r="D341" s="5" t="s">
        <v>160</v>
      </c>
      <c r="E341" s="48">
        <v>0.7708333333333334</v>
      </c>
      <c r="F341" s="48">
        <v>0.2708333333333333</v>
      </c>
      <c r="G341" s="6">
        <v>14.0</v>
      </c>
      <c r="H341" s="12">
        <f t="shared" si="2"/>
        <v>12</v>
      </c>
      <c r="I341" s="13">
        <f t="shared" si="3"/>
        <v>168</v>
      </c>
    </row>
    <row r="342" ht="15.75" customHeight="1">
      <c r="A342" s="5">
        <f t="shared" si="29"/>
        <v>338</v>
      </c>
      <c r="B342" s="53">
        <v>45369.0</v>
      </c>
      <c r="C342" s="5" t="s">
        <v>17</v>
      </c>
      <c r="D342" s="5" t="s">
        <v>160</v>
      </c>
      <c r="E342" s="48">
        <v>0.6041666666666666</v>
      </c>
      <c r="F342" s="48">
        <v>0.9375</v>
      </c>
      <c r="G342" s="6">
        <v>14.0</v>
      </c>
      <c r="H342" s="12">
        <f t="shared" si="2"/>
        <v>8</v>
      </c>
      <c r="I342" s="13">
        <f t="shared" si="3"/>
        <v>112</v>
      </c>
    </row>
    <row r="343" ht="15.75" customHeight="1">
      <c r="A343" s="52">
        <f t="shared" si="29"/>
        <v>339</v>
      </c>
      <c r="B343" s="53">
        <v>45370.0</v>
      </c>
      <c r="C343" s="52" t="s">
        <v>18</v>
      </c>
      <c r="D343" s="60" t="s">
        <v>201</v>
      </c>
      <c r="E343" s="54">
        <v>0.3645833333333333</v>
      </c>
      <c r="F343" s="54">
        <v>0.7083333333333334</v>
      </c>
      <c r="G343" s="55">
        <v>14.0</v>
      </c>
      <c r="H343" s="12">
        <f t="shared" si="2"/>
        <v>8.25</v>
      </c>
      <c r="I343" s="13">
        <f t="shared" si="3"/>
        <v>115.5</v>
      </c>
      <c r="J343" s="52" t="s">
        <v>202</v>
      </c>
      <c r="K343" s="52"/>
      <c r="L343" s="52"/>
      <c r="M343" s="52"/>
      <c r="N343" s="52"/>
      <c r="O343" s="52"/>
      <c r="P343" s="52"/>
      <c r="Q343" s="52"/>
      <c r="R343" s="52"/>
      <c r="S343" s="52"/>
      <c r="T343" s="52"/>
      <c r="U343" s="52"/>
      <c r="V343" s="52"/>
      <c r="W343" s="52"/>
      <c r="X343" s="52"/>
      <c r="Y343" s="52"/>
      <c r="Z343" s="52"/>
      <c r="AA343" s="52"/>
      <c r="AB343" s="52"/>
      <c r="AC343" s="52"/>
      <c r="AD343" s="52"/>
      <c r="AE343" s="52"/>
      <c r="AF343" s="52"/>
      <c r="AG343" s="52"/>
      <c r="AH343" s="52"/>
      <c r="AI343" s="52"/>
      <c r="AJ343" s="52"/>
      <c r="AK343" s="52"/>
      <c r="AL343" s="52"/>
      <c r="AM343" s="52"/>
      <c r="AN343" s="52"/>
      <c r="AO343" s="52"/>
      <c r="AP343" s="52"/>
      <c r="AQ343" s="52"/>
      <c r="AR343" s="52"/>
      <c r="AS343" s="52"/>
      <c r="AT343" s="52"/>
      <c r="AU343" s="52"/>
      <c r="AV343" s="52"/>
    </row>
    <row r="344" ht="15.75" customHeight="1">
      <c r="A344" s="5">
        <f t="shared" si="29"/>
        <v>340</v>
      </c>
      <c r="B344" s="53">
        <v>45371.0</v>
      </c>
      <c r="C344" s="5" t="s">
        <v>19</v>
      </c>
      <c r="D344" s="60" t="s">
        <v>201</v>
      </c>
      <c r="E344" s="48">
        <v>0.3645833333333333</v>
      </c>
      <c r="F344" s="48">
        <v>0.7083333333333334</v>
      </c>
      <c r="G344" s="6">
        <v>14.0</v>
      </c>
      <c r="H344" s="12">
        <f t="shared" si="2"/>
        <v>8.25</v>
      </c>
      <c r="I344" s="13">
        <f t="shared" si="3"/>
        <v>115.5</v>
      </c>
    </row>
    <row r="345" ht="15.75" customHeight="1">
      <c r="A345" s="5">
        <f t="shared" si="29"/>
        <v>341</v>
      </c>
      <c r="B345" s="53">
        <v>45372.0</v>
      </c>
      <c r="C345" s="5" t="s">
        <v>21</v>
      </c>
      <c r="D345" s="60" t="s">
        <v>201</v>
      </c>
      <c r="E345" s="48">
        <v>0.3645833333333333</v>
      </c>
      <c r="F345" s="48">
        <v>0.7083333333333334</v>
      </c>
      <c r="G345" s="6">
        <v>14.0</v>
      </c>
      <c r="H345" s="12">
        <f t="shared" si="2"/>
        <v>8.25</v>
      </c>
      <c r="I345" s="13">
        <f t="shared" si="3"/>
        <v>115.5</v>
      </c>
    </row>
    <row r="346" ht="15.75" customHeight="1">
      <c r="A346" s="5">
        <f t="shared" si="29"/>
        <v>342</v>
      </c>
      <c r="B346" s="53">
        <v>45373.0</v>
      </c>
      <c r="C346" s="5" t="s">
        <v>22</v>
      </c>
      <c r="D346" s="60" t="s">
        <v>201</v>
      </c>
      <c r="E346" s="48">
        <v>0.3645833333333333</v>
      </c>
      <c r="F346" s="48">
        <v>0.7083333333333334</v>
      </c>
      <c r="G346" s="6">
        <v>14.0</v>
      </c>
      <c r="H346" s="12">
        <f t="shared" si="2"/>
        <v>8.25</v>
      </c>
      <c r="I346" s="13">
        <f t="shared" si="3"/>
        <v>115.5</v>
      </c>
    </row>
    <row r="347" ht="15.75" customHeight="1">
      <c r="A347" s="5">
        <f t="shared" si="29"/>
        <v>343</v>
      </c>
      <c r="B347" s="53">
        <v>45374.0</v>
      </c>
      <c r="C347" s="5" t="s">
        <v>23</v>
      </c>
      <c r="D347" s="5" t="s">
        <v>160</v>
      </c>
      <c r="E347" s="48">
        <v>0.875</v>
      </c>
      <c r="F347" s="48">
        <v>0.375</v>
      </c>
      <c r="G347" s="6">
        <v>14.0</v>
      </c>
      <c r="H347" s="12">
        <f t="shared" si="2"/>
        <v>12</v>
      </c>
      <c r="I347" s="13">
        <f t="shared" si="3"/>
        <v>168</v>
      </c>
    </row>
    <row r="348" ht="15.75" customHeight="1">
      <c r="A348" s="5">
        <f t="shared" si="29"/>
        <v>344</v>
      </c>
      <c r="B348" s="53">
        <v>45375.0</v>
      </c>
      <c r="C348" s="5" t="s">
        <v>15</v>
      </c>
      <c r="D348" s="5" t="s">
        <v>160</v>
      </c>
      <c r="E348" s="48">
        <v>0.8125</v>
      </c>
      <c r="F348" s="48">
        <v>0.2708333333333333</v>
      </c>
      <c r="G348" s="6">
        <v>14.0</v>
      </c>
      <c r="H348" s="12">
        <f t="shared" si="2"/>
        <v>11</v>
      </c>
      <c r="I348" s="13">
        <f t="shared" si="3"/>
        <v>154</v>
      </c>
    </row>
    <row r="349" ht="15.75" customHeight="1">
      <c r="A349" s="5">
        <f t="shared" si="29"/>
        <v>345</v>
      </c>
      <c r="B349" s="53">
        <v>45376.0</v>
      </c>
      <c r="C349" s="5" t="s">
        <v>17</v>
      </c>
      <c r="D349" s="60" t="s">
        <v>201</v>
      </c>
      <c r="E349" s="48">
        <v>0.3645833333333333</v>
      </c>
      <c r="F349" s="48">
        <v>0.7083333333333334</v>
      </c>
      <c r="G349" s="6">
        <v>14.0</v>
      </c>
      <c r="H349" s="12">
        <f t="shared" si="2"/>
        <v>8.25</v>
      </c>
      <c r="I349" s="13">
        <f t="shared" si="3"/>
        <v>115.5</v>
      </c>
    </row>
    <row r="350" ht="15.75" customHeight="1">
      <c r="A350" s="5">
        <f t="shared" si="29"/>
        <v>346</v>
      </c>
      <c r="B350" s="53">
        <v>45377.0</v>
      </c>
      <c r="C350" s="5" t="s">
        <v>18</v>
      </c>
      <c r="D350" s="60" t="s">
        <v>201</v>
      </c>
      <c r="E350" s="48">
        <v>0.3645833333333333</v>
      </c>
      <c r="F350" s="48">
        <v>0.6875</v>
      </c>
      <c r="G350" s="6">
        <v>14.0</v>
      </c>
      <c r="H350" s="12">
        <f t="shared" si="2"/>
        <v>7.75</v>
      </c>
      <c r="I350" s="13">
        <f t="shared" si="3"/>
        <v>108.5</v>
      </c>
    </row>
    <row r="351" ht="15.75" customHeight="1">
      <c r="A351" s="5">
        <f t="shared" si="29"/>
        <v>347</v>
      </c>
      <c r="B351" s="53">
        <v>45378.0</v>
      </c>
      <c r="C351" s="5" t="s">
        <v>19</v>
      </c>
      <c r="D351" s="60" t="s">
        <v>201</v>
      </c>
      <c r="E351" s="57">
        <v>0.4166666666666667</v>
      </c>
      <c r="F351" s="48">
        <v>0.6458333333333334</v>
      </c>
      <c r="G351" s="6">
        <v>14.0</v>
      </c>
      <c r="H351" s="12">
        <f t="shared" si="2"/>
        <v>5.5</v>
      </c>
      <c r="I351" s="13">
        <f t="shared" si="3"/>
        <v>77</v>
      </c>
    </row>
    <row r="352" ht="15.75" customHeight="1">
      <c r="A352" s="5">
        <f t="shared" si="29"/>
        <v>348</v>
      </c>
      <c r="B352" s="53">
        <v>45379.0</v>
      </c>
      <c r="C352" s="5" t="s">
        <v>21</v>
      </c>
      <c r="D352" s="60" t="s">
        <v>201</v>
      </c>
      <c r="E352" s="57">
        <v>0.375</v>
      </c>
      <c r="F352" s="48">
        <v>0.625</v>
      </c>
      <c r="G352" s="6">
        <v>14.0</v>
      </c>
      <c r="H352" s="12">
        <f t="shared" si="2"/>
        <v>6</v>
      </c>
      <c r="I352" s="13">
        <f t="shared" si="3"/>
        <v>84</v>
      </c>
    </row>
    <row r="353" ht="15.75" customHeight="1">
      <c r="A353" s="5">
        <f t="shared" si="29"/>
        <v>349</v>
      </c>
      <c r="B353" s="53">
        <v>45380.0</v>
      </c>
      <c r="C353" s="5" t="s">
        <v>22</v>
      </c>
      <c r="D353" s="5" t="s">
        <v>12</v>
      </c>
      <c r="E353" s="57"/>
      <c r="F353" s="48"/>
      <c r="G353" s="6">
        <v>14.0</v>
      </c>
      <c r="H353" s="12">
        <f t="shared" si="2"/>
        <v>0</v>
      </c>
      <c r="I353" s="13">
        <f t="shared" si="3"/>
        <v>0</v>
      </c>
    </row>
    <row r="354" ht="15.75" customHeight="1">
      <c r="A354" s="5">
        <f t="shared" si="29"/>
        <v>350</v>
      </c>
      <c r="B354" s="53">
        <v>45381.0</v>
      </c>
      <c r="C354" s="5" t="s">
        <v>23</v>
      </c>
      <c r="D354" s="5" t="s">
        <v>160</v>
      </c>
      <c r="E354" s="57">
        <v>0.9375</v>
      </c>
      <c r="F354" s="48">
        <v>0.4583333333333333</v>
      </c>
      <c r="G354" s="6">
        <v>14.0</v>
      </c>
      <c r="H354" s="12">
        <f t="shared" si="2"/>
        <v>12.5</v>
      </c>
      <c r="I354" s="13">
        <f t="shared" si="3"/>
        <v>175</v>
      </c>
    </row>
    <row r="355" ht="15.75" customHeight="1">
      <c r="A355" s="5">
        <f t="shared" si="29"/>
        <v>351</v>
      </c>
      <c r="B355" s="53">
        <v>45382.0</v>
      </c>
      <c r="C355" s="5" t="s">
        <v>15</v>
      </c>
      <c r="D355" s="5" t="s">
        <v>160</v>
      </c>
      <c r="E355" s="57">
        <v>0.9166666666666666</v>
      </c>
      <c r="F355" s="48">
        <v>0.2708333333333333</v>
      </c>
      <c r="G355" s="6">
        <v>14.0</v>
      </c>
      <c r="H355" s="12">
        <f t="shared" si="2"/>
        <v>8.5</v>
      </c>
      <c r="I355" s="13">
        <f t="shared" si="3"/>
        <v>119</v>
      </c>
    </row>
    <row r="356" ht="15.75" customHeight="1">
      <c r="A356" s="52">
        <f t="shared" si="29"/>
        <v>352</v>
      </c>
      <c r="B356" s="53">
        <v>45383.0</v>
      </c>
      <c r="C356" s="52" t="s">
        <v>17</v>
      </c>
      <c r="D356" s="52" t="s">
        <v>160</v>
      </c>
      <c r="E356" s="61">
        <v>0.9375</v>
      </c>
      <c r="F356" s="54">
        <v>0.2708333333333333</v>
      </c>
      <c r="G356" s="55">
        <v>14.0</v>
      </c>
      <c r="H356" s="12">
        <f t="shared" si="2"/>
        <v>8</v>
      </c>
      <c r="I356" s="13">
        <f t="shared" si="3"/>
        <v>112</v>
      </c>
      <c r="J356" s="52" t="s">
        <v>203</v>
      </c>
      <c r="K356" s="52"/>
      <c r="L356" s="52"/>
      <c r="M356" s="52"/>
      <c r="N356" s="52"/>
      <c r="O356" s="52"/>
      <c r="P356" s="52"/>
      <c r="Q356" s="52"/>
      <c r="R356" s="52"/>
      <c r="S356" s="52"/>
      <c r="T356" s="52"/>
      <c r="U356" s="52"/>
      <c r="V356" s="52"/>
      <c r="W356" s="52"/>
      <c r="X356" s="52"/>
      <c r="Y356" s="52"/>
      <c r="Z356" s="52"/>
      <c r="AA356" s="52"/>
      <c r="AB356" s="52"/>
      <c r="AC356" s="52"/>
      <c r="AD356" s="52"/>
      <c r="AE356" s="52"/>
      <c r="AF356" s="52"/>
      <c r="AG356" s="52"/>
      <c r="AH356" s="52"/>
      <c r="AI356" s="52"/>
      <c r="AJ356" s="52"/>
      <c r="AK356" s="52"/>
      <c r="AL356" s="52"/>
      <c r="AM356" s="52"/>
      <c r="AN356" s="52"/>
      <c r="AO356" s="52"/>
      <c r="AP356" s="52"/>
      <c r="AQ356" s="52"/>
      <c r="AR356" s="52"/>
      <c r="AS356" s="52"/>
      <c r="AT356" s="52"/>
      <c r="AU356" s="52"/>
      <c r="AV356" s="52"/>
    </row>
    <row r="357" ht="15.75" customHeight="1">
      <c r="A357" s="5">
        <f t="shared" si="29"/>
        <v>353</v>
      </c>
      <c r="B357" s="53">
        <v>45384.0</v>
      </c>
      <c r="C357" s="5" t="s">
        <v>18</v>
      </c>
      <c r="D357" s="5" t="s">
        <v>160</v>
      </c>
      <c r="E357" s="57">
        <v>0.9375</v>
      </c>
      <c r="F357" s="48">
        <v>0.2708333333333333</v>
      </c>
      <c r="G357" s="6">
        <v>14.0</v>
      </c>
      <c r="H357" s="12">
        <f t="shared" si="2"/>
        <v>8</v>
      </c>
      <c r="I357" s="13">
        <f t="shared" si="3"/>
        <v>112</v>
      </c>
    </row>
    <row r="358" ht="15.75" customHeight="1">
      <c r="A358" s="5">
        <f t="shared" si="29"/>
        <v>354</v>
      </c>
      <c r="B358" s="53">
        <v>45385.0</v>
      </c>
      <c r="C358" s="5" t="s">
        <v>19</v>
      </c>
      <c r="D358" s="5" t="s">
        <v>160</v>
      </c>
      <c r="E358" s="57">
        <v>0.9375</v>
      </c>
      <c r="F358" s="48">
        <v>0.2708333333333333</v>
      </c>
      <c r="G358" s="6">
        <v>14.0</v>
      </c>
      <c r="H358" s="12">
        <f t="shared" si="2"/>
        <v>8</v>
      </c>
      <c r="I358" s="13">
        <f t="shared" si="3"/>
        <v>112</v>
      </c>
    </row>
    <row r="359" ht="15.75" customHeight="1">
      <c r="A359" s="5">
        <f t="shared" si="29"/>
        <v>355</v>
      </c>
      <c r="B359" s="53">
        <v>45386.0</v>
      </c>
      <c r="C359" s="5" t="s">
        <v>21</v>
      </c>
      <c r="D359" s="60" t="s">
        <v>201</v>
      </c>
      <c r="E359" s="57">
        <v>0.375</v>
      </c>
      <c r="F359" s="48">
        <v>0.625</v>
      </c>
      <c r="G359" s="6">
        <v>14.0</v>
      </c>
      <c r="H359" s="12">
        <f t="shared" si="2"/>
        <v>6</v>
      </c>
      <c r="I359" s="13">
        <f t="shared" si="3"/>
        <v>84</v>
      </c>
    </row>
    <row r="360" ht="15.75" customHeight="1">
      <c r="A360" s="5">
        <v>1.0</v>
      </c>
      <c r="B360" s="53">
        <v>45386.0</v>
      </c>
      <c r="C360" s="5" t="s">
        <v>21</v>
      </c>
      <c r="D360" s="5" t="s">
        <v>160</v>
      </c>
      <c r="E360" s="57">
        <v>0.9375</v>
      </c>
      <c r="F360" s="48">
        <v>0.2708333333333333</v>
      </c>
      <c r="G360" s="6">
        <v>14.0</v>
      </c>
      <c r="H360" s="12">
        <f t="shared" si="2"/>
        <v>8</v>
      </c>
      <c r="I360" s="13">
        <f t="shared" si="3"/>
        <v>112</v>
      </c>
    </row>
    <row r="361" ht="15.75" customHeight="1">
      <c r="A361" s="5">
        <f>A359+1</f>
        <v>356</v>
      </c>
      <c r="B361" s="53">
        <v>45387.0</v>
      </c>
      <c r="C361" s="5" t="s">
        <v>22</v>
      </c>
      <c r="D361" s="60" t="s">
        <v>201</v>
      </c>
      <c r="E361" s="57">
        <v>0.375</v>
      </c>
      <c r="F361" s="48">
        <v>0.625</v>
      </c>
      <c r="G361" s="6">
        <v>14.0</v>
      </c>
      <c r="H361" s="12">
        <f t="shared" si="2"/>
        <v>6</v>
      </c>
      <c r="I361" s="13">
        <f t="shared" si="3"/>
        <v>84</v>
      </c>
    </row>
    <row r="362" ht="15.75" customHeight="1">
      <c r="A362" s="5">
        <v>1.0</v>
      </c>
      <c r="B362" s="53">
        <v>45387.0</v>
      </c>
      <c r="C362" s="5" t="s">
        <v>22</v>
      </c>
      <c r="D362" s="5" t="s">
        <v>160</v>
      </c>
      <c r="E362" s="57">
        <v>0.9375</v>
      </c>
      <c r="F362" s="48">
        <v>0.4375</v>
      </c>
      <c r="G362" s="6">
        <v>14.0</v>
      </c>
      <c r="H362" s="12">
        <f t="shared" si="2"/>
        <v>12</v>
      </c>
      <c r="I362" s="13">
        <f t="shared" si="3"/>
        <v>168</v>
      </c>
      <c r="K362" s="5" t="s">
        <v>204</v>
      </c>
      <c r="L362" s="5">
        <f>125.5*14.5</f>
        <v>1819.75</v>
      </c>
    </row>
    <row r="363" ht="15.75" customHeight="1">
      <c r="A363" s="5">
        <f>A361+1</f>
        <v>357</v>
      </c>
      <c r="B363" s="53">
        <v>45388.0</v>
      </c>
      <c r="C363" s="5" t="s">
        <v>23</v>
      </c>
      <c r="D363" s="5" t="s">
        <v>160</v>
      </c>
      <c r="E363" s="48">
        <v>0.9583333333333334</v>
      </c>
      <c r="F363" s="48">
        <v>0.4375</v>
      </c>
      <c r="G363" s="6">
        <v>14.0</v>
      </c>
      <c r="H363" s="12">
        <f t="shared" si="2"/>
        <v>11.5</v>
      </c>
      <c r="I363" s="13">
        <f t="shared" si="3"/>
        <v>161</v>
      </c>
      <c r="K363" s="5" t="s">
        <v>205</v>
      </c>
      <c r="L363" s="5">
        <f>86*14.5</f>
        <v>1247</v>
      </c>
      <c r="M363" s="8">
        <v>45397.0</v>
      </c>
    </row>
    <row r="364" ht="15.75" customHeight="1">
      <c r="A364" s="5">
        <f t="shared" ref="A364:A510" si="30">A363+1</f>
        <v>358</v>
      </c>
      <c r="B364" s="53">
        <v>45389.0</v>
      </c>
      <c r="C364" s="5" t="s">
        <v>15</v>
      </c>
      <c r="D364" s="5" t="s">
        <v>160</v>
      </c>
      <c r="E364" s="48">
        <v>0.9375</v>
      </c>
      <c r="F364" s="48">
        <v>0.6458333333333334</v>
      </c>
      <c r="G364" s="6">
        <v>14.0</v>
      </c>
      <c r="H364" s="12">
        <f t="shared" si="2"/>
        <v>17</v>
      </c>
      <c r="I364" s="13">
        <f t="shared" si="3"/>
        <v>238</v>
      </c>
      <c r="K364" s="5" t="s">
        <v>206</v>
      </c>
      <c r="L364" s="5">
        <f>65*14.5</f>
        <v>942.5</v>
      </c>
    </row>
    <row r="365" ht="15.75" customHeight="1">
      <c r="A365" s="5">
        <f t="shared" si="30"/>
        <v>359</v>
      </c>
      <c r="B365" s="53">
        <v>45390.0</v>
      </c>
      <c r="C365" s="5" t="s">
        <v>17</v>
      </c>
      <c r="D365" s="5" t="s">
        <v>160</v>
      </c>
      <c r="E365" s="57">
        <v>0.9375</v>
      </c>
      <c r="F365" s="48">
        <v>0.2708333333333333</v>
      </c>
      <c r="G365" s="6">
        <v>14.0</v>
      </c>
      <c r="H365" s="12">
        <f t="shared" si="2"/>
        <v>8</v>
      </c>
      <c r="I365" s="13">
        <f t="shared" si="3"/>
        <v>112</v>
      </c>
      <c r="K365" s="5" t="s">
        <v>207</v>
      </c>
      <c r="L365" s="5">
        <f>SUM(L362,L363,L364)</f>
        <v>4009.25</v>
      </c>
    </row>
    <row r="366" ht="15.75" customHeight="1">
      <c r="A366" s="5">
        <f t="shared" si="30"/>
        <v>360</v>
      </c>
      <c r="B366" s="53">
        <v>45391.0</v>
      </c>
      <c r="C366" s="5" t="s">
        <v>18</v>
      </c>
      <c r="D366" s="60" t="s">
        <v>201</v>
      </c>
      <c r="E366" s="57">
        <v>0.4166666666666667</v>
      </c>
      <c r="F366" s="48">
        <v>0.6458333333333334</v>
      </c>
      <c r="G366" s="6">
        <v>14.0</v>
      </c>
      <c r="H366" s="12">
        <f t="shared" si="2"/>
        <v>5.5</v>
      </c>
      <c r="I366" s="13">
        <f t="shared" si="3"/>
        <v>77</v>
      </c>
      <c r="K366" s="5" t="s">
        <v>208</v>
      </c>
      <c r="L366" s="5">
        <f>L365-1700</f>
        <v>2309.25</v>
      </c>
    </row>
    <row r="367" ht="15.75" customHeight="1">
      <c r="A367" s="5">
        <f t="shared" si="30"/>
        <v>361</v>
      </c>
      <c r="B367" s="53">
        <v>45392.0</v>
      </c>
      <c r="C367" s="5" t="s">
        <v>19</v>
      </c>
      <c r="D367" s="5" t="s">
        <v>12</v>
      </c>
      <c r="E367" s="48"/>
      <c r="F367" s="48"/>
      <c r="G367" s="6">
        <v>14.0</v>
      </c>
      <c r="H367" s="12">
        <f t="shared" si="2"/>
        <v>0</v>
      </c>
      <c r="I367" s="13">
        <f t="shared" si="3"/>
        <v>0</v>
      </c>
      <c r="K367" s="5" t="s">
        <v>209</v>
      </c>
      <c r="L367" s="5">
        <f>L366-1200</f>
        <v>1109.25</v>
      </c>
    </row>
    <row r="368" ht="15.75" customHeight="1">
      <c r="A368" s="52">
        <f t="shared" si="30"/>
        <v>362</v>
      </c>
      <c r="B368" s="53">
        <v>45393.0</v>
      </c>
      <c r="C368" s="52" t="s">
        <v>21</v>
      </c>
      <c r="D368" s="52" t="s">
        <v>160</v>
      </c>
      <c r="E368" s="54">
        <v>0.8958333333333334</v>
      </c>
      <c r="F368" s="54">
        <v>0.2708333333333333</v>
      </c>
      <c r="G368" s="55">
        <v>14.0</v>
      </c>
      <c r="H368" s="12">
        <f t="shared" si="2"/>
        <v>9</v>
      </c>
      <c r="I368" s="13">
        <f t="shared" si="3"/>
        <v>126</v>
      </c>
      <c r="J368" s="52" t="s">
        <v>210</v>
      </c>
      <c r="K368" s="52"/>
      <c r="L368" s="52"/>
      <c r="M368" s="52"/>
      <c r="N368" s="52"/>
      <c r="O368" s="52"/>
      <c r="P368" s="52"/>
      <c r="Q368" s="52"/>
      <c r="R368" s="52"/>
      <c r="S368" s="52"/>
      <c r="T368" s="52"/>
      <c r="U368" s="52"/>
      <c r="V368" s="52"/>
      <c r="W368" s="52"/>
      <c r="X368" s="52"/>
      <c r="Y368" s="52"/>
      <c r="Z368" s="52"/>
      <c r="AA368" s="52"/>
      <c r="AB368" s="52"/>
      <c r="AC368" s="52"/>
      <c r="AD368" s="52"/>
      <c r="AE368" s="52"/>
      <c r="AF368" s="52"/>
      <c r="AG368" s="52"/>
      <c r="AH368" s="52"/>
      <c r="AI368" s="52"/>
      <c r="AJ368" s="52"/>
      <c r="AK368" s="52"/>
      <c r="AL368" s="52"/>
      <c r="AM368" s="52"/>
      <c r="AN368" s="52"/>
      <c r="AO368" s="52"/>
      <c r="AP368" s="52"/>
      <c r="AQ368" s="52"/>
      <c r="AR368" s="52"/>
      <c r="AS368" s="52"/>
      <c r="AT368" s="52"/>
      <c r="AU368" s="52"/>
      <c r="AV368" s="52"/>
    </row>
    <row r="369" ht="15.75" customHeight="1">
      <c r="A369" s="52">
        <f t="shared" si="30"/>
        <v>363</v>
      </c>
      <c r="B369" s="53">
        <v>45394.0</v>
      </c>
      <c r="C369" s="52" t="s">
        <v>22</v>
      </c>
      <c r="D369" s="52" t="s">
        <v>160</v>
      </c>
      <c r="E369" s="54">
        <v>0.5</v>
      </c>
      <c r="F369" s="54">
        <v>0.0</v>
      </c>
      <c r="G369" s="55">
        <v>14.0</v>
      </c>
      <c r="H369" s="12">
        <f t="shared" si="2"/>
        <v>12</v>
      </c>
      <c r="I369" s="13">
        <f t="shared" si="3"/>
        <v>168</v>
      </c>
      <c r="J369" s="52" t="s">
        <v>211</v>
      </c>
      <c r="K369" s="52"/>
      <c r="L369" s="52"/>
      <c r="M369" s="52"/>
      <c r="N369" s="52"/>
      <c r="O369" s="52"/>
      <c r="P369" s="52"/>
      <c r="Q369" s="52"/>
      <c r="R369" s="52"/>
      <c r="S369" s="52"/>
      <c r="T369" s="52"/>
      <c r="U369" s="52"/>
      <c r="V369" s="52"/>
      <c r="W369" s="52"/>
      <c r="X369" s="52"/>
      <c r="Y369" s="52"/>
      <c r="Z369" s="52"/>
      <c r="AA369" s="52"/>
      <c r="AB369" s="52"/>
      <c r="AC369" s="52"/>
      <c r="AD369" s="52"/>
      <c r="AE369" s="52"/>
      <c r="AF369" s="52"/>
      <c r="AG369" s="52"/>
      <c r="AH369" s="52"/>
      <c r="AI369" s="52"/>
      <c r="AJ369" s="52"/>
      <c r="AK369" s="52"/>
      <c r="AL369" s="52"/>
      <c r="AM369" s="52"/>
      <c r="AN369" s="52"/>
      <c r="AO369" s="52"/>
      <c r="AP369" s="52"/>
      <c r="AQ369" s="52"/>
      <c r="AR369" s="52"/>
      <c r="AS369" s="52"/>
      <c r="AT369" s="52"/>
      <c r="AU369" s="52"/>
      <c r="AV369" s="52"/>
    </row>
    <row r="370" ht="15.75" customHeight="1">
      <c r="A370" s="5">
        <f t="shared" si="30"/>
        <v>364</v>
      </c>
      <c r="B370" s="53">
        <v>45395.0</v>
      </c>
      <c r="C370" s="5" t="s">
        <v>23</v>
      </c>
      <c r="D370" s="5" t="s">
        <v>160</v>
      </c>
      <c r="E370" s="48">
        <v>0.9375</v>
      </c>
      <c r="F370" s="48">
        <v>0.4791666666666667</v>
      </c>
      <c r="G370" s="6">
        <v>14.0</v>
      </c>
      <c r="H370" s="12">
        <f t="shared" si="2"/>
        <v>13</v>
      </c>
      <c r="I370" s="13">
        <f t="shared" si="3"/>
        <v>182</v>
      </c>
    </row>
    <row r="371" ht="15.75" customHeight="1">
      <c r="A371" s="5">
        <f t="shared" si="30"/>
        <v>365</v>
      </c>
      <c r="B371" s="53">
        <v>45396.0</v>
      </c>
      <c r="C371" s="5" t="s">
        <v>15</v>
      </c>
      <c r="D371" s="5" t="s">
        <v>160</v>
      </c>
      <c r="E371" s="48">
        <v>0.9583333333333334</v>
      </c>
      <c r="F371" s="48">
        <v>0.25</v>
      </c>
      <c r="G371" s="6">
        <v>14.0</v>
      </c>
      <c r="H371" s="12">
        <f t="shared" si="2"/>
        <v>7</v>
      </c>
      <c r="I371" s="13">
        <f t="shared" si="3"/>
        <v>98</v>
      </c>
    </row>
    <row r="372" ht="15.75" customHeight="1">
      <c r="A372" s="5">
        <f t="shared" si="30"/>
        <v>366</v>
      </c>
      <c r="B372" s="53">
        <v>45397.0</v>
      </c>
      <c r="C372" s="5" t="s">
        <v>17</v>
      </c>
      <c r="D372" s="5" t="s">
        <v>160</v>
      </c>
      <c r="E372" s="48">
        <v>0.8333333333333334</v>
      </c>
      <c r="F372" s="48">
        <v>0.2708333333333333</v>
      </c>
      <c r="G372" s="6">
        <v>14.0</v>
      </c>
      <c r="H372" s="12">
        <f t="shared" si="2"/>
        <v>10.5</v>
      </c>
      <c r="I372" s="13">
        <f t="shared" si="3"/>
        <v>147</v>
      </c>
    </row>
    <row r="373" ht="15.75" customHeight="1">
      <c r="A373" s="52">
        <f t="shared" si="30"/>
        <v>367</v>
      </c>
      <c r="B373" s="53">
        <v>45398.0</v>
      </c>
      <c r="C373" s="52" t="s">
        <v>18</v>
      </c>
      <c r="D373" s="52" t="s">
        <v>160</v>
      </c>
      <c r="E373" s="54">
        <v>0.9791666666666666</v>
      </c>
      <c r="F373" s="54">
        <v>0.2708333333333333</v>
      </c>
      <c r="G373" s="55">
        <v>14.0</v>
      </c>
      <c r="H373" s="12">
        <f t="shared" si="2"/>
        <v>7</v>
      </c>
      <c r="I373" s="13">
        <f t="shared" si="3"/>
        <v>98</v>
      </c>
      <c r="J373" s="52" t="s">
        <v>212</v>
      </c>
      <c r="K373" s="52"/>
      <c r="L373" s="52"/>
      <c r="M373" s="52"/>
      <c r="N373" s="52"/>
      <c r="O373" s="52"/>
      <c r="P373" s="52"/>
      <c r="Q373" s="52"/>
      <c r="R373" s="52"/>
      <c r="S373" s="52"/>
      <c r="T373" s="52"/>
      <c r="U373" s="52"/>
      <c r="V373" s="52"/>
      <c r="W373" s="52"/>
      <c r="X373" s="52"/>
      <c r="Y373" s="52"/>
      <c r="Z373" s="52"/>
      <c r="AA373" s="52"/>
      <c r="AB373" s="52"/>
      <c r="AC373" s="52"/>
      <c r="AD373" s="52"/>
      <c r="AE373" s="52"/>
      <c r="AF373" s="52"/>
      <c r="AG373" s="52"/>
      <c r="AH373" s="52"/>
      <c r="AI373" s="52"/>
      <c r="AJ373" s="52"/>
      <c r="AK373" s="52"/>
      <c r="AL373" s="52"/>
      <c r="AM373" s="52"/>
      <c r="AN373" s="52"/>
      <c r="AO373" s="52"/>
      <c r="AP373" s="52"/>
      <c r="AQ373" s="52"/>
      <c r="AR373" s="52"/>
      <c r="AS373" s="52"/>
      <c r="AT373" s="52"/>
      <c r="AU373" s="52"/>
      <c r="AV373" s="52"/>
    </row>
    <row r="374" ht="15.75" customHeight="1">
      <c r="A374" s="5">
        <f t="shared" si="30"/>
        <v>368</v>
      </c>
      <c r="B374" s="53">
        <v>45399.0</v>
      </c>
      <c r="C374" s="5" t="s">
        <v>19</v>
      </c>
      <c r="D374" s="5" t="s">
        <v>160</v>
      </c>
      <c r="E374" s="48">
        <v>0.9583333333333334</v>
      </c>
      <c r="F374" s="48">
        <v>0.2708333333333333</v>
      </c>
      <c r="G374" s="6">
        <v>14.0</v>
      </c>
      <c r="H374" s="12">
        <f t="shared" si="2"/>
        <v>7.5</v>
      </c>
      <c r="I374" s="13">
        <f t="shared" si="3"/>
        <v>105</v>
      </c>
    </row>
    <row r="375" ht="15.75" customHeight="1">
      <c r="A375" s="52">
        <f t="shared" si="30"/>
        <v>369</v>
      </c>
      <c r="B375" s="53">
        <v>45400.0</v>
      </c>
      <c r="C375" s="52" t="s">
        <v>21</v>
      </c>
      <c r="D375" s="5" t="s">
        <v>12</v>
      </c>
      <c r="E375" s="54"/>
      <c r="F375" s="54"/>
      <c r="G375" s="55">
        <v>14.0</v>
      </c>
      <c r="H375" s="12">
        <f t="shared" si="2"/>
        <v>0</v>
      </c>
      <c r="I375" s="13">
        <f t="shared" si="3"/>
        <v>0</v>
      </c>
      <c r="J375" s="52" t="s">
        <v>213</v>
      </c>
      <c r="K375" s="52"/>
      <c r="L375" s="52"/>
      <c r="M375" s="52"/>
      <c r="N375" s="52"/>
      <c r="O375" s="52"/>
      <c r="P375" s="52"/>
      <c r="Q375" s="52"/>
      <c r="R375" s="52"/>
      <c r="S375" s="52"/>
      <c r="T375" s="52"/>
      <c r="U375" s="52"/>
      <c r="V375" s="52"/>
      <c r="W375" s="52"/>
      <c r="X375" s="52"/>
      <c r="Y375" s="52"/>
      <c r="Z375" s="52"/>
      <c r="AA375" s="52"/>
      <c r="AB375" s="52"/>
      <c r="AC375" s="52"/>
      <c r="AD375" s="52"/>
      <c r="AE375" s="52"/>
      <c r="AF375" s="52"/>
      <c r="AG375" s="52"/>
      <c r="AH375" s="52"/>
      <c r="AI375" s="52"/>
      <c r="AJ375" s="52"/>
      <c r="AK375" s="52"/>
      <c r="AL375" s="52"/>
      <c r="AM375" s="52"/>
      <c r="AN375" s="52"/>
      <c r="AO375" s="52"/>
      <c r="AP375" s="52"/>
      <c r="AQ375" s="52"/>
      <c r="AR375" s="52"/>
      <c r="AS375" s="52"/>
      <c r="AT375" s="52"/>
      <c r="AU375" s="52"/>
      <c r="AV375" s="52"/>
    </row>
    <row r="376" ht="15.75" customHeight="1">
      <c r="A376" s="5">
        <f t="shared" si="30"/>
        <v>370</v>
      </c>
      <c r="B376" s="53">
        <v>45401.0</v>
      </c>
      <c r="C376" s="5" t="s">
        <v>22</v>
      </c>
      <c r="D376" s="5" t="s">
        <v>160</v>
      </c>
      <c r="E376" s="48">
        <v>0.8333333333333334</v>
      </c>
      <c r="F376" s="48">
        <v>0.4375</v>
      </c>
      <c r="G376" s="6">
        <v>14.0</v>
      </c>
      <c r="H376" s="12">
        <f t="shared" si="2"/>
        <v>14.5</v>
      </c>
      <c r="I376" s="13">
        <f t="shared" si="3"/>
        <v>203</v>
      </c>
    </row>
    <row r="377" ht="15.75" customHeight="1">
      <c r="A377" s="5">
        <f t="shared" si="30"/>
        <v>371</v>
      </c>
      <c r="B377" s="53">
        <v>45402.0</v>
      </c>
      <c r="C377" s="5" t="s">
        <v>23</v>
      </c>
      <c r="D377" s="5" t="s">
        <v>160</v>
      </c>
      <c r="E377" s="48">
        <v>0.9375</v>
      </c>
      <c r="F377" s="48">
        <v>0.4791666666666667</v>
      </c>
      <c r="G377" s="6">
        <v>14.0</v>
      </c>
      <c r="H377" s="12">
        <f t="shared" si="2"/>
        <v>13</v>
      </c>
      <c r="I377" s="13">
        <f t="shared" si="3"/>
        <v>182</v>
      </c>
    </row>
    <row r="378" ht="15.75" customHeight="1">
      <c r="A378" s="52">
        <f t="shared" si="30"/>
        <v>372</v>
      </c>
      <c r="B378" s="53">
        <v>45403.0</v>
      </c>
      <c r="C378" s="52" t="s">
        <v>15</v>
      </c>
      <c r="D378" s="5" t="s">
        <v>12</v>
      </c>
      <c r="E378" s="54"/>
      <c r="F378" s="54"/>
      <c r="G378" s="55">
        <v>14.0</v>
      </c>
      <c r="H378" s="12">
        <f t="shared" si="2"/>
        <v>0</v>
      </c>
      <c r="I378" s="13">
        <f t="shared" si="3"/>
        <v>0</v>
      </c>
      <c r="J378" s="52" t="s">
        <v>214</v>
      </c>
      <c r="K378" s="52"/>
      <c r="L378" s="52"/>
      <c r="M378" s="52"/>
      <c r="N378" s="52"/>
      <c r="O378" s="52"/>
      <c r="P378" s="52"/>
      <c r="Q378" s="52"/>
      <c r="R378" s="52"/>
      <c r="S378" s="52"/>
      <c r="T378" s="52"/>
      <c r="U378" s="52"/>
      <c r="V378" s="52"/>
      <c r="W378" s="52"/>
      <c r="X378" s="52"/>
      <c r="Y378" s="52"/>
      <c r="Z378" s="52"/>
      <c r="AA378" s="52"/>
      <c r="AB378" s="52"/>
      <c r="AC378" s="52"/>
      <c r="AD378" s="52"/>
      <c r="AE378" s="52"/>
      <c r="AF378" s="52"/>
      <c r="AG378" s="52"/>
      <c r="AH378" s="52"/>
      <c r="AI378" s="52"/>
      <c r="AJ378" s="52"/>
      <c r="AK378" s="52"/>
      <c r="AL378" s="52"/>
      <c r="AM378" s="52"/>
      <c r="AN378" s="52"/>
      <c r="AO378" s="52"/>
      <c r="AP378" s="52"/>
      <c r="AQ378" s="52"/>
      <c r="AR378" s="52"/>
      <c r="AS378" s="52"/>
      <c r="AT378" s="52"/>
      <c r="AU378" s="52"/>
      <c r="AV378" s="52"/>
    </row>
    <row r="379" ht="15.75" customHeight="1">
      <c r="A379" s="5">
        <f t="shared" si="30"/>
        <v>373</v>
      </c>
      <c r="B379" s="53">
        <v>45404.0</v>
      </c>
      <c r="C379" s="5" t="s">
        <v>17</v>
      </c>
      <c r="D379" s="52" t="s">
        <v>160</v>
      </c>
      <c r="E379" s="48">
        <v>0.9375</v>
      </c>
      <c r="F379" s="48">
        <v>0.2708333333333333</v>
      </c>
      <c r="G379" s="6">
        <v>14.0</v>
      </c>
      <c r="H379" s="12">
        <f t="shared" si="2"/>
        <v>8</v>
      </c>
      <c r="I379" s="13">
        <f t="shared" si="3"/>
        <v>112</v>
      </c>
    </row>
    <row r="380" ht="15.75" customHeight="1">
      <c r="A380" s="5">
        <f t="shared" si="30"/>
        <v>374</v>
      </c>
      <c r="B380" s="53">
        <v>45405.0</v>
      </c>
      <c r="C380" s="5" t="s">
        <v>18</v>
      </c>
      <c r="D380" s="5" t="s">
        <v>160</v>
      </c>
      <c r="E380" s="48">
        <v>0.9791666666666666</v>
      </c>
      <c r="F380" s="48">
        <v>0.2708333333333333</v>
      </c>
      <c r="G380" s="6">
        <v>14.0</v>
      </c>
      <c r="H380" s="12">
        <f t="shared" si="2"/>
        <v>7</v>
      </c>
      <c r="I380" s="13">
        <f t="shared" si="3"/>
        <v>98</v>
      </c>
    </row>
    <row r="381" ht="15.75" customHeight="1">
      <c r="A381" s="5">
        <f t="shared" si="30"/>
        <v>375</v>
      </c>
      <c r="B381" s="53">
        <v>45406.0</v>
      </c>
      <c r="C381" s="5" t="s">
        <v>19</v>
      </c>
      <c r="D381" s="5" t="s">
        <v>160</v>
      </c>
      <c r="E381" s="48">
        <v>0.9375</v>
      </c>
      <c r="F381" s="48">
        <v>0.2708333333333333</v>
      </c>
      <c r="G381" s="6">
        <v>14.0</v>
      </c>
      <c r="H381" s="12">
        <f t="shared" si="2"/>
        <v>8</v>
      </c>
      <c r="I381" s="13">
        <f t="shared" si="3"/>
        <v>112</v>
      </c>
    </row>
    <row r="382" ht="15.75" customHeight="1">
      <c r="A382" s="5">
        <f t="shared" si="30"/>
        <v>376</v>
      </c>
      <c r="B382" s="53">
        <v>45407.0</v>
      </c>
      <c r="C382" s="5" t="s">
        <v>21</v>
      </c>
      <c r="D382" s="5" t="s">
        <v>12</v>
      </c>
      <c r="F382" s="48"/>
      <c r="G382" s="6">
        <v>14.0</v>
      </c>
      <c r="H382" s="12">
        <f t="shared" si="2"/>
        <v>0</v>
      </c>
      <c r="I382" s="13">
        <f t="shared" si="3"/>
        <v>0</v>
      </c>
    </row>
    <row r="383" ht="15.75" customHeight="1">
      <c r="A383" s="5">
        <f t="shared" si="30"/>
        <v>377</v>
      </c>
      <c r="B383" s="53">
        <v>45408.0</v>
      </c>
      <c r="C383" s="5" t="s">
        <v>22</v>
      </c>
      <c r="D383" s="5" t="s">
        <v>160</v>
      </c>
      <c r="E383" s="48">
        <v>0.9375</v>
      </c>
      <c r="F383" s="48">
        <v>0.3541666666666667</v>
      </c>
      <c r="G383" s="6">
        <v>14.0</v>
      </c>
      <c r="H383" s="12">
        <f t="shared" si="2"/>
        <v>10</v>
      </c>
      <c r="I383" s="13">
        <f t="shared" si="3"/>
        <v>140</v>
      </c>
    </row>
    <row r="384" ht="15.75" customHeight="1">
      <c r="A384" s="5">
        <f t="shared" si="30"/>
        <v>378</v>
      </c>
      <c r="B384" s="53">
        <v>45409.0</v>
      </c>
      <c r="C384" s="5" t="s">
        <v>23</v>
      </c>
      <c r="D384" s="5" t="s">
        <v>12</v>
      </c>
      <c r="E384" s="5"/>
      <c r="F384" s="48"/>
      <c r="G384" s="6">
        <v>14.0</v>
      </c>
      <c r="H384" s="12">
        <f t="shared" si="2"/>
        <v>0</v>
      </c>
      <c r="I384" s="13">
        <f t="shared" si="3"/>
        <v>0</v>
      </c>
    </row>
    <row r="385" ht="15.75" customHeight="1">
      <c r="A385" s="5">
        <f t="shared" si="30"/>
        <v>379</v>
      </c>
      <c r="B385" s="53">
        <v>45410.0</v>
      </c>
      <c r="C385" s="5" t="s">
        <v>15</v>
      </c>
      <c r="D385" s="5" t="s">
        <v>160</v>
      </c>
      <c r="E385" s="48">
        <v>0.875</v>
      </c>
      <c r="F385" s="48">
        <v>0.2708333333333333</v>
      </c>
      <c r="G385" s="6">
        <v>14.0</v>
      </c>
      <c r="H385" s="12">
        <f t="shared" si="2"/>
        <v>9.5</v>
      </c>
      <c r="I385" s="13">
        <f t="shared" si="3"/>
        <v>133</v>
      </c>
    </row>
    <row r="386" ht="15.75" customHeight="1">
      <c r="A386" s="5">
        <f t="shared" si="30"/>
        <v>380</v>
      </c>
      <c r="B386" s="53">
        <v>45411.0</v>
      </c>
      <c r="C386" s="5" t="s">
        <v>17</v>
      </c>
      <c r="D386" s="5" t="s">
        <v>160</v>
      </c>
      <c r="E386" s="48">
        <v>0.9375</v>
      </c>
      <c r="F386" s="48">
        <v>0.2708333333333333</v>
      </c>
      <c r="G386" s="6">
        <v>14.0</v>
      </c>
      <c r="H386" s="12">
        <f t="shared" si="2"/>
        <v>8</v>
      </c>
      <c r="I386" s="13">
        <f t="shared" si="3"/>
        <v>112</v>
      </c>
    </row>
    <row r="387" ht="15.75" customHeight="1">
      <c r="A387" s="52">
        <f t="shared" si="30"/>
        <v>381</v>
      </c>
      <c r="B387" s="53">
        <v>45412.0</v>
      </c>
      <c r="C387" s="52" t="s">
        <v>18</v>
      </c>
      <c r="D387" s="52" t="s">
        <v>160</v>
      </c>
      <c r="E387" s="54">
        <v>0.9375</v>
      </c>
      <c r="F387" s="54">
        <v>0.5208333333333334</v>
      </c>
      <c r="G387" s="55">
        <v>14.0</v>
      </c>
      <c r="H387" s="12">
        <f t="shared" si="2"/>
        <v>14</v>
      </c>
      <c r="I387" s="13">
        <f t="shared" si="3"/>
        <v>196</v>
      </c>
      <c r="J387" s="52" t="s">
        <v>215</v>
      </c>
      <c r="K387" s="52"/>
      <c r="L387" s="52"/>
      <c r="M387" s="52"/>
      <c r="N387" s="52"/>
      <c r="O387" s="52"/>
      <c r="P387" s="52"/>
      <c r="Q387" s="52"/>
      <c r="R387" s="52"/>
      <c r="S387" s="52"/>
      <c r="T387" s="52"/>
      <c r="U387" s="52"/>
      <c r="V387" s="52"/>
      <c r="W387" s="52"/>
      <c r="X387" s="52"/>
      <c r="Y387" s="52"/>
      <c r="Z387" s="52"/>
      <c r="AA387" s="52"/>
      <c r="AB387" s="52"/>
      <c r="AC387" s="52"/>
      <c r="AD387" s="52"/>
      <c r="AE387" s="52"/>
      <c r="AF387" s="52"/>
      <c r="AG387" s="52"/>
      <c r="AH387" s="52"/>
      <c r="AI387" s="52"/>
      <c r="AJ387" s="52"/>
      <c r="AK387" s="52"/>
      <c r="AL387" s="52"/>
      <c r="AM387" s="52"/>
      <c r="AN387" s="52"/>
      <c r="AO387" s="52"/>
      <c r="AP387" s="52"/>
      <c r="AQ387" s="52"/>
      <c r="AR387" s="52"/>
      <c r="AS387" s="52"/>
      <c r="AT387" s="52"/>
      <c r="AU387" s="52"/>
      <c r="AV387" s="52"/>
    </row>
    <row r="388" ht="15.75" customHeight="1">
      <c r="A388" s="5">
        <f t="shared" si="30"/>
        <v>382</v>
      </c>
      <c r="B388" s="53">
        <v>45413.0</v>
      </c>
      <c r="C388" s="5" t="s">
        <v>19</v>
      </c>
      <c r="D388" s="5" t="s">
        <v>160</v>
      </c>
      <c r="E388" s="48">
        <v>0.9583333333333334</v>
      </c>
      <c r="F388" s="48">
        <v>0.2708333333333333</v>
      </c>
      <c r="G388" s="6">
        <v>14.0</v>
      </c>
      <c r="H388" s="12">
        <f t="shared" si="2"/>
        <v>7.5</v>
      </c>
      <c r="I388" s="13">
        <f t="shared" si="3"/>
        <v>105</v>
      </c>
    </row>
    <row r="389" ht="15.75" customHeight="1">
      <c r="A389" s="5">
        <f t="shared" si="30"/>
        <v>383</v>
      </c>
      <c r="B389" s="53">
        <v>45414.0</v>
      </c>
      <c r="C389" s="5" t="s">
        <v>21</v>
      </c>
      <c r="D389" s="5" t="s">
        <v>160</v>
      </c>
      <c r="E389" s="48">
        <v>0.9583333333333334</v>
      </c>
      <c r="F389" s="48">
        <v>0.2708333333333333</v>
      </c>
      <c r="G389" s="6">
        <v>14.0</v>
      </c>
      <c r="H389" s="12">
        <f t="shared" si="2"/>
        <v>7.5</v>
      </c>
      <c r="I389" s="13">
        <f t="shared" si="3"/>
        <v>105</v>
      </c>
    </row>
    <row r="390" ht="15.75" customHeight="1">
      <c r="A390" s="5">
        <f t="shared" si="30"/>
        <v>384</v>
      </c>
      <c r="B390" s="53">
        <v>45415.0</v>
      </c>
      <c r="C390" s="5" t="s">
        <v>22</v>
      </c>
      <c r="D390" s="5" t="s">
        <v>160</v>
      </c>
      <c r="E390" s="48">
        <v>0.8541666666666666</v>
      </c>
      <c r="F390" s="48">
        <v>0.4166666666666667</v>
      </c>
      <c r="G390" s="6">
        <v>14.0</v>
      </c>
      <c r="H390" s="12">
        <f t="shared" si="2"/>
        <v>13.5</v>
      </c>
      <c r="I390" s="13">
        <f t="shared" si="3"/>
        <v>189</v>
      </c>
    </row>
    <row r="391" ht="15.75" customHeight="1">
      <c r="A391" s="5">
        <f t="shared" si="30"/>
        <v>385</v>
      </c>
      <c r="B391" s="53">
        <v>45416.0</v>
      </c>
      <c r="C391" s="5" t="s">
        <v>23</v>
      </c>
      <c r="D391" s="5" t="s">
        <v>160</v>
      </c>
      <c r="E391" s="48">
        <v>0.8958333333333334</v>
      </c>
      <c r="F391" s="48">
        <v>0.4166666666666667</v>
      </c>
      <c r="G391" s="6">
        <v>14.0</v>
      </c>
      <c r="H391" s="12">
        <f t="shared" si="2"/>
        <v>12.5</v>
      </c>
      <c r="I391" s="13">
        <f t="shared" si="3"/>
        <v>175</v>
      </c>
    </row>
    <row r="392" ht="15.75" customHeight="1">
      <c r="A392" s="5">
        <f t="shared" si="30"/>
        <v>386</v>
      </c>
      <c r="B392" s="53">
        <v>45417.0</v>
      </c>
      <c r="C392" s="5" t="s">
        <v>15</v>
      </c>
      <c r="D392" s="5" t="s">
        <v>160</v>
      </c>
      <c r="E392" s="48">
        <v>0.7916666666666666</v>
      </c>
      <c r="F392" s="48">
        <v>0.2708333333333333</v>
      </c>
      <c r="G392" s="6">
        <v>14.0</v>
      </c>
      <c r="H392" s="12">
        <f t="shared" si="2"/>
        <v>11.5</v>
      </c>
      <c r="I392" s="13">
        <f t="shared" si="3"/>
        <v>161</v>
      </c>
    </row>
    <row r="393" ht="15.75" customHeight="1">
      <c r="A393" s="5">
        <f t="shared" si="30"/>
        <v>387</v>
      </c>
      <c r="B393" s="53">
        <v>45418.0</v>
      </c>
      <c r="C393" s="5" t="s">
        <v>17</v>
      </c>
      <c r="D393" s="5" t="s">
        <v>160</v>
      </c>
      <c r="E393" s="48"/>
      <c r="F393" s="48"/>
      <c r="G393" s="6">
        <v>14.0</v>
      </c>
      <c r="H393" s="12">
        <f t="shared" si="2"/>
        <v>0</v>
      </c>
      <c r="I393" s="13">
        <f t="shared" si="3"/>
        <v>0</v>
      </c>
    </row>
    <row r="394" ht="15.75" customHeight="1">
      <c r="A394" s="5">
        <f t="shared" si="30"/>
        <v>388</v>
      </c>
      <c r="B394" s="53">
        <v>45419.0</v>
      </c>
      <c r="C394" s="5" t="s">
        <v>18</v>
      </c>
      <c r="D394" s="5" t="s">
        <v>160</v>
      </c>
      <c r="E394" s="48">
        <v>0.9375</v>
      </c>
      <c r="F394" s="48">
        <v>0.2708333333333333</v>
      </c>
      <c r="G394" s="6">
        <v>14.0</v>
      </c>
      <c r="H394" s="12">
        <f t="shared" si="2"/>
        <v>8</v>
      </c>
      <c r="I394" s="13">
        <f t="shared" si="3"/>
        <v>112</v>
      </c>
    </row>
    <row r="395" ht="15.75" customHeight="1">
      <c r="A395" s="5">
        <f t="shared" si="30"/>
        <v>389</v>
      </c>
      <c r="B395" s="53">
        <v>45420.0</v>
      </c>
      <c r="C395" s="5" t="s">
        <v>19</v>
      </c>
      <c r="D395" s="5" t="s">
        <v>160</v>
      </c>
      <c r="E395" s="48">
        <v>0.9375</v>
      </c>
      <c r="F395" s="48">
        <v>0.3541666666666667</v>
      </c>
      <c r="G395" s="6">
        <v>14.0</v>
      </c>
      <c r="H395" s="12">
        <f t="shared" si="2"/>
        <v>10</v>
      </c>
      <c r="I395" s="13">
        <f t="shared" si="3"/>
        <v>140</v>
      </c>
    </row>
    <row r="396" ht="15.75" customHeight="1">
      <c r="A396" s="5">
        <f t="shared" si="30"/>
        <v>390</v>
      </c>
      <c r="B396" s="53">
        <v>45421.0</v>
      </c>
      <c r="C396" s="5" t="s">
        <v>21</v>
      </c>
      <c r="D396" s="5" t="s">
        <v>160</v>
      </c>
      <c r="E396" s="48">
        <v>0.9583333333333334</v>
      </c>
      <c r="F396" s="48">
        <v>0.2708333333333333</v>
      </c>
      <c r="G396" s="6">
        <v>14.0</v>
      </c>
      <c r="H396" s="12">
        <f t="shared" si="2"/>
        <v>7.5</v>
      </c>
      <c r="I396" s="13">
        <f t="shared" si="3"/>
        <v>105</v>
      </c>
    </row>
    <row r="397" ht="15.75" customHeight="1">
      <c r="A397" s="5">
        <f t="shared" si="30"/>
        <v>391</v>
      </c>
      <c r="B397" s="53">
        <v>45422.0</v>
      </c>
      <c r="C397" s="5" t="s">
        <v>22</v>
      </c>
      <c r="D397" s="5" t="s">
        <v>160</v>
      </c>
      <c r="E397" s="48">
        <v>0.9583333333333334</v>
      </c>
      <c r="F397" s="48">
        <v>0.3958333333333333</v>
      </c>
      <c r="G397" s="6">
        <v>14.0</v>
      </c>
      <c r="H397" s="12">
        <f t="shared" si="2"/>
        <v>10.5</v>
      </c>
      <c r="I397" s="13">
        <f t="shared" si="3"/>
        <v>147</v>
      </c>
    </row>
    <row r="398" ht="15.75" customHeight="1">
      <c r="A398" s="5">
        <f t="shared" si="30"/>
        <v>392</v>
      </c>
      <c r="B398" s="53">
        <v>45423.0</v>
      </c>
      <c r="C398" s="5" t="s">
        <v>23</v>
      </c>
      <c r="D398" s="5" t="s">
        <v>12</v>
      </c>
      <c r="E398" s="48"/>
      <c r="F398" s="48"/>
      <c r="G398" s="6">
        <v>14.0</v>
      </c>
      <c r="H398" s="12">
        <f t="shared" si="2"/>
        <v>0</v>
      </c>
      <c r="I398" s="13">
        <f t="shared" si="3"/>
        <v>0</v>
      </c>
    </row>
    <row r="399" ht="15.75" customHeight="1">
      <c r="A399" s="5">
        <f t="shared" si="30"/>
        <v>393</v>
      </c>
      <c r="B399" s="53">
        <v>45424.0</v>
      </c>
      <c r="C399" s="5" t="s">
        <v>15</v>
      </c>
      <c r="D399" s="5" t="s">
        <v>12</v>
      </c>
      <c r="E399" s="48"/>
      <c r="F399" s="48"/>
      <c r="G399" s="6">
        <v>14.0</v>
      </c>
      <c r="H399" s="12">
        <f t="shared" si="2"/>
        <v>0</v>
      </c>
      <c r="I399" s="13">
        <f t="shared" si="3"/>
        <v>0</v>
      </c>
      <c r="J399" s="7">
        <f>SUM(I392:I406)+I383</f>
        <v>1365</v>
      </c>
    </row>
    <row r="400" ht="15.75" customHeight="1">
      <c r="A400" s="52">
        <f t="shared" si="30"/>
        <v>394</v>
      </c>
      <c r="B400" s="53">
        <v>45425.0</v>
      </c>
      <c r="C400" s="52" t="s">
        <v>17</v>
      </c>
      <c r="D400" s="52" t="s">
        <v>160</v>
      </c>
      <c r="E400" s="54">
        <v>0.9375</v>
      </c>
      <c r="F400" s="54">
        <v>0.2708333333333333</v>
      </c>
      <c r="G400" s="55">
        <v>14.0</v>
      </c>
      <c r="H400" s="12">
        <f t="shared" si="2"/>
        <v>8</v>
      </c>
      <c r="I400" s="13">
        <f t="shared" si="3"/>
        <v>112</v>
      </c>
      <c r="J400" s="52" t="s">
        <v>216</v>
      </c>
      <c r="K400" s="52"/>
      <c r="L400" s="52"/>
      <c r="M400" s="52"/>
      <c r="N400" s="52"/>
      <c r="O400" s="52"/>
      <c r="P400" s="52"/>
      <c r="Q400" s="52"/>
      <c r="R400" s="52"/>
      <c r="S400" s="52"/>
      <c r="T400" s="52"/>
      <c r="U400" s="52"/>
      <c r="V400" s="52"/>
      <c r="W400" s="52"/>
      <c r="X400" s="52"/>
      <c r="Y400" s="52"/>
      <c r="Z400" s="52"/>
      <c r="AA400" s="52"/>
      <c r="AB400" s="52"/>
      <c r="AC400" s="52"/>
      <c r="AD400" s="52"/>
      <c r="AE400" s="52"/>
      <c r="AF400" s="52"/>
      <c r="AG400" s="52"/>
      <c r="AH400" s="52"/>
      <c r="AI400" s="52"/>
      <c r="AJ400" s="52"/>
      <c r="AK400" s="52"/>
      <c r="AL400" s="52"/>
      <c r="AM400" s="52"/>
      <c r="AN400" s="52"/>
      <c r="AO400" s="52"/>
      <c r="AP400" s="52"/>
      <c r="AQ400" s="52"/>
      <c r="AR400" s="52"/>
      <c r="AS400" s="52"/>
      <c r="AT400" s="52"/>
      <c r="AU400" s="52"/>
      <c r="AV400" s="52"/>
    </row>
    <row r="401" ht="15.75" customHeight="1">
      <c r="A401" s="5">
        <f t="shared" si="30"/>
        <v>395</v>
      </c>
      <c r="B401" s="53">
        <v>45426.0</v>
      </c>
      <c r="C401" s="5" t="s">
        <v>18</v>
      </c>
      <c r="D401" s="5" t="s">
        <v>160</v>
      </c>
      <c r="E401" s="48">
        <v>0.9375</v>
      </c>
      <c r="F401" s="48">
        <v>0.2708333333333333</v>
      </c>
      <c r="G401" s="6">
        <v>14.0</v>
      </c>
      <c r="H401" s="12">
        <f t="shared" si="2"/>
        <v>8</v>
      </c>
      <c r="I401" s="13">
        <f t="shared" si="3"/>
        <v>112</v>
      </c>
    </row>
    <row r="402" ht="15.75" customHeight="1">
      <c r="A402" s="5">
        <f t="shared" si="30"/>
        <v>396</v>
      </c>
      <c r="B402" s="53">
        <v>45427.0</v>
      </c>
      <c r="C402" s="5" t="s">
        <v>19</v>
      </c>
      <c r="D402" s="5" t="s">
        <v>160</v>
      </c>
      <c r="E402" s="48">
        <v>0.9375</v>
      </c>
      <c r="F402" s="48">
        <v>0.2708333333333333</v>
      </c>
      <c r="G402" s="6">
        <v>14.0</v>
      </c>
      <c r="H402" s="12">
        <f t="shared" si="2"/>
        <v>8</v>
      </c>
      <c r="I402" s="13">
        <f t="shared" si="3"/>
        <v>112</v>
      </c>
    </row>
    <row r="403" ht="15.75" customHeight="1">
      <c r="A403" s="5">
        <f t="shared" si="30"/>
        <v>397</v>
      </c>
      <c r="B403" s="53">
        <v>45428.0</v>
      </c>
      <c r="C403" s="5" t="s">
        <v>21</v>
      </c>
      <c r="D403" s="5" t="s">
        <v>160</v>
      </c>
      <c r="E403" s="48">
        <v>0.9375</v>
      </c>
      <c r="F403" s="48">
        <v>0.2708333333333333</v>
      </c>
      <c r="G403" s="6">
        <v>14.0</v>
      </c>
      <c r="H403" s="12">
        <f t="shared" si="2"/>
        <v>8</v>
      </c>
      <c r="I403" s="13">
        <f t="shared" si="3"/>
        <v>112</v>
      </c>
    </row>
    <row r="404" ht="15.75" customHeight="1">
      <c r="A404" s="5">
        <f t="shared" si="30"/>
        <v>398</v>
      </c>
      <c r="B404" s="53">
        <v>45429.0</v>
      </c>
      <c r="C404" s="5" t="s">
        <v>22</v>
      </c>
      <c r="D404" s="5" t="s">
        <v>160</v>
      </c>
      <c r="E404" s="48">
        <v>0.9375</v>
      </c>
      <c r="F404" s="48">
        <v>0.2708333333333333</v>
      </c>
      <c r="G404" s="6">
        <v>14.0</v>
      </c>
      <c r="H404" s="12">
        <f t="shared" si="2"/>
        <v>8</v>
      </c>
      <c r="I404" s="13">
        <f t="shared" si="3"/>
        <v>112</v>
      </c>
    </row>
    <row r="405" ht="15.75" customHeight="1">
      <c r="A405" s="5">
        <f t="shared" si="30"/>
        <v>399</v>
      </c>
      <c r="B405" s="53">
        <v>45430.0</v>
      </c>
      <c r="C405" s="5" t="s">
        <v>23</v>
      </c>
      <c r="D405" s="5" t="s">
        <v>12</v>
      </c>
      <c r="E405" s="48"/>
      <c r="F405" s="48"/>
      <c r="G405" s="6">
        <v>14.0</v>
      </c>
      <c r="H405" s="12">
        <f t="shared" si="2"/>
        <v>0</v>
      </c>
      <c r="I405" s="13">
        <f t="shared" si="3"/>
        <v>0</v>
      </c>
    </row>
    <row r="406" ht="15.75" customHeight="1">
      <c r="A406" s="5">
        <f t="shared" si="30"/>
        <v>400</v>
      </c>
      <c r="B406" s="53">
        <v>45431.0</v>
      </c>
      <c r="C406" s="5" t="s">
        <v>15</v>
      </c>
      <c r="D406" s="5" t="s">
        <v>12</v>
      </c>
      <c r="E406" s="48"/>
      <c r="F406" s="48"/>
      <c r="G406" s="6">
        <v>14.0</v>
      </c>
      <c r="H406" s="12">
        <f t="shared" si="2"/>
        <v>0</v>
      </c>
      <c r="I406" s="13">
        <f t="shared" si="3"/>
        <v>0</v>
      </c>
    </row>
    <row r="407" ht="15.75" customHeight="1">
      <c r="A407" s="5">
        <f t="shared" si="30"/>
        <v>401</v>
      </c>
      <c r="B407" s="53">
        <v>45432.0</v>
      </c>
      <c r="C407" s="5" t="s">
        <v>17</v>
      </c>
      <c r="D407" s="5" t="s">
        <v>160</v>
      </c>
      <c r="E407" s="48">
        <v>0.9166666666666666</v>
      </c>
      <c r="F407" s="48">
        <v>0.2708333333333333</v>
      </c>
      <c r="G407" s="6">
        <v>14.0</v>
      </c>
      <c r="H407" s="12">
        <f t="shared" si="2"/>
        <v>8.5</v>
      </c>
      <c r="I407" s="13">
        <f t="shared" si="3"/>
        <v>119</v>
      </c>
    </row>
    <row r="408" ht="15.75" customHeight="1">
      <c r="A408" s="5">
        <f t="shared" si="30"/>
        <v>402</v>
      </c>
      <c r="B408" s="53">
        <v>45433.0</v>
      </c>
      <c r="C408" s="5" t="s">
        <v>18</v>
      </c>
      <c r="D408" s="5" t="s">
        <v>160</v>
      </c>
      <c r="E408" s="48">
        <v>0.9375</v>
      </c>
      <c r="F408" s="48">
        <v>0.2708333333333333</v>
      </c>
      <c r="G408" s="6">
        <v>14.0</v>
      </c>
      <c r="H408" s="12">
        <f t="shared" si="2"/>
        <v>8</v>
      </c>
      <c r="I408" s="13">
        <f t="shared" si="3"/>
        <v>112</v>
      </c>
    </row>
    <row r="409" ht="15.75" customHeight="1">
      <c r="A409" s="5">
        <f t="shared" si="30"/>
        <v>403</v>
      </c>
      <c r="B409" s="53">
        <v>45434.0</v>
      </c>
      <c r="C409" s="5" t="s">
        <v>19</v>
      </c>
      <c r="D409" s="5" t="s">
        <v>160</v>
      </c>
      <c r="E409" s="48">
        <v>0.9375</v>
      </c>
      <c r="F409" s="48">
        <v>0.2708333333333333</v>
      </c>
      <c r="G409" s="6">
        <v>14.0</v>
      </c>
      <c r="H409" s="12">
        <f t="shared" si="2"/>
        <v>8</v>
      </c>
      <c r="I409" s="13">
        <f t="shared" si="3"/>
        <v>112</v>
      </c>
    </row>
    <row r="410" ht="15.75" customHeight="1">
      <c r="A410" s="5">
        <f t="shared" si="30"/>
        <v>404</v>
      </c>
      <c r="B410" s="53">
        <v>45435.0</v>
      </c>
      <c r="C410" s="5" t="s">
        <v>21</v>
      </c>
      <c r="D410" s="52" t="s">
        <v>160</v>
      </c>
      <c r="E410" s="48">
        <v>0.9375</v>
      </c>
      <c r="F410" s="48">
        <v>0.2708333333333333</v>
      </c>
      <c r="G410" s="6">
        <v>14.0</v>
      </c>
      <c r="H410" s="12">
        <f t="shared" si="2"/>
        <v>8</v>
      </c>
      <c r="I410" s="13">
        <f t="shared" si="3"/>
        <v>112</v>
      </c>
    </row>
    <row r="411" ht="15.75" customHeight="1">
      <c r="A411" s="5">
        <f t="shared" si="30"/>
        <v>405</v>
      </c>
      <c r="B411" s="53">
        <v>45436.0</v>
      </c>
      <c r="C411" s="5" t="s">
        <v>22</v>
      </c>
      <c r="D411" s="5" t="s">
        <v>160</v>
      </c>
      <c r="E411" s="48">
        <v>0.9375</v>
      </c>
      <c r="F411" s="48">
        <v>0.4583333333333333</v>
      </c>
      <c r="G411" s="6">
        <v>14.0</v>
      </c>
      <c r="H411" s="12">
        <f t="shared" si="2"/>
        <v>12.5</v>
      </c>
      <c r="I411" s="13">
        <f t="shared" si="3"/>
        <v>175</v>
      </c>
    </row>
    <row r="412" ht="15.75" customHeight="1">
      <c r="A412" s="5">
        <f t="shared" si="30"/>
        <v>406</v>
      </c>
      <c r="B412" s="53">
        <v>45437.0</v>
      </c>
      <c r="C412" s="5" t="s">
        <v>23</v>
      </c>
      <c r="D412" s="5" t="s">
        <v>12</v>
      </c>
      <c r="E412" s="48"/>
      <c r="F412" s="48"/>
      <c r="G412" s="6">
        <v>14.0</v>
      </c>
      <c r="H412" s="12">
        <f t="shared" si="2"/>
        <v>0</v>
      </c>
      <c r="I412" s="13">
        <f t="shared" si="3"/>
        <v>0</v>
      </c>
    </row>
    <row r="413" ht="15.75" customHeight="1">
      <c r="A413" s="5">
        <f t="shared" si="30"/>
        <v>407</v>
      </c>
      <c r="B413" s="53">
        <v>45438.0</v>
      </c>
      <c r="C413" s="5" t="s">
        <v>15</v>
      </c>
      <c r="D413" s="5" t="s">
        <v>12</v>
      </c>
      <c r="E413" s="48"/>
      <c r="F413" s="48"/>
      <c r="G413" s="6">
        <v>14.0</v>
      </c>
      <c r="H413" s="12">
        <f t="shared" si="2"/>
        <v>0</v>
      </c>
      <c r="I413" s="13">
        <f t="shared" si="3"/>
        <v>0</v>
      </c>
    </row>
    <row r="414" ht="15.75" customHeight="1">
      <c r="A414" s="5">
        <f t="shared" si="30"/>
        <v>408</v>
      </c>
      <c r="B414" s="53">
        <v>45439.0</v>
      </c>
      <c r="C414" s="5" t="s">
        <v>17</v>
      </c>
      <c r="D414" s="5" t="s">
        <v>160</v>
      </c>
      <c r="E414" s="48">
        <v>0.9375</v>
      </c>
      <c r="F414" s="48">
        <v>0.2708333333333333</v>
      </c>
      <c r="G414" s="6">
        <v>14.0</v>
      </c>
      <c r="H414" s="12">
        <f t="shared" si="2"/>
        <v>8</v>
      </c>
      <c r="I414" s="13">
        <f t="shared" si="3"/>
        <v>112</v>
      </c>
    </row>
    <row r="415" ht="15.75" customHeight="1">
      <c r="A415" s="5">
        <f t="shared" si="30"/>
        <v>409</v>
      </c>
      <c r="B415" s="53">
        <v>45440.0</v>
      </c>
      <c r="C415" s="5" t="s">
        <v>18</v>
      </c>
      <c r="D415" s="52" t="s">
        <v>160</v>
      </c>
      <c r="E415" s="48">
        <v>0.9375</v>
      </c>
      <c r="F415" s="48">
        <v>0.2708333333333333</v>
      </c>
      <c r="G415" s="6">
        <v>14.0</v>
      </c>
      <c r="H415" s="12">
        <f t="shared" si="2"/>
        <v>8</v>
      </c>
      <c r="I415" s="13">
        <f t="shared" si="3"/>
        <v>112</v>
      </c>
    </row>
    <row r="416" ht="15.75" customHeight="1">
      <c r="A416" s="52">
        <f t="shared" si="30"/>
        <v>410</v>
      </c>
      <c r="B416" s="53">
        <v>45441.0</v>
      </c>
      <c r="C416" s="52" t="s">
        <v>19</v>
      </c>
      <c r="D416" s="52" t="s">
        <v>160</v>
      </c>
      <c r="E416" s="54">
        <v>0.9583333333333334</v>
      </c>
      <c r="F416" s="54">
        <v>0.2708333333333333</v>
      </c>
      <c r="G416" s="55">
        <v>14.0</v>
      </c>
      <c r="H416" s="62">
        <f t="shared" si="2"/>
        <v>7.5</v>
      </c>
      <c r="I416" s="63">
        <f t="shared" si="3"/>
        <v>105</v>
      </c>
      <c r="J416" s="52" t="s">
        <v>217</v>
      </c>
      <c r="K416" s="52"/>
      <c r="L416" s="52"/>
      <c r="M416" s="52"/>
      <c r="N416" s="52"/>
      <c r="O416" s="52"/>
      <c r="P416" s="52"/>
      <c r="Q416" s="52"/>
      <c r="R416" s="52"/>
      <c r="S416" s="52"/>
      <c r="T416" s="52"/>
      <c r="U416" s="52"/>
      <c r="V416" s="52"/>
      <c r="W416" s="52"/>
      <c r="X416" s="52"/>
      <c r="Y416" s="52"/>
      <c r="Z416" s="52"/>
      <c r="AA416" s="52"/>
      <c r="AB416" s="52"/>
      <c r="AC416" s="52"/>
      <c r="AD416" s="52"/>
      <c r="AE416" s="52"/>
      <c r="AF416" s="52"/>
      <c r="AG416" s="52"/>
      <c r="AH416" s="52"/>
      <c r="AI416" s="52"/>
      <c r="AJ416" s="52"/>
      <c r="AK416" s="52"/>
      <c r="AL416" s="52"/>
      <c r="AM416" s="52"/>
      <c r="AN416" s="52"/>
      <c r="AO416" s="52"/>
      <c r="AP416" s="52"/>
      <c r="AQ416" s="52"/>
      <c r="AR416" s="52"/>
      <c r="AS416" s="52"/>
      <c r="AT416" s="52"/>
      <c r="AU416" s="52"/>
      <c r="AV416" s="52"/>
    </row>
    <row r="417" ht="15.75" customHeight="1">
      <c r="A417" s="5">
        <f t="shared" si="30"/>
        <v>411</v>
      </c>
      <c r="B417" s="53">
        <v>45442.0</v>
      </c>
      <c r="C417" s="5" t="s">
        <v>21</v>
      </c>
      <c r="D417" s="5" t="s">
        <v>160</v>
      </c>
      <c r="E417" s="48">
        <v>0.9375</v>
      </c>
      <c r="F417" s="48">
        <v>0.2708333333333333</v>
      </c>
      <c r="G417" s="6">
        <v>14.0</v>
      </c>
      <c r="H417" s="12">
        <f t="shared" si="2"/>
        <v>8</v>
      </c>
      <c r="I417" s="13">
        <f t="shared" si="3"/>
        <v>112</v>
      </c>
    </row>
    <row r="418" ht="15.75" customHeight="1">
      <c r="A418" s="5">
        <f t="shared" si="30"/>
        <v>412</v>
      </c>
      <c r="B418" s="53">
        <v>45443.0</v>
      </c>
      <c r="C418" s="5" t="s">
        <v>22</v>
      </c>
      <c r="D418" s="5" t="s">
        <v>160</v>
      </c>
      <c r="E418" s="48">
        <v>0.9375</v>
      </c>
      <c r="F418" s="48">
        <v>0.4166666666666667</v>
      </c>
      <c r="G418" s="6">
        <v>14.0</v>
      </c>
      <c r="H418" s="12">
        <f t="shared" si="2"/>
        <v>11.5</v>
      </c>
      <c r="I418" s="13">
        <f t="shared" si="3"/>
        <v>161</v>
      </c>
      <c r="J418" s="58">
        <f>SUM(H407:H418)</f>
        <v>88</v>
      </c>
      <c r="K418" s="5">
        <f>J418*14</f>
        <v>1232</v>
      </c>
    </row>
    <row r="419" ht="15.75" customHeight="1">
      <c r="A419" s="5">
        <f t="shared" si="30"/>
        <v>413</v>
      </c>
      <c r="B419" s="53">
        <v>45444.0</v>
      </c>
      <c r="C419" s="5" t="s">
        <v>23</v>
      </c>
      <c r="D419" s="5" t="s">
        <v>12</v>
      </c>
      <c r="E419" s="48"/>
      <c r="F419" s="48"/>
      <c r="G419" s="6">
        <v>14.0</v>
      </c>
      <c r="H419" s="12">
        <f t="shared" si="2"/>
        <v>0</v>
      </c>
      <c r="I419" s="13">
        <f t="shared" si="3"/>
        <v>0</v>
      </c>
    </row>
    <row r="420" ht="15.75" customHeight="1">
      <c r="A420" s="5">
        <f t="shared" si="30"/>
        <v>414</v>
      </c>
      <c r="B420" s="53">
        <v>45445.0</v>
      </c>
      <c r="C420" s="5" t="s">
        <v>15</v>
      </c>
      <c r="D420" s="5" t="s">
        <v>12</v>
      </c>
      <c r="E420" s="48"/>
      <c r="F420" s="48"/>
      <c r="G420" s="6">
        <v>14.0</v>
      </c>
      <c r="H420" s="12">
        <f t="shared" si="2"/>
        <v>0</v>
      </c>
      <c r="I420" s="13">
        <f t="shared" si="3"/>
        <v>0</v>
      </c>
    </row>
    <row r="421" ht="15.75" customHeight="1">
      <c r="A421" s="5">
        <f t="shared" si="30"/>
        <v>415</v>
      </c>
      <c r="B421" s="53">
        <v>45446.0</v>
      </c>
      <c r="C421" s="5" t="s">
        <v>17</v>
      </c>
      <c r="D421" s="5" t="s">
        <v>160</v>
      </c>
      <c r="E421" s="48">
        <v>0.9375</v>
      </c>
      <c r="F421" s="48">
        <v>0.2708333333333333</v>
      </c>
      <c r="G421" s="6">
        <v>14.0</v>
      </c>
      <c r="H421" s="12">
        <f t="shared" si="2"/>
        <v>8</v>
      </c>
      <c r="I421" s="13">
        <f t="shared" si="3"/>
        <v>112</v>
      </c>
    </row>
    <row r="422" ht="15.75" customHeight="1">
      <c r="A422" s="5">
        <f t="shared" si="30"/>
        <v>416</v>
      </c>
      <c r="B422" s="53">
        <v>45447.0</v>
      </c>
      <c r="C422" s="5" t="s">
        <v>18</v>
      </c>
      <c r="D422" s="52" t="s">
        <v>160</v>
      </c>
      <c r="E422" s="48">
        <v>0.9375</v>
      </c>
      <c r="F422" s="48">
        <v>0.2708333333333333</v>
      </c>
      <c r="G422" s="6">
        <v>14.0</v>
      </c>
      <c r="H422" s="12">
        <f t="shared" si="2"/>
        <v>8</v>
      </c>
      <c r="I422" s="13">
        <f t="shared" si="3"/>
        <v>112</v>
      </c>
    </row>
    <row r="423" ht="15.75" customHeight="1">
      <c r="A423" s="5">
        <f t="shared" si="30"/>
        <v>417</v>
      </c>
      <c r="B423" s="53">
        <v>45448.0</v>
      </c>
      <c r="C423" s="5" t="s">
        <v>19</v>
      </c>
      <c r="D423" s="52" t="s">
        <v>160</v>
      </c>
      <c r="E423" s="48">
        <v>0.9375</v>
      </c>
      <c r="F423" s="48">
        <v>0.2708333333333333</v>
      </c>
      <c r="G423" s="6">
        <v>14.0</v>
      </c>
      <c r="H423" s="12">
        <f t="shared" si="2"/>
        <v>8</v>
      </c>
      <c r="I423" s="13">
        <f t="shared" si="3"/>
        <v>112</v>
      </c>
    </row>
    <row r="424" ht="15.75" customHeight="1">
      <c r="A424" s="5">
        <f t="shared" si="30"/>
        <v>418</v>
      </c>
      <c r="B424" s="53">
        <v>45449.0</v>
      </c>
      <c r="C424" s="5" t="s">
        <v>21</v>
      </c>
      <c r="D424" s="5" t="s">
        <v>160</v>
      </c>
      <c r="E424" s="48">
        <v>0.9791666666666666</v>
      </c>
      <c r="F424" s="48">
        <v>0.2708333333333333</v>
      </c>
      <c r="G424" s="6">
        <v>14.0</v>
      </c>
      <c r="H424" s="12">
        <f t="shared" si="2"/>
        <v>7</v>
      </c>
      <c r="I424" s="13">
        <f t="shared" si="3"/>
        <v>98</v>
      </c>
    </row>
    <row r="425" ht="15.75" customHeight="1">
      <c r="A425" s="5">
        <f t="shared" si="30"/>
        <v>419</v>
      </c>
      <c r="B425" s="53">
        <v>45450.0</v>
      </c>
      <c r="C425" s="5" t="s">
        <v>22</v>
      </c>
      <c r="D425" s="5" t="s">
        <v>160</v>
      </c>
      <c r="E425" s="48">
        <v>0.9791666666666666</v>
      </c>
      <c r="F425" s="48">
        <v>0.4791666666666667</v>
      </c>
      <c r="G425" s="6">
        <v>14.0</v>
      </c>
      <c r="H425" s="12">
        <f t="shared" si="2"/>
        <v>12</v>
      </c>
      <c r="I425" s="13">
        <f t="shared" si="3"/>
        <v>168</v>
      </c>
    </row>
    <row r="426" ht="15.75" customHeight="1">
      <c r="A426" s="5">
        <f t="shared" si="30"/>
        <v>420</v>
      </c>
      <c r="B426" s="53">
        <v>45451.0</v>
      </c>
      <c r="C426" s="5" t="s">
        <v>23</v>
      </c>
      <c r="D426" s="5" t="s">
        <v>12</v>
      </c>
      <c r="E426" s="48"/>
      <c r="F426" s="48"/>
      <c r="G426" s="6">
        <v>14.0</v>
      </c>
      <c r="H426" s="12">
        <f t="shared" si="2"/>
        <v>0</v>
      </c>
      <c r="I426" s="13">
        <f t="shared" si="3"/>
        <v>0</v>
      </c>
    </row>
    <row r="427" ht="15.75" customHeight="1">
      <c r="A427" s="5">
        <f t="shared" si="30"/>
        <v>421</v>
      </c>
      <c r="B427" s="53">
        <v>45452.0</v>
      </c>
      <c r="C427" s="5" t="s">
        <v>15</v>
      </c>
      <c r="D427" s="5" t="s">
        <v>12</v>
      </c>
      <c r="E427" s="48"/>
      <c r="F427" s="48"/>
      <c r="G427" s="6">
        <v>14.0</v>
      </c>
      <c r="H427" s="12">
        <f t="shared" si="2"/>
        <v>0</v>
      </c>
      <c r="I427" s="13">
        <f t="shared" si="3"/>
        <v>0</v>
      </c>
      <c r="J427" s="58">
        <f>SUM(H421:H432)</f>
        <v>89</v>
      </c>
      <c r="K427" s="64" t="s">
        <v>218</v>
      </c>
      <c r="L427" s="7">
        <f>SUM(I421:I432)</f>
        <v>1246</v>
      </c>
    </row>
    <row r="428" ht="15.75" customHeight="1">
      <c r="A428" s="5">
        <f t="shared" si="30"/>
        <v>422</v>
      </c>
      <c r="B428" s="53">
        <v>45453.0</v>
      </c>
      <c r="C428" s="5" t="s">
        <v>17</v>
      </c>
      <c r="D428" s="5" t="s">
        <v>160</v>
      </c>
      <c r="E428" s="48">
        <v>0.9583333333333334</v>
      </c>
      <c r="F428" s="48">
        <v>0.2708333333333333</v>
      </c>
      <c r="G428" s="6">
        <v>14.0</v>
      </c>
      <c r="H428" s="12">
        <f t="shared" si="2"/>
        <v>7.5</v>
      </c>
      <c r="I428" s="13">
        <f t="shared" si="3"/>
        <v>105</v>
      </c>
    </row>
    <row r="429" ht="15.75" customHeight="1">
      <c r="A429" s="5">
        <f t="shared" si="30"/>
        <v>423</v>
      </c>
      <c r="B429" s="53">
        <v>45454.0</v>
      </c>
      <c r="C429" s="5" t="s">
        <v>18</v>
      </c>
      <c r="D429" s="52" t="s">
        <v>160</v>
      </c>
      <c r="E429" s="48">
        <v>0.9583333333333334</v>
      </c>
      <c r="F429" s="48">
        <v>0.2708333333333333</v>
      </c>
      <c r="G429" s="6">
        <v>14.0</v>
      </c>
      <c r="H429" s="12">
        <f t="shared" si="2"/>
        <v>7.5</v>
      </c>
      <c r="I429" s="13">
        <f t="shared" si="3"/>
        <v>105</v>
      </c>
    </row>
    <row r="430" ht="15.75" customHeight="1">
      <c r="A430" s="5">
        <f t="shared" si="30"/>
        <v>424</v>
      </c>
      <c r="B430" s="53">
        <v>45455.0</v>
      </c>
      <c r="C430" s="5" t="s">
        <v>19</v>
      </c>
      <c r="D430" s="52" t="s">
        <v>160</v>
      </c>
      <c r="E430" s="48">
        <v>0.9375</v>
      </c>
      <c r="F430" s="48">
        <v>0.375</v>
      </c>
      <c r="G430" s="6">
        <v>14.0</v>
      </c>
      <c r="H430" s="12">
        <f t="shared" si="2"/>
        <v>10.5</v>
      </c>
      <c r="I430" s="13">
        <f t="shared" si="3"/>
        <v>147</v>
      </c>
    </row>
    <row r="431" ht="15.75" customHeight="1">
      <c r="A431" s="5">
        <f t="shared" si="30"/>
        <v>425</v>
      </c>
      <c r="B431" s="53">
        <v>45456.0</v>
      </c>
      <c r="C431" s="5" t="s">
        <v>21</v>
      </c>
      <c r="D431" s="5" t="s">
        <v>160</v>
      </c>
      <c r="E431" s="48">
        <v>0.9583333333333334</v>
      </c>
      <c r="F431" s="48">
        <v>0.3333333333333333</v>
      </c>
      <c r="G431" s="6">
        <v>14.0</v>
      </c>
      <c r="H431" s="12">
        <f t="shared" si="2"/>
        <v>9</v>
      </c>
      <c r="I431" s="13">
        <f t="shared" si="3"/>
        <v>126</v>
      </c>
      <c r="J431" s="58"/>
    </row>
    <row r="432" ht="15.75" customHeight="1">
      <c r="A432" s="52">
        <f t="shared" si="30"/>
        <v>426</v>
      </c>
      <c r="B432" s="53">
        <v>45457.0</v>
      </c>
      <c r="C432" s="52" t="s">
        <v>22</v>
      </c>
      <c r="D432" s="52" t="s">
        <v>160</v>
      </c>
      <c r="E432" s="54">
        <v>0.9375</v>
      </c>
      <c r="F432" s="54">
        <v>0.4166666666666667</v>
      </c>
      <c r="G432" s="55">
        <v>14.0</v>
      </c>
      <c r="H432" s="62">
        <f t="shared" si="2"/>
        <v>11.5</v>
      </c>
      <c r="I432" s="63">
        <f t="shared" si="3"/>
        <v>161</v>
      </c>
      <c r="J432" s="52" t="s">
        <v>219</v>
      </c>
      <c r="K432" s="52"/>
      <c r="L432" s="52"/>
      <c r="M432" s="52"/>
      <c r="N432" s="52"/>
      <c r="O432" s="52"/>
      <c r="P432" s="52"/>
      <c r="Q432" s="52"/>
      <c r="R432" s="52"/>
      <c r="S432" s="52"/>
      <c r="T432" s="52"/>
      <c r="U432" s="52"/>
      <c r="V432" s="52"/>
      <c r="W432" s="52"/>
      <c r="X432" s="52"/>
      <c r="Y432" s="52"/>
      <c r="Z432" s="52"/>
      <c r="AA432" s="52"/>
      <c r="AB432" s="52"/>
      <c r="AC432" s="52"/>
      <c r="AD432" s="52"/>
      <c r="AE432" s="52"/>
      <c r="AF432" s="52"/>
      <c r="AG432" s="52"/>
      <c r="AH432" s="52"/>
      <c r="AI432" s="52"/>
      <c r="AJ432" s="52"/>
      <c r="AK432" s="52"/>
      <c r="AL432" s="52"/>
      <c r="AM432" s="52"/>
      <c r="AN432" s="52"/>
      <c r="AO432" s="52"/>
      <c r="AP432" s="52"/>
      <c r="AQ432" s="52"/>
      <c r="AR432" s="52"/>
      <c r="AS432" s="52"/>
      <c r="AT432" s="52"/>
      <c r="AU432" s="52"/>
      <c r="AV432" s="52"/>
    </row>
    <row r="433" ht="15.75" customHeight="1">
      <c r="A433" s="5">
        <f t="shared" si="30"/>
        <v>427</v>
      </c>
      <c r="B433" s="53">
        <v>45458.0</v>
      </c>
      <c r="C433" s="5" t="s">
        <v>23</v>
      </c>
      <c r="D433" s="5" t="s">
        <v>12</v>
      </c>
      <c r="E433" s="48"/>
      <c r="F433" s="48"/>
      <c r="G433" s="6">
        <v>14.0</v>
      </c>
      <c r="H433" s="12">
        <f t="shared" si="2"/>
        <v>0</v>
      </c>
      <c r="I433" s="13">
        <f t="shared" si="3"/>
        <v>0</v>
      </c>
    </row>
    <row r="434" ht="15.75" customHeight="1">
      <c r="A434" s="52">
        <f t="shared" si="30"/>
        <v>428</v>
      </c>
      <c r="B434" s="53">
        <v>45459.0</v>
      </c>
      <c r="C434" s="52" t="s">
        <v>15</v>
      </c>
      <c r="D434" s="52" t="s">
        <v>12</v>
      </c>
      <c r="E434" s="54"/>
      <c r="F434" s="54"/>
      <c r="G434" s="55">
        <v>14.0</v>
      </c>
      <c r="H434" s="62">
        <f t="shared" si="2"/>
        <v>0</v>
      </c>
      <c r="I434" s="63">
        <f t="shared" si="3"/>
        <v>0</v>
      </c>
      <c r="J434" s="52" t="s">
        <v>220</v>
      </c>
      <c r="K434" s="52"/>
      <c r="L434" s="52"/>
      <c r="M434" s="52"/>
      <c r="N434" s="52"/>
      <c r="O434" s="52"/>
      <c r="P434" s="52"/>
      <c r="Q434" s="52"/>
      <c r="R434" s="52"/>
      <c r="S434" s="52"/>
      <c r="T434" s="52"/>
      <c r="U434" s="52"/>
      <c r="V434" s="52"/>
      <c r="W434" s="52"/>
      <c r="X434" s="52"/>
      <c r="Y434" s="52"/>
      <c r="Z434" s="52"/>
      <c r="AA434" s="52"/>
      <c r="AB434" s="52"/>
      <c r="AC434" s="52"/>
      <c r="AD434" s="52"/>
      <c r="AE434" s="52"/>
      <c r="AF434" s="52"/>
      <c r="AG434" s="52"/>
      <c r="AH434" s="52"/>
      <c r="AI434" s="52"/>
      <c r="AJ434" s="52"/>
      <c r="AK434" s="52"/>
      <c r="AL434" s="52"/>
      <c r="AM434" s="52"/>
      <c r="AN434" s="52"/>
      <c r="AO434" s="52"/>
      <c r="AP434" s="52"/>
      <c r="AQ434" s="52"/>
      <c r="AR434" s="52"/>
      <c r="AS434" s="52"/>
      <c r="AT434" s="52"/>
      <c r="AU434" s="52"/>
      <c r="AV434" s="52"/>
    </row>
    <row r="435" ht="15.75" customHeight="1">
      <c r="A435" s="5">
        <f t="shared" si="30"/>
        <v>429</v>
      </c>
      <c r="B435" s="53">
        <v>45460.0</v>
      </c>
      <c r="C435" s="5" t="s">
        <v>17</v>
      </c>
      <c r="D435" s="5" t="s">
        <v>160</v>
      </c>
      <c r="E435" s="48"/>
      <c r="F435" s="48"/>
      <c r="G435" s="6">
        <v>14.0</v>
      </c>
      <c r="H435" s="12">
        <f t="shared" si="2"/>
        <v>0</v>
      </c>
      <c r="I435" s="13">
        <f t="shared" si="3"/>
        <v>0</v>
      </c>
      <c r="J435" s="58">
        <f>SUM(H421:H434)</f>
        <v>89</v>
      </c>
      <c r="K435" s="5" t="s">
        <v>221</v>
      </c>
      <c r="L435" s="5">
        <v>1246.0</v>
      </c>
    </row>
    <row r="436" ht="15.75" customHeight="1">
      <c r="A436" s="5">
        <f t="shared" si="30"/>
        <v>430</v>
      </c>
      <c r="B436" s="53">
        <v>45461.0</v>
      </c>
      <c r="C436" s="5" t="s">
        <v>18</v>
      </c>
      <c r="D436" s="52" t="s">
        <v>160</v>
      </c>
      <c r="E436" s="48">
        <v>0.9375</v>
      </c>
      <c r="F436" s="48">
        <v>0.2708333333333333</v>
      </c>
      <c r="G436" s="6">
        <v>14.0</v>
      </c>
      <c r="H436" s="12">
        <f t="shared" si="2"/>
        <v>8</v>
      </c>
      <c r="I436" s="13">
        <f t="shared" si="3"/>
        <v>112</v>
      </c>
    </row>
    <row r="437" ht="15.75" customHeight="1">
      <c r="A437" s="5">
        <f t="shared" si="30"/>
        <v>431</v>
      </c>
      <c r="B437" s="53">
        <v>45462.0</v>
      </c>
      <c r="C437" s="5" t="s">
        <v>19</v>
      </c>
      <c r="D437" s="52" t="s">
        <v>160</v>
      </c>
      <c r="E437" s="48">
        <v>0.9375</v>
      </c>
      <c r="F437" s="48">
        <v>0.2708333333333333</v>
      </c>
      <c r="G437" s="6">
        <v>14.0</v>
      </c>
      <c r="H437" s="12">
        <f t="shared" si="2"/>
        <v>8</v>
      </c>
      <c r="I437" s="13">
        <f t="shared" si="3"/>
        <v>112</v>
      </c>
      <c r="J437" s="59" t="s">
        <v>222</v>
      </c>
      <c r="K437" s="59" t="s">
        <v>223</v>
      </c>
    </row>
    <row r="438" ht="15.75" customHeight="1">
      <c r="A438" s="5">
        <f t="shared" si="30"/>
        <v>432</v>
      </c>
      <c r="B438" s="53">
        <v>45463.0</v>
      </c>
      <c r="C438" s="5" t="s">
        <v>21</v>
      </c>
      <c r="D438" s="5" t="s">
        <v>160</v>
      </c>
      <c r="E438" s="57">
        <v>0.9583333333333334</v>
      </c>
      <c r="F438" s="48">
        <v>0.2916666666666667</v>
      </c>
      <c r="G438" s="6">
        <v>14.0</v>
      </c>
      <c r="H438" s="12">
        <f t="shared" si="2"/>
        <v>8</v>
      </c>
      <c r="I438" s="13">
        <f t="shared" si="3"/>
        <v>112</v>
      </c>
    </row>
    <row r="439" ht="15.75" customHeight="1">
      <c r="A439" s="5">
        <f t="shared" si="30"/>
        <v>433</v>
      </c>
      <c r="B439" s="53">
        <v>45464.0</v>
      </c>
      <c r="C439" s="5" t="s">
        <v>22</v>
      </c>
      <c r="D439" s="5" t="s">
        <v>160</v>
      </c>
      <c r="E439" s="48">
        <v>0.9375</v>
      </c>
      <c r="F439" s="48">
        <v>0.4166666666666667</v>
      </c>
      <c r="G439" s="6">
        <v>14.0</v>
      </c>
      <c r="H439" s="12">
        <f t="shared" si="2"/>
        <v>11.5</v>
      </c>
      <c r="I439" s="13">
        <f t="shared" si="3"/>
        <v>161</v>
      </c>
      <c r="J439" s="59" t="s">
        <v>222</v>
      </c>
      <c r="K439" s="59" t="s">
        <v>223</v>
      </c>
    </row>
    <row r="440" ht="15.75" customHeight="1">
      <c r="A440" s="5">
        <f t="shared" si="30"/>
        <v>434</v>
      </c>
      <c r="B440" s="53">
        <v>45465.0</v>
      </c>
      <c r="C440" s="5" t="s">
        <v>23</v>
      </c>
      <c r="D440" s="5" t="s">
        <v>12</v>
      </c>
      <c r="E440" s="48"/>
      <c r="F440" s="48"/>
      <c r="G440" s="6">
        <v>14.0</v>
      </c>
      <c r="H440" s="12">
        <f t="shared" si="2"/>
        <v>0</v>
      </c>
      <c r="I440" s="13">
        <f t="shared" si="3"/>
        <v>0</v>
      </c>
    </row>
    <row r="441" ht="15.75" customHeight="1">
      <c r="A441" s="5">
        <f t="shared" si="30"/>
        <v>435</v>
      </c>
      <c r="B441" s="53">
        <v>45466.0</v>
      </c>
      <c r="C441" s="5" t="s">
        <v>15</v>
      </c>
      <c r="D441" s="5" t="s">
        <v>12</v>
      </c>
      <c r="E441" s="48"/>
      <c r="F441" s="48"/>
      <c r="G441" s="6">
        <v>14.0</v>
      </c>
      <c r="H441" s="12">
        <f t="shared" si="2"/>
        <v>0</v>
      </c>
      <c r="I441" s="13">
        <f t="shared" si="3"/>
        <v>0</v>
      </c>
    </row>
    <row r="442" ht="15.75" customHeight="1">
      <c r="A442" s="5">
        <f t="shared" si="30"/>
        <v>436</v>
      </c>
      <c r="B442" s="53">
        <v>45467.0</v>
      </c>
      <c r="C442" s="5" t="s">
        <v>17</v>
      </c>
      <c r="D442" s="5" t="s">
        <v>160</v>
      </c>
      <c r="E442" s="48">
        <v>0.9375</v>
      </c>
      <c r="F442" s="48">
        <v>0.2708333333333333</v>
      </c>
      <c r="G442" s="6">
        <v>14.0</v>
      </c>
      <c r="H442" s="12">
        <f t="shared" si="2"/>
        <v>8</v>
      </c>
      <c r="I442" s="13">
        <f t="shared" si="3"/>
        <v>112</v>
      </c>
    </row>
    <row r="443" ht="15.75" customHeight="1">
      <c r="A443" s="5">
        <f t="shared" si="30"/>
        <v>437</v>
      </c>
      <c r="B443" s="53">
        <v>45468.0</v>
      </c>
      <c r="C443" s="5" t="s">
        <v>18</v>
      </c>
      <c r="D443" s="52" t="s">
        <v>160</v>
      </c>
      <c r="E443" s="48">
        <v>0.9375</v>
      </c>
      <c r="F443" s="48">
        <v>0.2708333333333333</v>
      </c>
      <c r="G443" s="6">
        <v>14.0</v>
      </c>
      <c r="H443" s="12">
        <f t="shared" si="2"/>
        <v>8</v>
      </c>
      <c r="I443" s="13">
        <f t="shared" si="3"/>
        <v>112</v>
      </c>
    </row>
    <row r="444" ht="15.75" customHeight="1">
      <c r="A444" s="5">
        <f t="shared" si="30"/>
        <v>438</v>
      </c>
      <c r="B444" s="53">
        <v>45469.0</v>
      </c>
      <c r="C444" s="5" t="s">
        <v>19</v>
      </c>
      <c r="D444" s="52" t="s">
        <v>160</v>
      </c>
      <c r="E444" s="48">
        <v>0.9375</v>
      </c>
      <c r="F444" s="48">
        <v>0.25</v>
      </c>
      <c r="G444" s="6">
        <v>14.0</v>
      </c>
      <c r="H444" s="12">
        <f t="shared" si="2"/>
        <v>7.5</v>
      </c>
      <c r="I444" s="13">
        <f t="shared" si="3"/>
        <v>105</v>
      </c>
    </row>
    <row r="445" ht="15.75" customHeight="1">
      <c r="A445" s="5">
        <f t="shared" si="30"/>
        <v>439</v>
      </c>
      <c r="B445" s="53">
        <v>45470.0</v>
      </c>
      <c r="C445" s="5" t="s">
        <v>21</v>
      </c>
      <c r="D445" s="5" t="s">
        <v>160</v>
      </c>
      <c r="E445" s="48">
        <v>0.9375</v>
      </c>
      <c r="F445" s="57">
        <v>0.4375</v>
      </c>
      <c r="G445" s="6">
        <v>14.0</v>
      </c>
      <c r="H445" s="12">
        <f t="shared" si="2"/>
        <v>12</v>
      </c>
      <c r="I445" s="13">
        <f t="shared" si="3"/>
        <v>168</v>
      </c>
      <c r="J445" s="59" t="s">
        <v>224</v>
      </c>
      <c r="K445" s="59" t="s">
        <v>225</v>
      </c>
    </row>
    <row r="446" ht="15.75" customHeight="1">
      <c r="A446" s="5">
        <f t="shared" si="30"/>
        <v>440</v>
      </c>
      <c r="B446" s="53">
        <v>45471.0</v>
      </c>
      <c r="C446" s="5" t="s">
        <v>22</v>
      </c>
      <c r="D446" s="5" t="s">
        <v>160</v>
      </c>
      <c r="E446" s="48">
        <v>0.9375</v>
      </c>
      <c r="F446" s="48">
        <v>0.5208333333333334</v>
      </c>
      <c r="G446" s="6">
        <v>14.0</v>
      </c>
      <c r="H446" s="12">
        <f t="shared" si="2"/>
        <v>14</v>
      </c>
      <c r="I446" s="13">
        <f t="shared" si="3"/>
        <v>196</v>
      </c>
      <c r="J446" s="57"/>
    </row>
    <row r="447" ht="15.75" customHeight="1">
      <c r="A447" s="5">
        <f t="shared" si="30"/>
        <v>441</v>
      </c>
      <c r="B447" s="53">
        <v>45472.0</v>
      </c>
      <c r="C447" s="5" t="s">
        <v>23</v>
      </c>
      <c r="D447" s="5" t="s">
        <v>12</v>
      </c>
      <c r="E447" s="48"/>
      <c r="F447" s="48"/>
      <c r="G447" s="6">
        <v>14.0</v>
      </c>
      <c r="H447" s="12">
        <f t="shared" si="2"/>
        <v>0</v>
      </c>
      <c r="I447" s="13">
        <f t="shared" si="3"/>
        <v>0</v>
      </c>
      <c r="J447" s="58">
        <f>SUM(H435:H446)</f>
        <v>85</v>
      </c>
      <c r="K447" s="5" t="s">
        <v>226</v>
      </c>
      <c r="L447" s="5">
        <v>1190.0</v>
      </c>
    </row>
    <row r="448" ht="15.75" customHeight="1">
      <c r="A448" s="5">
        <f t="shared" si="30"/>
        <v>442</v>
      </c>
      <c r="B448" s="53">
        <v>45473.0</v>
      </c>
      <c r="C448" s="5" t="s">
        <v>15</v>
      </c>
      <c r="D448" s="5" t="s">
        <v>12</v>
      </c>
      <c r="E448" s="48"/>
      <c r="F448" s="48"/>
      <c r="G448" s="6">
        <v>14.0</v>
      </c>
      <c r="H448" s="12">
        <f t="shared" si="2"/>
        <v>0</v>
      </c>
      <c r="I448" s="13">
        <f t="shared" si="3"/>
        <v>0</v>
      </c>
    </row>
    <row r="449" ht="15.75" customHeight="1">
      <c r="A449" s="5">
        <f t="shared" si="30"/>
        <v>443</v>
      </c>
      <c r="B449" s="53">
        <v>45474.0</v>
      </c>
      <c r="C449" s="5" t="s">
        <v>17</v>
      </c>
      <c r="D449" s="5" t="s">
        <v>160</v>
      </c>
      <c r="E449" s="48">
        <v>0.9375</v>
      </c>
      <c r="F449" s="48">
        <v>0.2708333333333333</v>
      </c>
      <c r="G449" s="6">
        <v>14.0</v>
      </c>
      <c r="H449" s="12">
        <f t="shared" si="2"/>
        <v>8</v>
      </c>
      <c r="I449" s="13">
        <f t="shared" si="3"/>
        <v>112</v>
      </c>
    </row>
    <row r="450" ht="15.75" customHeight="1">
      <c r="A450" s="5">
        <f t="shared" si="30"/>
        <v>444</v>
      </c>
      <c r="B450" s="53">
        <v>45475.0</v>
      </c>
      <c r="C450" s="5" t="s">
        <v>18</v>
      </c>
      <c r="D450" s="52" t="s">
        <v>160</v>
      </c>
      <c r="E450" s="48">
        <v>0.9375</v>
      </c>
      <c r="F450" s="48">
        <v>0.2708333333333333</v>
      </c>
      <c r="G450" s="6">
        <v>14.0</v>
      </c>
      <c r="H450" s="12">
        <f t="shared" si="2"/>
        <v>8</v>
      </c>
      <c r="I450" s="13">
        <f t="shared" si="3"/>
        <v>112</v>
      </c>
    </row>
    <row r="451" ht="15.75" customHeight="1">
      <c r="A451" s="5">
        <f t="shared" si="30"/>
        <v>445</v>
      </c>
      <c r="B451" s="53">
        <v>45476.0</v>
      </c>
      <c r="C451" s="5" t="s">
        <v>19</v>
      </c>
      <c r="D451" s="52" t="s">
        <v>160</v>
      </c>
      <c r="E451" s="48">
        <v>0.9583333333333334</v>
      </c>
      <c r="F451" s="48">
        <v>0.4166666666666667</v>
      </c>
      <c r="G451" s="6">
        <v>14.0</v>
      </c>
      <c r="H451" s="12">
        <f t="shared" si="2"/>
        <v>11</v>
      </c>
      <c r="I451" s="13">
        <f t="shared" si="3"/>
        <v>154</v>
      </c>
    </row>
    <row r="452" ht="15.75" customHeight="1">
      <c r="A452" s="5">
        <f t="shared" si="30"/>
        <v>446</v>
      </c>
      <c r="B452" s="53">
        <v>45477.0</v>
      </c>
      <c r="C452" s="5" t="s">
        <v>21</v>
      </c>
      <c r="D452" s="5" t="s">
        <v>160</v>
      </c>
      <c r="E452" s="48">
        <v>0.9166666666666666</v>
      </c>
      <c r="F452" s="48">
        <v>0.2708333333333333</v>
      </c>
      <c r="G452" s="6">
        <v>14.0</v>
      </c>
      <c r="H452" s="12">
        <f t="shared" si="2"/>
        <v>8.5</v>
      </c>
      <c r="I452" s="13">
        <f t="shared" si="3"/>
        <v>119</v>
      </c>
    </row>
    <row r="453" ht="15.75" customHeight="1">
      <c r="A453" s="5">
        <f t="shared" si="30"/>
        <v>447</v>
      </c>
      <c r="B453" s="53">
        <v>45478.0</v>
      </c>
      <c r="C453" s="5" t="s">
        <v>22</v>
      </c>
      <c r="D453" s="5" t="s">
        <v>160</v>
      </c>
      <c r="E453" s="48">
        <v>0.9791666666666666</v>
      </c>
      <c r="F453" s="48">
        <v>0.4791666666666667</v>
      </c>
      <c r="G453" s="6">
        <v>14.0</v>
      </c>
      <c r="H453" s="12">
        <f t="shared" si="2"/>
        <v>12</v>
      </c>
      <c r="I453" s="13">
        <f t="shared" si="3"/>
        <v>168</v>
      </c>
    </row>
    <row r="454" ht="15.75" customHeight="1">
      <c r="A454" s="5">
        <f t="shared" si="30"/>
        <v>448</v>
      </c>
      <c r="B454" s="53">
        <v>45479.0</v>
      </c>
      <c r="C454" s="5" t="s">
        <v>23</v>
      </c>
      <c r="D454" s="5" t="s">
        <v>12</v>
      </c>
      <c r="E454" s="48"/>
      <c r="F454" s="48"/>
      <c r="G454" s="6">
        <v>14.0</v>
      </c>
      <c r="H454" s="12">
        <f t="shared" si="2"/>
        <v>0</v>
      </c>
      <c r="I454" s="13">
        <f t="shared" si="3"/>
        <v>0</v>
      </c>
    </row>
    <row r="455" ht="15.75" customHeight="1">
      <c r="A455" s="5">
        <f t="shared" si="30"/>
        <v>449</v>
      </c>
      <c r="B455" s="53">
        <v>45480.0</v>
      </c>
      <c r="C455" s="5" t="s">
        <v>15</v>
      </c>
      <c r="D455" s="5" t="s">
        <v>12</v>
      </c>
      <c r="E455" s="48"/>
      <c r="F455" s="48"/>
      <c r="G455" s="6">
        <v>14.0</v>
      </c>
      <c r="H455" s="12">
        <f t="shared" si="2"/>
        <v>0</v>
      </c>
      <c r="I455" s="13">
        <f t="shared" si="3"/>
        <v>0</v>
      </c>
    </row>
    <row r="456" ht="15.75" customHeight="1">
      <c r="A456" s="52">
        <f t="shared" si="30"/>
        <v>450</v>
      </c>
      <c r="B456" s="53">
        <v>45481.0</v>
      </c>
      <c r="C456" s="52" t="s">
        <v>17</v>
      </c>
      <c r="D456" s="52" t="s">
        <v>160</v>
      </c>
      <c r="E456" s="54">
        <v>0.9166666666666666</v>
      </c>
      <c r="F456" s="54">
        <v>0.2708333333333333</v>
      </c>
      <c r="G456" s="55">
        <v>14.0</v>
      </c>
      <c r="H456" s="62">
        <f t="shared" si="2"/>
        <v>8.5</v>
      </c>
      <c r="I456" s="63">
        <f t="shared" si="3"/>
        <v>119</v>
      </c>
      <c r="J456" s="52" t="s">
        <v>227</v>
      </c>
      <c r="K456" s="52"/>
      <c r="L456" s="52"/>
      <c r="M456" s="52"/>
      <c r="N456" s="52"/>
      <c r="O456" s="52"/>
      <c r="P456" s="52"/>
      <c r="Q456" s="52"/>
      <c r="R456" s="52"/>
      <c r="S456" s="52"/>
      <c r="T456" s="52"/>
      <c r="U456" s="52"/>
      <c r="V456" s="52"/>
      <c r="W456" s="52"/>
      <c r="X456" s="52"/>
      <c r="Y456" s="52"/>
      <c r="Z456" s="52"/>
      <c r="AA456" s="52"/>
      <c r="AB456" s="52"/>
      <c r="AC456" s="52"/>
      <c r="AD456" s="52"/>
      <c r="AE456" s="52"/>
      <c r="AF456" s="52"/>
      <c r="AG456" s="52"/>
      <c r="AH456" s="52"/>
      <c r="AI456" s="52"/>
      <c r="AJ456" s="52"/>
      <c r="AK456" s="52"/>
      <c r="AL456" s="52"/>
      <c r="AM456" s="52"/>
      <c r="AN456" s="52"/>
      <c r="AO456" s="52"/>
      <c r="AP456" s="52"/>
      <c r="AQ456" s="52"/>
      <c r="AR456" s="52"/>
      <c r="AS456" s="52"/>
      <c r="AT456" s="52"/>
      <c r="AU456" s="52"/>
      <c r="AV456" s="52"/>
    </row>
    <row r="457" ht="15.75" customHeight="1">
      <c r="A457" s="5">
        <f t="shared" si="30"/>
        <v>451</v>
      </c>
      <c r="B457" s="53">
        <v>45482.0</v>
      </c>
      <c r="C457" s="5" t="s">
        <v>18</v>
      </c>
      <c r="D457" s="52" t="s">
        <v>160</v>
      </c>
      <c r="E457" s="48">
        <v>0.9375</v>
      </c>
      <c r="F457" s="48">
        <v>0.2708333333333333</v>
      </c>
      <c r="G457" s="6">
        <v>14.0</v>
      </c>
      <c r="H457" s="12">
        <f t="shared" si="2"/>
        <v>8</v>
      </c>
      <c r="I457" s="13">
        <f t="shared" si="3"/>
        <v>112</v>
      </c>
    </row>
    <row r="458" ht="15.75" customHeight="1">
      <c r="A458" s="5">
        <f t="shared" si="30"/>
        <v>452</v>
      </c>
      <c r="B458" s="53">
        <v>45483.0</v>
      </c>
      <c r="C458" s="5" t="s">
        <v>19</v>
      </c>
      <c r="D458" s="52" t="s">
        <v>160</v>
      </c>
      <c r="E458" s="48">
        <v>0.9375</v>
      </c>
      <c r="F458" s="48">
        <v>0.4375</v>
      </c>
      <c r="G458" s="6">
        <v>14.0</v>
      </c>
      <c r="H458" s="12">
        <f t="shared" si="2"/>
        <v>12</v>
      </c>
      <c r="I458" s="13">
        <f t="shared" si="3"/>
        <v>168</v>
      </c>
    </row>
    <row r="459" ht="15.75" customHeight="1">
      <c r="A459" s="5">
        <f t="shared" si="30"/>
        <v>453</v>
      </c>
      <c r="B459" s="53">
        <v>45484.0</v>
      </c>
      <c r="C459" s="5" t="s">
        <v>21</v>
      </c>
      <c r="D459" s="5" t="s">
        <v>160</v>
      </c>
      <c r="E459" s="48"/>
      <c r="F459" s="48"/>
      <c r="G459" s="6">
        <v>14.0</v>
      </c>
      <c r="H459" s="12">
        <f t="shared" si="2"/>
        <v>0</v>
      </c>
      <c r="I459" s="13">
        <f t="shared" si="3"/>
        <v>0</v>
      </c>
    </row>
    <row r="460" ht="15.75" customHeight="1">
      <c r="A460" s="5">
        <f t="shared" si="30"/>
        <v>454</v>
      </c>
      <c r="B460" s="53">
        <v>45485.0</v>
      </c>
      <c r="C460" s="5" t="s">
        <v>22</v>
      </c>
      <c r="D460" s="5" t="s">
        <v>160</v>
      </c>
      <c r="E460" s="48">
        <v>0.0</v>
      </c>
      <c r="F460" s="48">
        <v>0.5</v>
      </c>
      <c r="G460" s="6">
        <v>14.0</v>
      </c>
      <c r="H460" s="12">
        <f t="shared" si="2"/>
        <v>12</v>
      </c>
      <c r="I460" s="13">
        <f t="shared" si="3"/>
        <v>168</v>
      </c>
      <c r="J460" s="58">
        <f>SUM(H448:H461)</f>
        <v>88</v>
      </c>
      <c r="K460" s="5" t="s">
        <v>228</v>
      </c>
      <c r="L460" s="64">
        <f>J460*14</f>
        <v>1232</v>
      </c>
    </row>
    <row r="461" ht="15.75" customHeight="1">
      <c r="A461" s="5">
        <f t="shared" si="30"/>
        <v>455</v>
      </c>
      <c r="B461" s="53">
        <v>45486.0</v>
      </c>
      <c r="C461" s="5" t="s">
        <v>23</v>
      </c>
      <c r="D461" s="5" t="s">
        <v>12</v>
      </c>
      <c r="E461" s="48">
        <v>0.0</v>
      </c>
      <c r="F461" s="48">
        <v>0.5</v>
      </c>
      <c r="G461" s="6">
        <v>14.0</v>
      </c>
      <c r="H461" s="12">
        <f>IF(AND(ISNUMBER(#REF!), ISNUMBER(F460)), IF(F460&gt;#REF!, (F460-#REF!), (F460-#REF!+1)) * 24, 0)</f>
        <v>0</v>
      </c>
      <c r="I461" s="13">
        <f t="shared" si="3"/>
        <v>0</v>
      </c>
    </row>
    <row r="462" ht="15.75" customHeight="1">
      <c r="A462" s="5">
        <f t="shared" si="30"/>
        <v>456</v>
      </c>
      <c r="B462" s="41">
        <v>45487.0</v>
      </c>
      <c r="C462" s="5" t="s">
        <v>15</v>
      </c>
      <c r="D462" s="5" t="s">
        <v>12</v>
      </c>
      <c r="E462" s="48"/>
      <c r="F462" s="48"/>
      <c r="G462" s="6">
        <v>14.0</v>
      </c>
      <c r="H462" s="12">
        <f t="shared" ref="H462:H510" si="31">IF(AND(ISNUMBER(E462), ISNUMBER(F462)), IF(F462&gt;E462, (F462-E462), (F462-E462+1)) * 24, 0)</f>
        <v>0</v>
      </c>
      <c r="I462" s="13">
        <f t="shared" si="3"/>
        <v>0</v>
      </c>
    </row>
    <row r="463" ht="15.75" customHeight="1">
      <c r="A463" s="5">
        <f t="shared" si="30"/>
        <v>457</v>
      </c>
      <c r="B463" s="41">
        <v>45488.0</v>
      </c>
      <c r="C463" s="5" t="s">
        <v>17</v>
      </c>
      <c r="D463" s="5" t="s">
        <v>160</v>
      </c>
      <c r="E463" s="48">
        <v>0.8958333333333334</v>
      </c>
      <c r="F463" s="48">
        <v>0.2708333333333333</v>
      </c>
      <c r="G463" s="6">
        <v>14.0</v>
      </c>
      <c r="H463" s="12">
        <f t="shared" si="31"/>
        <v>9</v>
      </c>
      <c r="I463" s="13">
        <f t="shared" si="3"/>
        <v>126</v>
      </c>
    </row>
    <row r="464" ht="15.75" customHeight="1">
      <c r="A464" s="5">
        <f t="shared" si="30"/>
        <v>458</v>
      </c>
      <c r="B464" s="41">
        <v>45489.0</v>
      </c>
      <c r="C464" s="5" t="s">
        <v>18</v>
      </c>
      <c r="D464" s="52" t="s">
        <v>160</v>
      </c>
      <c r="E464" s="48">
        <v>0.9375</v>
      </c>
      <c r="F464" s="48">
        <v>0.2708333333333333</v>
      </c>
      <c r="G464" s="6">
        <v>14.0</v>
      </c>
      <c r="H464" s="12">
        <f t="shared" si="31"/>
        <v>8</v>
      </c>
      <c r="I464" s="13">
        <f t="shared" si="3"/>
        <v>112</v>
      </c>
    </row>
    <row r="465" ht="15.75" customHeight="1">
      <c r="A465" s="5">
        <f t="shared" si="30"/>
        <v>459</v>
      </c>
      <c r="B465" s="41">
        <v>45490.0</v>
      </c>
      <c r="C465" s="5" t="s">
        <v>19</v>
      </c>
      <c r="D465" s="52" t="s">
        <v>160</v>
      </c>
      <c r="E465" s="48">
        <v>0.9375</v>
      </c>
      <c r="F465" s="48">
        <v>0.2708333333333333</v>
      </c>
      <c r="G465" s="6">
        <v>14.0</v>
      </c>
      <c r="H465" s="12">
        <f t="shared" si="31"/>
        <v>8</v>
      </c>
      <c r="I465" s="13">
        <f t="shared" si="3"/>
        <v>112</v>
      </c>
    </row>
    <row r="466" ht="15.75" customHeight="1">
      <c r="A466" s="5">
        <f t="shared" si="30"/>
        <v>460</v>
      </c>
      <c r="B466" s="41">
        <v>45491.0</v>
      </c>
      <c r="C466" s="5" t="s">
        <v>21</v>
      </c>
      <c r="D466" s="5" t="s">
        <v>160</v>
      </c>
      <c r="E466" s="48">
        <v>0.9375</v>
      </c>
      <c r="F466" s="48">
        <v>0.2708333333333333</v>
      </c>
      <c r="G466" s="6">
        <v>14.0</v>
      </c>
      <c r="H466" s="12">
        <f t="shared" si="31"/>
        <v>8</v>
      </c>
      <c r="I466" s="13">
        <f t="shared" si="3"/>
        <v>112</v>
      </c>
    </row>
    <row r="467" ht="15.75" customHeight="1">
      <c r="A467" s="52">
        <f t="shared" si="30"/>
        <v>461</v>
      </c>
      <c r="B467" s="53">
        <v>45492.0</v>
      </c>
      <c r="C467" s="52" t="s">
        <v>22</v>
      </c>
      <c r="D467" s="52" t="s">
        <v>160</v>
      </c>
      <c r="E467" s="54">
        <v>0.9375</v>
      </c>
      <c r="F467" s="54">
        <v>0.5416666666666666</v>
      </c>
      <c r="G467" s="55">
        <v>14.0</v>
      </c>
      <c r="H467" s="62">
        <f t="shared" si="31"/>
        <v>14.5</v>
      </c>
      <c r="I467" s="63">
        <f t="shared" si="3"/>
        <v>203</v>
      </c>
      <c r="J467" s="52" t="s">
        <v>229</v>
      </c>
      <c r="K467" s="52"/>
      <c r="L467" s="52"/>
      <c r="M467" s="52"/>
      <c r="N467" s="52"/>
      <c r="O467" s="52"/>
      <c r="P467" s="52"/>
      <c r="Q467" s="52"/>
      <c r="R467" s="52"/>
      <c r="S467" s="52"/>
      <c r="T467" s="52"/>
      <c r="U467" s="52"/>
      <c r="V467" s="52"/>
      <c r="W467" s="52"/>
      <c r="X467" s="52"/>
      <c r="Y467" s="52"/>
      <c r="Z467" s="52"/>
      <c r="AA467" s="52"/>
      <c r="AB467" s="52"/>
      <c r="AC467" s="52"/>
      <c r="AD467" s="52"/>
      <c r="AE467" s="52"/>
      <c r="AF467" s="52"/>
      <c r="AG467" s="52"/>
      <c r="AH467" s="52"/>
      <c r="AI467" s="52"/>
      <c r="AJ467" s="52"/>
      <c r="AK467" s="52"/>
      <c r="AL467" s="52"/>
      <c r="AM467" s="52"/>
      <c r="AN467" s="52"/>
      <c r="AO467" s="52"/>
      <c r="AP467" s="52"/>
      <c r="AQ467" s="52"/>
      <c r="AR467" s="52"/>
      <c r="AS467" s="52"/>
      <c r="AT467" s="52"/>
      <c r="AU467" s="52"/>
      <c r="AV467" s="52"/>
    </row>
    <row r="468" ht="15.75" customHeight="1">
      <c r="A468" s="5">
        <f t="shared" si="30"/>
        <v>462</v>
      </c>
      <c r="B468" s="41">
        <v>45493.0</v>
      </c>
      <c r="C468" s="5" t="s">
        <v>23</v>
      </c>
      <c r="D468" s="5" t="s">
        <v>12</v>
      </c>
      <c r="E468" s="48"/>
      <c r="F468" s="48"/>
      <c r="G468" s="6">
        <v>14.0</v>
      </c>
      <c r="H468" s="12">
        <f t="shared" si="31"/>
        <v>0</v>
      </c>
      <c r="I468" s="13">
        <f t="shared" si="3"/>
        <v>0</v>
      </c>
      <c r="J468" s="58">
        <f>SUM(H463:H475)</f>
        <v>65</v>
      </c>
      <c r="K468" s="5" t="s">
        <v>230</v>
      </c>
    </row>
    <row r="469" ht="15.75" customHeight="1">
      <c r="A469" s="52">
        <f t="shared" si="30"/>
        <v>463</v>
      </c>
      <c r="B469" s="53">
        <v>45494.0</v>
      </c>
      <c r="C469" s="52" t="s">
        <v>15</v>
      </c>
      <c r="D469" s="52" t="s">
        <v>12</v>
      </c>
      <c r="E469" s="54"/>
      <c r="F469" s="54"/>
      <c r="G469" s="55">
        <v>14.0</v>
      </c>
      <c r="H469" s="62">
        <f t="shared" si="31"/>
        <v>0</v>
      </c>
      <c r="I469" s="63">
        <f t="shared" si="3"/>
        <v>0</v>
      </c>
      <c r="J469" s="52" t="s">
        <v>231</v>
      </c>
      <c r="K469" s="52"/>
      <c r="L469" s="52"/>
      <c r="M469" s="52"/>
      <c r="N469" s="52"/>
      <c r="O469" s="52"/>
      <c r="P469" s="52"/>
      <c r="Q469" s="52"/>
      <c r="R469" s="52"/>
      <c r="S469" s="52"/>
      <c r="T469" s="52"/>
      <c r="U469" s="52"/>
      <c r="V469" s="52"/>
      <c r="W469" s="52"/>
      <c r="X469" s="52"/>
      <c r="Y469" s="52"/>
      <c r="Z469" s="52"/>
      <c r="AA469" s="52"/>
      <c r="AB469" s="52"/>
      <c r="AC469" s="52"/>
      <c r="AD469" s="52"/>
      <c r="AE469" s="52"/>
      <c r="AF469" s="52"/>
      <c r="AG469" s="52"/>
      <c r="AH469" s="52"/>
      <c r="AI469" s="52"/>
      <c r="AJ469" s="52"/>
      <c r="AK469" s="52"/>
      <c r="AL469" s="52"/>
      <c r="AM469" s="52"/>
      <c r="AN469" s="52"/>
      <c r="AO469" s="52"/>
      <c r="AP469" s="52"/>
      <c r="AQ469" s="52"/>
      <c r="AR469" s="52"/>
      <c r="AS469" s="52"/>
      <c r="AT469" s="52"/>
      <c r="AU469" s="52"/>
      <c r="AV469" s="52"/>
    </row>
    <row r="470" ht="15.75" customHeight="1">
      <c r="A470" s="5">
        <f t="shared" si="30"/>
        <v>464</v>
      </c>
      <c r="B470" s="41">
        <v>45495.0</v>
      </c>
      <c r="C470" s="5" t="s">
        <v>17</v>
      </c>
      <c r="D470" s="5" t="s">
        <v>160</v>
      </c>
      <c r="E470" s="48">
        <v>0.9375</v>
      </c>
      <c r="F470" s="48">
        <v>0.2708333333333333</v>
      </c>
      <c r="G470" s="6">
        <v>14.0</v>
      </c>
      <c r="H470" s="12">
        <f t="shared" si="31"/>
        <v>8</v>
      </c>
      <c r="I470" s="13">
        <f t="shared" si="3"/>
        <v>112</v>
      </c>
    </row>
    <row r="471" ht="15.75" customHeight="1">
      <c r="A471" s="5">
        <f t="shared" si="30"/>
        <v>465</v>
      </c>
      <c r="B471" s="41">
        <v>45496.0</v>
      </c>
      <c r="C471" s="5" t="s">
        <v>18</v>
      </c>
      <c r="D471" s="52" t="s">
        <v>160</v>
      </c>
      <c r="E471" s="65">
        <v>0.875</v>
      </c>
      <c r="F471" s="48">
        <v>0.2708333333333333</v>
      </c>
      <c r="G471" s="6">
        <v>14.0</v>
      </c>
      <c r="H471" s="12">
        <f t="shared" si="31"/>
        <v>9.5</v>
      </c>
      <c r="I471" s="13">
        <f t="shared" si="3"/>
        <v>133</v>
      </c>
    </row>
    <row r="472" ht="15.75" customHeight="1">
      <c r="A472" s="5">
        <f t="shared" si="30"/>
        <v>466</v>
      </c>
      <c r="B472" s="41">
        <v>45497.0</v>
      </c>
      <c r="C472" s="5" t="s">
        <v>19</v>
      </c>
      <c r="D472" s="52" t="s">
        <v>160</v>
      </c>
      <c r="E472" s="48"/>
      <c r="F472" s="48"/>
      <c r="G472" s="6">
        <v>14.0</v>
      </c>
      <c r="H472" s="12">
        <f t="shared" si="31"/>
        <v>0</v>
      </c>
      <c r="I472" s="13">
        <f t="shared" si="3"/>
        <v>0</v>
      </c>
    </row>
    <row r="473" ht="15.75" customHeight="1">
      <c r="A473" s="5">
        <f t="shared" si="30"/>
        <v>467</v>
      </c>
      <c r="B473" s="41">
        <v>45498.0</v>
      </c>
      <c r="C473" s="5" t="s">
        <v>21</v>
      </c>
      <c r="D473" s="5" t="s">
        <v>160</v>
      </c>
      <c r="E473" s="48"/>
      <c r="F473" s="48"/>
      <c r="G473" s="6">
        <v>14.0</v>
      </c>
      <c r="H473" s="12">
        <f t="shared" si="31"/>
        <v>0</v>
      </c>
      <c r="I473" s="13">
        <f t="shared" si="3"/>
        <v>0</v>
      </c>
    </row>
    <row r="474" ht="15.75" customHeight="1">
      <c r="A474" s="5">
        <f t="shared" si="30"/>
        <v>468</v>
      </c>
      <c r="B474" s="41">
        <v>45499.0</v>
      </c>
      <c r="C474" s="5" t="s">
        <v>22</v>
      </c>
      <c r="D474" s="5" t="s">
        <v>160</v>
      </c>
      <c r="E474" s="48"/>
      <c r="F474" s="48"/>
      <c r="G474" s="6">
        <v>14.0</v>
      </c>
      <c r="H474" s="12">
        <f t="shared" si="31"/>
        <v>0</v>
      </c>
      <c r="I474" s="13">
        <f t="shared" si="3"/>
        <v>0</v>
      </c>
    </row>
    <row r="475" ht="15.75" customHeight="1">
      <c r="A475" s="5">
        <f t="shared" si="30"/>
        <v>469</v>
      </c>
      <c r="B475" s="41">
        <v>45500.0</v>
      </c>
      <c r="C475" s="5" t="s">
        <v>23</v>
      </c>
      <c r="D475" s="5" t="s">
        <v>12</v>
      </c>
      <c r="E475" s="48"/>
      <c r="F475" s="48"/>
      <c r="G475" s="6">
        <v>14.0</v>
      </c>
      <c r="H475" s="12">
        <f t="shared" si="31"/>
        <v>0</v>
      </c>
      <c r="I475" s="13">
        <f t="shared" si="3"/>
        <v>0</v>
      </c>
    </row>
    <row r="476" ht="15.75" customHeight="1">
      <c r="A476" s="5">
        <f t="shared" si="30"/>
        <v>470</v>
      </c>
      <c r="B476" s="41">
        <v>45501.0</v>
      </c>
      <c r="C476" s="5" t="s">
        <v>15</v>
      </c>
      <c r="D476" s="5" t="s">
        <v>12</v>
      </c>
      <c r="E476" s="48"/>
      <c r="F476" s="48"/>
      <c r="G476" s="6">
        <v>14.0</v>
      </c>
      <c r="H476" s="12">
        <f t="shared" si="31"/>
        <v>0</v>
      </c>
      <c r="I476" s="13">
        <f t="shared" si="3"/>
        <v>0</v>
      </c>
    </row>
    <row r="477" ht="15.75" customHeight="1">
      <c r="A477" s="5">
        <f t="shared" si="30"/>
        <v>471</v>
      </c>
      <c r="B477" s="41">
        <v>45502.0</v>
      </c>
      <c r="C477" s="5" t="s">
        <v>17</v>
      </c>
      <c r="D477" s="5" t="s">
        <v>160</v>
      </c>
      <c r="E477" s="48"/>
      <c r="F477" s="48"/>
      <c r="G477" s="6">
        <v>14.0</v>
      </c>
      <c r="H477" s="12">
        <f t="shared" si="31"/>
        <v>0</v>
      </c>
      <c r="I477" s="13">
        <f t="shared" si="3"/>
        <v>0</v>
      </c>
    </row>
    <row r="478" ht="15.75" customHeight="1">
      <c r="A478" s="5">
        <f t="shared" si="30"/>
        <v>472</v>
      </c>
      <c r="B478" s="41">
        <v>45503.0</v>
      </c>
      <c r="C478" s="5" t="s">
        <v>18</v>
      </c>
      <c r="D478" s="52" t="s">
        <v>160</v>
      </c>
      <c r="E478" s="48"/>
      <c r="F478" s="48"/>
      <c r="G478" s="6">
        <v>14.0</v>
      </c>
      <c r="H478" s="12">
        <f t="shared" si="31"/>
        <v>0</v>
      </c>
      <c r="I478" s="13">
        <f t="shared" si="3"/>
        <v>0</v>
      </c>
    </row>
    <row r="479" ht="15.75" customHeight="1">
      <c r="A479" s="5">
        <f t="shared" si="30"/>
        <v>473</v>
      </c>
      <c r="B479" s="41">
        <v>45504.0</v>
      </c>
      <c r="C479" s="5" t="s">
        <v>19</v>
      </c>
      <c r="D479" s="52" t="s">
        <v>160</v>
      </c>
      <c r="E479" s="48"/>
      <c r="F479" s="48"/>
      <c r="G479" s="6">
        <v>14.0</v>
      </c>
      <c r="H479" s="12">
        <f t="shared" si="31"/>
        <v>0</v>
      </c>
      <c r="I479" s="13">
        <f t="shared" si="3"/>
        <v>0</v>
      </c>
    </row>
    <row r="480" ht="15.75" customHeight="1">
      <c r="A480" s="5">
        <f t="shared" si="30"/>
        <v>474</v>
      </c>
      <c r="B480" s="41">
        <v>45505.0</v>
      </c>
      <c r="C480" s="5" t="s">
        <v>21</v>
      </c>
      <c r="D480" s="5" t="s">
        <v>160</v>
      </c>
      <c r="E480" s="48"/>
      <c r="F480" s="48"/>
      <c r="G480" s="6">
        <v>14.0</v>
      </c>
      <c r="H480" s="12">
        <f t="shared" si="31"/>
        <v>0</v>
      </c>
      <c r="I480" s="13">
        <f t="shared" si="3"/>
        <v>0</v>
      </c>
    </row>
    <row r="481" ht="15.75" customHeight="1">
      <c r="A481" s="5">
        <f t="shared" si="30"/>
        <v>475</v>
      </c>
      <c r="B481" s="41">
        <v>45506.0</v>
      </c>
      <c r="C481" s="5" t="s">
        <v>22</v>
      </c>
      <c r="D481" s="5" t="s">
        <v>160</v>
      </c>
      <c r="E481" s="48"/>
      <c r="F481" s="48"/>
      <c r="G481" s="6">
        <v>14.0</v>
      </c>
      <c r="H481" s="12">
        <f t="shared" si="31"/>
        <v>0</v>
      </c>
      <c r="I481" s="13">
        <f t="shared" si="3"/>
        <v>0</v>
      </c>
    </row>
    <row r="482" ht="15.75" customHeight="1">
      <c r="A482" s="5">
        <f t="shared" si="30"/>
        <v>476</v>
      </c>
      <c r="B482" s="41">
        <v>45507.0</v>
      </c>
      <c r="C482" s="5" t="s">
        <v>23</v>
      </c>
      <c r="D482" s="5" t="s">
        <v>12</v>
      </c>
      <c r="E482" s="48"/>
      <c r="F482" s="48"/>
      <c r="G482" s="6">
        <v>14.0</v>
      </c>
      <c r="H482" s="12">
        <f t="shared" si="31"/>
        <v>0</v>
      </c>
      <c r="I482" s="13">
        <f t="shared" si="3"/>
        <v>0</v>
      </c>
    </row>
    <row r="483" ht="15.75" customHeight="1">
      <c r="A483" s="5">
        <f t="shared" si="30"/>
        <v>477</v>
      </c>
      <c r="B483" s="41">
        <v>45508.0</v>
      </c>
      <c r="C483" s="5" t="s">
        <v>15</v>
      </c>
      <c r="D483" s="5" t="s">
        <v>12</v>
      </c>
      <c r="E483" s="48"/>
      <c r="F483" s="48"/>
      <c r="G483" s="6">
        <v>14.0</v>
      </c>
      <c r="H483" s="12">
        <f t="shared" si="31"/>
        <v>0</v>
      </c>
      <c r="I483" s="13">
        <f t="shared" si="3"/>
        <v>0</v>
      </c>
    </row>
    <row r="484" ht="15.75" customHeight="1">
      <c r="A484" s="5">
        <f t="shared" si="30"/>
        <v>478</v>
      </c>
      <c r="B484" s="41">
        <v>45509.0</v>
      </c>
      <c r="C484" s="5" t="s">
        <v>17</v>
      </c>
      <c r="D484" s="5" t="s">
        <v>160</v>
      </c>
      <c r="E484" s="48"/>
      <c r="F484" s="48"/>
      <c r="G484" s="6">
        <v>14.0</v>
      </c>
      <c r="H484" s="12">
        <f t="shared" si="31"/>
        <v>0</v>
      </c>
      <c r="I484" s="13">
        <f t="shared" si="3"/>
        <v>0</v>
      </c>
    </row>
    <row r="485" ht="15.75" customHeight="1">
      <c r="A485" s="5">
        <f t="shared" si="30"/>
        <v>479</v>
      </c>
      <c r="B485" s="41">
        <v>45510.0</v>
      </c>
      <c r="C485" s="5" t="s">
        <v>18</v>
      </c>
      <c r="D485" s="52" t="s">
        <v>160</v>
      </c>
      <c r="E485" s="48"/>
      <c r="F485" s="48"/>
      <c r="G485" s="6">
        <v>14.0</v>
      </c>
      <c r="H485" s="12">
        <f t="shared" si="31"/>
        <v>0</v>
      </c>
      <c r="I485" s="13">
        <f t="shared" si="3"/>
        <v>0</v>
      </c>
    </row>
    <row r="486" ht="15.75" customHeight="1">
      <c r="A486" s="5">
        <f t="shared" si="30"/>
        <v>480</v>
      </c>
      <c r="B486" s="41">
        <v>45511.0</v>
      </c>
      <c r="C486" s="5" t="s">
        <v>19</v>
      </c>
      <c r="D486" s="52" t="s">
        <v>160</v>
      </c>
      <c r="E486" s="48"/>
      <c r="F486" s="48"/>
      <c r="G486" s="6">
        <v>14.0</v>
      </c>
      <c r="H486" s="12">
        <f t="shared" si="31"/>
        <v>0</v>
      </c>
      <c r="I486" s="13">
        <f t="shared" si="3"/>
        <v>0</v>
      </c>
    </row>
    <row r="487" ht="15.75" customHeight="1">
      <c r="A487" s="5">
        <f t="shared" si="30"/>
        <v>481</v>
      </c>
      <c r="B487" s="41">
        <v>45512.0</v>
      </c>
      <c r="C487" s="5" t="s">
        <v>21</v>
      </c>
      <c r="D487" s="5" t="s">
        <v>160</v>
      </c>
      <c r="E487" s="48"/>
      <c r="F487" s="48"/>
      <c r="G487" s="6">
        <v>14.0</v>
      </c>
      <c r="H487" s="12">
        <f t="shared" si="31"/>
        <v>0</v>
      </c>
      <c r="I487" s="13">
        <f t="shared" si="3"/>
        <v>0</v>
      </c>
    </row>
    <row r="488" ht="15.75" customHeight="1">
      <c r="A488" s="5">
        <f t="shared" si="30"/>
        <v>482</v>
      </c>
      <c r="B488" s="41">
        <v>45513.0</v>
      </c>
      <c r="C488" s="5" t="s">
        <v>22</v>
      </c>
      <c r="D488" s="5" t="s">
        <v>160</v>
      </c>
      <c r="E488" s="48"/>
      <c r="F488" s="48"/>
      <c r="G488" s="6">
        <v>14.0</v>
      </c>
      <c r="H488" s="12">
        <f t="shared" si="31"/>
        <v>0</v>
      </c>
      <c r="I488" s="13">
        <f t="shared" si="3"/>
        <v>0</v>
      </c>
    </row>
    <row r="489" ht="15.75" customHeight="1">
      <c r="A489" s="5">
        <f t="shared" si="30"/>
        <v>483</v>
      </c>
      <c r="B489" s="41">
        <v>45514.0</v>
      </c>
      <c r="C489" s="5" t="s">
        <v>23</v>
      </c>
      <c r="D489" s="5" t="s">
        <v>12</v>
      </c>
      <c r="E489" s="48"/>
      <c r="F489" s="48"/>
      <c r="G489" s="6">
        <v>14.0</v>
      </c>
      <c r="H489" s="12">
        <f t="shared" si="31"/>
        <v>0</v>
      </c>
      <c r="I489" s="13">
        <f t="shared" si="3"/>
        <v>0</v>
      </c>
    </row>
    <row r="490" ht="15.75" customHeight="1">
      <c r="A490" s="5">
        <f t="shared" si="30"/>
        <v>484</v>
      </c>
      <c r="B490" s="41">
        <v>45515.0</v>
      </c>
      <c r="C490" s="5" t="s">
        <v>15</v>
      </c>
      <c r="D490" s="5" t="s">
        <v>12</v>
      </c>
      <c r="E490" s="48"/>
      <c r="F490" s="48"/>
      <c r="G490" s="6">
        <v>14.0</v>
      </c>
      <c r="H490" s="12">
        <f t="shared" si="31"/>
        <v>0</v>
      </c>
      <c r="I490" s="13">
        <f t="shared" si="3"/>
        <v>0</v>
      </c>
    </row>
    <row r="491" ht="15.75" customHeight="1">
      <c r="A491" s="5">
        <f t="shared" si="30"/>
        <v>485</v>
      </c>
      <c r="B491" s="41">
        <v>45516.0</v>
      </c>
      <c r="C491" s="5" t="s">
        <v>17</v>
      </c>
      <c r="D491" s="5" t="s">
        <v>160</v>
      </c>
      <c r="E491" s="48"/>
      <c r="F491" s="48"/>
      <c r="G491" s="6">
        <v>14.0</v>
      </c>
      <c r="H491" s="12">
        <f t="shared" si="31"/>
        <v>0</v>
      </c>
      <c r="I491" s="13">
        <f t="shared" si="3"/>
        <v>0</v>
      </c>
    </row>
    <row r="492" ht="15.75" customHeight="1">
      <c r="A492" s="5">
        <f t="shared" si="30"/>
        <v>486</v>
      </c>
      <c r="B492" s="41">
        <v>45517.0</v>
      </c>
      <c r="C492" s="5" t="s">
        <v>18</v>
      </c>
      <c r="D492" s="52" t="s">
        <v>160</v>
      </c>
      <c r="E492" s="48"/>
      <c r="F492" s="48"/>
      <c r="G492" s="6">
        <v>14.0</v>
      </c>
      <c r="H492" s="12">
        <f t="shared" si="31"/>
        <v>0</v>
      </c>
      <c r="I492" s="13">
        <f t="shared" si="3"/>
        <v>0</v>
      </c>
    </row>
    <row r="493" ht="15.75" customHeight="1">
      <c r="A493" s="5">
        <f t="shared" si="30"/>
        <v>487</v>
      </c>
      <c r="B493" s="41">
        <v>45518.0</v>
      </c>
      <c r="C493" s="5" t="s">
        <v>19</v>
      </c>
      <c r="D493" s="52" t="s">
        <v>160</v>
      </c>
      <c r="E493" s="48"/>
      <c r="F493" s="48"/>
      <c r="G493" s="6">
        <v>14.0</v>
      </c>
      <c r="H493" s="12">
        <f t="shared" si="31"/>
        <v>0</v>
      </c>
      <c r="I493" s="13">
        <f t="shared" si="3"/>
        <v>0</v>
      </c>
    </row>
    <row r="494" ht="15.75" customHeight="1">
      <c r="A494" s="5">
        <f t="shared" si="30"/>
        <v>488</v>
      </c>
      <c r="B494" s="41">
        <v>45519.0</v>
      </c>
      <c r="C494" s="5" t="s">
        <v>21</v>
      </c>
      <c r="D494" s="5" t="s">
        <v>160</v>
      </c>
      <c r="E494" s="48"/>
      <c r="F494" s="48"/>
      <c r="G494" s="6">
        <v>14.0</v>
      </c>
      <c r="H494" s="12">
        <f t="shared" si="31"/>
        <v>0</v>
      </c>
      <c r="I494" s="13">
        <f t="shared" si="3"/>
        <v>0</v>
      </c>
    </row>
    <row r="495" ht="15.75" customHeight="1">
      <c r="A495" s="5">
        <f t="shared" si="30"/>
        <v>489</v>
      </c>
      <c r="B495" s="41">
        <v>45520.0</v>
      </c>
      <c r="C495" s="5" t="s">
        <v>22</v>
      </c>
      <c r="D495" s="5" t="s">
        <v>160</v>
      </c>
      <c r="E495" s="48"/>
      <c r="F495" s="48"/>
      <c r="G495" s="6">
        <v>14.0</v>
      </c>
      <c r="H495" s="12">
        <f t="shared" si="31"/>
        <v>0</v>
      </c>
      <c r="I495" s="13">
        <f t="shared" si="3"/>
        <v>0</v>
      </c>
    </row>
    <row r="496" ht="15.75" customHeight="1">
      <c r="A496" s="5">
        <f t="shared" si="30"/>
        <v>490</v>
      </c>
      <c r="B496" s="41">
        <v>45521.0</v>
      </c>
      <c r="C496" s="5" t="s">
        <v>23</v>
      </c>
      <c r="D496" s="5" t="s">
        <v>12</v>
      </c>
      <c r="E496" s="48"/>
      <c r="F496" s="48"/>
      <c r="G496" s="6">
        <v>14.0</v>
      </c>
      <c r="H496" s="12">
        <f t="shared" si="31"/>
        <v>0</v>
      </c>
      <c r="I496" s="13">
        <f t="shared" si="3"/>
        <v>0</v>
      </c>
    </row>
    <row r="497" ht="15.75" customHeight="1">
      <c r="A497" s="5">
        <f t="shared" si="30"/>
        <v>491</v>
      </c>
      <c r="B497" s="41">
        <v>45522.0</v>
      </c>
      <c r="C497" s="5" t="s">
        <v>15</v>
      </c>
      <c r="D497" s="5" t="s">
        <v>12</v>
      </c>
      <c r="E497" s="48"/>
      <c r="F497" s="48"/>
      <c r="G497" s="6">
        <v>14.0</v>
      </c>
      <c r="H497" s="12">
        <f t="shared" si="31"/>
        <v>0</v>
      </c>
      <c r="I497" s="13">
        <f t="shared" si="3"/>
        <v>0</v>
      </c>
    </row>
    <row r="498" ht="15.75" customHeight="1">
      <c r="A498" s="5">
        <f t="shared" si="30"/>
        <v>492</v>
      </c>
      <c r="B498" s="41">
        <v>45523.0</v>
      </c>
      <c r="C498" s="5" t="s">
        <v>17</v>
      </c>
      <c r="D498" s="5" t="s">
        <v>160</v>
      </c>
      <c r="E498" s="48"/>
      <c r="F498" s="48"/>
      <c r="G498" s="6">
        <v>14.0</v>
      </c>
      <c r="H498" s="12">
        <f t="shared" si="31"/>
        <v>0</v>
      </c>
      <c r="I498" s="13">
        <f t="shared" si="3"/>
        <v>0</v>
      </c>
    </row>
    <row r="499" ht="15.75" customHeight="1">
      <c r="A499" s="5">
        <f t="shared" si="30"/>
        <v>493</v>
      </c>
      <c r="B499" s="41">
        <v>45524.0</v>
      </c>
      <c r="C499" s="5" t="s">
        <v>18</v>
      </c>
      <c r="D499" s="52" t="s">
        <v>160</v>
      </c>
      <c r="E499" s="48"/>
      <c r="F499" s="48"/>
      <c r="G499" s="6">
        <v>14.0</v>
      </c>
      <c r="H499" s="12">
        <f t="shared" si="31"/>
        <v>0</v>
      </c>
      <c r="I499" s="13">
        <f t="shared" si="3"/>
        <v>0</v>
      </c>
    </row>
    <row r="500" ht="15.75" customHeight="1">
      <c r="A500" s="5">
        <f t="shared" si="30"/>
        <v>494</v>
      </c>
      <c r="B500" s="41">
        <v>45525.0</v>
      </c>
      <c r="C500" s="5" t="s">
        <v>19</v>
      </c>
      <c r="D500" s="52" t="s">
        <v>160</v>
      </c>
      <c r="E500" s="48"/>
      <c r="F500" s="48"/>
      <c r="G500" s="6">
        <v>14.0</v>
      </c>
      <c r="H500" s="12">
        <f t="shared" si="31"/>
        <v>0</v>
      </c>
      <c r="I500" s="13">
        <f t="shared" si="3"/>
        <v>0</v>
      </c>
    </row>
    <row r="501" ht="15.75" customHeight="1">
      <c r="A501" s="5">
        <f t="shared" si="30"/>
        <v>495</v>
      </c>
      <c r="B501" s="41">
        <v>45526.0</v>
      </c>
      <c r="C501" s="5" t="s">
        <v>21</v>
      </c>
      <c r="D501" s="5" t="s">
        <v>160</v>
      </c>
      <c r="E501" s="48"/>
      <c r="F501" s="48"/>
      <c r="G501" s="6">
        <v>14.0</v>
      </c>
      <c r="H501" s="12">
        <f t="shared" si="31"/>
        <v>0</v>
      </c>
      <c r="I501" s="13">
        <f t="shared" si="3"/>
        <v>0</v>
      </c>
    </row>
    <row r="502" ht="15.75" customHeight="1">
      <c r="A502" s="5">
        <f t="shared" si="30"/>
        <v>496</v>
      </c>
      <c r="B502" s="41">
        <v>45527.0</v>
      </c>
      <c r="C502" s="5" t="s">
        <v>22</v>
      </c>
      <c r="D502" s="5" t="s">
        <v>160</v>
      </c>
      <c r="E502" s="48"/>
      <c r="F502" s="48"/>
      <c r="G502" s="6">
        <v>14.0</v>
      </c>
      <c r="H502" s="12">
        <f t="shared" si="31"/>
        <v>0</v>
      </c>
      <c r="I502" s="13">
        <f t="shared" si="3"/>
        <v>0</v>
      </c>
    </row>
    <row r="503" ht="15.75" customHeight="1">
      <c r="A503" s="5">
        <f t="shared" si="30"/>
        <v>497</v>
      </c>
      <c r="B503" s="41">
        <v>45528.0</v>
      </c>
      <c r="C503" s="5" t="s">
        <v>23</v>
      </c>
      <c r="D503" s="5" t="s">
        <v>12</v>
      </c>
      <c r="E503" s="48"/>
      <c r="F503" s="48"/>
      <c r="G503" s="6">
        <v>14.0</v>
      </c>
      <c r="H503" s="12">
        <f t="shared" si="31"/>
        <v>0</v>
      </c>
      <c r="I503" s="13">
        <f t="shared" si="3"/>
        <v>0</v>
      </c>
    </row>
    <row r="504" ht="15.75" customHeight="1">
      <c r="A504" s="5">
        <f t="shared" si="30"/>
        <v>498</v>
      </c>
      <c r="B504" s="41">
        <v>45529.0</v>
      </c>
      <c r="C504" s="5" t="s">
        <v>15</v>
      </c>
      <c r="D504" s="5" t="s">
        <v>12</v>
      </c>
      <c r="E504" s="48"/>
      <c r="F504" s="48"/>
      <c r="G504" s="6">
        <v>14.0</v>
      </c>
      <c r="H504" s="12">
        <f t="shared" si="31"/>
        <v>0</v>
      </c>
      <c r="I504" s="13">
        <f t="shared" si="3"/>
        <v>0</v>
      </c>
    </row>
    <row r="505" ht="15.75" customHeight="1">
      <c r="A505" s="5">
        <f t="shared" si="30"/>
        <v>499</v>
      </c>
      <c r="B505" s="41">
        <v>45530.0</v>
      </c>
      <c r="C505" s="5" t="s">
        <v>17</v>
      </c>
      <c r="D505" s="5" t="s">
        <v>160</v>
      </c>
      <c r="E505" s="48"/>
      <c r="F505" s="48"/>
      <c r="G505" s="6">
        <v>14.0</v>
      </c>
      <c r="H505" s="12">
        <f t="shared" si="31"/>
        <v>0</v>
      </c>
      <c r="I505" s="13">
        <f t="shared" si="3"/>
        <v>0</v>
      </c>
    </row>
    <row r="506" ht="15.75" customHeight="1">
      <c r="A506" s="5">
        <f t="shared" si="30"/>
        <v>500</v>
      </c>
      <c r="B506" s="41">
        <v>45531.0</v>
      </c>
      <c r="C506" s="5" t="s">
        <v>18</v>
      </c>
      <c r="D506" s="52" t="s">
        <v>160</v>
      </c>
      <c r="E506" s="48"/>
      <c r="F506" s="48"/>
      <c r="G506" s="6">
        <v>14.0</v>
      </c>
      <c r="H506" s="12">
        <f t="shared" si="31"/>
        <v>0</v>
      </c>
      <c r="I506" s="13">
        <f t="shared" si="3"/>
        <v>0</v>
      </c>
    </row>
    <row r="507" ht="15.75" customHeight="1">
      <c r="A507" s="5">
        <f t="shared" si="30"/>
        <v>501</v>
      </c>
      <c r="B507" s="41">
        <v>45532.0</v>
      </c>
      <c r="C507" s="5" t="s">
        <v>19</v>
      </c>
      <c r="D507" s="52" t="s">
        <v>160</v>
      </c>
      <c r="E507" s="48"/>
      <c r="F507" s="48"/>
      <c r="G507" s="6">
        <v>14.0</v>
      </c>
      <c r="H507" s="12">
        <f t="shared" si="31"/>
        <v>0</v>
      </c>
      <c r="I507" s="13">
        <f t="shared" si="3"/>
        <v>0</v>
      </c>
    </row>
    <row r="508" ht="15.75" customHeight="1">
      <c r="A508" s="5">
        <f t="shared" si="30"/>
        <v>502</v>
      </c>
      <c r="B508" s="41">
        <v>45533.0</v>
      </c>
      <c r="C508" s="5" t="s">
        <v>21</v>
      </c>
      <c r="D508" s="5" t="s">
        <v>160</v>
      </c>
      <c r="E508" s="48"/>
      <c r="F508" s="48"/>
      <c r="G508" s="6">
        <v>14.0</v>
      </c>
      <c r="H508" s="12">
        <f t="shared" si="31"/>
        <v>0</v>
      </c>
      <c r="I508" s="13">
        <f t="shared" si="3"/>
        <v>0</v>
      </c>
    </row>
    <row r="509" ht="15.75" customHeight="1">
      <c r="A509" s="5">
        <f t="shared" si="30"/>
        <v>503</v>
      </c>
      <c r="B509" s="41">
        <v>45534.0</v>
      </c>
      <c r="C509" s="5" t="s">
        <v>22</v>
      </c>
      <c r="D509" s="5" t="s">
        <v>160</v>
      </c>
      <c r="E509" s="48"/>
      <c r="F509" s="48"/>
      <c r="G509" s="6">
        <v>14.0</v>
      </c>
      <c r="H509" s="12">
        <f t="shared" si="31"/>
        <v>0</v>
      </c>
      <c r="I509" s="13">
        <f t="shared" si="3"/>
        <v>0</v>
      </c>
    </row>
    <row r="510" ht="15.75" customHeight="1">
      <c r="A510" s="5">
        <f t="shared" si="30"/>
        <v>504</v>
      </c>
      <c r="B510" s="41">
        <v>45535.0</v>
      </c>
      <c r="C510" s="5" t="s">
        <v>23</v>
      </c>
      <c r="D510" s="5" t="s">
        <v>12</v>
      </c>
      <c r="E510" s="48"/>
      <c r="F510" s="48"/>
      <c r="G510" s="6">
        <v>14.0</v>
      </c>
      <c r="H510" s="12">
        <f t="shared" si="31"/>
        <v>0</v>
      </c>
      <c r="I510" s="13">
        <f t="shared" si="3"/>
        <v>0</v>
      </c>
    </row>
    <row r="511" ht="15.75" customHeight="1">
      <c r="B511" s="41">
        <v>45536.0</v>
      </c>
      <c r="C511" s="5" t="s">
        <v>15</v>
      </c>
      <c r="D511" s="5" t="s">
        <v>12</v>
      </c>
      <c r="E511" s="48"/>
      <c r="F511" s="48"/>
      <c r="G511" s="6"/>
      <c r="I511" s="7"/>
    </row>
    <row r="512" ht="15.75" customHeight="1">
      <c r="B512" s="41">
        <v>45537.0</v>
      </c>
      <c r="C512" s="5" t="s">
        <v>17</v>
      </c>
      <c r="D512" s="5" t="s">
        <v>12</v>
      </c>
      <c r="E512" s="48"/>
      <c r="F512" s="48"/>
      <c r="G512" s="6"/>
      <c r="I512" s="7"/>
    </row>
    <row r="513" ht="15.75" customHeight="1">
      <c r="B513" s="41">
        <v>45538.0</v>
      </c>
      <c r="C513" s="5" t="s">
        <v>18</v>
      </c>
      <c r="D513" s="5" t="s">
        <v>12</v>
      </c>
      <c r="E513" s="48"/>
      <c r="F513" s="48"/>
      <c r="G513" s="6"/>
      <c r="I513" s="7"/>
    </row>
    <row r="514" ht="15.75" customHeight="1">
      <c r="B514" s="41">
        <v>45539.0</v>
      </c>
      <c r="C514" s="5" t="s">
        <v>19</v>
      </c>
      <c r="D514" s="5" t="s">
        <v>12</v>
      </c>
      <c r="E514" s="48"/>
      <c r="F514" s="48"/>
      <c r="G514" s="6"/>
      <c r="I514" s="7"/>
    </row>
    <row r="515" ht="15.75" customHeight="1">
      <c r="B515" s="41">
        <v>45540.0</v>
      </c>
      <c r="C515" s="5" t="s">
        <v>21</v>
      </c>
      <c r="D515" s="5" t="s">
        <v>12</v>
      </c>
      <c r="E515" s="48"/>
      <c r="F515" s="48"/>
      <c r="G515" s="6"/>
      <c r="I515" s="7"/>
    </row>
    <row r="516" ht="15.75" customHeight="1">
      <c r="B516" s="41">
        <v>45541.0</v>
      </c>
      <c r="C516" s="5" t="s">
        <v>22</v>
      </c>
      <c r="D516" s="5" t="s">
        <v>12</v>
      </c>
      <c r="E516" s="48"/>
      <c r="F516" s="48"/>
      <c r="G516" s="6"/>
      <c r="I516" s="7"/>
    </row>
    <row r="517" ht="15.75" customHeight="1">
      <c r="B517" s="41">
        <v>45542.0</v>
      </c>
      <c r="C517" s="5" t="s">
        <v>23</v>
      </c>
      <c r="D517" s="5" t="s">
        <v>12</v>
      </c>
      <c r="E517" s="48"/>
      <c r="F517" s="48"/>
      <c r="G517" s="6"/>
      <c r="I517" s="7"/>
    </row>
    <row r="518" ht="15.75" customHeight="1">
      <c r="B518" s="41">
        <v>45543.0</v>
      </c>
      <c r="C518" s="5" t="s">
        <v>15</v>
      </c>
      <c r="D518" s="5" t="s">
        <v>12</v>
      </c>
      <c r="E518" s="48"/>
      <c r="F518" s="48"/>
      <c r="G518" s="6"/>
      <c r="I518" s="7"/>
    </row>
    <row r="519" ht="15.75" customHeight="1">
      <c r="B519" s="41">
        <v>45544.0</v>
      </c>
      <c r="C519" s="5" t="s">
        <v>17</v>
      </c>
      <c r="D519" s="5" t="s">
        <v>12</v>
      </c>
      <c r="E519" s="48"/>
      <c r="F519" s="48"/>
      <c r="G519" s="6"/>
      <c r="I519" s="7"/>
    </row>
    <row r="520" ht="15.75" customHeight="1">
      <c r="B520" s="41">
        <v>45545.0</v>
      </c>
      <c r="C520" s="5" t="s">
        <v>18</v>
      </c>
      <c r="D520" s="5" t="s">
        <v>12</v>
      </c>
      <c r="E520" s="48"/>
      <c r="F520" s="48"/>
      <c r="G520" s="6"/>
      <c r="I520" s="7"/>
    </row>
    <row r="521" ht="15.75" customHeight="1">
      <c r="B521" s="41">
        <v>45546.0</v>
      </c>
      <c r="C521" s="5" t="s">
        <v>19</v>
      </c>
      <c r="D521" s="5" t="s">
        <v>12</v>
      </c>
      <c r="E521" s="48"/>
      <c r="F521" s="48"/>
      <c r="G521" s="6"/>
      <c r="I521" s="7"/>
    </row>
    <row r="522" ht="15.75" customHeight="1">
      <c r="B522" s="41">
        <v>45547.0</v>
      </c>
      <c r="C522" s="5" t="s">
        <v>21</v>
      </c>
      <c r="D522" s="5" t="s">
        <v>12</v>
      </c>
      <c r="E522" s="48"/>
      <c r="F522" s="48"/>
      <c r="G522" s="6"/>
      <c r="I522" s="7"/>
    </row>
    <row r="523" ht="15.75" customHeight="1">
      <c r="B523" s="41">
        <v>45548.0</v>
      </c>
      <c r="C523" s="5" t="s">
        <v>22</v>
      </c>
      <c r="D523" s="5" t="s">
        <v>12</v>
      </c>
      <c r="E523" s="48"/>
      <c r="F523" s="48"/>
      <c r="G523" s="6"/>
      <c r="I523" s="7"/>
    </row>
    <row r="524" ht="15.75" customHeight="1">
      <c r="B524" s="41">
        <v>45549.0</v>
      </c>
      <c r="C524" s="5" t="s">
        <v>23</v>
      </c>
      <c r="D524" s="5" t="s">
        <v>12</v>
      </c>
      <c r="E524" s="48"/>
      <c r="F524" s="48"/>
      <c r="G524" s="6"/>
      <c r="I524" s="7"/>
    </row>
    <row r="525" ht="15.75" customHeight="1">
      <c r="B525" s="41">
        <v>45550.0</v>
      </c>
      <c r="C525" s="5" t="s">
        <v>15</v>
      </c>
      <c r="D525" s="5" t="s">
        <v>12</v>
      </c>
      <c r="E525" s="48"/>
      <c r="F525" s="48"/>
      <c r="G525" s="6"/>
      <c r="I525" s="7"/>
    </row>
    <row r="526" ht="15.75" customHeight="1">
      <c r="B526" s="41">
        <v>45551.0</v>
      </c>
      <c r="C526" s="5" t="s">
        <v>17</v>
      </c>
      <c r="D526" s="5" t="s">
        <v>12</v>
      </c>
      <c r="E526" s="48"/>
      <c r="F526" s="48"/>
      <c r="G526" s="6"/>
      <c r="I526" s="7"/>
    </row>
    <row r="527" ht="15.75" customHeight="1">
      <c r="B527" s="41">
        <v>45552.0</v>
      </c>
      <c r="C527" s="5" t="s">
        <v>18</v>
      </c>
      <c r="D527" s="5" t="s">
        <v>12</v>
      </c>
      <c r="E527" s="48"/>
      <c r="F527" s="48"/>
      <c r="G527" s="6"/>
      <c r="I527" s="7"/>
    </row>
    <row r="528" ht="15.75" customHeight="1">
      <c r="B528" s="41">
        <v>45553.0</v>
      </c>
      <c r="C528" s="5" t="s">
        <v>19</v>
      </c>
      <c r="D528" s="5" t="s">
        <v>12</v>
      </c>
      <c r="E528" s="48"/>
      <c r="F528" s="48"/>
      <c r="G528" s="6"/>
      <c r="I528" s="7"/>
    </row>
    <row r="529" ht="15.75" customHeight="1">
      <c r="B529" s="41">
        <v>45554.0</v>
      </c>
      <c r="C529" s="5" t="s">
        <v>21</v>
      </c>
      <c r="D529" s="5" t="s">
        <v>12</v>
      </c>
      <c r="E529" s="48"/>
      <c r="F529" s="48"/>
      <c r="G529" s="6"/>
      <c r="I529" s="7"/>
    </row>
    <row r="530" ht="15.75" customHeight="1">
      <c r="B530" s="41">
        <v>45555.0</v>
      </c>
      <c r="C530" s="5" t="s">
        <v>22</v>
      </c>
      <c r="D530" s="5" t="s">
        <v>12</v>
      </c>
      <c r="E530" s="48"/>
      <c r="F530" s="48"/>
      <c r="G530" s="6"/>
      <c r="I530" s="7"/>
    </row>
    <row r="531" ht="15.75" customHeight="1">
      <c r="B531" s="41">
        <v>45556.0</v>
      </c>
      <c r="C531" s="5" t="s">
        <v>23</v>
      </c>
      <c r="D531" s="5" t="s">
        <v>12</v>
      </c>
      <c r="E531" s="48"/>
      <c r="F531" s="48"/>
      <c r="G531" s="6"/>
      <c r="I531" s="7"/>
    </row>
    <row r="532" ht="15.75" customHeight="1">
      <c r="B532" s="41">
        <v>45557.0</v>
      </c>
      <c r="C532" s="5" t="s">
        <v>15</v>
      </c>
      <c r="D532" s="5" t="s">
        <v>12</v>
      </c>
      <c r="E532" s="48"/>
      <c r="F532" s="48"/>
      <c r="G532" s="6"/>
      <c r="I532" s="7"/>
    </row>
    <row r="533" ht="15.75" customHeight="1">
      <c r="B533" s="41">
        <v>45558.0</v>
      </c>
      <c r="C533" s="5" t="s">
        <v>17</v>
      </c>
      <c r="D533" s="5" t="s">
        <v>12</v>
      </c>
      <c r="E533" s="48"/>
      <c r="F533" s="48"/>
      <c r="G533" s="6"/>
      <c r="I533" s="7"/>
    </row>
    <row r="534" ht="15.75" customHeight="1">
      <c r="B534" s="41">
        <v>45559.0</v>
      </c>
      <c r="C534" s="5" t="s">
        <v>18</v>
      </c>
      <c r="D534" s="5" t="s">
        <v>12</v>
      </c>
      <c r="E534" s="48"/>
      <c r="F534" s="48"/>
      <c r="G534" s="6"/>
      <c r="I534" s="7"/>
    </row>
    <row r="535" ht="15.75" customHeight="1">
      <c r="B535" s="41">
        <v>45560.0</v>
      </c>
      <c r="C535" s="5" t="s">
        <v>19</v>
      </c>
      <c r="D535" s="5" t="s">
        <v>12</v>
      </c>
      <c r="E535" s="48"/>
      <c r="F535" s="48"/>
      <c r="G535" s="6"/>
      <c r="I535" s="7"/>
    </row>
    <row r="536" ht="15.75" customHeight="1">
      <c r="B536" s="41">
        <v>45561.0</v>
      </c>
      <c r="C536" s="5" t="s">
        <v>21</v>
      </c>
      <c r="D536" s="5" t="s">
        <v>12</v>
      </c>
      <c r="E536" s="48"/>
      <c r="F536" s="48"/>
      <c r="G536" s="6"/>
      <c r="I536" s="7"/>
    </row>
    <row r="537" ht="15.75" customHeight="1">
      <c r="B537" s="41">
        <v>45562.0</v>
      </c>
      <c r="C537" s="5" t="s">
        <v>22</v>
      </c>
      <c r="D537" s="5" t="s">
        <v>12</v>
      </c>
      <c r="E537" s="48"/>
      <c r="F537" s="48"/>
      <c r="G537" s="6"/>
      <c r="I537" s="7"/>
    </row>
    <row r="538" ht="15.75" customHeight="1">
      <c r="B538" s="41">
        <v>45563.0</v>
      </c>
      <c r="C538" s="5" t="s">
        <v>23</v>
      </c>
      <c r="D538" s="5" t="s">
        <v>12</v>
      </c>
      <c r="E538" s="48"/>
      <c r="F538" s="48"/>
      <c r="G538" s="6"/>
      <c r="I538" s="7"/>
    </row>
    <row r="539" ht="15.75" customHeight="1">
      <c r="B539" s="41">
        <v>45564.0</v>
      </c>
      <c r="C539" s="5" t="s">
        <v>15</v>
      </c>
      <c r="D539" s="5" t="s">
        <v>12</v>
      </c>
      <c r="E539" s="48"/>
      <c r="F539" s="48"/>
      <c r="G539" s="6"/>
      <c r="I539" s="7"/>
    </row>
    <row r="540" ht="15.75" customHeight="1">
      <c r="B540" s="41">
        <v>45565.0</v>
      </c>
      <c r="C540" s="5" t="s">
        <v>17</v>
      </c>
      <c r="D540" s="5" t="s">
        <v>12</v>
      </c>
      <c r="E540" s="48"/>
      <c r="F540" s="48"/>
      <c r="G540" s="6"/>
      <c r="I540" s="7"/>
    </row>
    <row r="541" ht="15.75" customHeight="1">
      <c r="B541" s="41">
        <v>45566.0</v>
      </c>
      <c r="C541" s="5" t="s">
        <v>18</v>
      </c>
      <c r="D541" s="5" t="s">
        <v>12</v>
      </c>
      <c r="E541" s="48"/>
      <c r="F541" s="48"/>
      <c r="G541" s="6"/>
      <c r="I541" s="7"/>
    </row>
    <row r="542" ht="15.75" customHeight="1">
      <c r="B542" s="41">
        <v>45567.0</v>
      </c>
      <c r="C542" s="5" t="s">
        <v>19</v>
      </c>
      <c r="D542" s="5" t="s">
        <v>12</v>
      </c>
      <c r="E542" s="48"/>
      <c r="F542" s="48"/>
      <c r="G542" s="6"/>
      <c r="I542" s="7"/>
    </row>
    <row r="543" ht="15.75" customHeight="1">
      <c r="B543" s="41">
        <v>45568.0</v>
      </c>
      <c r="C543" s="5" t="s">
        <v>21</v>
      </c>
      <c r="D543" s="5" t="s">
        <v>12</v>
      </c>
      <c r="E543" s="48"/>
      <c r="F543" s="48"/>
      <c r="G543" s="6"/>
      <c r="I543" s="7"/>
    </row>
    <row r="544" ht="15.75" customHeight="1">
      <c r="B544" s="41">
        <v>45569.0</v>
      </c>
      <c r="C544" s="5" t="s">
        <v>22</v>
      </c>
      <c r="D544" s="5" t="s">
        <v>12</v>
      </c>
      <c r="E544" s="48"/>
      <c r="F544" s="48"/>
      <c r="G544" s="6"/>
      <c r="I544" s="7"/>
    </row>
    <row r="545" ht="15.75" customHeight="1">
      <c r="B545" s="41">
        <v>45570.0</v>
      </c>
      <c r="C545" s="5" t="s">
        <v>23</v>
      </c>
      <c r="D545" s="5" t="s">
        <v>12</v>
      </c>
      <c r="E545" s="48"/>
      <c r="F545" s="48"/>
      <c r="G545" s="6"/>
      <c r="I545" s="7"/>
    </row>
    <row r="546" ht="15.75" customHeight="1">
      <c r="B546" s="41">
        <v>45571.0</v>
      </c>
      <c r="C546" s="5" t="s">
        <v>15</v>
      </c>
      <c r="D546" s="5" t="s">
        <v>12</v>
      </c>
      <c r="E546" s="48"/>
      <c r="F546" s="48"/>
      <c r="G546" s="6"/>
      <c r="I546" s="7"/>
    </row>
    <row r="547" ht="15.75" customHeight="1">
      <c r="B547" s="41">
        <v>45572.0</v>
      </c>
      <c r="C547" s="5" t="s">
        <v>17</v>
      </c>
      <c r="D547" s="5" t="s">
        <v>12</v>
      </c>
      <c r="E547" s="48"/>
      <c r="F547" s="48"/>
      <c r="G547" s="6"/>
      <c r="I547" s="7"/>
    </row>
    <row r="548" ht="15.75" customHeight="1">
      <c r="B548" s="41">
        <v>45573.0</v>
      </c>
      <c r="C548" s="5" t="s">
        <v>18</v>
      </c>
      <c r="D548" s="5" t="s">
        <v>12</v>
      </c>
      <c r="E548" s="48"/>
      <c r="F548" s="48"/>
      <c r="G548" s="6"/>
      <c r="I548" s="7"/>
    </row>
    <row r="549" ht="15.75" customHeight="1">
      <c r="B549" s="41">
        <v>45574.0</v>
      </c>
      <c r="C549" s="5" t="s">
        <v>19</v>
      </c>
      <c r="D549" s="5" t="s">
        <v>12</v>
      </c>
      <c r="E549" s="48"/>
      <c r="F549" s="48"/>
      <c r="G549" s="6"/>
      <c r="I549" s="7"/>
    </row>
    <row r="550" ht="15.75" customHeight="1">
      <c r="B550" s="41">
        <v>45575.0</v>
      </c>
      <c r="C550" s="5" t="s">
        <v>21</v>
      </c>
      <c r="D550" s="5" t="s">
        <v>12</v>
      </c>
      <c r="E550" s="48"/>
      <c r="F550" s="48"/>
      <c r="G550" s="6"/>
      <c r="I550" s="7"/>
    </row>
    <row r="551" ht="15.75" customHeight="1">
      <c r="B551" s="41">
        <v>45576.0</v>
      </c>
      <c r="C551" s="5" t="s">
        <v>22</v>
      </c>
      <c r="D551" s="5" t="s">
        <v>12</v>
      </c>
      <c r="E551" s="48"/>
      <c r="F551" s="48"/>
      <c r="G551" s="6"/>
      <c r="I551" s="7"/>
    </row>
    <row r="552" ht="15.75" customHeight="1">
      <c r="B552" s="41">
        <v>45577.0</v>
      </c>
      <c r="C552" s="5" t="s">
        <v>23</v>
      </c>
      <c r="D552" s="5" t="s">
        <v>12</v>
      </c>
      <c r="E552" s="48"/>
      <c r="F552" s="48"/>
      <c r="G552" s="6"/>
      <c r="I552" s="7"/>
    </row>
    <row r="553" ht="15.75" customHeight="1">
      <c r="B553" s="41">
        <v>45578.0</v>
      </c>
      <c r="C553" s="5" t="s">
        <v>15</v>
      </c>
      <c r="D553" s="5" t="s">
        <v>12</v>
      </c>
      <c r="E553" s="48"/>
      <c r="F553" s="48"/>
      <c r="G553" s="6"/>
      <c r="I553" s="7"/>
    </row>
    <row r="554" ht="15.75" customHeight="1">
      <c r="B554" s="41">
        <v>45579.0</v>
      </c>
      <c r="C554" s="5" t="s">
        <v>17</v>
      </c>
      <c r="D554" s="5" t="s">
        <v>12</v>
      </c>
      <c r="E554" s="48"/>
      <c r="F554" s="48"/>
      <c r="G554" s="6"/>
      <c r="I554" s="7"/>
    </row>
    <row r="555" ht="15.75" customHeight="1">
      <c r="B555" s="41">
        <v>45580.0</v>
      </c>
      <c r="C555" s="5" t="s">
        <v>18</v>
      </c>
      <c r="D555" s="5" t="s">
        <v>12</v>
      </c>
      <c r="E555" s="48"/>
      <c r="F555" s="48"/>
      <c r="G555" s="6"/>
      <c r="I555" s="7"/>
    </row>
    <row r="556" ht="15.75" customHeight="1">
      <c r="B556" s="41">
        <v>45581.0</v>
      </c>
      <c r="C556" s="5" t="s">
        <v>19</v>
      </c>
      <c r="D556" s="5" t="s">
        <v>12</v>
      </c>
      <c r="E556" s="48"/>
      <c r="F556" s="48"/>
      <c r="G556" s="6"/>
      <c r="I556" s="7"/>
    </row>
    <row r="557" ht="15.75" customHeight="1">
      <c r="B557" s="41">
        <v>45582.0</v>
      </c>
      <c r="C557" s="5" t="s">
        <v>21</v>
      </c>
      <c r="D557" s="5" t="s">
        <v>12</v>
      </c>
      <c r="E557" s="48"/>
      <c r="F557" s="48"/>
      <c r="G557" s="6"/>
      <c r="I557" s="7"/>
    </row>
    <row r="558" ht="15.75" customHeight="1">
      <c r="B558" s="41">
        <v>45583.0</v>
      </c>
      <c r="C558" s="5" t="s">
        <v>22</v>
      </c>
      <c r="D558" s="5" t="s">
        <v>12</v>
      </c>
      <c r="E558" s="48"/>
      <c r="F558" s="48"/>
      <c r="G558" s="6"/>
      <c r="I558" s="7"/>
    </row>
    <row r="559" ht="15.75" customHeight="1">
      <c r="B559" s="41">
        <v>45584.0</v>
      </c>
      <c r="C559" s="5" t="s">
        <v>23</v>
      </c>
      <c r="D559" s="5" t="s">
        <v>12</v>
      </c>
      <c r="E559" s="48"/>
      <c r="F559" s="48"/>
      <c r="G559" s="6"/>
      <c r="I559" s="7"/>
    </row>
    <row r="560" ht="15.75" customHeight="1">
      <c r="B560" s="41">
        <v>45585.0</v>
      </c>
      <c r="C560" s="5" t="s">
        <v>15</v>
      </c>
      <c r="D560" s="5" t="s">
        <v>12</v>
      </c>
      <c r="E560" s="48"/>
      <c r="F560" s="48"/>
      <c r="G560" s="6"/>
      <c r="I560" s="7"/>
    </row>
    <row r="561" ht="15.75" customHeight="1">
      <c r="B561" s="41">
        <v>45586.0</v>
      </c>
      <c r="C561" s="5" t="s">
        <v>17</v>
      </c>
      <c r="D561" s="5" t="s">
        <v>12</v>
      </c>
      <c r="E561" s="48"/>
      <c r="F561" s="48"/>
      <c r="G561" s="6"/>
      <c r="I561" s="7"/>
    </row>
    <row r="562" ht="15.75" customHeight="1">
      <c r="B562" s="41">
        <v>45587.0</v>
      </c>
      <c r="C562" s="5" t="s">
        <v>18</v>
      </c>
      <c r="D562" s="5" t="s">
        <v>12</v>
      </c>
      <c r="E562" s="48"/>
      <c r="F562" s="48"/>
      <c r="G562" s="6"/>
      <c r="I562" s="7"/>
    </row>
    <row r="563" ht="15.75" customHeight="1">
      <c r="B563" s="41">
        <v>45588.0</v>
      </c>
      <c r="C563" s="5" t="s">
        <v>19</v>
      </c>
      <c r="D563" s="5" t="s">
        <v>12</v>
      </c>
      <c r="E563" s="48"/>
      <c r="F563" s="48"/>
      <c r="G563" s="6"/>
      <c r="I563" s="7"/>
    </row>
    <row r="564" ht="15.75" customHeight="1">
      <c r="B564" s="41">
        <v>45589.0</v>
      </c>
      <c r="C564" s="5" t="s">
        <v>21</v>
      </c>
      <c r="D564" s="5" t="s">
        <v>12</v>
      </c>
      <c r="E564" s="48"/>
      <c r="F564" s="48"/>
      <c r="G564" s="6"/>
      <c r="I564" s="7"/>
    </row>
    <row r="565" ht="15.75" customHeight="1">
      <c r="B565" s="41">
        <v>45590.0</v>
      </c>
      <c r="C565" s="5" t="s">
        <v>22</v>
      </c>
      <c r="D565" s="5" t="s">
        <v>12</v>
      </c>
      <c r="E565" s="48"/>
      <c r="F565" s="48"/>
      <c r="G565" s="6"/>
      <c r="I565" s="7"/>
    </row>
    <row r="566" ht="15.75" customHeight="1">
      <c r="B566" s="41">
        <v>45591.0</v>
      </c>
      <c r="C566" s="5" t="s">
        <v>23</v>
      </c>
      <c r="D566" s="5" t="s">
        <v>12</v>
      </c>
      <c r="E566" s="48"/>
      <c r="F566" s="48"/>
      <c r="G566" s="6"/>
      <c r="I566" s="7"/>
    </row>
    <row r="567" ht="15.75" customHeight="1">
      <c r="B567" s="41">
        <v>45592.0</v>
      </c>
      <c r="C567" s="5" t="s">
        <v>15</v>
      </c>
      <c r="D567" s="5" t="s">
        <v>12</v>
      </c>
      <c r="E567" s="48"/>
      <c r="F567" s="48"/>
      <c r="G567" s="6"/>
      <c r="I567" s="7"/>
    </row>
    <row r="568" ht="15.75" customHeight="1">
      <c r="B568" s="41">
        <v>45593.0</v>
      </c>
      <c r="C568" s="5" t="s">
        <v>17</v>
      </c>
      <c r="D568" s="5" t="s">
        <v>12</v>
      </c>
      <c r="E568" s="48"/>
      <c r="F568" s="48"/>
      <c r="G568" s="6"/>
      <c r="I568" s="7"/>
    </row>
    <row r="569" ht="15.75" customHeight="1">
      <c r="B569" s="41">
        <v>45594.0</v>
      </c>
      <c r="C569" s="5" t="s">
        <v>18</v>
      </c>
      <c r="D569" s="5" t="s">
        <v>12</v>
      </c>
      <c r="E569" s="48"/>
      <c r="F569" s="48"/>
      <c r="G569" s="6"/>
      <c r="I569" s="7"/>
    </row>
    <row r="570" ht="15.75" customHeight="1">
      <c r="B570" s="41">
        <v>45595.0</v>
      </c>
      <c r="C570" s="5" t="s">
        <v>19</v>
      </c>
      <c r="D570" s="5" t="s">
        <v>12</v>
      </c>
      <c r="E570" s="48"/>
      <c r="F570" s="48"/>
      <c r="G570" s="6"/>
      <c r="I570" s="7"/>
    </row>
    <row r="571" ht="15.75" customHeight="1">
      <c r="B571" s="41">
        <v>45596.0</v>
      </c>
      <c r="C571" s="5" t="s">
        <v>21</v>
      </c>
      <c r="D571" s="5" t="s">
        <v>12</v>
      </c>
      <c r="E571" s="48"/>
      <c r="F571" s="48"/>
      <c r="G571" s="6"/>
      <c r="I571" s="7"/>
    </row>
    <row r="572" ht="15.75" customHeight="1">
      <c r="B572" s="41">
        <v>45597.0</v>
      </c>
      <c r="C572" s="5" t="s">
        <v>22</v>
      </c>
      <c r="D572" s="5" t="s">
        <v>12</v>
      </c>
      <c r="E572" s="48"/>
      <c r="F572" s="48"/>
      <c r="G572" s="6"/>
      <c r="I572" s="7"/>
    </row>
    <row r="573" ht="15.75" customHeight="1">
      <c r="B573" s="41">
        <v>45598.0</v>
      </c>
      <c r="C573" s="5" t="s">
        <v>23</v>
      </c>
      <c r="D573" s="5" t="s">
        <v>12</v>
      </c>
      <c r="E573" s="48"/>
      <c r="F573" s="48"/>
      <c r="G573" s="6"/>
      <c r="I573" s="7"/>
    </row>
    <row r="574" ht="15.75" customHeight="1">
      <c r="B574" s="41">
        <v>45599.0</v>
      </c>
      <c r="C574" s="5" t="s">
        <v>15</v>
      </c>
      <c r="D574" s="5" t="s">
        <v>12</v>
      </c>
      <c r="E574" s="48"/>
      <c r="F574" s="48"/>
      <c r="G574" s="6"/>
      <c r="I574" s="7"/>
    </row>
    <row r="575" ht="15.75" customHeight="1">
      <c r="B575" s="41">
        <v>45600.0</v>
      </c>
      <c r="C575" s="5" t="s">
        <v>17</v>
      </c>
      <c r="D575" s="5" t="s">
        <v>12</v>
      </c>
      <c r="E575" s="48"/>
      <c r="F575" s="48"/>
      <c r="G575" s="6"/>
      <c r="I575" s="7"/>
    </row>
    <row r="576" ht="15.75" customHeight="1">
      <c r="B576" s="41">
        <v>45601.0</v>
      </c>
      <c r="C576" s="5" t="s">
        <v>18</v>
      </c>
      <c r="D576" s="5" t="s">
        <v>12</v>
      </c>
      <c r="E576" s="48"/>
      <c r="F576" s="48"/>
      <c r="G576" s="6"/>
      <c r="I576" s="7"/>
    </row>
    <row r="577" ht="15.75" customHeight="1">
      <c r="B577" s="41">
        <v>45602.0</v>
      </c>
      <c r="C577" s="5" t="s">
        <v>19</v>
      </c>
      <c r="D577" s="5" t="s">
        <v>12</v>
      </c>
      <c r="E577" s="48"/>
      <c r="F577" s="48"/>
      <c r="G577" s="6"/>
      <c r="I577" s="7"/>
    </row>
    <row r="578" ht="15.75" customHeight="1">
      <c r="B578" s="41">
        <v>45603.0</v>
      </c>
      <c r="C578" s="5" t="s">
        <v>21</v>
      </c>
      <c r="D578" s="5" t="s">
        <v>12</v>
      </c>
      <c r="E578" s="48"/>
      <c r="F578" s="48"/>
      <c r="G578" s="6"/>
      <c r="I578" s="7"/>
    </row>
    <row r="579" ht="15.75" customHeight="1">
      <c r="B579" s="41">
        <v>45604.0</v>
      </c>
      <c r="C579" s="5" t="s">
        <v>22</v>
      </c>
      <c r="D579" s="5" t="s">
        <v>12</v>
      </c>
      <c r="E579" s="48"/>
      <c r="F579" s="48"/>
      <c r="G579" s="6"/>
      <c r="I579" s="7"/>
    </row>
    <row r="580" ht="15.75" customHeight="1">
      <c r="B580" s="41">
        <v>45605.0</v>
      </c>
      <c r="C580" s="5" t="s">
        <v>23</v>
      </c>
      <c r="D580" s="5" t="s">
        <v>12</v>
      </c>
      <c r="E580" s="48"/>
      <c r="F580" s="48"/>
      <c r="G580" s="6"/>
      <c r="I580" s="7"/>
    </row>
    <row r="581" ht="15.75" customHeight="1">
      <c r="B581" s="41">
        <v>45606.0</v>
      </c>
      <c r="C581" s="5" t="s">
        <v>15</v>
      </c>
      <c r="D581" s="5" t="s">
        <v>12</v>
      </c>
      <c r="E581" s="48"/>
      <c r="F581" s="48"/>
      <c r="G581" s="6"/>
      <c r="I581" s="7"/>
    </row>
    <row r="582" ht="15.75" customHeight="1">
      <c r="B582" s="41">
        <v>45607.0</v>
      </c>
      <c r="C582" s="5" t="s">
        <v>17</v>
      </c>
      <c r="D582" s="5" t="s">
        <v>12</v>
      </c>
      <c r="E582" s="48"/>
      <c r="F582" s="48"/>
      <c r="G582" s="6"/>
      <c r="I582" s="7"/>
    </row>
    <row r="583" ht="15.75" customHeight="1">
      <c r="B583" s="41">
        <v>45608.0</v>
      </c>
      <c r="C583" s="5" t="s">
        <v>18</v>
      </c>
      <c r="D583" s="5" t="s">
        <v>12</v>
      </c>
      <c r="E583" s="48"/>
      <c r="F583" s="48"/>
      <c r="G583" s="6"/>
      <c r="I583" s="7"/>
    </row>
    <row r="584" ht="15.75" customHeight="1">
      <c r="B584" s="41">
        <v>45609.0</v>
      </c>
      <c r="C584" s="5" t="s">
        <v>19</v>
      </c>
      <c r="D584" s="5" t="s">
        <v>12</v>
      </c>
      <c r="E584" s="48"/>
      <c r="F584" s="48"/>
      <c r="G584" s="6"/>
      <c r="I584" s="7"/>
    </row>
    <row r="585" ht="15.75" customHeight="1">
      <c r="B585" s="41">
        <v>45610.0</v>
      </c>
      <c r="C585" s="5" t="s">
        <v>21</v>
      </c>
      <c r="D585" s="5" t="s">
        <v>12</v>
      </c>
      <c r="E585" s="48"/>
      <c r="F585" s="48"/>
      <c r="G585" s="6"/>
      <c r="I585" s="7"/>
    </row>
    <row r="586" ht="15.75" customHeight="1">
      <c r="B586" s="41">
        <v>45611.0</v>
      </c>
      <c r="C586" s="5" t="s">
        <v>22</v>
      </c>
      <c r="D586" s="5" t="s">
        <v>12</v>
      </c>
      <c r="E586" s="48"/>
      <c r="F586" s="48"/>
      <c r="G586" s="6"/>
      <c r="I586" s="7"/>
    </row>
    <row r="587" ht="15.75" customHeight="1">
      <c r="B587" s="41">
        <v>45612.0</v>
      </c>
      <c r="C587" s="5" t="s">
        <v>23</v>
      </c>
      <c r="D587" s="5" t="s">
        <v>12</v>
      </c>
      <c r="E587" s="48"/>
      <c r="F587" s="48"/>
      <c r="G587" s="6"/>
      <c r="I587" s="7"/>
    </row>
    <row r="588" ht="15.75" customHeight="1">
      <c r="B588" s="41">
        <v>45613.0</v>
      </c>
      <c r="C588" s="5" t="s">
        <v>15</v>
      </c>
      <c r="D588" s="5" t="s">
        <v>12</v>
      </c>
      <c r="E588" s="48"/>
      <c r="F588" s="48"/>
      <c r="G588" s="6"/>
      <c r="I588" s="7"/>
    </row>
    <row r="589" ht="15.75" customHeight="1">
      <c r="B589" s="41">
        <v>45614.0</v>
      </c>
      <c r="C589" s="5" t="s">
        <v>17</v>
      </c>
      <c r="D589" s="5" t="s">
        <v>12</v>
      </c>
      <c r="E589" s="48"/>
      <c r="F589" s="48"/>
      <c r="G589" s="6"/>
      <c r="I589" s="7"/>
    </row>
    <row r="590" ht="15.75" customHeight="1">
      <c r="B590" s="41">
        <v>45615.0</v>
      </c>
      <c r="C590" s="5" t="s">
        <v>18</v>
      </c>
      <c r="D590" s="5" t="s">
        <v>12</v>
      </c>
      <c r="E590" s="48"/>
      <c r="F590" s="48"/>
      <c r="G590" s="6"/>
      <c r="I590" s="7"/>
    </row>
    <row r="591" ht="15.75" customHeight="1">
      <c r="B591" s="41">
        <v>45616.0</v>
      </c>
      <c r="C591" s="5" t="s">
        <v>19</v>
      </c>
      <c r="D591" s="5" t="s">
        <v>12</v>
      </c>
      <c r="E591" s="48"/>
      <c r="F591" s="48"/>
      <c r="G591" s="6"/>
      <c r="I591" s="7"/>
    </row>
    <row r="592" ht="15.75" customHeight="1">
      <c r="B592" s="41">
        <v>45617.0</v>
      </c>
      <c r="C592" s="5" t="s">
        <v>21</v>
      </c>
      <c r="D592" s="5" t="s">
        <v>12</v>
      </c>
      <c r="E592" s="48"/>
      <c r="F592" s="48"/>
      <c r="G592" s="6"/>
      <c r="I592" s="7"/>
    </row>
    <row r="593" ht="15.75" customHeight="1">
      <c r="B593" s="41">
        <v>45618.0</v>
      </c>
      <c r="C593" s="5" t="s">
        <v>22</v>
      </c>
      <c r="D593" s="5" t="s">
        <v>12</v>
      </c>
      <c r="E593" s="48"/>
      <c r="F593" s="48"/>
      <c r="G593" s="6"/>
      <c r="I593" s="7"/>
    </row>
    <row r="594" ht="15.75" customHeight="1">
      <c r="B594" s="41">
        <v>45619.0</v>
      </c>
      <c r="C594" s="5" t="s">
        <v>23</v>
      </c>
      <c r="D594" s="5" t="s">
        <v>12</v>
      </c>
      <c r="E594" s="48"/>
      <c r="F594" s="48"/>
      <c r="G594" s="6"/>
      <c r="I594" s="7"/>
    </row>
    <row r="595" ht="15.75" customHeight="1">
      <c r="B595" s="41">
        <v>45620.0</v>
      </c>
      <c r="C595" s="5" t="s">
        <v>15</v>
      </c>
      <c r="D595" s="5" t="s">
        <v>12</v>
      </c>
      <c r="E595" s="48"/>
      <c r="F595" s="48"/>
      <c r="G595" s="6"/>
      <c r="I595" s="7"/>
    </row>
    <row r="596" ht="15.75" customHeight="1">
      <c r="B596" s="41">
        <v>45621.0</v>
      </c>
      <c r="C596" s="5" t="s">
        <v>17</v>
      </c>
      <c r="D596" s="5" t="s">
        <v>12</v>
      </c>
      <c r="E596" s="48"/>
      <c r="F596" s="48"/>
      <c r="G596" s="6"/>
      <c r="I596" s="7"/>
    </row>
    <row r="597" ht="15.75" customHeight="1">
      <c r="B597" s="41">
        <v>45622.0</v>
      </c>
      <c r="C597" s="5" t="s">
        <v>18</v>
      </c>
      <c r="D597" s="5" t="s">
        <v>12</v>
      </c>
      <c r="E597" s="48"/>
      <c r="F597" s="48"/>
      <c r="G597" s="6"/>
      <c r="I597" s="7"/>
    </row>
    <row r="598" ht="15.75" customHeight="1">
      <c r="B598" s="41">
        <v>45623.0</v>
      </c>
      <c r="C598" s="5" t="s">
        <v>19</v>
      </c>
      <c r="D598" s="5" t="s">
        <v>12</v>
      </c>
      <c r="E598" s="48"/>
      <c r="F598" s="48"/>
      <c r="G598" s="6"/>
      <c r="I598" s="7"/>
    </row>
    <row r="599" ht="15.75" customHeight="1">
      <c r="B599" s="41">
        <v>45624.0</v>
      </c>
      <c r="C599" s="5" t="s">
        <v>21</v>
      </c>
      <c r="D599" s="5" t="s">
        <v>12</v>
      </c>
      <c r="E599" s="48"/>
      <c r="F599" s="48"/>
      <c r="G599" s="6"/>
      <c r="I599" s="7"/>
    </row>
    <row r="600" ht="15.75" customHeight="1">
      <c r="B600" s="41">
        <v>45625.0</v>
      </c>
      <c r="C600" s="5" t="s">
        <v>22</v>
      </c>
      <c r="D600" s="5" t="s">
        <v>12</v>
      </c>
      <c r="E600" s="48"/>
      <c r="F600" s="48"/>
      <c r="G600" s="6"/>
      <c r="I600" s="7"/>
    </row>
    <row r="601" ht="15.75" customHeight="1">
      <c r="B601" s="41">
        <v>45626.0</v>
      </c>
      <c r="C601" s="5" t="s">
        <v>23</v>
      </c>
      <c r="D601" s="5" t="s">
        <v>12</v>
      </c>
      <c r="E601" s="48"/>
      <c r="F601" s="48"/>
      <c r="G601" s="6"/>
      <c r="I601" s="7"/>
    </row>
    <row r="602" ht="15.75" customHeight="1">
      <c r="B602" s="41">
        <v>45627.0</v>
      </c>
      <c r="C602" s="5" t="s">
        <v>15</v>
      </c>
      <c r="D602" s="5" t="s">
        <v>12</v>
      </c>
      <c r="E602" s="48"/>
      <c r="F602" s="48"/>
      <c r="G602" s="6"/>
      <c r="I602" s="7"/>
    </row>
    <row r="603" ht="15.75" customHeight="1">
      <c r="B603" s="41">
        <v>45628.0</v>
      </c>
      <c r="C603" s="5" t="s">
        <v>17</v>
      </c>
      <c r="D603" s="5" t="s">
        <v>12</v>
      </c>
      <c r="E603" s="48"/>
      <c r="F603" s="48"/>
      <c r="G603" s="6"/>
      <c r="I603" s="7"/>
    </row>
    <row r="604" ht="15.75" customHeight="1">
      <c r="B604" s="41">
        <v>45629.0</v>
      </c>
      <c r="C604" s="5" t="s">
        <v>18</v>
      </c>
      <c r="D604" s="5" t="s">
        <v>12</v>
      </c>
      <c r="E604" s="48"/>
      <c r="F604" s="48"/>
      <c r="G604" s="6"/>
      <c r="I604" s="7"/>
    </row>
    <row r="605" ht="15.75" customHeight="1">
      <c r="B605" s="41">
        <v>45630.0</v>
      </c>
      <c r="C605" s="5" t="s">
        <v>19</v>
      </c>
      <c r="D605" s="5" t="s">
        <v>12</v>
      </c>
      <c r="E605" s="48"/>
      <c r="F605" s="48"/>
      <c r="G605" s="6"/>
      <c r="I605" s="7"/>
    </row>
    <row r="606" ht="15.75" customHeight="1">
      <c r="B606" s="41">
        <v>45631.0</v>
      </c>
      <c r="C606" s="5" t="s">
        <v>21</v>
      </c>
      <c r="D606" s="5" t="s">
        <v>12</v>
      </c>
      <c r="E606" s="48"/>
      <c r="F606" s="48"/>
      <c r="G606" s="6"/>
      <c r="I606" s="7"/>
    </row>
    <row r="607" ht="15.75" customHeight="1">
      <c r="B607" s="41">
        <v>45632.0</v>
      </c>
      <c r="C607" s="5" t="s">
        <v>22</v>
      </c>
      <c r="D607" s="5" t="s">
        <v>12</v>
      </c>
      <c r="E607" s="48"/>
      <c r="F607" s="48"/>
      <c r="G607" s="6"/>
      <c r="I607" s="7"/>
    </row>
    <row r="608" ht="15.75" customHeight="1">
      <c r="B608" s="41">
        <v>45633.0</v>
      </c>
      <c r="C608" s="5" t="s">
        <v>23</v>
      </c>
      <c r="D608" s="5" t="s">
        <v>12</v>
      </c>
      <c r="E608" s="48"/>
      <c r="F608" s="48"/>
      <c r="G608" s="6"/>
      <c r="I608" s="7"/>
    </row>
    <row r="609" ht="15.75" customHeight="1">
      <c r="B609" s="41">
        <v>45634.0</v>
      </c>
      <c r="C609" s="5" t="s">
        <v>15</v>
      </c>
      <c r="D609" s="5" t="s">
        <v>12</v>
      </c>
      <c r="E609" s="48"/>
      <c r="F609" s="48"/>
      <c r="G609" s="6"/>
      <c r="I609" s="7"/>
    </row>
    <row r="610" ht="15.75" customHeight="1">
      <c r="B610" s="41">
        <v>45635.0</v>
      </c>
      <c r="C610" s="5" t="s">
        <v>17</v>
      </c>
      <c r="D610" s="5" t="s">
        <v>12</v>
      </c>
      <c r="E610" s="48"/>
      <c r="F610" s="48"/>
      <c r="G610" s="6"/>
      <c r="I610" s="7"/>
    </row>
    <row r="611" ht="15.75" customHeight="1">
      <c r="B611" s="41">
        <v>45636.0</v>
      </c>
      <c r="C611" s="5" t="s">
        <v>18</v>
      </c>
      <c r="D611" s="5" t="s">
        <v>12</v>
      </c>
      <c r="E611" s="48"/>
      <c r="F611" s="48"/>
      <c r="G611" s="6"/>
      <c r="I611" s="7"/>
    </row>
    <row r="612" ht="15.75" customHeight="1">
      <c r="B612" s="41">
        <v>45637.0</v>
      </c>
      <c r="C612" s="5" t="s">
        <v>19</v>
      </c>
      <c r="D612" s="5" t="s">
        <v>12</v>
      </c>
      <c r="E612" s="48"/>
      <c r="F612" s="48"/>
      <c r="G612" s="6"/>
      <c r="I612" s="7"/>
    </row>
    <row r="613" ht="15.75" customHeight="1">
      <c r="B613" s="41">
        <v>45638.0</v>
      </c>
      <c r="C613" s="5" t="s">
        <v>21</v>
      </c>
      <c r="D613" s="5" t="s">
        <v>12</v>
      </c>
      <c r="E613" s="48"/>
      <c r="F613" s="48"/>
      <c r="G613" s="6"/>
      <c r="I613" s="7"/>
    </row>
    <row r="614" ht="15.75" customHeight="1">
      <c r="B614" s="41">
        <v>45639.0</v>
      </c>
      <c r="C614" s="5" t="s">
        <v>22</v>
      </c>
      <c r="D614" s="5" t="s">
        <v>12</v>
      </c>
      <c r="E614" s="48"/>
      <c r="F614" s="48"/>
      <c r="G614" s="6"/>
      <c r="I614" s="7"/>
    </row>
    <row r="615" ht="15.75" customHeight="1">
      <c r="B615" s="41">
        <v>45640.0</v>
      </c>
      <c r="C615" s="5" t="s">
        <v>23</v>
      </c>
      <c r="D615" s="5" t="s">
        <v>12</v>
      </c>
      <c r="E615" s="48"/>
      <c r="F615" s="48"/>
      <c r="G615" s="6"/>
      <c r="I615" s="7"/>
    </row>
    <row r="616" ht="15.75" customHeight="1">
      <c r="B616" s="41">
        <v>45641.0</v>
      </c>
      <c r="C616" s="5" t="s">
        <v>15</v>
      </c>
      <c r="D616" s="5" t="s">
        <v>12</v>
      </c>
      <c r="E616" s="48"/>
      <c r="F616" s="48"/>
      <c r="G616" s="6"/>
      <c r="I616" s="7"/>
    </row>
    <row r="617" ht="15.75" customHeight="1">
      <c r="B617" s="41">
        <v>45642.0</v>
      </c>
      <c r="C617" s="5" t="s">
        <v>17</v>
      </c>
      <c r="D617" s="5" t="s">
        <v>12</v>
      </c>
      <c r="E617" s="48"/>
      <c r="F617" s="48"/>
      <c r="G617" s="6"/>
      <c r="I617" s="7"/>
    </row>
    <row r="618" ht="15.75" customHeight="1">
      <c r="B618" s="41">
        <v>45643.0</v>
      </c>
      <c r="C618" s="5" t="s">
        <v>18</v>
      </c>
      <c r="D618" s="5" t="s">
        <v>12</v>
      </c>
      <c r="E618" s="48"/>
      <c r="F618" s="48"/>
      <c r="G618" s="6"/>
      <c r="I618" s="7"/>
    </row>
    <row r="619" ht="15.75" customHeight="1">
      <c r="B619" s="41">
        <v>45644.0</v>
      </c>
      <c r="C619" s="5" t="s">
        <v>19</v>
      </c>
      <c r="D619" s="5" t="s">
        <v>12</v>
      </c>
      <c r="E619" s="48"/>
      <c r="F619" s="48"/>
      <c r="G619" s="6"/>
      <c r="I619" s="7"/>
    </row>
    <row r="620" ht="15.75" customHeight="1">
      <c r="B620" s="41">
        <v>45645.0</v>
      </c>
      <c r="C620" s="5" t="s">
        <v>21</v>
      </c>
      <c r="D620" s="5" t="s">
        <v>12</v>
      </c>
      <c r="E620" s="48"/>
      <c r="F620" s="48"/>
      <c r="G620" s="6"/>
      <c r="I620" s="7"/>
    </row>
    <row r="621" ht="15.75" customHeight="1">
      <c r="B621" s="41">
        <v>45646.0</v>
      </c>
      <c r="C621" s="5" t="s">
        <v>22</v>
      </c>
      <c r="D621" s="5" t="s">
        <v>12</v>
      </c>
      <c r="E621" s="48"/>
      <c r="F621" s="48"/>
      <c r="G621" s="6"/>
      <c r="I621" s="7"/>
    </row>
    <row r="622" ht="15.75" customHeight="1">
      <c r="B622" s="41">
        <v>45647.0</v>
      </c>
      <c r="C622" s="5" t="s">
        <v>23</v>
      </c>
      <c r="D622" s="5" t="s">
        <v>12</v>
      </c>
      <c r="E622" s="48"/>
      <c r="F622" s="48"/>
      <c r="G622" s="6"/>
      <c r="I622" s="7"/>
    </row>
    <row r="623" ht="15.75" customHeight="1">
      <c r="B623" s="41">
        <v>45648.0</v>
      </c>
      <c r="C623" s="5" t="s">
        <v>15</v>
      </c>
      <c r="D623" s="5" t="s">
        <v>12</v>
      </c>
      <c r="E623" s="48"/>
      <c r="F623" s="48"/>
      <c r="G623" s="6"/>
      <c r="I623" s="7"/>
    </row>
    <row r="624" ht="15.75" customHeight="1">
      <c r="B624" s="41">
        <v>45649.0</v>
      </c>
      <c r="C624" s="5" t="s">
        <v>17</v>
      </c>
      <c r="D624" s="5" t="s">
        <v>12</v>
      </c>
      <c r="E624" s="48"/>
      <c r="F624" s="48"/>
      <c r="G624" s="6"/>
      <c r="I624" s="7"/>
    </row>
    <row r="625" ht="15.75" customHeight="1">
      <c r="B625" s="41">
        <v>45650.0</v>
      </c>
      <c r="C625" s="5" t="s">
        <v>18</v>
      </c>
      <c r="D625" s="5" t="s">
        <v>12</v>
      </c>
      <c r="E625" s="48"/>
      <c r="F625" s="48"/>
      <c r="G625" s="6"/>
      <c r="I625" s="7"/>
    </row>
    <row r="626" ht="15.75" customHeight="1">
      <c r="B626" s="41">
        <v>45651.0</v>
      </c>
      <c r="C626" s="5" t="s">
        <v>19</v>
      </c>
      <c r="D626" s="5" t="s">
        <v>12</v>
      </c>
      <c r="E626" s="48"/>
      <c r="F626" s="48"/>
      <c r="G626" s="6"/>
      <c r="I626" s="7"/>
    </row>
    <row r="627" ht="15.75" customHeight="1">
      <c r="B627" s="41">
        <v>45652.0</v>
      </c>
      <c r="C627" s="5" t="s">
        <v>21</v>
      </c>
      <c r="D627" s="5" t="s">
        <v>12</v>
      </c>
      <c r="E627" s="48"/>
      <c r="F627" s="48"/>
      <c r="G627" s="6"/>
      <c r="I627" s="7"/>
    </row>
    <row r="628" ht="15.75" customHeight="1">
      <c r="B628" s="41">
        <v>45653.0</v>
      </c>
      <c r="C628" s="5" t="s">
        <v>22</v>
      </c>
      <c r="D628" s="5" t="s">
        <v>12</v>
      </c>
      <c r="E628" s="48"/>
      <c r="F628" s="48"/>
      <c r="G628" s="6"/>
      <c r="I628" s="7"/>
    </row>
    <row r="629" ht="15.75" customHeight="1">
      <c r="B629" s="41">
        <v>45654.0</v>
      </c>
      <c r="C629" s="5" t="s">
        <v>23</v>
      </c>
      <c r="D629" s="5" t="s">
        <v>12</v>
      </c>
      <c r="E629" s="48"/>
      <c r="F629" s="48"/>
      <c r="G629" s="6"/>
      <c r="I629" s="7"/>
    </row>
    <row r="630" ht="15.75" customHeight="1">
      <c r="B630" s="41">
        <v>45655.0</v>
      </c>
      <c r="C630" s="5" t="s">
        <v>15</v>
      </c>
      <c r="D630" s="5" t="s">
        <v>12</v>
      </c>
      <c r="E630" s="48"/>
      <c r="F630" s="48"/>
      <c r="G630" s="6"/>
      <c r="I630" s="7"/>
    </row>
    <row r="631" ht="15.75" customHeight="1">
      <c r="B631" s="41">
        <v>45656.0</v>
      </c>
      <c r="C631" s="5" t="s">
        <v>17</v>
      </c>
      <c r="D631" s="5" t="s">
        <v>12</v>
      </c>
      <c r="E631" s="48"/>
      <c r="F631" s="48"/>
      <c r="G631" s="6"/>
      <c r="I631" s="7"/>
    </row>
    <row r="632" ht="15.75" customHeight="1">
      <c r="B632" s="41">
        <v>45657.0</v>
      </c>
      <c r="C632" s="5" t="s">
        <v>18</v>
      </c>
      <c r="D632" s="5" t="s">
        <v>12</v>
      </c>
      <c r="E632" s="48"/>
      <c r="F632" s="48"/>
      <c r="G632" s="6"/>
      <c r="I632" s="7"/>
    </row>
    <row r="633" ht="15.75" customHeight="1">
      <c r="B633" s="41">
        <v>45658.0</v>
      </c>
      <c r="C633" s="5" t="s">
        <v>19</v>
      </c>
      <c r="D633" s="5" t="s">
        <v>12</v>
      </c>
      <c r="E633" s="48"/>
      <c r="F633" s="48"/>
      <c r="G633" s="6"/>
      <c r="I633" s="7"/>
    </row>
    <row r="634" ht="15.75" customHeight="1">
      <c r="B634" s="41">
        <v>45659.0</v>
      </c>
      <c r="C634" s="5" t="s">
        <v>21</v>
      </c>
      <c r="D634" s="5" t="s">
        <v>12</v>
      </c>
      <c r="E634" s="48"/>
      <c r="F634" s="48"/>
      <c r="G634" s="6"/>
      <c r="I634" s="7"/>
    </row>
    <row r="635" ht="15.75" customHeight="1">
      <c r="B635" s="41">
        <v>45660.0</v>
      </c>
      <c r="C635" s="5" t="s">
        <v>22</v>
      </c>
      <c r="D635" s="5" t="s">
        <v>12</v>
      </c>
      <c r="E635" s="48"/>
      <c r="F635" s="48"/>
      <c r="G635" s="6"/>
      <c r="I635" s="7"/>
    </row>
    <row r="636" ht="15.75" customHeight="1">
      <c r="B636" s="41">
        <v>45661.0</v>
      </c>
      <c r="C636" s="5" t="s">
        <v>23</v>
      </c>
      <c r="D636" s="5" t="s">
        <v>12</v>
      </c>
      <c r="E636" s="48"/>
      <c r="F636" s="48"/>
      <c r="G636" s="6"/>
      <c r="I636" s="7"/>
    </row>
    <row r="637" ht="15.75" customHeight="1">
      <c r="B637" s="41">
        <v>45662.0</v>
      </c>
      <c r="C637" s="5" t="s">
        <v>15</v>
      </c>
      <c r="D637" s="5" t="s">
        <v>12</v>
      </c>
      <c r="E637" s="48"/>
      <c r="F637" s="48"/>
      <c r="G637" s="6"/>
      <c r="I637" s="7"/>
    </row>
    <row r="638" ht="15.75" customHeight="1">
      <c r="B638" s="41">
        <v>45663.0</v>
      </c>
      <c r="C638" s="5" t="s">
        <v>17</v>
      </c>
      <c r="D638" s="5" t="s">
        <v>12</v>
      </c>
      <c r="E638" s="48"/>
      <c r="F638" s="48"/>
      <c r="G638" s="6"/>
      <c r="I638" s="7"/>
    </row>
    <row r="639" ht="15.75" customHeight="1">
      <c r="B639" s="41">
        <v>45664.0</v>
      </c>
      <c r="C639" s="5" t="s">
        <v>18</v>
      </c>
      <c r="D639" s="5" t="s">
        <v>12</v>
      </c>
      <c r="E639" s="48"/>
      <c r="F639" s="48"/>
      <c r="G639" s="6"/>
      <c r="I639" s="7"/>
    </row>
    <row r="640" ht="15.75" customHeight="1">
      <c r="B640" s="41">
        <v>45665.0</v>
      </c>
      <c r="C640" s="5" t="s">
        <v>19</v>
      </c>
      <c r="D640" s="5" t="s">
        <v>12</v>
      </c>
      <c r="E640" s="48"/>
      <c r="F640" s="48"/>
      <c r="G640" s="6"/>
      <c r="I640" s="7"/>
    </row>
    <row r="641" ht="15.75" customHeight="1">
      <c r="B641" s="41">
        <v>45666.0</v>
      </c>
      <c r="C641" s="5" t="s">
        <v>21</v>
      </c>
      <c r="D641" s="5" t="s">
        <v>12</v>
      </c>
      <c r="E641" s="48"/>
      <c r="F641" s="48"/>
      <c r="G641" s="6"/>
      <c r="I641" s="7"/>
    </row>
    <row r="642" ht="15.75" customHeight="1">
      <c r="B642" s="41">
        <v>45667.0</v>
      </c>
      <c r="C642" s="5" t="s">
        <v>22</v>
      </c>
      <c r="D642" s="5" t="s">
        <v>12</v>
      </c>
      <c r="E642" s="48"/>
      <c r="F642" s="48"/>
      <c r="G642" s="6"/>
      <c r="I642" s="7"/>
    </row>
    <row r="643" ht="15.75" customHeight="1">
      <c r="B643" s="41">
        <v>45668.0</v>
      </c>
      <c r="C643" s="5" t="s">
        <v>23</v>
      </c>
      <c r="D643" s="5" t="s">
        <v>12</v>
      </c>
      <c r="E643" s="48"/>
      <c r="F643" s="48"/>
      <c r="G643" s="6"/>
      <c r="I643" s="7"/>
    </row>
    <row r="644" ht="15.75" customHeight="1">
      <c r="B644" s="41">
        <v>45669.0</v>
      </c>
      <c r="C644" s="5" t="s">
        <v>15</v>
      </c>
      <c r="D644" s="5" t="s">
        <v>12</v>
      </c>
      <c r="E644" s="48"/>
      <c r="F644" s="48"/>
      <c r="G644" s="6"/>
      <c r="I644" s="7"/>
    </row>
    <row r="645" ht="15.75" customHeight="1">
      <c r="B645" s="41">
        <v>45670.0</v>
      </c>
      <c r="C645" s="5" t="s">
        <v>17</v>
      </c>
      <c r="D645" s="5" t="s">
        <v>12</v>
      </c>
      <c r="E645" s="48"/>
      <c r="F645" s="48"/>
      <c r="G645" s="6"/>
      <c r="I645" s="7"/>
    </row>
    <row r="646" ht="15.75" customHeight="1">
      <c r="B646" s="41">
        <v>45671.0</v>
      </c>
      <c r="C646" s="5" t="s">
        <v>18</v>
      </c>
      <c r="D646" s="5" t="s">
        <v>12</v>
      </c>
      <c r="E646" s="48"/>
      <c r="F646" s="48"/>
      <c r="G646" s="6"/>
      <c r="I646" s="7"/>
    </row>
    <row r="647" ht="15.75" customHeight="1">
      <c r="B647" s="41">
        <v>45672.0</v>
      </c>
      <c r="C647" s="5" t="s">
        <v>19</v>
      </c>
      <c r="D647" s="5" t="s">
        <v>12</v>
      </c>
      <c r="E647" s="48"/>
      <c r="F647" s="48"/>
      <c r="G647" s="6"/>
      <c r="I647" s="7"/>
    </row>
    <row r="648" ht="15.75" customHeight="1">
      <c r="B648" s="41">
        <v>45673.0</v>
      </c>
      <c r="C648" s="5" t="s">
        <v>21</v>
      </c>
      <c r="D648" s="5" t="s">
        <v>12</v>
      </c>
      <c r="E648" s="48"/>
      <c r="F648" s="48"/>
      <c r="G648" s="6"/>
      <c r="I648" s="7"/>
    </row>
    <row r="649" ht="15.75" customHeight="1">
      <c r="B649" s="41">
        <v>45674.0</v>
      </c>
      <c r="C649" s="5" t="s">
        <v>22</v>
      </c>
      <c r="D649" s="5" t="s">
        <v>12</v>
      </c>
      <c r="E649" s="48"/>
      <c r="F649" s="48"/>
      <c r="G649" s="6"/>
      <c r="I649" s="7"/>
    </row>
    <row r="650" ht="15.75" customHeight="1">
      <c r="B650" s="41">
        <v>45675.0</v>
      </c>
      <c r="C650" s="5" t="s">
        <v>23</v>
      </c>
      <c r="D650" s="5" t="s">
        <v>12</v>
      </c>
      <c r="E650" s="48"/>
      <c r="F650" s="48"/>
      <c r="G650" s="6"/>
      <c r="I650" s="7"/>
    </row>
    <row r="651" ht="15.75" customHeight="1">
      <c r="B651" s="41">
        <v>45676.0</v>
      </c>
      <c r="C651" s="5" t="s">
        <v>15</v>
      </c>
      <c r="D651" s="5" t="s">
        <v>12</v>
      </c>
      <c r="E651" s="48"/>
      <c r="F651" s="48"/>
      <c r="G651" s="6"/>
      <c r="I651" s="7"/>
    </row>
    <row r="652" ht="15.75" customHeight="1">
      <c r="B652" s="41">
        <v>45677.0</v>
      </c>
      <c r="C652" s="5" t="s">
        <v>17</v>
      </c>
      <c r="D652" s="5" t="s">
        <v>12</v>
      </c>
      <c r="E652" s="48"/>
      <c r="F652" s="48"/>
      <c r="G652" s="6"/>
      <c r="I652" s="7"/>
    </row>
    <row r="653" ht="15.75" customHeight="1">
      <c r="B653" s="41">
        <v>45678.0</v>
      </c>
      <c r="C653" s="5" t="s">
        <v>18</v>
      </c>
      <c r="D653" s="5" t="s">
        <v>12</v>
      </c>
      <c r="E653" s="48"/>
      <c r="F653" s="48"/>
      <c r="G653" s="6"/>
      <c r="I653" s="7"/>
    </row>
    <row r="654" ht="15.75" customHeight="1">
      <c r="B654" s="41">
        <v>45679.0</v>
      </c>
      <c r="C654" s="5" t="s">
        <v>19</v>
      </c>
      <c r="D654" s="5" t="s">
        <v>12</v>
      </c>
      <c r="E654" s="48"/>
      <c r="F654" s="48"/>
      <c r="G654" s="6"/>
      <c r="I654" s="7"/>
    </row>
    <row r="655" ht="15.75" customHeight="1">
      <c r="B655" s="41">
        <v>45680.0</v>
      </c>
      <c r="C655" s="5" t="s">
        <v>21</v>
      </c>
      <c r="D655" s="5" t="s">
        <v>12</v>
      </c>
      <c r="E655" s="48"/>
      <c r="F655" s="48"/>
      <c r="G655" s="6"/>
      <c r="I655" s="7"/>
    </row>
    <row r="656" ht="15.75" customHeight="1">
      <c r="B656" s="41">
        <v>45681.0</v>
      </c>
      <c r="C656" s="5" t="s">
        <v>22</v>
      </c>
      <c r="D656" s="5" t="s">
        <v>12</v>
      </c>
      <c r="E656" s="48"/>
      <c r="F656" s="48"/>
      <c r="G656" s="6"/>
      <c r="I656" s="7"/>
    </row>
    <row r="657" ht="15.75" customHeight="1">
      <c r="B657" s="41">
        <v>45682.0</v>
      </c>
      <c r="C657" s="5" t="s">
        <v>23</v>
      </c>
      <c r="D657" s="5" t="s">
        <v>12</v>
      </c>
      <c r="E657" s="48"/>
      <c r="F657" s="48"/>
      <c r="G657" s="6"/>
      <c r="I657" s="7"/>
    </row>
    <row r="658" ht="15.75" customHeight="1">
      <c r="B658" s="41">
        <v>45683.0</v>
      </c>
      <c r="C658" s="5" t="s">
        <v>15</v>
      </c>
      <c r="D658" s="5" t="s">
        <v>12</v>
      </c>
      <c r="E658" s="48"/>
      <c r="F658" s="48"/>
      <c r="G658" s="6"/>
      <c r="I658" s="7"/>
    </row>
    <row r="659" ht="15.75" customHeight="1">
      <c r="B659" s="41">
        <v>45684.0</v>
      </c>
      <c r="C659" s="5" t="s">
        <v>17</v>
      </c>
      <c r="D659" s="5" t="s">
        <v>12</v>
      </c>
      <c r="E659" s="48"/>
      <c r="F659" s="48"/>
      <c r="G659" s="6"/>
      <c r="I659" s="7"/>
    </row>
    <row r="660" ht="15.75" customHeight="1">
      <c r="B660" s="41">
        <v>45685.0</v>
      </c>
      <c r="C660" s="5" t="s">
        <v>18</v>
      </c>
      <c r="D660" s="5" t="s">
        <v>12</v>
      </c>
      <c r="E660" s="48"/>
      <c r="F660" s="48"/>
      <c r="G660" s="6"/>
      <c r="I660" s="7"/>
    </row>
    <row r="661" ht="15.75" customHeight="1">
      <c r="B661" s="41">
        <v>45686.0</v>
      </c>
      <c r="C661" s="5" t="s">
        <v>19</v>
      </c>
      <c r="D661" s="5" t="s">
        <v>12</v>
      </c>
      <c r="E661" s="48"/>
      <c r="F661" s="48"/>
      <c r="G661" s="6"/>
      <c r="I661" s="7"/>
    </row>
    <row r="662" ht="15.75" customHeight="1">
      <c r="B662" s="41">
        <v>45687.0</v>
      </c>
      <c r="C662" s="5" t="s">
        <v>21</v>
      </c>
      <c r="D662" s="5" t="s">
        <v>12</v>
      </c>
      <c r="E662" s="48"/>
      <c r="F662" s="48"/>
      <c r="G662" s="6"/>
      <c r="I662" s="7"/>
    </row>
    <row r="663" ht="15.75" customHeight="1">
      <c r="B663" s="41">
        <v>45688.0</v>
      </c>
      <c r="C663" s="5" t="s">
        <v>22</v>
      </c>
      <c r="D663" s="5" t="s">
        <v>12</v>
      </c>
      <c r="E663" s="48"/>
      <c r="F663" s="48"/>
      <c r="G663" s="6"/>
      <c r="I663" s="7"/>
    </row>
    <row r="664" ht="15.75" customHeight="1">
      <c r="B664" s="41">
        <v>45689.0</v>
      </c>
      <c r="C664" s="5" t="s">
        <v>23</v>
      </c>
      <c r="D664" s="5" t="s">
        <v>12</v>
      </c>
      <c r="E664" s="48"/>
      <c r="F664" s="48"/>
      <c r="G664" s="6"/>
      <c r="I664" s="7"/>
    </row>
    <row r="665" ht="15.75" customHeight="1">
      <c r="B665" s="41">
        <v>45690.0</v>
      </c>
      <c r="C665" s="5" t="s">
        <v>15</v>
      </c>
      <c r="D665" s="5" t="s">
        <v>12</v>
      </c>
      <c r="E665" s="48"/>
      <c r="F665" s="48"/>
      <c r="G665" s="6"/>
      <c r="I665" s="7"/>
    </row>
    <row r="666" ht="15.75" customHeight="1">
      <c r="B666" s="41">
        <v>45691.0</v>
      </c>
      <c r="C666" s="5" t="s">
        <v>17</v>
      </c>
      <c r="D666" s="5" t="s">
        <v>12</v>
      </c>
      <c r="E666" s="48"/>
      <c r="F666" s="48"/>
      <c r="G666" s="6"/>
      <c r="I666" s="7"/>
    </row>
    <row r="667" ht="15.75" customHeight="1">
      <c r="B667" s="41">
        <v>45692.0</v>
      </c>
      <c r="C667" s="5" t="s">
        <v>18</v>
      </c>
      <c r="D667" s="5" t="s">
        <v>12</v>
      </c>
      <c r="E667" s="48"/>
      <c r="F667" s="48"/>
      <c r="G667" s="6"/>
      <c r="I667" s="7"/>
    </row>
    <row r="668" ht="15.75" customHeight="1">
      <c r="B668" s="41">
        <v>45693.0</v>
      </c>
      <c r="C668" s="5" t="s">
        <v>19</v>
      </c>
      <c r="D668" s="5" t="s">
        <v>12</v>
      </c>
      <c r="E668" s="48"/>
      <c r="F668" s="48"/>
      <c r="G668" s="6"/>
      <c r="I668" s="7"/>
    </row>
    <row r="669" ht="15.75" customHeight="1">
      <c r="B669" s="41">
        <v>45694.0</v>
      </c>
      <c r="C669" s="5" t="s">
        <v>21</v>
      </c>
      <c r="D669" s="5" t="s">
        <v>12</v>
      </c>
      <c r="E669" s="48"/>
      <c r="F669" s="48"/>
      <c r="G669" s="6"/>
      <c r="I669" s="7"/>
    </row>
    <row r="670" ht="15.75" customHeight="1">
      <c r="B670" s="41">
        <v>45695.0</v>
      </c>
      <c r="C670" s="5" t="s">
        <v>22</v>
      </c>
      <c r="D670" s="5" t="s">
        <v>12</v>
      </c>
      <c r="E670" s="48"/>
      <c r="F670" s="48"/>
      <c r="G670" s="6"/>
      <c r="I670" s="7"/>
    </row>
    <row r="671" ht="15.75" customHeight="1">
      <c r="B671" s="41">
        <v>45696.0</v>
      </c>
      <c r="C671" s="5" t="s">
        <v>23</v>
      </c>
      <c r="D671" s="5" t="s">
        <v>12</v>
      </c>
      <c r="E671" s="48"/>
      <c r="F671" s="48"/>
      <c r="G671" s="6"/>
      <c r="I671" s="7"/>
    </row>
    <row r="672" ht="15.75" customHeight="1">
      <c r="B672" s="41">
        <v>45697.0</v>
      </c>
      <c r="C672" s="5" t="s">
        <v>15</v>
      </c>
      <c r="D672" s="5" t="s">
        <v>12</v>
      </c>
      <c r="E672" s="48"/>
      <c r="F672" s="48"/>
      <c r="G672" s="6"/>
      <c r="I672" s="7"/>
    </row>
    <row r="673" ht="15.75" customHeight="1">
      <c r="B673" s="41">
        <v>45698.0</v>
      </c>
      <c r="C673" s="5" t="s">
        <v>17</v>
      </c>
      <c r="D673" s="5" t="s">
        <v>12</v>
      </c>
      <c r="E673" s="48"/>
      <c r="F673" s="48"/>
      <c r="G673" s="6"/>
      <c r="I673" s="7"/>
    </row>
    <row r="674" ht="15.75" customHeight="1">
      <c r="B674" s="41">
        <v>45699.0</v>
      </c>
      <c r="C674" s="5" t="s">
        <v>18</v>
      </c>
      <c r="D674" s="5" t="s">
        <v>12</v>
      </c>
      <c r="E674" s="48"/>
      <c r="F674" s="48"/>
      <c r="G674" s="6"/>
      <c r="I674" s="7"/>
    </row>
    <row r="675" ht="15.75" customHeight="1">
      <c r="B675" s="41">
        <v>45700.0</v>
      </c>
      <c r="C675" s="5" t="s">
        <v>19</v>
      </c>
      <c r="D675" s="5" t="s">
        <v>12</v>
      </c>
      <c r="E675" s="48"/>
      <c r="F675" s="48"/>
      <c r="G675" s="6"/>
      <c r="I675" s="7"/>
    </row>
    <row r="676" ht="15.75" customHeight="1">
      <c r="B676" s="41">
        <v>45701.0</v>
      </c>
      <c r="C676" s="5" t="s">
        <v>21</v>
      </c>
      <c r="D676" s="5" t="s">
        <v>12</v>
      </c>
      <c r="E676" s="48"/>
      <c r="F676" s="48"/>
      <c r="G676" s="6"/>
      <c r="I676" s="7"/>
    </row>
    <row r="677" ht="15.75" customHeight="1">
      <c r="B677" s="41">
        <v>45702.0</v>
      </c>
      <c r="C677" s="5" t="s">
        <v>22</v>
      </c>
      <c r="D677" s="5" t="s">
        <v>12</v>
      </c>
      <c r="E677" s="48"/>
      <c r="F677" s="48"/>
      <c r="G677" s="6"/>
      <c r="I677" s="7"/>
    </row>
    <row r="678" ht="15.75" customHeight="1">
      <c r="B678" s="41">
        <v>45703.0</v>
      </c>
      <c r="C678" s="5" t="s">
        <v>23</v>
      </c>
      <c r="D678" s="5" t="s">
        <v>12</v>
      </c>
      <c r="E678" s="48"/>
      <c r="F678" s="48"/>
      <c r="G678" s="6"/>
      <c r="I678" s="7"/>
    </row>
    <row r="679" ht="15.75" customHeight="1">
      <c r="B679" s="41">
        <v>45704.0</v>
      </c>
      <c r="C679" s="5" t="s">
        <v>15</v>
      </c>
      <c r="D679" s="5" t="s">
        <v>12</v>
      </c>
      <c r="E679" s="48"/>
      <c r="F679" s="48"/>
      <c r="G679" s="6"/>
      <c r="I679" s="7"/>
    </row>
    <row r="680" ht="15.75" customHeight="1">
      <c r="B680" s="41">
        <v>45705.0</v>
      </c>
      <c r="C680" s="5" t="s">
        <v>17</v>
      </c>
      <c r="D680" s="5" t="s">
        <v>12</v>
      </c>
      <c r="E680" s="48"/>
      <c r="F680" s="48"/>
      <c r="G680" s="6"/>
      <c r="I680" s="7"/>
    </row>
    <row r="681" ht="15.75" customHeight="1">
      <c r="B681" s="41">
        <v>45706.0</v>
      </c>
      <c r="C681" s="5" t="s">
        <v>18</v>
      </c>
      <c r="D681" s="5" t="s">
        <v>12</v>
      </c>
      <c r="E681" s="48"/>
      <c r="F681" s="48"/>
      <c r="G681" s="6"/>
      <c r="I681" s="7"/>
    </row>
    <row r="682" ht="15.75" customHeight="1">
      <c r="B682" s="41">
        <v>45707.0</v>
      </c>
      <c r="C682" s="5" t="s">
        <v>19</v>
      </c>
      <c r="D682" s="5" t="s">
        <v>12</v>
      </c>
      <c r="E682" s="48"/>
      <c r="F682" s="48"/>
      <c r="G682" s="6"/>
      <c r="I682" s="7"/>
    </row>
    <row r="683" ht="15.75" customHeight="1">
      <c r="B683" s="41">
        <v>45708.0</v>
      </c>
      <c r="C683" s="5" t="s">
        <v>21</v>
      </c>
      <c r="D683" s="5" t="s">
        <v>12</v>
      </c>
      <c r="E683" s="48"/>
      <c r="F683" s="48"/>
      <c r="G683" s="6"/>
      <c r="I683" s="7"/>
    </row>
    <row r="684" ht="15.75" customHeight="1">
      <c r="B684" s="41">
        <v>45709.0</v>
      </c>
      <c r="C684" s="5" t="s">
        <v>22</v>
      </c>
      <c r="D684" s="5" t="s">
        <v>12</v>
      </c>
      <c r="E684" s="48"/>
      <c r="F684" s="48"/>
      <c r="G684" s="6"/>
      <c r="I684" s="7"/>
    </row>
    <row r="685" ht="15.75" customHeight="1">
      <c r="B685" s="41">
        <v>45710.0</v>
      </c>
      <c r="C685" s="5" t="s">
        <v>23</v>
      </c>
      <c r="D685" s="5" t="s">
        <v>12</v>
      </c>
      <c r="E685" s="48"/>
      <c r="F685" s="48"/>
      <c r="G685" s="6"/>
      <c r="I685" s="7"/>
    </row>
    <row r="686" ht="15.75" customHeight="1">
      <c r="B686" s="41">
        <v>45711.0</v>
      </c>
      <c r="C686" s="5" t="s">
        <v>15</v>
      </c>
      <c r="D686" s="5" t="s">
        <v>12</v>
      </c>
      <c r="E686" s="48"/>
      <c r="F686" s="48"/>
      <c r="G686" s="6"/>
      <c r="I686" s="7"/>
    </row>
    <row r="687" ht="15.75" customHeight="1">
      <c r="B687" s="41">
        <v>45712.0</v>
      </c>
      <c r="C687" s="5" t="s">
        <v>17</v>
      </c>
      <c r="D687" s="5" t="s">
        <v>12</v>
      </c>
      <c r="E687" s="48"/>
      <c r="F687" s="48"/>
      <c r="G687" s="6"/>
      <c r="I687" s="7"/>
    </row>
    <row r="688" ht="15.75" customHeight="1">
      <c r="B688" s="41">
        <v>45713.0</v>
      </c>
      <c r="C688" s="5" t="s">
        <v>18</v>
      </c>
      <c r="D688" s="5" t="s">
        <v>12</v>
      </c>
      <c r="E688" s="48"/>
      <c r="F688" s="48"/>
      <c r="G688" s="6"/>
      <c r="I688" s="7"/>
    </row>
    <row r="689" ht="15.75" customHeight="1">
      <c r="B689" s="41">
        <v>45714.0</v>
      </c>
      <c r="C689" s="5" t="s">
        <v>19</v>
      </c>
      <c r="D689" s="5" t="s">
        <v>12</v>
      </c>
      <c r="E689" s="48"/>
      <c r="F689" s="48"/>
      <c r="G689" s="6"/>
      <c r="I689" s="7"/>
    </row>
    <row r="690" ht="15.75" customHeight="1">
      <c r="B690" s="41">
        <v>45715.0</v>
      </c>
      <c r="C690" s="5" t="s">
        <v>21</v>
      </c>
      <c r="D690" s="5" t="s">
        <v>12</v>
      </c>
      <c r="E690" s="48"/>
      <c r="F690" s="48"/>
      <c r="G690" s="6"/>
      <c r="I690" s="7"/>
    </row>
    <row r="691" ht="15.75" customHeight="1">
      <c r="B691" s="41">
        <v>45716.0</v>
      </c>
      <c r="C691" s="5" t="s">
        <v>22</v>
      </c>
      <c r="D691" s="5" t="s">
        <v>12</v>
      </c>
      <c r="E691" s="48"/>
      <c r="F691" s="48"/>
      <c r="G691" s="6"/>
      <c r="I691" s="7"/>
    </row>
    <row r="692" ht="15.75" customHeight="1">
      <c r="B692" s="41">
        <v>45717.0</v>
      </c>
      <c r="C692" s="5" t="s">
        <v>23</v>
      </c>
      <c r="D692" s="5" t="s">
        <v>12</v>
      </c>
      <c r="E692" s="48"/>
      <c r="F692" s="48"/>
      <c r="G692" s="6"/>
      <c r="I692" s="7"/>
    </row>
    <row r="693" ht="15.75" customHeight="1">
      <c r="B693" s="41">
        <v>45718.0</v>
      </c>
      <c r="C693" s="5" t="s">
        <v>15</v>
      </c>
      <c r="D693" s="5" t="s">
        <v>12</v>
      </c>
      <c r="E693" s="48"/>
      <c r="F693" s="48"/>
      <c r="G693" s="6"/>
      <c r="I693" s="7"/>
    </row>
    <row r="694" ht="15.75" customHeight="1">
      <c r="B694" s="41">
        <v>45719.0</v>
      </c>
      <c r="C694" s="5" t="s">
        <v>17</v>
      </c>
      <c r="D694" s="5" t="s">
        <v>12</v>
      </c>
      <c r="E694" s="48"/>
      <c r="F694" s="48"/>
      <c r="G694" s="6"/>
      <c r="I694" s="7"/>
    </row>
    <row r="695" ht="15.75" customHeight="1">
      <c r="B695" s="41">
        <v>45720.0</v>
      </c>
      <c r="C695" s="5" t="s">
        <v>18</v>
      </c>
      <c r="D695" s="5" t="s">
        <v>12</v>
      </c>
      <c r="E695" s="48"/>
      <c r="F695" s="48"/>
      <c r="G695" s="6"/>
      <c r="I695" s="7"/>
    </row>
    <row r="696" ht="15.75" customHeight="1">
      <c r="B696" s="41">
        <v>45721.0</v>
      </c>
      <c r="C696" s="5" t="s">
        <v>19</v>
      </c>
      <c r="D696" s="5" t="s">
        <v>12</v>
      </c>
      <c r="E696" s="48"/>
      <c r="F696" s="48"/>
      <c r="G696" s="6"/>
      <c r="I696" s="7"/>
    </row>
    <row r="697" ht="15.75" customHeight="1">
      <c r="B697" s="41">
        <v>45722.0</v>
      </c>
      <c r="C697" s="5" t="s">
        <v>21</v>
      </c>
      <c r="D697" s="5" t="s">
        <v>12</v>
      </c>
      <c r="E697" s="48"/>
      <c r="F697" s="48"/>
      <c r="G697" s="6"/>
      <c r="I697" s="7"/>
    </row>
    <row r="698" ht="15.75" customHeight="1">
      <c r="B698" s="41">
        <v>45723.0</v>
      </c>
      <c r="C698" s="5" t="s">
        <v>22</v>
      </c>
      <c r="D698" s="5" t="s">
        <v>12</v>
      </c>
      <c r="E698" s="48"/>
      <c r="F698" s="48"/>
      <c r="G698" s="6"/>
      <c r="I698" s="7"/>
    </row>
    <row r="699" ht="15.75" customHeight="1">
      <c r="B699" s="41">
        <v>45724.0</v>
      </c>
      <c r="C699" s="5" t="s">
        <v>23</v>
      </c>
      <c r="D699" s="5" t="s">
        <v>12</v>
      </c>
      <c r="E699" s="48"/>
      <c r="F699" s="48"/>
      <c r="G699" s="6"/>
      <c r="I699" s="7"/>
    </row>
    <row r="700" ht="15.75" customHeight="1">
      <c r="B700" s="41">
        <v>45725.0</v>
      </c>
      <c r="C700" s="5" t="s">
        <v>15</v>
      </c>
      <c r="D700" s="5" t="s">
        <v>12</v>
      </c>
      <c r="E700" s="48"/>
      <c r="F700" s="48"/>
      <c r="G700" s="6"/>
      <c r="I700" s="7"/>
    </row>
    <row r="701" ht="15.75" customHeight="1">
      <c r="B701" s="41">
        <v>45726.0</v>
      </c>
      <c r="C701" s="5" t="s">
        <v>17</v>
      </c>
      <c r="D701" s="5" t="s">
        <v>12</v>
      </c>
      <c r="E701" s="48"/>
      <c r="F701" s="48"/>
      <c r="G701" s="6"/>
      <c r="I701" s="7"/>
    </row>
    <row r="702" ht="15.75" customHeight="1">
      <c r="B702" s="41">
        <v>45727.0</v>
      </c>
      <c r="C702" s="5" t="s">
        <v>18</v>
      </c>
      <c r="D702" s="5" t="s">
        <v>12</v>
      </c>
      <c r="E702" s="48"/>
      <c r="F702" s="48"/>
      <c r="G702" s="6"/>
      <c r="I702" s="7"/>
    </row>
    <row r="703" ht="15.75" customHeight="1">
      <c r="B703" s="41">
        <v>45728.0</v>
      </c>
      <c r="C703" s="5" t="s">
        <v>19</v>
      </c>
      <c r="D703" s="5" t="s">
        <v>12</v>
      </c>
      <c r="E703" s="48"/>
      <c r="F703" s="48"/>
      <c r="G703" s="6"/>
      <c r="I703" s="7"/>
    </row>
    <row r="704" ht="15.75" customHeight="1">
      <c r="B704" s="41">
        <v>45729.0</v>
      </c>
      <c r="C704" s="5" t="s">
        <v>21</v>
      </c>
      <c r="D704" s="5" t="s">
        <v>12</v>
      </c>
      <c r="E704" s="48"/>
      <c r="F704" s="48"/>
      <c r="G704" s="6"/>
      <c r="I704" s="7"/>
    </row>
    <row r="705" ht="15.75" customHeight="1">
      <c r="B705" s="41">
        <v>45730.0</v>
      </c>
      <c r="C705" s="5" t="s">
        <v>22</v>
      </c>
      <c r="D705" s="5" t="s">
        <v>12</v>
      </c>
      <c r="E705" s="48"/>
      <c r="F705" s="48"/>
      <c r="G705" s="6"/>
      <c r="I705" s="7"/>
    </row>
    <row r="706" ht="15.75" customHeight="1">
      <c r="B706" s="41">
        <v>45731.0</v>
      </c>
      <c r="C706" s="5" t="s">
        <v>23</v>
      </c>
      <c r="D706" s="5" t="s">
        <v>12</v>
      </c>
      <c r="E706" s="48"/>
      <c r="F706" s="48"/>
      <c r="G706" s="6"/>
      <c r="I706" s="7"/>
    </row>
    <row r="707" ht="15.75" customHeight="1">
      <c r="B707" s="41">
        <v>45732.0</v>
      </c>
      <c r="C707" s="5" t="s">
        <v>15</v>
      </c>
      <c r="D707" s="5" t="s">
        <v>12</v>
      </c>
      <c r="E707" s="48"/>
      <c r="F707" s="48"/>
      <c r="G707" s="6"/>
      <c r="I707" s="7"/>
    </row>
    <row r="708" ht="15.75" customHeight="1">
      <c r="B708" s="41">
        <v>45733.0</v>
      </c>
      <c r="C708" s="5" t="s">
        <v>17</v>
      </c>
      <c r="D708" s="5" t="s">
        <v>12</v>
      </c>
      <c r="E708" s="48"/>
      <c r="F708" s="48"/>
      <c r="G708" s="6"/>
      <c r="I708" s="7"/>
    </row>
    <row r="709" ht="15.75" customHeight="1">
      <c r="B709" s="41">
        <v>45734.0</v>
      </c>
      <c r="C709" s="5" t="s">
        <v>18</v>
      </c>
      <c r="D709" s="5" t="s">
        <v>12</v>
      </c>
      <c r="E709" s="48"/>
      <c r="F709" s="48"/>
      <c r="G709" s="6"/>
      <c r="I709" s="7"/>
    </row>
    <row r="710" ht="15.75" customHeight="1">
      <c r="B710" s="41">
        <v>45735.0</v>
      </c>
      <c r="C710" s="5" t="s">
        <v>19</v>
      </c>
      <c r="D710" s="5" t="s">
        <v>12</v>
      </c>
      <c r="E710" s="48"/>
      <c r="F710" s="48"/>
      <c r="G710" s="6"/>
      <c r="I710" s="7"/>
    </row>
    <row r="711" ht="15.75" customHeight="1">
      <c r="B711" s="41">
        <v>45736.0</v>
      </c>
      <c r="C711" s="5" t="s">
        <v>21</v>
      </c>
      <c r="D711" s="5" t="s">
        <v>12</v>
      </c>
      <c r="E711" s="48"/>
      <c r="F711" s="48"/>
      <c r="G711" s="6"/>
      <c r="I711" s="7"/>
    </row>
    <row r="712" ht="15.75" customHeight="1">
      <c r="B712" s="41">
        <v>45737.0</v>
      </c>
      <c r="C712" s="5" t="s">
        <v>22</v>
      </c>
      <c r="D712" s="5" t="s">
        <v>12</v>
      </c>
      <c r="E712" s="48"/>
      <c r="F712" s="48"/>
      <c r="G712" s="6"/>
      <c r="I712" s="7"/>
    </row>
    <row r="713" ht="15.75" customHeight="1">
      <c r="B713" s="41">
        <v>45738.0</v>
      </c>
      <c r="C713" s="5" t="s">
        <v>23</v>
      </c>
      <c r="D713" s="5" t="s">
        <v>12</v>
      </c>
      <c r="E713" s="48"/>
      <c r="F713" s="48"/>
      <c r="G713" s="6"/>
      <c r="I713" s="7"/>
    </row>
    <row r="714" ht="15.75" customHeight="1">
      <c r="B714" s="41">
        <v>45739.0</v>
      </c>
      <c r="C714" s="5" t="s">
        <v>15</v>
      </c>
      <c r="D714" s="5" t="s">
        <v>12</v>
      </c>
      <c r="E714" s="48"/>
      <c r="F714" s="48"/>
      <c r="G714" s="6"/>
      <c r="I714" s="7"/>
    </row>
    <row r="715" ht="15.75" customHeight="1">
      <c r="B715" s="41">
        <v>45740.0</v>
      </c>
      <c r="C715" s="5" t="s">
        <v>17</v>
      </c>
      <c r="D715" s="5" t="s">
        <v>12</v>
      </c>
      <c r="E715" s="48"/>
      <c r="F715" s="48"/>
      <c r="G715" s="6"/>
      <c r="I715" s="7"/>
    </row>
    <row r="716" ht="15.75" customHeight="1">
      <c r="B716" s="41">
        <v>45741.0</v>
      </c>
      <c r="C716" s="5" t="s">
        <v>18</v>
      </c>
      <c r="D716" s="5" t="s">
        <v>12</v>
      </c>
      <c r="E716" s="48"/>
      <c r="F716" s="48"/>
      <c r="G716" s="6"/>
      <c r="I716" s="7"/>
    </row>
    <row r="717" ht="15.75" customHeight="1">
      <c r="B717" s="41">
        <v>45742.0</v>
      </c>
      <c r="C717" s="5" t="s">
        <v>19</v>
      </c>
      <c r="D717" s="5" t="s">
        <v>12</v>
      </c>
      <c r="E717" s="48"/>
      <c r="F717" s="48"/>
      <c r="G717" s="6"/>
      <c r="I717" s="7"/>
    </row>
    <row r="718" ht="15.75" customHeight="1">
      <c r="B718" s="41">
        <v>45743.0</v>
      </c>
      <c r="C718" s="5" t="s">
        <v>21</v>
      </c>
      <c r="D718" s="5" t="s">
        <v>12</v>
      </c>
      <c r="E718" s="48"/>
      <c r="F718" s="48"/>
      <c r="G718" s="6"/>
      <c r="I718" s="7"/>
    </row>
    <row r="719" ht="15.75" customHeight="1">
      <c r="B719" s="41">
        <v>45744.0</v>
      </c>
      <c r="C719" s="5" t="s">
        <v>22</v>
      </c>
      <c r="D719" s="5" t="s">
        <v>12</v>
      </c>
      <c r="E719" s="48"/>
      <c r="F719" s="48"/>
      <c r="G719" s="6"/>
      <c r="I719" s="7"/>
    </row>
    <row r="720" ht="15.75" customHeight="1">
      <c r="B720" s="41">
        <v>45745.0</v>
      </c>
      <c r="C720" s="5" t="s">
        <v>23</v>
      </c>
      <c r="D720" s="5" t="s">
        <v>12</v>
      </c>
      <c r="E720" s="48"/>
      <c r="F720" s="48"/>
      <c r="G720" s="6"/>
      <c r="I720" s="7"/>
    </row>
    <row r="721" ht="15.75" customHeight="1">
      <c r="B721" s="41">
        <v>45746.0</v>
      </c>
      <c r="C721" s="5" t="s">
        <v>15</v>
      </c>
      <c r="D721" s="5" t="s">
        <v>12</v>
      </c>
      <c r="E721" s="48"/>
      <c r="F721" s="48"/>
      <c r="G721" s="6"/>
      <c r="I721" s="7"/>
    </row>
    <row r="722" ht="15.75" customHeight="1">
      <c r="B722" s="41">
        <v>45747.0</v>
      </c>
      <c r="C722" s="5" t="s">
        <v>17</v>
      </c>
      <c r="D722" s="5" t="s">
        <v>12</v>
      </c>
      <c r="E722" s="48"/>
      <c r="F722" s="48"/>
      <c r="G722" s="6"/>
      <c r="I722" s="7"/>
    </row>
    <row r="723" ht="15.75" customHeight="1">
      <c r="B723" s="41">
        <v>45748.0</v>
      </c>
      <c r="C723" s="5" t="s">
        <v>18</v>
      </c>
      <c r="D723" s="5" t="s">
        <v>12</v>
      </c>
      <c r="E723" s="48"/>
      <c r="F723" s="48"/>
      <c r="G723" s="6"/>
      <c r="I723" s="7"/>
    </row>
    <row r="724" ht="15.75" customHeight="1">
      <c r="B724" s="41">
        <v>45749.0</v>
      </c>
      <c r="C724" s="5" t="s">
        <v>19</v>
      </c>
      <c r="D724" s="5" t="s">
        <v>12</v>
      </c>
      <c r="E724" s="48"/>
      <c r="F724" s="48"/>
      <c r="G724" s="6"/>
      <c r="I724" s="7"/>
    </row>
    <row r="725" ht="15.75" customHeight="1">
      <c r="B725" s="41">
        <v>45750.0</v>
      </c>
      <c r="C725" s="5" t="s">
        <v>21</v>
      </c>
      <c r="D725" s="5" t="s">
        <v>12</v>
      </c>
      <c r="E725" s="48"/>
      <c r="F725" s="48"/>
      <c r="G725" s="6"/>
      <c r="I725" s="7"/>
    </row>
    <row r="726" ht="15.75" customHeight="1">
      <c r="B726" s="41">
        <v>45751.0</v>
      </c>
      <c r="C726" s="5" t="s">
        <v>22</v>
      </c>
      <c r="D726" s="5" t="s">
        <v>12</v>
      </c>
      <c r="E726" s="48"/>
      <c r="F726" s="48"/>
      <c r="G726" s="6"/>
      <c r="I726" s="7"/>
    </row>
    <row r="727" ht="15.75" customHeight="1">
      <c r="B727" s="41">
        <v>45752.0</v>
      </c>
      <c r="C727" s="5" t="s">
        <v>23</v>
      </c>
      <c r="D727" s="5" t="s">
        <v>12</v>
      </c>
      <c r="E727" s="48"/>
      <c r="F727" s="48"/>
      <c r="G727" s="6"/>
      <c r="I727" s="7"/>
    </row>
    <row r="728" ht="15.75" customHeight="1">
      <c r="B728" s="41">
        <v>45753.0</v>
      </c>
      <c r="C728" s="5" t="s">
        <v>15</v>
      </c>
      <c r="D728" s="5" t="s">
        <v>12</v>
      </c>
      <c r="E728" s="48"/>
      <c r="F728" s="48"/>
      <c r="G728" s="6"/>
      <c r="I728" s="7"/>
    </row>
    <row r="729" ht="15.75" customHeight="1">
      <c r="B729" s="41">
        <v>45754.0</v>
      </c>
      <c r="C729" s="5" t="s">
        <v>17</v>
      </c>
      <c r="D729" s="5" t="s">
        <v>12</v>
      </c>
      <c r="E729" s="48"/>
      <c r="F729" s="48"/>
      <c r="G729" s="6"/>
      <c r="I729" s="7"/>
    </row>
    <row r="730" ht="15.75" customHeight="1">
      <c r="B730" s="41">
        <v>45755.0</v>
      </c>
      <c r="C730" s="5" t="s">
        <v>18</v>
      </c>
      <c r="D730" s="5" t="s">
        <v>12</v>
      </c>
      <c r="E730" s="48"/>
      <c r="F730" s="48"/>
      <c r="G730" s="6"/>
      <c r="I730" s="7"/>
    </row>
    <row r="731" ht="15.75" customHeight="1">
      <c r="B731" s="41">
        <v>45756.0</v>
      </c>
      <c r="C731" s="5" t="s">
        <v>19</v>
      </c>
      <c r="D731" s="5" t="s">
        <v>12</v>
      </c>
      <c r="E731" s="48"/>
      <c r="F731" s="48"/>
      <c r="G731" s="6"/>
      <c r="I731" s="7"/>
    </row>
    <row r="732" ht="15.75" customHeight="1">
      <c r="B732" s="41">
        <v>45757.0</v>
      </c>
      <c r="C732" s="5" t="s">
        <v>21</v>
      </c>
      <c r="D732" s="5" t="s">
        <v>12</v>
      </c>
      <c r="E732" s="48"/>
      <c r="F732" s="48"/>
      <c r="G732" s="6"/>
      <c r="I732" s="7"/>
    </row>
    <row r="733" ht="15.75" customHeight="1">
      <c r="B733" s="41">
        <v>45758.0</v>
      </c>
      <c r="C733" s="5" t="s">
        <v>22</v>
      </c>
      <c r="D733" s="5" t="s">
        <v>12</v>
      </c>
      <c r="E733" s="48"/>
      <c r="F733" s="48"/>
      <c r="G733" s="6"/>
      <c r="I733" s="7"/>
    </row>
    <row r="734" ht="15.75" customHeight="1">
      <c r="B734" s="41">
        <v>45759.0</v>
      </c>
      <c r="C734" s="5" t="s">
        <v>23</v>
      </c>
      <c r="D734" s="5" t="s">
        <v>12</v>
      </c>
      <c r="E734" s="48"/>
      <c r="F734" s="48"/>
      <c r="G734" s="6"/>
      <c r="I734" s="7"/>
    </row>
    <row r="735" ht="15.75" customHeight="1">
      <c r="B735" s="41">
        <v>45760.0</v>
      </c>
      <c r="C735" s="5" t="s">
        <v>15</v>
      </c>
      <c r="D735" s="5" t="s">
        <v>12</v>
      </c>
      <c r="E735" s="48"/>
      <c r="F735" s="48"/>
      <c r="G735" s="6"/>
      <c r="I735" s="7"/>
    </row>
    <row r="736" ht="15.75" customHeight="1">
      <c r="B736" s="41">
        <v>45761.0</v>
      </c>
      <c r="C736" s="5" t="s">
        <v>17</v>
      </c>
      <c r="D736" s="5" t="s">
        <v>12</v>
      </c>
      <c r="E736" s="48"/>
      <c r="F736" s="48"/>
      <c r="G736" s="6"/>
      <c r="I736" s="7"/>
    </row>
    <row r="737" ht="15.75" customHeight="1">
      <c r="B737" s="41">
        <v>45762.0</v>
      </c>
      <c r="C737" s="5" t="s">
        <v>18</v>
      </c>
      <c r="D737" s="5" t="s">
        <v>12</v>
      </c>
      <c r="E737" s="48"/>
      <c r="F737" s="48"/>
      <c r="G737" s="6"/>
      <c r="I737" s="7"/>
    </row>
    <row r="738" ht="15.75" customHeight="1">
      <c r="B738" s="41">
        <v>45763.0</v>
      </c>
      <c r="C738" s="5" t="s">
        <v>19</v>
      </c>
      <c r="D738" s="5" t="s">
        <v>12</v>
      </c>
      <c r="E738" s="48"/>
      <c r="F738" s="48"/>
      <c r="G738" s="6"/>
      <c r="I738" s="7"/>
    </row>
    <row r="739" ht="15.75" customHeight="1">
      <c r="B739" s="41">
        <v>45764.0</v>
      </c>
      <c r="C739" s="5" t="s">
        <v>21</v>
      </c>
      <c r="D739" s="5" t="s">
        <v>12</v>
      </c>
      <c r="E739" s="48"/>
      <c r="F739" s="48"/>
      <c r="G739" s="6"/>
      <c r="I739" s="7"/>
    </row>
    <row r="740" ht="15.75" customHeight="1">
      <c r="B740" s="41">
        <v>45765.0</v>
      </c>
      <c r="C740" s="5" t="s">
        <v>22</v>
      </c>
      <c r="D740" s="5" t="s">
        <v>12</v>
      </c>
      <c r="E740" s="48"/>
      <c r="F740" s="48"/>
      <c r="G740" s="6"/>
      <c r="I740" s="7"/>
    </row>
    <row r="741" ht="15.75" customHeight="1">
      <c r="B741" s="41">
        <v>45766.0</v>
      </c>
      <c r="C741" s="5" t="s">
        <v>23</v>
      </c>
      <c r="D741" s="5" t="s">
        <v>12</v>
      </c>
      <c r="E741" s="48"/>
      <c r="F741" s="48"/>
      <c r="G741" s="6"/>
      <c r="I741" s="7"/>
    </row>
    <row r="742" ht="15.75" customHeight="1">
      <c r="B742" s="41">
        <v>45767.0</v>
      </c>
      <c r="C742" s="5" t="s">
        <v>15</v>
      </c>
      <c r="D742" s="5" t="s">
        <v>12</v>
      </c>
      <c r="E742" s="48"/>
      <c r="F742" s="48"/>
      <c r="G742" s="6"/>
      <c r="I742" s="7"/>
    </row>
    <row r="743" ht="15.75" customHeight="1">
      <c r="B743" s="41">
        <v>45768.0</v>
      </c>
      <c r="C743" s="5" t="s">
        <v>17</v>
      </c>
      <c r="D743" s="5" t="s">
        <v>12</v>
      </c>
      <c r="E743" s="48"/>
      <c r="F743" s="48"/>
      <c r="G743" s="6"/>
      <c r="I743" s="7"/>
    </row>
    <row r="744" ht="15.75" customHeight="1">
      <c r="B744" s="41">
        <v>45769.0</v>
      </c>
      <c r="C744" s="5" t="s">
        <v>18</v>
      </c>
      <c r="D744" s="5" t="s">
        <v>12</v>
      </c>
      <c r="E744" s="48"/>
      <c r="F744" s="48"/>
      <c r="G744" s="6"/>
      <c r="I744" s="7"/>
    </row>
    <row r="745" ht="15.75" customHeight="1">
      <c r="B745" s="41">
        <v>45770.0</v>
      </c>
      <c r="C745" s="5" t="s">
        <v>19</v>
      </c>
      <c r="D745" s="5" t="s">
        <v>12</v>
      </c>
      <c r="E745" s="48"/>
      <c r="F745" s="48"/>
      <c r="G745" s="6"/>
      <c r="I745" s="7"/>
    </row>
    <row r="746" ht="15.75" customHeight="1">
      <c r="B746" s="41">
        <v>45771.0</v>
      </c>
      <c r="C746" s="5" t="s">
        <v>21</v>
      </c>
      <c r="D746" s="5" t="s">
        <v>12</v>
      </c>
      <c r="E746" s="48"/>
      <c r="F746" s="48"/>
      <c r="G746" s="6"/>
      <c r="I746" s="7"/>
    </row>
    <row r="747" ht="15.75" customHeight="1">
      <c r="B747" s="41">
        <v>45772.0</v>
      </c>
      <c r="C747" s="5" t="s">
        <v>22</v>
      </c>
      <c r="D747" s="5" t="s">
        <v>12</v>
      </c>
      <c r="E747" s="48"/>
      <c r="F747" s="48"/>
      <c r="G747" s="6"/>
      <c r="I747" s="7"/>
    </row>
    <row r="748" ht="15.75" customHeight="1">
      <c r="B748" s="41">
        <v>45773.0</v>
      </c>
      <c r="C748" s="5" t="s">
        <v>23</v>
      </c>
      <c r="D748" s="5" t="s">
        <v>12</v>
      </c>
      <c r="E748" s="48"/>
      <c r="F748" s="48"/>
      <c r="G748" s="6"/>
      <c r="I748" s="7"/>
    </row>
    <row r="749" ht="15.75" customHeight="1">
      <c r="B749" s="41">
        <v>45774.0</v>
      </c>
      <c r="C749" s="5" t="s">
        <v>15</v>
      </c>
      <c r="D749" s="5" t="s">
        <v>12</v>
      </c>
      <c r="E749" s="48"/>
      <c r="F749" s="48"/>
      <c r="G749" s="6"/>
      <c r="I749" s="7"/>
    </row>
    <row r="750" ht="15.75" customHeight="1">
      <c r="B750" s="41">
        <v>45775.0</v>
      </c>
      <c r="C750" s="5" t="s">
        <v>17</v>
      </c>
      <c r="D750" s="5" t="s">
        <v>12</v>
      </c>
      <c r="E750" s="48"/>
      <c r="F750" s="48"/>
      <c r="G750" s="6"/>
      <c r="I750" s="7"/>
    </row>
    <row r="751" ht="15.75" customHeight="1">
      <c r="B751" s="41">
        <v>45776.0</v>
      </c>
      <c r="C751" s="5" t="s">
        <v>18</v>
      </c>
      <c r="D751" s="5" t="s">
        <v>12</v>
      </c>
      <c r="E751" s="48"/>
      <c r="F751" s="48"/>
      <c r="G751" s="6"/>
      <c r="I751" s="7"/>
    </row>
    <row r="752" ht="15.75" customHeight="1">
      <c r="B752" s="41">
        <v>45777.0</v>
      </c>
      <c r="C752" s="5" t="s">
        <v>19</v>
      </c>
      <c r="D752" s="5" t="s">
        <v>12</v>
      </c>
      <c r="E752" s="48"/>
      <c r="F752" s="48"/>
      <c r="G752" s="6"/>
      <c r="I752" s="7"/>
    </row>
    <row r="753" ht="15.75" customHeight="1">
      <c r="B753" s="41">
        <v>45778.0</v>
      </c>
      <c r="C753" s="5" t="s">
        <v>21</v>
      </c>
      <c r="D753" s="5" t="s">
        <v>12</v>
      </c>
      <c r="E753" s="48"/>
      <c r="F753" s="48"/>
      <c r="G753" s="6"/>
      <c r="I753" s="7"/>
    </row>
    <row r="754" ht="15.75" customHeight="1">
      <c r="B754" s="41">
        <v>45779.0</v>
      </c>
      <c r="C754" s="5" t="s">
        <v>22</v>
      </c>
      <c r="D754" s="5" t="s">
        <v>12</v>
      </c>
      <c r="E754" s="48"/>
      <c r="F754" s="48"/>
      <c r="G754" s="6"/>
      <c r="I754" s="7"/>
    </row>
    <row r="755" ht="15.75" customHeight="1">
      <c r="B755" s="41">
        <v>45780.0</v>
      </c>
      <c r="C755" s="5" t="s">
        <v>23</v>
      </c>
      <c r="D755" s="5" t="s">
        <v>12</v>
      </c>
      <c r="E755" s="48"/>
      <c r="F755" s="48"/>
      <c r="G755" s="6"/>
      <c r="I755" s="7"/>
    </row>
    <row r="756" ht="15.75" customHeight="1">
      <c r="B756" s="41">
        <v>45781.0</v>
      </c>
      <c r="C756" s="5" t="s">
        <v>15</v>
      </c>
      <c r="D756" s="5" t="s">
        <v>12</v>
      </c>
      <c r="E756" s="48"/>
      <c r="F756" s="48"/>
      <c r="G756" s="6"/>
      <c r="I756" s="7"/>
    </row>
    <row r="757" ht="15.75" customHeight="1">
      <c r="B757" s="41">
        <v>45782.0</v>
      </c>
      <c r="C757" s="5" t="s">
        <v>17</v>
      </c>
      <c r="D757" s="5" t="s">
        <v>12</v>
      </c>
      <c r="E757" s="48"/>
      <c r="F757" s="48"/>
      <c r="G757" s="6"/>
      <c r="I757" s="7"/>
    </row>
    <row r="758" ht="15.75" customHeight="1">
      <c r="B758" s="41">
        <v>45783.0</v>
      </c>
      <c r="C758" s="5" t="s">
        <v>18</v>
      </c>
      <c r="D758" s="5" t="s">
        <v>12</v>
      </c>
      <c r="E758" s="48"/>
      <c r="F758" s="48"/>
      <c r="G758" s="6"/>
      <c r="I758" s="7"/>
    </row>
    <row r="759" ht="15.75" customHeight="1">
      <c r="B759" s="41">
        <v>45784.0</v>
      </c>
      <c r="C759" s="5" t="s">
        <v>19</v>
      </c>
      <c r="D759" s="5" t="s">
        <v>12</v>
      </c>
      <c r="E759" s="48"/>
      <c r="F759" s="48"/>
      <c r="G759" s="6"/>
      <c r="I759" s="7"/>
    </row>
    <row r="760" ht="15.75" customHeight="1">
      <c r="B760" s="41">
        <v>45785.0</v>
      </c>
      <c r="C760" s="5" t="s">
        <v>21</v>
      </c>
      <c r="D760" s="5" t="s">
        <v>12</v>
      </c>
      <c r="E760" s="48"/>
      <c r="F760" s="48"/>
      <c r="G760" s="6"/>
      <c r="I760" s="7"/>
    </row>
    <row r="761" ht="15.75" customHeight="1">
      <c r="B761" s="41">
        <v>45786.0</v>
      </c>
      <c r="C761" s="5" t="s">
        <v>22</v>
      </c>
      <c r="D761" s="5" t="s">
        <v>12</v>
      </c>
      <c r="E761" s="48"/>
      <c r="F761" s="48"/>
      <c r="G761" s="6"/>
      <c r="I761" s="7"/>
    </row>
    <row r="762" ht="15.75" customHeight="1">
      <c r="B762" s="41">
        <v>45787.0</v>
      </c>
      <c r="C762" s="5" t="s">
        <v>23</v>
      </c>
      <c r="D762" s="5" t="s">
        <v>12</v>
      </c>
      <c r="E762" s="48"/>
      <c r="F762" s="48"/>
      <c r="G762" s="6"/>
      <c r="I762" s="7"/>
    </row>
    <row r="763" ht="15.75" customHeight="1">
      <c r="B763" s="41">
        <v>45788.0</v>
      </c>
      <c r="C763" s="5" t="s">
        <v>15</v>
      </c>
      <c r="D763" s="5" t="s">
        <v>12</v>
      </c>
      <c r="E763" s="48"/>
      <c r="F763" s="48"/>
      <c r="G763" s="6"/>
      <c r="I763" s="7"/>
    </row>
    <row r="764" ht="15.75" customHeight="1">
      <c r="B764" s="41">
        <v>45789.0</v>
      </c>
      <c r="C764" s="5" t="s">
        <v>17</v>
      </c>
      <c r="D764" s="5" t="s">
        <v>12</v>
      </c>
      <c r="E764" s="48"/>
      <c r="F764" s="48"/>
      <c r="G764" s="6"/>
      <c r="I764" s="7"/>
    </row>
    <row r="765" ht="15.75" customHeight="1">
      <c r="B765" s="41">
        <v>45790.0</v>
      </c>
      <c r="C765" s="5" t="s">
        <v>18</v>
      </c>
      <c r="D765" s="5" t="s">
        <v>12</v>
      </c>
      <c r="E765" s="48"/>
      <c r="F765" s="48"/>
      <c r="G765" s="6"/>
      <c r="I765" s="7"/>
    </row>
    <row r="766" ht="15.75" customHeight="1">
      <c r="B766" s="41">
        <v>45791.0</v>
      </c>
      <c r="C766" s="5" t="s">
        <v>19</v>
      </c>
      <c r="D766" s="5" t="s">
        <v>12</v>
      </c>
      <c r="E766" s="48"/>
      <c r="F766" s="48"/>
      <c r="G766" s="6"/>
      <c r="I766" s="7"/>
    </row>
    <row r="767" ht="15.75" customHeight="1">
      <c r="B767" s="41">
        <v>45792.0</v>
      </c>
      <c r="C767" s="5" t="s">
        <v>21</v>
      </c>
      <c r="D767" s="5" t="s">
        <v>12</v>
      </c>
      <c r="E767" s="48"/>
      <c r="F767" s="48"/>
      <c r="G767" s="6"/>
      <c r="I767" s="7"/>
    </row>
    <row r="768" ht="15.75" customHeight="1">
      <c r="B768" s="41">
        <v>45793.0</v>
      </c>
      <c r="C768" s="5" t="s">
        <v>22</v>
      </c>
      <c r="D768" s="5" t="s">
        <v>12</v>
      </c>
      <c r="E768" s="48"/>
      <c r="F768" s="48"/>
      <c r="G768" s="6"/>
      <c r="I768" s="7"/>
    </row>
    <row r="769" ht="15.75" customHeight="1">
      <c r="B769" s="41">
        <v>45794.0</v>
      </c>
      <c r="C769" s="5" t="s">
        <v>23</v>
      </c>
      <c r="D769" s="5" t="s">
        <v>12</v>
      </c>
      <c r="E769" s="48"/>
      <c r="F769" s="48"/>
      <c r="G769" s="6"/>
      <c r="I769" s="7"/>
    </row>
    <row r="770" ht="15.75" customHeight="1">
      <c r="B770" s="41">
        <v>45795.0</v>
      </c>
      <c r="C770" s="5" t="s">
        <v>15</v>
      </c>
      <c r="D770" s="5" t="s">
        <v>12</v>
      </c>
      <c r="E770" s="48"/>
      <c r="F770" s="48"/>
      <c r="G770" s="6"/>
      <c r="I770" s="7"/>
    </row>
    <row r="771" ht="15.75" customHeight="1">
      <c r="B771" s="41">
        <v>45796.0</v>
      </c>
      <c r="C771" s="5" t="s">
        <v>17</v>
      </c>
      <c r="D771" s="5" t="s">
        <v>12</v>
      </c>
      <c r="E771" s="48"/>
      <c r="F771" s="48"/>
      <c r="G771" s="6"/>
      <c r="I771" s="7"/>
    </row>
    <row r="772" ht="15.75" customHeight="1">
      <c r="B772" s="41">
        <v>45797.0</v>
      </c>
      <c r="C772" s="5" t="s">
        <v>18</v>
      </c>
      <c r="D772" s="5" t="s">
        <v>12</v>
      </c>
      <c r="E772" s="48"/>
      <c r="F772" s="48"/>
      <c r="G772" s="6"/>
      <c r="I772" s="7"/>
    </row>
    <row r="773" ht="15.75" customHeight="1">
      <c r="B773" s="41">
        <v>45798.0</v>
      </c>
      <c r="C773" s="5" t="s">
        <v>19</v>
      </c>
      <c r="D773" s="5" t="s">
        <v>12</v>
      </c>
      <c r="E773" s="48"/>
      <c r="F773" s="48"/>
      <c r="G773" s="6"/>
      <c r="I773" s="7"/>
    </row>
    <row r="774" ht="15.75" customHeight="1">
      <c r="B774" s="41">
        <v>45799.0</v>
      </c>
      <c r="C774" s="5" t="s">
        <v>21</v>
      </c>
      <c r="D774" s="5" t="s">
        <v>12</v>
      </c>
      <c r="E774" s="48"/>
      <c r="F774" s="48"/>
      <c r="G774" s="6"/>
      <c r="I774" s="7"/>
    </row>
    <row r="775" ht="15.75" customHeight="1">
      <c r="B775" s="41">
        <v>45800.0</v>
      </c>
      <c r="C775" s="5" t="s">
        <v>22</v>
      </c>
      <c r="D775" s="5" t="s">
        <v>12</v>
      </c>
      <c r="E775" s="48"/>
      <c r="F775" s="48"/>
      <c r="G775" s="6"/>
      <c r="I775" s="7"/>
    </row>
    <row r="776" ht="15.75" customHeight="1">
      <c r="B776" s="41">
        <v>45801.0</v>
      </c>
      <c r="C776" s="5" t="s">
        <v>23</v>
      </c>
      <c r="D776" s="5" t="s">
        <v>12</v>
      </c>
      <c r="E776" s="48"/>
      <c r="F776" s="48"/>
      <c r="G776" s="6"/>
      <c r="I776" s="7"/>
    </row>
    <row r="777" ht="15.75" customHeight="1">
      <c r="B777" s="41">
        <v>45802.0</v>
      </c>
      <c r="C777" s="5" t="s">
        <v>15</v>
      </c>
      <c r="D777" s="5" t="s">
        <v>12</v>
      </c>
      <c r="E777" s="48"/>
      <c r="F777" s="48"/>
      <c r="G777" s="6"/>
      <c r="I777" s="7"/>
    </row>
    <row r="778" ht="15.75" customHeight="1">
      <c r="B778" s="41">
        <v>45803.0</v>
      </c>
      <c r="C778" s="5" t="s">
        <v>17</v>
      </c>
      <c r="D778" s="5" t="s">
        <v>12</v>
      </c>
      <c r="E778" s="48"/>
      <c r="F778" s="48"/>
      <c r="G778" s="6"/>
      <c r="I778" s="7"/>
    </row>
    <row r="779" ht="15.75" customHeight="1">
      <c r="B779" s="41">
        <v>45804.0</v>
      </c>
      <c r="C779" s="5" t="s">
        <v>18</v>
      </c>
      <c r="D779" s="5" t="s">
        <v>12</v>
      </c>
      <c r="E779" s="48"/>
      <c r="F779" s="48"/>
      <c r="G779" s="6"/>
      <c r="I779" s="7"/>
    </row>
    <row r="780" ht="15.75" customHeight="1">
      <c r="B780" s="41">
        <v>45805.0</v>
      </c>
      <c r="C780" s="5" t="s">
        <v>19</v>
      </c>
      <c r="D780" s="5" t="s">
        <v>12</v>
      </c>
      <c r="E780" s="48"/>
      <c r="F780" s="48"/>
      <c r="G780" s="6"/>
      <c r="I780" s="7"/>
    </row>
    <row r="781" ht="15.75" customHeight="1">
      <c r="B781" s="41">
        <v>45806.0</v>
      </c>
      <c r="C781" s="5" t="s">
        <v>21</v>
      </c>
      <c r="D781" s="5" t="s">
        <v>12</v>
      </c>
      <c r="E781" s="48"/>
      <c r="F781" s="48"/>
      <c r="G781" s="6"/>
      <c r="I781" s="7"/>
    </row>
    <row r="782" ht="15.75" customHeight="1">
      <c r="B782" s="41">
        <v>45807.0</v>
      </c>
      <c r="C782" s="5" t="s">
        <v>22</v>
      </c>
      <c r="D782" s="5" t="s">
        <v>12</v>
      </c>
      <c r="E782" s="48"/>
      <c r="F782" s="48"/>
      <c r="G782" s="6"/>
      <c r="I782" s="7"/>
    </row>
    <row r="783" ht="15.75" customHeight="1">
      <c r="B783" s="41">
        <v>45808.0</v>
      </c>
      <c r="C783" s="5" t="s">
        <v>23</v>
      </c>
      <c r="D783" s="5" t="s">
        <v>12</v>
      </c>
      <c r="E783" s="48"/>
      <c r="F783" s="48"/>
      <c r="G783" s="6"/>
      <c r="I783" s="7"/>
    </row>
    <row r="784" ht="15.75" customHeight="1">
      <c r="B784" s="41">
        <v>45809.0</v>
      </c>
      <c r="C784" s="5" t="s">
        <v>15</v>
      </c>
      <c r="D784" s="5" t="s">
        <v>12</v>
      </c>
      <c r="E784" s="48"/>
      <c r="F784" s="48"/>
      <c r="G784" s="6"/>
      <c r="I784" s="7"/>
    </row>
    <row r="785" ht="15.75" customHeight="1">
      <c r="B785" s="41">
        <v>45810.0</v>
      </c>
      <c r="C785" s="5" t="s">
        <v>17</v>
      </c>
      <c r="D785" s="5" t="s">
        <v>12</v>
      </c>
      <c r="E785" s="48"/>
      <c r="F785" s="48"/>
      <c r="G785" s="6"/>
      <c r="I785" s="7"/>
    </row>
    <row r="786" ht="15.75" customHeight="1">
      <c r="B786" s="41">
        <v>45811.0</v>
      </c>
      <c r="C786" s="5" t="s">
        <v>18</v>
      </c>
      <c r="D786" s="5" t="s">
        <v>12</v>
      </c>
      <c r="E786" s="48"/>
      <c r="F786" s="48"/>
      <c r="G786" s="6"/>
      <c r="I786" s="7"/>
    </row>
    <row r="787" ht="15.75" customHeight="1">
      <c r="B787" s="41">
        <v>45812.0</v>
      </c>
      <c r="C787" s="5" t="s">
        <v>19</v>
      </c>
      <c r="D787" s="5" t="s">
        <v>12</v>
      </c>
      <c r="E787" s="48"/>
      <c r="F787" s="48"/>
      <c r="G787" s="6"/>
      <c r="I787" s="7"/>
    </row>
    <row r="788" ht="15.75" customHeight="1">
      <c r="B788" s="41">
        <v>45813.0</v>
      </c>
      <c r="C788" s="5" t="s">
        <v>21</v>
      </c>
      <c r="D788" s="5" t="s">
        <v>12</v>
      </c>
      <c r="E788" s="48"/>
      <c r="F788" s="48"/>
      <c r="G788" s="6"/>
      <c r="I788" s="7"/>
    </row>
    <row r="789" ht="15.75" customHeight="1">
      <c r="B789" s="41">
        <v>45814.0</v>
      </c>
      <c r="C789" s="5" t="s">
        <v>22</v>
      </c>
      <c r="D789" s="5" t="s">
        <v>12</v>
      </c>
      <c r="E789" s="48"/>
      <c r="F789" s="48"/>
      <c r="G789" s="6"/>
      <c r="I789" s="7"/>
    </row>
    <row r="790" ht="15.75" customHeight="1">
      <c r="B790" s="41">
        <v>45815.0</v>
      </c>
      <c r="C790" s="5" t="s">
        <v>23</v>
      </c>
      <c r="D790" s="5" t="s">
        <v>12</v>
      </c>
      <c r="E790" s="48"/>
      <c r="F790" s="48"/>
      <c r="G790" s="6"/>
      <c r="I790" s="7"/>
    </row>
    <row r="791" ht="15.75" customHeight="1">
      <c r="B791" s="41">
        <v>45816.0</v>
      </c>
      <c r="C791" s="5" t="s">
        <v>15</v>
      </c>
      <c r="D791" s="5" t="s">
        <v>12</v>
      </c>
      <c r="E791" s="48"/>
      <c r="F791" s="48"/>
      <c r="G791" s="6"/>
      <c r="I791" s="7"/>
    </row>
    <row r="792" ht="15.75" customHeight="1">
      <c r="B792" s="41">
        <v>45817.0</v>
      </c>
      <c r="C792" s="5" t="s">
        <v>17</v>
      </c>
      <c r="D792" s="5" t="s">
        <v>12</v>
      </c>
      <c r="E792" s="48"/>
      <c r="F792" s="48"/>
      <c r="G792" s="6"/>
      <c r="I792" s="7"/>
    </row>
    <row r="793" ht="15.75" customHeight="1">
      <c r="B793" s="41">
        <v>45818.0</v>
      </c>
      <c r="C793" s="5" t="s">
        <v>18</v>
      </c>
      <c r="D793" s="5" t="s">
        <v>12</v>
      </c>
      <c r="E793" s="48"/>
      <c r="F793" s="48"/>
      <c r="G793" s="6"/>
      <c r="I793" s="7"/>
    </row>
    <row r="794" ht="15.75" customHeight="1">
      <c r="B794" s="41">
        <v>45819.0</v>
      </c>
      <c r="C794" s="5" t="s">
        <v>19</v>
      </c>
      <c r="D794" s="5" t="s">
        <v>12</v>
      </c>
      <c r="E794" s="48"/>
      <c r="F794" s="48"/>
      <c r="G794" s="6"/>
      <c r="I794" s="7"/>
    </row>
    <row r="795" ht="15.75" customHeight="1">
      <c r="B795" s="41">
        <v>45820.0</v>
      </c>
      <c r="C795" s="5" t="s">
        <v>21</v>
      </c>
      <c r="D795" s="5" t="s">
        <v>12</v>
      </c>
      <c r="E795" s="48"/>
      <c r="F795" s="48"/>
      <c r="G795" s="6"/>
      <c r="I795" s="7"/>
    </row>
    <row r="796" ht="15.75" customHeight="1">
      <c r="B796" s="41">
        <v>45821.0</v>
      </c>
      <c r="C796" s="5" t="s">
        <v>22</v>
      </c>
      <c r="D796" s="5" t="s">
        <v>12</v>
      </c>
      <c r="E796" s="48"/>
      <c r="F796" s="48"/>
      <c r="G796" s="6"/>
      <c r="I796" s="7"/>
    </row>
    <row r="797" ht="15.75" customHeight="1">
      <c r="B797" s="41">
        <v>45822.0</v>
      </c>
      <c r="C797" s="5" t="s">
        <v>23</v>
      </c>
      <c r="D797" s="5" t="s">
        <v>12</v>
      </c>
      <c r="E797" s="48"/>
      <c r="F797" s="48"/>
      <c r="G797" s="6"/>
      <c r="I797" s="7"/>
    </row>
    <row r="798" ht="15.75" customHeight="1">
      <c r="B798" s="41">
        <v>45823.0</v>
      </c>
      <c r="C798" s="5" t="s">
        <v>15</v>
      </c>
      <c r="D798" s="5" t="s">
        <v>12</v>
      </c>
      <c r="E798" s="48"/>
      <c r="F798" s="48"/>
      <c r="G798" s="6"/>
      <c r="I798" s="7"/>
    </row>
    <row r="799" ht="15.75" customHeight="1">
      <c r="B799" s="41">
        <v>45824.0</v>
      </c>
      <c r="C799" s="5" t="s">
        <v>17</v>
      </c>
      <c r="D799" s="5" t="s">
        <v>12</v>
      </c>
      <c r="E799" s="48"/>
      <c r="F799" s="48"/>
      <c r="G799" s="6"/>
      <c r="I799" s="7"/>
    </row>
    <row r="800" ht="15.75" customHeight="1">
      <c r="B800" s="41">
        <v>45825.0</v>
      </c>
      <c r="C800" s="5" t="s">
        <v>18</v>
      </c>
      <c r="D800" s="5" t="s">
        <v>12</v>
      </c>
      <c r="E800" s="48"/>
      <c r="F800" s="48"/>
      <c r="G800" s="6"/>
      <c r="I800" s="7"/>
    </row>
    <row r="801" ht="15.75" customHeight="1">
      <c r="B801" s="41">
        <v>45826.0</v>
      </c>
      <c r="C801" s="5" t="s">
        <v>19</v>
      </c>
      <c r="D801" s="5" t="s">
        <v>12</v>
      </c>
      <c r="E801" s="48"/>
      <c r="F801" s="48"/>
      <c r="G801" s="6"/>
      <c r="I801" s="7"/>
    </row>
    <row r="802" ht="15.75" customHeight="1">
      <c r="B802" s="41">
        <v>45827.0</v>
      </c>
      <c r="C802" s="5" t="s">
        <v>21</v>
      </c>
      <c r="D802" s="5" t="s">
        <v>12</v>
      </c>
      <c r="E802" s="48"/>
      <c r="F802" s="48"/>
      <c r="G802" s="6"/>
      <c r="I802" s="7"/>
    </row>
    <row r="803" ht="15.75" customHeight="1">
      <c r="B803" s="41">
        <v>45828.0</v>
      </c>
      <c r="C803" s="5" t="s">
        <v>22</v>
      </c>
      <c r="D803" s="5" t="s">
        <v>12</v>
      </c>
      <c r="E803" s="48"/>
      <c r="F803" s="48"/>
      <c r="G803" s="6"/>
      <c r="I803" s="7"/>
    </row>
    <row r="804" ht="15.75" customHeight="1">
      <c r="B804" s="41">
        <v>45829.0</v>
      </c>
      <c r="C804" s="5" t="s">
        <v>23</v>
      </c>
      <c r="D804" s="5" t="s">
        <v>12</v>
      </c>
      <c r="E804" s="48"/>
      <c r="F804" s="48"/>
      <c r="G804" s="6"/>
      <c r="I804" s="7"/>
    </row>
    <row r="805" ht="15.75" customHeight="1">
      <c r="B805" s="41">
        <v>45830.0</v>
      </c>
      <c r="C805" s="5" t="s">
        <v>15</v>
      </c>
      <c r="D805" s="5" t="s">
        <v>12</v>
      </c>
      <c r="E805" s="48"/>
      <c r="F805" s="48"/>
      <c r="G805" s="6"/>
      <c r="I805" s="7"/>
    </row>
    <row r="806" ht="15.75" customHeight="1">
      <c r="B806" s="41">
        <v>45831.0</v>
      </c>
      <c r="C806" s="5" t="s">
        <v>17</v>
      </c>
      <c r="D806" s="5" t="s">
        <v>12</v>
      </c>
      <c r="E806" s="48"/>
      <c r="F806" s="48"/>
      <c r="G806" s="6"/>
      <c r="I806" s="7"/>
    </row>
    <row r="807" ht="15.75" customHeight="1">
      <c r="B807" s="41">
        <v>45832.0</v>
      </c>
      <c r="C807" s="5" t="s">
        <v>18</v>
      </c>
      <c r="D807" s="5" t="s">
        <v>12</v>
      </c>
      <c r="E807" s="48"/>
      <c r="F807" s="48"/>
      <c r="G807" s="6"/>
      <c r="I807" s="7"/>
    </row>
    <row r="808" ht="15.75" customHeight="1">
      <c r="B808" s="41">
        <v>45833.0</v>
      </c>
      <c r="C808" s="5" t="s">
        <v>19</v>
      </c>
      <c r="D808" s="5" t="s">
        <v>12</v>
      </c>
      <c r="E808" s="48"/>
      <c r="F808" s="48"/>
      <c r="G808" s="6"/>
      <c r="I808" s="7"/>
    </row>
    <row r="809" ht="15.75" customHeight="1">
      <c r="B809" s="41">
        <v>45834.0</v>
      </c>
      <c r="C809" s="5" t="s">
        <v>21</v>
      </c>
      <c r="D809" s="5" t="s">
        <v>12</v>
      </c>
      <c r="E809" s="48"/>
      <c r="F809" s="48"/>
      <c r="G809" s="6"/>
      <c r="I809" s="7"/>
    </row>
    <row r="810" ht="15.75" customHeight="1">
      <c r="B810" s="41">
        <v>45835.0</v>
      </c>
      <c r="C810" s="5" t="s">
        <v>22</v>
      </c>
      <c r="D810" s="5" t="s">
        <v>12</v>
      </c>
      <c r="E810" s="48"/>
      <c r="F810" s="48"/>
      <c r="G810" s="6"/>
      <c r="I810" s="7"/>
    </row>
    <row r="811" ht="15.75" customHeight="1">
      <c r="B811" s="41">
        <v>45836.0</v>
      </c>
      <c r="C811" s="5" t="s">
        <v>23</v>
      </c>
      <c r="D811" s="5" t="s">
        <v>12</v>
      </c>
      <c r="E811" s="48"/>
      <c r="F811" s="48"/>
      <c r="G811" s="6"/>
      <c r="I811" s="7"/>
    </row>
    <row r="812" ht="15.75" customHeight="1">
      <c r="B812" s="41">
        <v>45837.0</v>
      </c>
      <c r="C812" s="5" t="s">
        <v>15</v>
      </c>
      <c r="D812" s="5" t="s">
        <v>12</v>
      </c>
      <c r="E812" s="48"/>
      <c r="F812" s="48"/>
      <c r="G812" s="6"/>
      <c r="I812" s="7"/>
    </row>
    <row r="813" ht="15.75" customHeight="1">
      <c r="B813" s="41">
        <v>45838.0</v>
      </c>
      <c r="C813" s="5" t="s">
        <v>17</v>
      </c>
      <c r="D813" s="5" t="s">
        <v>12</v>
      </c>
      <c r="E813" s="48"/>
      <c r="F813" s="48"/>
      <c r="G813" s="6"/>
      <c r="I813" s="7"/>
    </row>
    <row r="814" ht="15.75" customHeight="1">
      <c r="B814" s="41">
        <v>45839.0</v>
      </c>
      <c r="C814" s="5" t="s">
        <v>18</v>
      </c>
      <c r="D814" s="5" t="s">
        <v>12</v>
      </c>
      <c r="E814" s="48"/>
      <c r="F814" s="48"/>
      <c r="G814" s="6"/>
      <c r="I814" s="7"/>
    </row>
    <row r="815" ht="15.75" customHeight="1">
      <c r="B815" s="41">
        <v>45840.0</v>
      </c>
      <c r="C815" s="5" t="s">
        <v>19</v>
      </c>
      <c r="D815" s="5" t="s">
        <v>12</v>
      </c>
      <c r="E815" s="48"/>
      <c r="F815" s="48"/>
      <c r="G815" s="6"/>
      <c r="I815" s="7"/>
    </row>
    <row r="816" ht="15.75" customHeight="1">
      <c r="B816" s="41">
        <v>45841.0</v>
      </c>
      <c r="C816" s="5" t="s">
        <v>21</v>
      </c>
      <c r="D816" s="5" t="s">
        <v>12</v>
      </c>
      <c r="E816" s="48"/>
      <c r="F816" s="48"/>
      <c r="G816" s="6"/>
      <c r="I816" s="7"/>
    </row>
    <row r="817" ht="15.75" customHeight="1">
      <c r="B817" s="41">
        <v>45842.0</v>
      </c>
      <c r="C817" s="5" t="s">
        <v>22</v>
      </c>
      <c r="D817" s="5" t="s">
        <v>12</v>
      </c>
      <c r="E817" s="48"/>
      <c r="F817" s="48"/>
      <c r="G817" s="6"/>
      <c r="I817" s="7"/>
    </row>
    <row r="818" ht="15.75" customHeight="1">
      <c r="B818" s="41">
        <v>45843.0</v>
      </c>
      <c r="C818" s="5" t="s">
        <v>23</v>
      </c>
      <c r="D818" s="5" t="s">
        <v>12</v>
      </c>
      <c r="E818" s="48"/>
      <c r="F818" s="48"/>
      <c r="G818" s="6"/>
      <c r="I818" s="7"/>
    </row>
    <row r="819" ht="15.75" customHeight="1">
      <c r="B819" s="41">
        <v>45844.0</v>
      </c>
      <c r="C819" s="5" t="s">
        <v>15</v>
      </c>
      <c r="D819" s="5" t="s">
        <v>12</v>
      </c>
      <c r="E819" s="48"/>
      <c r="F819" s="48"/>
      <c r="G819" s="6"/>
      <c r="I819" s="7"/>
    </row>
    <row r="820" ht="15.75" customHeight="1">
      <c r="B820" s="41">
        <v>45845.0</v>
      </c>
      <c r="C820" s="5" t="s">
        <v>17</v>
      </c>
      <c r="D820" s="5" t="s">
        <v>12</v>
      </c>
      <c r="E820" s="48"/>
      <c r="F820" s="48"/>
      <c r="G820" s="6"/>
      <c r="I820" s="7"/>
    </row>
    <row r="821" ht="15.75" customHeight="1">
      <c r="B821" s="41">
        <v>45846.0</v>
      </c>
      <c r="C821" s="5" t="s">
        <v>18</v>
      </c>
      <c r="D821" s="5" t="s">
        <v>12</v>
      </c>
      <c r="E821" s="48"/>
      <c r="F821" s="48"/>
      <c r="G821" s="6"/>
      <c r="I821" s="7"/>
    </row>
    <row r="822" ht="15.75" customHeight="1">
      <c r="B822" s="41">
        <v>45847.0</v>
      </c>
      <c r="C822" s="5" t="s">
        <v>19</v>
      </c>
      <c r="D822" s="5" t="s">
        <v>12</v>
      </c>
      <c r="E822" s="48"/>
      <c r="F822" s="48"/>
      <c r="G822" s="6"/>
      <c r="I822" s="7"/>
    </row>
    <row r="823" ht="15.75" customHeight="1">
      <c r="B823" s="41">
        <v>45848.0</v>
      </c>
      <c r="C823" s="5" t="s">
        <v>21</v>
      </c>
      <c r="D823" s="5" t="s">
        <v>12</v>
      </c>
      <c r="E823" s="48"/>
      <c r="F823" s="48"/>
      <c r="G823" s="6"/>
      <c r="I823" s="7"/>
    </row>
    <row r="824" ht="15.75" customHeight="1">
      <c r="B824" s="41">
        <v>45849.0</v>
      </c>
      <c r="C824" s="5" t="s">
        <v>22</v>
      </c>
      <c r="D824" s="5" t="s">
        <v>12</v>
      </c>
      <c r="E824" s="48"/>
      <c r="F824" s="48"/>
      <c r="G824" s="6"/>
      <c r="I824" s="7"/>
    </row>
    <row r="825" ht="15.75" customHeight="1">
      <c r="B825" s="41">
        <v>45850.0</v>
      </c>
      <c r="C825" s="5" t="s">
        <v>23</v>
      </c>
      <c r="D825" s="5" t="s">
        <v>12</v>
      </c>
      <c r="E825" s="48"/>
      <c r="F825" s="48"/>
      <c r="G825" s="6"/>
      <c r="I825" s="7"/>
    </row>
    <row r="826" ht="15.75" customHeight="1">
      <c r="B826" s="41">
        <v>45851.0</v>
      </c>
      <c r="C826" s="5" t="s">
        <v>15</v>
      </c>
      <c r="D826" s="5" t="s">
        <v>12</v>
      </c>
      <c r="E826" s="48"/>
      <c r="F826" s="48"/>
      <c r="G826" s="6"/>
      <c r="I826" s="7"/>
    </row>
    <row r="827" ht="15.75" customHeight="1">
      <c r="B827" s="41">
        <v>45852.0</v>
      </c>
      <c r="C827" s="5" t="s">
        <v>17</v>
      </c>
      <c r="D827" s="5" t="s">
        <v>12</v>
      </c>
      <c r="E827" s="48"/>
      <c r="F827" s="48"/>
      <c r="G827" s="6"/>
      <c r="I827" s="7"/>
    </row>
    <row r="828" ht="15.75" customHeight="1">
      <c r="B828" s="41">
        <v>45853.0</v>
      </c>
      <c r="C828" s="5" t="s">
        <v>18</v>
      </c>
      <c r="D828" s="5" t="s">
        <v>12</v>
      </c>
      <c r="E828" s="48"/>
      <c r="F828" s="48"/>
      <c r="G828" s="6"/>
      <c r="I828" s="7"/>
    </row>
    <row r="829" ht="15.75" customHeight="1">
      <c r="B829" s="41">
        <v>45854.0</v>
      </c>
      <c r="C829" s="5" t="s">
        <v>19</v>
      </c>
      <c r="D829" s="5" t="s">
        <v>12</v>
      </c>
      <c r="E829" s="48"/>
      <c r="F829" s="48"/>
      <c r="G829" s="6"/>
      <c r="I829" s="7"/>
    </row>
    <row r="830" ht="15.75" customHeight="1">
      <c r="B830" s="41">
        <v>45855.0</v>
      </c>
      <c r="C830" s="5" t="s">
        <v>21</v>
      </c>
      <c r="D830" s="5" t="s">
        <v>12</v>
      </c>
      <c r="E830" s="48"/>
      <c r="F830" s="48"/>
      <c r="G830" s="6"/>
      <c r="I830" s="7"/>
    </row>
    <row r="831" ht="15.75" customHeight="1">
      <c r="B831" s="41">
        <v>45856.0</v>
      </c>
      <c r="C831" s="5" t="s">
        <v>22</v>
      </c>
      <c r="D831" s="5" t="s">
        <v>12</v>
      </c>
      <c r="E831" s="48"/>
      <c r="F831" s="48"/>
      <c r="G831" s="6"/>
      <c r="I831" s="7"/>
    </row>
    <row r="832" ht="15.75" customHeight="1">
      <c r="B832" s="41">
        <v>45857.0</v>
      </c>
      <c r="C832" s="5" t="s">
        <v>23</v>
      </c>
      <c r="D832" s="5" t="s">
        <v>12</v>
      </c>
      <c r="E832" s="48"/>
      <c r="F832" s="48"/>
      <c r="G832" s="6"/>
      <c r="I832" s="7"/>
    </row>
    <row r="833" ht="15.75" customHeight="1">
      <c r="B833" s="41">
        <v>45858.0</v>
      </c>
      <c r="C833" s="5" t="s">
        <v>15</v>
      </c>
      <c r="D833" s="5" t="s">
        <v>12</v>
      </c>
      <c r="E833" s="48"/>
      <c r="F833" s="48"/>
      <c r="G833" s="6"/>
      <c r="I833" s="7"/>
    </row>
    <row r="834" ht="15.75" customHeight="1">
      <c r="B834" s="41">
        <v>45859.0</v>
      </c>
      <c r="C834" s="5" t="s">
        <v>17</v>
      </c>
      <c r="D834" s="5" t="s">
        <v>12</v>
      </c>
      <c r="E834" s="48"/>
      <c r="F834" s="48"/>
      <c r="G834" s="6"/>
      <c r="I834" s="7"/>
    </row>
    <row r="835" ht="15.75" customHeight="1">
      <c r="B835" s="41">
        <v>45860.0</v>
      </c>
      <c r="C835" s="5" t="s">
        <v>18</v>
      </c>
      <c r="D835" s="5" t="s">
        <v>12</v>
      </c>
      <c r="E835" s="48"/>
      <c r="F835" s="48"/>
      <c r="G835" s="6"/>
      <c r="I835" s="7"/>
    </row>
    <row r="836" ht="15.75" customHeight="1">
      <c r="B836" s="41">
        <v>45861.0</v>
      </c>
      <c r="C836" s="5" t="s">
        <v>19</v>
      </c>
      <c r="D836" s="5" t="s">
        <v>12</v>
      </c>
      <c r="E836" s="48"/>
      <c r="F836" s="48"/>
      <c r="G836" s="6"/>
      <c r="I836" s="7"/>
    </row>
    <row r="837" ht="15.75" customHeight="1">
      <c r="B837" s="41">
        <v>45862.0</v>
      </c>
      <c r="C837" s="5" t="s">
        <v>21</v>
      </c>
      <c r="D837" s="5" t="s">
        <v>12</v>
      </c>
      <c r="E837" s="48"/>
      <c r="F837" s="48"/>
      <c r="G837" s="6"/>
      <c r="I837" s="7"/>
    </row>
    <row r="838" ht="15.75" customHeight="1">
      <c r="B838" s="41">
        <v>45863.0</v>
      </c>
      <c r="C838" s="5" t="s">
        <v>22</v>
      </c>
      <c r="D838" s="5" t="s">
        <v>12</v>
      </c>
      <c r="E838" s="48"/>
      <c r="F838" s="48"/>
      <c r="G838" s="6"/>
      <c r="I838" s="7"/>
    </row>
    <row r="839" ht="15.75" customHeight="1">
      <c r="B839" s="41">
        <v>45864.0</v>
      </c>
      <c r="C839" s="5" t="s">
        <v>23</v>
      </c>
      <c r="D839" s="5" t="s">
        <v>12</v>
      </c>
      <c r="E839" s="48"/>
      <c r="F839" s="48"/>
      <c r="G839" s="6"/>
      <c r="I839" s="7"/>
    </row>
    <row r="840" ht="15.75" customHeight="1">
      <c r="B840" s="41">
        <v>45865.0</v>
      </c>
      <c r="C840" s="5" t="s">
        <v>15</v>
      </c>
      <c r="D840" s="5" t="s">
        <v>12</v>
      </c>
      <c r="E840" s="48"/>
      <c r="F840" s="48"/>
      <c r="G840" s="6"/>
      <c r="I840" s="7"/>
    </row>
    <row r="841" ht="15.75" customHeight="1">
      <c r="B841" s="41">
        <v>45866.0</v>
      </c>
      <c r="C841" s="5" t="s">
        <v>17</v>
      </c>
      <c r="D841" s="5" t="s">
        <v>12</v>
      </c>
      <c r="E841" s="48"/>
      <c r="F841" s="48"/>
      <c r="G841" s="6"/>
      <c r="I841" s="7"/>
    </row>
    <row r="842" ht="15.75" customHeight="1">
      <c r="B842" s="41">
        <v>45867.0</v>
      </c>
      <c r="C842" s="5" t="s">
        <v>18</v>
      </c>
      <c r="D842" s="5" t="s">
        <v>12</v>
      </c>
      <c r="E842" s="48"/>
      <c r="F842" s="48"/>
      <c r="G842" s="6"/>
      <c r="I842" s="7"/>
    </row>
    <row r="843" ht="15.75" customHeight="1">
      <c r="B843" s="41">
        <v>45868.0</v>
      </c>
      <c r="C843" s="5" t="s">
        <v>19</v>
      </c>
      <c r="D843" s="5" t="s">
        <v>12</v>
      </c>
      <c r="E843" s="48"/>
      <c r="F843" s="48"/>
      <c r="G843" s="6"/>
      <c r="I843" s="7"/>
    </row>
    <row r="844" ht="15.75" customHeight="1">
      <c r="B844" s="41">
        <v>45869.0</v>
      </c>
      <c r="C844" s="5" t="s">
        <v>21</v>
      </c>
      <c r="D844" s="5" t="s">
        <v>12</v>
      </c>
      <c r="E844" s="48"/>
      <c r="F844" s="48"/>
      <c r="G844" s="6"/>
      <c r="I844" s="7"/>
    </row>
    <row r="845" ht="15.75" customHeight="1">
      <c r="B845" s="41">
        <v>45870.0</v>
      </c>
      <c r="C845" s="5" t="s">
        <v>22</v>
      </c>
      <c r="D845" s="5" t="s">
        <v>12</v>
      </c>
      <c r="E845" s="48"/>
      <c r="F845" s="48"/>
      <c r="G845" s="6"/>
      <c r="I845" s="7"/>
    </row>
    <row r="846" ht="15.75" customHeight="1">
      <c r="B846" s="41">
        <v>45871.0</v>
      </c>
      <c r="C846" s="5" t="s">
        <v>23</v>
      </c>
      <c r="D846" s="5" t="s">
        <v>12</v>
      </c>
      <c r="E846" s="48"/>
      <c r="F846" s="48"/>
      <c r="G846" s="6"/>
      <c r="I846" s="7"/>
    </row>
    <row r="847" ht="15.75" customHeight="1">
      <c r="B847" s="41">
        <v>45872.0</v>
      </c>
      <c r="C847" s="5" t="s">
        <v>15</v>
      </c>
      <c r="D847" s="5" t="s">
        <v>12</v>
      </c>
      <c r="E847" s="48"/>
      <c r="F847" s="48"/>
      <c r="G847" s="6"/>
      <c r="I847" s="7"/>
    </row>
    <row r="848" ht="15.75" customHeight="1">
      <c r="B848" s="41">
        <v>45873.0</v>
      </c>
      <c r="C848" s="5" t="s">
        <v>17</v>
      </c>
      <c r="D848" s="5" t="s">
        <v>12</v>
      </c>
      <c r="E848" s="48"/>
      <c r="F848" s="48"/>
      <c r="G848" s="6"/>
      <c r="I848" s="7"/>
    </row>
    <row r="849" ht="15.75" customHeight="1">
      <c r="B849" s="41">
        <v>45874.0</v>
      </c>
      <c r="C849" s="5" t="s">
        <v>18</v>
      </c>
      <c r="D849" s="5" t="s">
        <v>12</v>
      </c>
      <c r="E849" s="48"/>
      <c r="F849" s="48"/>
      <c r="G849" s="6"/>
      <c r="I849" s="7"/>
    </row>
    <row r="850" ht="15.75" customHeight="1">
      <c r="B850" s="41">
        <v>45875.0</v>
      </c>
      <c r="C850" s="5" t="s">
        <v>19</v>
      </c>
      <c r="D850" s="5" t="s">
        <v>12</v>
      </c>
      <c r="E850" s="48"/>
      <c r="F850" s="48"/>
      <c r="G850" s="6"/>
      <c r="I850" s="7"/>
    </row>
    <row r="851" ht="15.75" customHeight="1">
      <c r="B851" s="41">
        <v>45876.0</v>
      </c>
      <c r="C851" s="5" t="s">
        <v>21</v>
      </c>
      <c r="D851" s="5" t="s">
        <v>12</v>
      </c>
      <c r="E851" s="48"/>
      <c r="F851" s="48"/>
      <c r="G851" s="6"/>
      <c r="I851" s="7"/>
    </row>
    <row r="852" ht="15.75" customHeight="1">
      <c r="B852" s="41">
        <v>45877.0</v>
      </c>
      <c r="C852" s="5" t="s">
        <v>22</v>
      </c>
      <c r="D852" s="5" t="s">
        <v>12</v>
      </c>
      <c r="E852" s="48"/>
      <c r="F852" s="48"/>
      <c r="G852" s="6"/>
      <c r="I852" s="7"/>
    </row>
    <row r="853" ht="15.75" customHeight="1">
      <c r="B853" s="41">
        <v>45878.0</v>
      </c>
      <c r="C853" s="5" t="s">
        <v>23</v>
      </c>
      <c r="D853" s="5" t="s">
        <v>12</v>
      </c>
      <c r="E853" s="48"/>
      <c r="F853" s="48"/>
      <c r="G853" s="6"/>
      <c r="I853" s="7"/>
    </row>
    <row r="854" ht="15.75" customHeight="1">
      <c r="B854" s="41">
        <v>45879.0</v>
      </c>
      <c r="C854" s="5" t="s">
        <v>15</v>
      </c>
      <c r="D854" s="5" t="s">
        <v>12</v>
      </c>
      <c r="E854" s="48"/>
      <c r="F854" s="48"/>
      <c r="G854" s="6"/>
      <c r="I854" s="7"/>
    </row>
    <row r="855" ht="15.75" customHeight="1">
      <c r="B855" s="41">
        <v>45880.0</v>
      </c>
      <c r="C855" s="5" t="s">
        <v>17</v>
      </c>
      <c r="D855" s="5" t="s">
        <v>12</v>
      </c>
      <c r="E855" s="48"/>
      <c r="F855" s="48"/>
      <c r="G855" s="6"/>
      <c r="I855" s="7"/>
    </row>
    <row r="856" ht="15.75" customHeight="1">
      <c r="B856" s="41">
        <v>45881.0</v>
      </c>
      <c r="C856" s="5" t="s">
        <v>18</v>
      </c>
      <c r="D856" s="5" t="s">
        <v>12</v>
      </c>
      <c r="E856" s="48"/>
      <c r="F856" s="48"/>
      <c r="G856" s="6"/>
      <c r="I856" s="7"/>
    </row>
    <row r="857" ht="15.75" customHeight="1">
      <c r="B857" s="41">
        <v>45882.0</v>
      </c>
      <c r="C857" s="5" t="s">
        <v>19</v>
      </c>
      <c r="D857" s="5" t="s">
        <v>12</v>
      </c>
      <c r="E857" s="48"/>
      <c r="F857" s="48"/>
      <c r="G857" s="6"/>
      <c r="I857" s="7"/>
    </row>
    <row r="858" ht="15.75" customHeight="1">
      <c r="B858" s="41">
        <v>45883.0</v>
      </c>
      <c r="C858" s="5" t="s">
        <v>21</v>
      </c>
      <c r="D858" s="5" t="s">
        <v>12</v>
      </c>
      <c r="E858" s="48"/>
      <c r="F858" s="48"/>
      <c r="G858" s="6"/>
      <c r="I858" s="7"/>
    </row>
    <row r="859" ht="15.75" customHeight="1">
      <c r="B859" s="41">
        <v>45884.0</v>
      </c>
      <c r="C859" s="5" t="s">
        <v>22</v>
      </c>
      <c r="D859" s="5" t="s">
        <v>12</v>
      </c>
      <c r="E859" s="48"/>
      <c r="F859" s="48"/>
      <c r="G859" s="6"/>
      <c r="I859" s="7"/>
    </row>
    <row r="860" ht="15.75" customHeight="1">
      <c r="B860" s="41">
        <v>45885.0</v>
      </c>
      <c r="C860" s="5" t="s">
        <v>23</v>
      </c>
      <c r="D860" s="5" t="s">
        <v>12</v>
      </c>
      <c r="E860" s="48"/>
      <c r="F860" s="48"/>
      <c r="G860" s="6"/>
      <c r="I860" s="7"/>
    </row>
    <row r="861" ht="15.75" customHeight="1">
      <c r="B861" s="41">
        <v>45886.0</v>
      </c>
      <c r="C861" s="5" t="s">
        <v>15</v>
      </c>
      <c r="D861" s="5" t="s">
        <v>12</v>
      </c>
      <c r="E861" s="48"/>
      <c r="F861" s="48"/>
      <c r="G861" s="6"/>
      <c r="I861" s="7"/>
    </row>
    <row r="862" ht="15.75" customHeight="1">
      <c r="B862" s="41">
        <v>45887.0</v>
      </c>
      <c r="C862" s="5" t="s">
        <v>17</v>
      </c>
      <c r="D862" s="5" t="s">
        <v>12</v>
      </c>
      <c r="E862" s="48"/>
      <c r="F862" s="48"/>
      <c r="G862" s="6"/>
      <c r="I862" s="7"/>
    </row>
    <row r="863" ht="15.75" customHeight="1">
      <c r="B863" s="41">
        <v>45888.0</v>
      </c>
      <c r="C863" s="5" t="s">
        <v>18</v>
      </c>
      <c r="D863" s="5" t="s">
        <v>12</v>
      </c>
      <c r="E863" s="48"/>
      <c r="F863" s="48"/>
      <c r="G863" s="6"/>
      <c r="I863" s="7"/>
    </row>
    <row r="864" ht="15.75" customHeight="1">
      <c r="B864" s="41">
        <v>45889.0</v>
      </c>
      <c r="C864" s="5" t="s">
        <v>19</v>
      </c>
      <c r="D864" s="5" t="s">
        <v>12</v>
      </c>
      <c r="E864" s="48"/>
      <c r="F864" s="48"/>
      <c r="G864" s="6"/>
      <c r="I864" s="7"/>
    </row>
    <row r="865" ht="15.75" customHeight="1">
      <c r="B865" s="41">
        <v>45890.0</v>
      </c>
      <c r="C865" s="5" t="s">
        <v>21</v>
      </c>
      <c r="D865" s="5" t="s">
        <v>12</v>
      </c>
      <c r="E865" s="48"/>
      <c r="F865" s="48"/>
      <c r="G865" s="6"/>
      <c r="I865" s="7"/>
    </row>
    <row r="866" ht="15.75" customHeight="1">
      <c r="B866" s="41">
        <v>45891.0</v>
      </c>
      <c r="C866" s="5" t="s">
        <v>22</v>
      </c>
      <c r="D866" s="5" t="s">
        <v>12</v>
      </c>
      <c r="E866" s="48"/>
      <c r="F866" s="48"/>
      <c r="G866" s="6"/>
      <c r="I866" s="7"/>
    </row>
    <row r="867" ht="15.75" customHeight="1">
      <c r="B867" s="41">
        <v>45892.0</v>
      </c>
      <c r="C867" s="5" t="s">
        <v>23</v>
      </c>
      <c r="D867" s="5" t="s">
        <v>12</v>
      </c>
      <c r="E867" s="48"/>
      <c r="F867" s="48"/>
      <c r="G867" s="6"/>
      <c r="I867" s="7"/>
    </row>
    <row r="868" ht="15.75" customHeight="1">
      <c r="B868" s="41">
        <v>45893.0</v>
      </c>
      <c r="C868" s="5" t="s">
        <v>15</v>
      </c>
      <c r="D868" s="5" t="s">
        <v>12</v>
      </c>
      <c r="E868" s="48"/>
      <c r="F868" s="48"/>
      <c r="G868" s="6"/>
      <c r="I868" s="7"/>
    </row>
    <row r="869" ht="15.75" customHeight="1">
      <c r="B869" s="41">
        <v>45894.0</v>
      </c>
      <c r="C869" s="5" t="s">
        <v>17</v>
      </c>
      <c r="D869" s="5" t="s">
        <v>12</v>
      </c>
      <c r="E869" s="48"/>
      <c r="F869" s="48"/>
      <c r="G869" s="6"/>
      <c r="I869" s="7"/>
    </row>
    <row r="870" ht="15.75" customHeight="1">
      <c r="B870" s="41">
        <v>45895.0</v>
      </c>
      <c r="C870" s="5" t="s">
        <v>18</v>
      </c>
      <c r="D870" s="5" t="s">
        <v>12</v>
      </c>
      <c r="E870" s="48"/>
      <c r="F870" s="48"/>
      <c r="G870" s="6"/>
      <c r="I870" s="7"/>
    </row>
    <row r="871" ht="15.75" customHeight="1">
      <c r="B871" s="41">
        <v>45896.0</v>
      </c>
      <c r="C871" s="5" t="s">
        <v>19</v>
      </c>
      <c r="D871" s="5" t="s">
        <v>12</v>
      </c>
      <c r="E871" s="48"/>
      <c r="F871" s="48"/>
      <c r="G871" s="6"/>
      <c r="I871" s="7"/>
    </row>
    <row r="872" ht="15.75" customHeight="1">
      <c r="B872" s="41">
        <v>45897.0</v>
      </c>
      <c r="C872" s="5" t="s">
        <v>21</v>
      </c>
      <c r="D872" s="5" t="s">
        <v>12</v>
      </c>
      <c r="E872" s="48"/>
      <c r="F872" s="48"/>
      <c r="G872" s="6"/>
      <c r="I872" s="7"/>
    </row>
    <row r="873" ht="15.75" customHeight="1">
      <c r="B873" s="41">
        <v>45898.0</v>
      </c>
      <c r="C873" s="5" t="s">
        <v>22</v>
      </c>
      <c r="D873" s="5" t="s">
        <v>12</v>
      </c>
      <c r="E873" s="48"/>
      <c r="F873" s="48"/>
      <c r="G873" s="6"/>
      <c r="I873" s="7"/>
    </row>
    <row r="874" ht="15.75" customHeight="1">
      <c r="B874" s="41">
        <v>45899.0</v>
      </c>
      <c r="C874" s="5" t="s">
        <v>23</v>
      </c>
      <c r="D874" s="5" t="s">
        <v>12</v>
      </c>
      <c r="E874" s="48"/>
      <c r="F874" s="48"/>
      <c r="G874" s="6"/>
      <c r="I874" s="7"/>
    </row>
    <row r="875" ht="15.75" customHeight="1">
      <c r="B875" s="41">
        <v>45900.0</v>
      </c>
      <c r="C875" s="5" t="s">
        <v>15</v>
      </c>
      <c r="D875" s="5" t="s">
        <v>12</v>
      </c>
      <c r="E875" s="48"/>
      <c r="F875" s="48"/>
      <c r="G875" s="6"/>
      <c r="I875" s="7"/>
    </row>
    <row r="876" ht="15.75" customHeight="1">
      <c r="B876" s="41">
        <v>45901.0</v>
      </c>
      <c r="C876" s="5" t="s">
        <v>17</v>
      </c>
      <c r="D876" s="5" t="s">
        <v>12</v>
      </c>
      <c r="E876" s="48"/>
      <c r="F876" s="48"/>
      <c r="G876" s="6"/>
      <c r="I876" s="7"/>
    </row>
    <row r="877" ht="15.75" customHeight="1">
      <c r="B877" s="41">
        <v>45902.0</v>
      </c>
      <c r="C877" s="5" t="s">
        <v>18</v>
      </c>
      <c r="D877" s="5" t="s">
        <v>12</v>
      </c>
      <c r="E877" s="48"/>
      <c r="F877" s="48"/>
      <c r="G877" s="6"/>
      <c r="I877" s="7"/>
    </row>
    <row r="878" ht="15.75" customHeight="1">
      <c r="B878" s="41">
        <v>45903.0</v>
      </c>
      <c r="C878" s="5" t="s">
        <v>19</v>
      </c>
      <c r="D878" s="5" t="s">
        <v>12</v>
      </c>
      <c r="E878" s="48"/>
      <c r="F878" s="48"/>
      <c r="G878" s="6"/>
      <c r="I878" s="7"/>
    </row>
    <row r="879" ht="15.75" customHeight="1">
      <c r="B879" s="41">
        <v>45904.0</v>
      </c>
      <c r="C879" s="5" t="s">
        <v>21</v>
      </c>
      <c r="D879" s="5" t="s">
        <v>12</v>
      </c>
      <c r="E879" s="48"/>
      <c r="F879" s="48"/>
      <c r="G879" s="6"/>
      <c r="I879" s="7"/>
    </row>
    <row r="880" ht="15.75" customHeight="1">
      <c r="B880" s="41">
        <v>45905.0</v>
      </c>
      <c r="C880" s="5" t="s">
        <v>22</v>
      </c>
      <c r="D880" s="5" t="s">
        <v>12</v>
      </c>
      <c r="E880" s="48"/>
      <c r="F880" s="48"/>
      <c r="G880" s="6"/>
      <c r="I880" s="7"/>
    </row>
    <row r="881" ht="15.75" customHeight="1">
      <c r="B881" s="41">
        <v>45906.0</v>
      </c>
      <c r="C881" s="5" t="s">
        <v>23</v>
      </c>
      <c r="D881" s="5" t="s">
        <v>12</v>
      </c>
      <c r="E881" s="48"/>
      <c r="F881" s="48"/>
      <c r="G881" s="6"/>
      <c r="I881" s="7"/>
    </row>
    <row r="882" ht="15.75" customHeight="1">
      <c r="B882" s="41">
        <v>45907.0</v>
      </c>
      <c r="C882" s="5" t="s">
        <v>15</v>
      </c>
      <c r="D882" s="5" t="s">
        <v>12</v>
      </c>
      <c r="E882" s="48"/>
      <c r="F882" s="48"/>
      <c r="G882" s="6"/>
      <c r="I882" s="7"/>
    </row>
    <row r="883" ht="15.75" customHeight="1">
      <c r="B883" s="41">
        <v>45908.0</v>
      </c>
      <c r="C883" s="5" t="s">
        <v>17</v>
      </c>
      <c r="D883" s="5" t="s">
        <v>12</v>
      </c>
      <c r="E883" s="48"/>
      <c r="F883" s="48"/>
      <c r="G883" s="6"/>
      <c r="I883" s="7"/>
    </row>
    <row r="884" ht="15.75" customHeight="1">
      <c r="B884" s="41">
        <v>45909.0</v>
      </c>
      <c r="C884" s="5" t="s">
        <v>18</v>
      </c>
      <c r="D884" s="5" t="s">
        <v>12</v>
      </c>
      <c r="E884" s="48"/>
      <c r="F884" s="48"/>
      <c r="G884" s="6"/>
      <c r="I884" s="7"/>
    </row>
    <row r="885" ht="15.75" customHeight="1">
      <c r="B885" s="41">
        <v>45910.0</v>
      </c>
      <c r="C885" s="5" t="s">
        <v>19</v>
      </c>
      <c r="D885" s="5" t="s">
        <v>12</v>
      </c>
      <c r="E885" s="48"/>
      <c r="F885" s="48"/>
      <c r="G885" s="6"/>
      <c r="I885" s="7"/>
    </row>
    <row r="886" ht="15.75" customHeight="1">
      <c r="B886" s="41">
        <v>45911.0</v>
      </c>
      <c r="C886" s="5" t="s">
        <v>21</v>
      </c>
      <c r="D886" s="5" t="s">
        <v>12</v>
      </c>
      <c r="E886" s="48"/>
      <c r="F886" s="48"/>
      <c r="G886" s="6"/>
      <c r="I886" s="7"/>
    </row>
    <row r="887" ht="15.75" customHeight="1">
      <c r="B887" s="41">
        <v>45912.0</v>
      </c>
      <c r="C887" s="5" t="s">
        <v>22</v>
      </c>
      <c r="D887" s="5" t="s">
        <v>12</v>
      </c>
      <c r="E887" s="48"/>
      <c r="F887" s="48"/>
      <c r="G887" s="6"/>
      <c r="I887" s="7"/>
    </row>
    <row r="888" ht="15.75" customHeight="1">
      <c r="B888" s="41">
        <v>45913.0</v>
      </c>
      <c r="C888" s="5" t="s">
        <v>23</v>
      </c>
      <c r="D888" s="5" t="s">
        <v>12</v>
      </c>
      <c r="E888" s="48"/>
      <c r="F888" s="48"/>
      <c r="G888" s="6"/>
      <c r="I888" s="7"/>
    </row>
    <row r="889" ht="15.75" customHeight="1">
      <c r="B889" s="41">
        <v>45914.0</v>
      </c>
      <c r="C889" s="5" t="s">
        <v>15</v>
      </c>
      <c r="D889" s="5" t="s">
        <v>12</v>
      </c>
      <c r="E889" s="48"/>
      <c r="F889" s="48"/>
      <c r="G889" s="6"/>
      <c r="I889" s="7"/>
    </row>
    <row r="890" ht="15.75" customHeight="1">
      <c r="B890" s="41">
        <v>45915.0</v>
      </c>
      <c r="C890" s="5" t="s">
        <v>17</v>
      </c>
      <c r="D890" s="5" t="s">
        <v>12</v>
      </c>
      <c r="E890" s="48"/>
      <c r="F890" s="48"/>
      <c r="G890" s="6"/>
      <c r="I890" s="7"/>
    </row>
    <row r="891" ht="15.75" customHeight="1">
      <c r="B891" s="41">
        <v>45916.0</v>
      </c>
      <c r="C891" s="5" t="s">
        <v>18</v>
      </c>
      <c r="D891" s="5" t="s">
        <v>12</v>
      </c>
      <c r="E891" s="48"/>
      <c r="F891" s="48"/>
      <c r="G891" s="6"/>
      <c r="I891" s="7"/>
    </row>
    <row r="892" ht="15.75" customHeight="1">
      <c r="B892" s="41">
        <v>45917.0</v>
      </c>
      <c r="C892" s="5" t="s">
        <v>19</v>
      </c>
      <c r="D892" s="5" t="s">
        <v>12</v>
      </c>
      <c r="E892" s="48"/>
      <c r="F892" s="48"/>
      <c r="G892" s="6"/>
      <c r="I892" s="7"/>
    </row>
    <row r="893" ht="15.75" customHeight="1">
      <c r="B893" s="41">
        <v>45918.0</v>
      </c>
      <c r="C893" s="5" t="s">
        <v>21</v>
      </c>
      <c r="D893" s="5" t="s">
        <v>12</v>
      </c>
      <c r="E893" s="48"/>
      <c r="F893" s="48"/>
      <c r="G893" s="6"/>
      <c r="I893" s="7"/>
    </row>
    <row r="894" ht="15.75" customHeight="1">
      <c r="B894" s="41">
        <v>45919.0</v>
      </c>
      <c r="C894" s="5" t="s">
        <v>22</v>
      </c>
      <c r="D894" s="5" t="s">
        <v>12</v>
      </c>
      <c r="E894" s="48"/>
      <c r="F894" s="48"/>
      <c r="G894" s="6"/>
      <c r="I894" s="7"/>
    </row>
    <row r="895" ht="15.75" customHeight="1">
      <c r="B895" s="41">
        <v>45920.0</v>
      </c>
      <c r="C895" s="5" t="s">
        <v>23</v>
      </c>
      <c r="D895" s="5" t="s">
        <v>12</v>
      </c>
      <c r="E895" s="48"/>
      <c r="F895" s="48"/>
      <c r="G895" s="6"/>
      <c r="I895" s="7"/>
    </row>
    <row r="896" ht="15.75" customHeight="1">
      <c r="B896" s="41">
        <v>45921.0</v>
      </c>
      <c r="C896" s="5" t="s">
        <v>15</v>
      </c>
      <c r="D896" s="5" t="s">
        <v>12</v>
      </c>
      <c r="E896" s="48"/>
      <c r="F896" s="48"/>
      <c r="G896" s="6"/>
      <c r="I896" s="7"/>
    </row>
    <row r="897" ht="15.75" customHeight="1">
      <c r="B897" s="41">
        <v>45922.0</v>
      </c>
      <c r="C897" s="5" t="s">
        <v>17</v>
      </c>
      <c r="D897" s="5" t="s">
        <v>12</v>
      </c>
      <c r="E897" s="48"/>
      <c r="F897" s="48"/>
      <c r="G897" s="6"/>
      <c r="I897" s="7"/>
    </row>
    <row r="898" ht="15.75" customHeight="1">
      <c r="B898" s="41">
        <v>45923.0</v>
      </c>
      <c r="C898" s="5" t="s">
        <v>18</v>
      </c>
      <c r="D898" s="5" t="s">
        <v>12</v>
      </c>
      <c r="E898" s="48"/>
      <c r="F898" s="48"/>
      <c r="G898" s="6"/>
      <c r="I898" s="7"/>
    </row>
    <row r="899" ht="15.75" customHeight="1">
      <c r="B899" s="41">
        <v>45924.0</v>
      </c>
      <c r="C899" s="5" t="s">
        <v>19</v>
      </c>
      <c r="D899" s="5" t="s">
        <v>12</v>
      </c>
      <c r="E899" s="48"/>
      <c r="F899" s="48"/>
      <c r="G899" s="6"/>
      <c r="I899" s="7"/>
    </row>
    <row r="900" ht="15.75" customHeight="1">
      <c r="B900" s="41">
        <v>45925.0</v>
      </c>
      <c r="C900" s="5" t="s">
        <v>21</v>
      </c>
      <c r="D900" s="5" t="s">
        <v>12</v>
      </c>
      <c r="E900" s="48"/>
      <c r="F900" s="48"/>
      <c r="G900" s="6"/>
      <c r="I900" s="7"/>
    </row>
    <row r="901" ht="15.75" customHeight="1">
      <c r="B901" s="41">
        <v>45926.0</v>
      </c>
      <c r="C901" s="5" t="s">
        <v>22</v>
      </c>
      <c r="D901" s="5" t="s">
        <v>12</v>
      </c>
      <c r="E901" s="48"/>
      <c r="F901" s="48"/>
      <c r="G901" s="6"/>
      <c r="I901" s="7"/>
    </row>
    <row r="902" ht="15.75" customHeight="1">
      <c r="B902" s="41">
        <v>45927.0</v>
      </c>
      <c r="C902" s="5" t="s">
        <v>23</v>
      </c>
      <c r="D902" s="5" t="s">
        <v>12</v>
      </c>
      <c r="E902" s="48"/>
      <c r="F902" s="48"/>
      <c r="G902" s="6"/>
      <c r="I902" s="7"/>
    </row>
    <row r="903" ht="15.75" customHeight="1">
      <c r="B903" s="41">
        <v>45928.0</v>
      </c>
      <c r="C903" s="5" t="s">
        <v>15</v>
      </c>
      <c r="D903" s="5" t="s">
        <v>12</v>
      </c>
      <c r="E903" s="48"/>
      <c r="F903" s="48"/>
      <c r="G903" s="6"/>
      <c r="I903" s="7"/>
    </row>
    <row r="904" ht="15.75" customHeight="1">
      <c r="B904" s="41">
        <v>45929.0</v>
      </c>
      <c r="C904" s="5" t="s">
        <v>17</v>
      </c>
      <c r="D904" s="5" t="s">
        <v>12</v>
      </c>
      <c r="E904" s="48"/>
      <c r="F904" s="48"/>
      <c r="G904" s="6"/>
      <c r="I904" s="7"/>
    </row>
    <row r="905" ht="15.75" customHeight="1">
      <c r="B905" s="41">
        <v>45930.0</v>
      </c>
      <c r="C905" s="5" t="s">
        <v>18</v>
      </c>
      <c r="D905" s="5" t="s">
        <v>12</v>
      </c>
      <c r="E905" s="48"/>
      <c r="F905" s="48"/>
      <c r="G905" s="6"/>
      <c r="I905" s="7"/>
    </row>
    <row r="906" ht="15.75" customHeight="1">
      <c r="B906" s="41">
        <v>45931.0</v>
      </c>
      <c r="C906" s="5" t="s">
        <v>19</v>
      </c>
      <c r="D906" s="5" t="s">
        <v>12</v>
      </c>
      <c r="E906" s="48"/>
      <c r="F906" s="48"/>
      <c r="G906" s="6"/>
      <c r="I906" s="7"/>
    </row>
    <row r="907" ht="15.75" customHeight="1">
      <c r="B907" s="41">
        <v>45932.0</v>
      </c>
      <c r="C907" s="5" t="s">
        <v>21</v>
      </c>
      <c r="D907" s="5" t="s">
        <v>12</v>
      </c>
      <c r="E907" s="48"/>
      <c r="F907" s="48"/>
      <c r="G907" s="6"/>
      <c r="I907" s="7"/>
    </row>
    <row r="908" ht="15.75" customHeight="1">
      <c r="B908" s="41">
        <v>45933.0</v>
      </c>
      <c r="C908" s="5" t="s">
        <v>22</v>
      </c>
      <c r="D908" s="5" t="s">
        <v>12</v>
      </c>
      <c r="E908" s="48"/>
      <c r="F908" s="48"/>
      <c r="G908" s="6"/>
      <c r="I908" s="7"/>
    </row>
    <row r="909" ht="15.75" customHeight="1">
      <c r="B909" s="41">
        <v>45934.0</v>
      </c>
      <c r="C909" s="5" t="s">
        <v>23</v>
      </c>
      <c r="D909" s="5" t="s">
        <v>12</v>
      </c>
      <c r="E909" s="48"/>
      <c r="F909" s="48"/>
      <c r="G909" s="6"/>
      <c r="I909" s="7"/>
    </row>
    <row r="910" ht="15.75" customHeight="1">
      <c r="B910" s="41">
        <v>45935.0</v>
      </c>
      <c r="C910" s="5" t="s">
        <v>15</v>
      </c>
      <c r="D910" s="5" t="s">
        <v>12</v>
      </c>
      <c r="E910" s="48"/>
      <c r="F910" s="48"/>
      <c r="G910" s="6"/>
      <c r="I910" s="7"/>
    </row>
    <row r="911" ht="15.75" customHeight="1">
      <c r="B911" s="41">
        <v>45936.0</v>
      </c>
      <c r="C911" s="5" t="s">
        <v>17</v>
      </c>
      <c r="D911" s="5" t="s">
        <v>12</v>
      </c>
      <c r="E911" s="48"/>
      <c r="F911" s="48"/>
      <c r="G911" s="6"/>
      <c r="I911" s="7"/>
    </row>
    <row r="912" ht="15.75" customHeight="1">
      <c r="B912" s="41">
        <v>45937.0</v>
      </c>
      <c r="C912" s="5" t="s">
        <v>18</v>
      </c>
      <c r="D912" s="5" t="s">
        <v>12</v>
      </c>
      <c r="E912" s="48"/>
      <c r="F912" s="48"/>
      <c r="G912" s="6"/>
      <c r="I912" s="7"/>
    </row>
    <row r="913" ht="15.75" customHeight="1">
      <c r="B913" s="41">
        <v>45938.0</v>
      </c>
      <c r="C913" s="5" t="s">
        <v>19</v>
      </c>
      <c r="D913" s="5" t="s">
        <v>12</v>
      </c>
      <c r="E913" s="48"/>
      <c r="F913" s="48"/>
      <c r="G913" s="6"/>
      <c r="I913" s="7"/>
    </row>
    <row r="914" ht="15.75" customHeight="1">
      <c r="B914" s="41">
        <v>45939.0</v>
      </c>
      <c r="C914" s="5" t="s">
        <v>21</v>
      </c>
      <c r="D914" s="5" t="s">
        <v>12</v>
      </c>
      <c r="E914" s="48"/>
      <c r="F914" s="48"/>
      <c r="G914" s="6"/>
      <c r="I914" s="7"/>
    </row>
    <row r="915" ht="15.75" customHeight="1">
      <c r="B915" s="41">
        <v>45940.0</v>
      </c>
      <c r="C915" s="5" t="s">
        <v>22</v>
      </c>
      <c r="D915" s="5" t="s">
        <v>12</v>
      </c>
      <c r="E915" s="48"/>
      <c r="F915" s="48"/>
      <c r="G915" s="6"/>
      <c r="I915" s="7"/>
    </row>
    <row r="916" ht="15.75" customHeight="1">
      <c r="B916" s="41">
        <v>45941.0</v>
      </c>
      <c r="C916" s="5" t="s">
        <v>23</v>
      </c>
      <c r="D916" s="5" t="s">
        <v>12</v>
      </c>
      <c r="E916" s="48"/>
      <c r="F916" s="48"/>
      <c r="G916" s="6"/>
      <c r="I916" s="7"/>
    </row>
    <row r="917" ht="15.75" customHeight="1">
      <c r="B917" s="41">
        <v>45942.0</v>
      </c>
      <c r="C917" s="5" t="s">
        <v>15</v>
      </c>
      <c r="D917" s="5" t="s">
        <v>12</v>
      </c>
      <c r="E917" s="48"/>
      <c r="F917" s="48"/>
      <c r="G917" s="6"/>
      <c r="I917" s="7"/>
    </row>
    <row r="918" ht="15.75" customHeight="1">
      <c r="B918" s="41">
        <v>45943.0</v>
      </c>
      <c r="C918" s="5" t="s">
        <v>17</v>
      </c>
      <c r="D918" s="5" t="s">
        <v>12</v>
      </c>
      <c r="E918" s="48"/>
      <c r="F918" s="48"/>
      <c r="G918" s="6"/>
      <c r="I918" s="7"/>
    </row>
    <row r="919" ht="15.75" customHeight="1">
      <c r="B919" s="41">
        <v>45944.0</v>
      </c>
      <c r="C919" s="5" t="s">
        <v>18</v>
      </c>
      <c r="D919" s="5" t="s">
        <v>12</v>
      </c>
      <c r="E919" s="48"/>
      <c r="F919" s="48"/>
      <c r="G919" s="6"/>
      <c r="I919" s="7"/>
    </row>
    <row r="920" ht="15.75" customHeight="1">
      <c r="B920" s="41">
        <v>45945.0</v>
      </c>
      <c r="C920" s="5" t="s">
        <v>19</v>
      </c>
      <c r="D920" s="5" t="s">
        <v>12</v>
      </c>
      <c r="E920" s="48"/>
      <c r="F920" s="48"/>
      <c r="G920" s="6"/>
      <c r="I920" s="7"/>
    </row>
    <row r="921" ht="15.75" customHeight="1">
      <c r="B921" s="41">
        <v>45946.0</v>
      </c>
      <c r="C921" s="5" t="s">
        <v>21</v>
      </c>
      <c r="D921" s="5" t="s">
        <v>12</v>
      </c>
      <c r="E921" s="48"/>
      <c r="F921" s="48"/>
      <c r="G921" s="6"/>
      <c r="I921" s="7"/>
    </row>
    <row r="922" ht="15.75" customHeight="1">
      <c r="B922" s="41">
        <v>45947.0</v>
      </c>
      <c r="C922" s="5" t="s">
        <v>22</v>
      </c>
      <c r="D922" s="5" t="s">
        <v>12</v>
      </c>
      <c r="E922" s="48"/>
      <c r="F922" s="48"/>
      <c r="G922" s="6"/>
      <c r="I922" s="7"/>
    </row>
    <row r="923" ht="15.75" customHeight="1">
      <c r="B923" s="41">
        <v>45948.0</v>
      </c>
      <c r="C923" s="5" t="s">
        <v>23</v>
      </c>
      <c r="D923" s="5" t="s">
        <v>12</v>
      </c>
      <c r="E923" s="48"/>
      <c r="F923" s="48"/>
      <c r="G923" s="6"/>
      <c r="I923" s="7"/>
    </row>
    <row r="924" ht="15.75" customHeight="1">
      <c r="B924" s="41">
        <v>45949.0</v>
      </c>
      <c r="C924" s="5" t="s">
        <v>15</v>
      </c>
      <c r="D924" s="5" t="s">
        <v>12</v>
      </c>
      <c r="E924" s="48"/>
      <c r="F924" s="48"/>
      <c r="G924" s="6"/>
      <c r="I924" s="7"/>
    </row>
    <row r="925" ht="15.75" customHeight="1">
      <c r="B925" s="41">
        <v>45950.0</v>
      </c>
      <c r="C925" s="5" t="s">
        <v>17</v>
      </c>
      <c r="D925" s="5" t="s">
        <v>12</v>
      </c>
      <c r="E925" s="48"/>
      <c r="F925" s="48"/>
      <c r="G925" s="6"/>
      <c r="I925" s="7"/>
    </row>
    <row r="926" ht="15.75" customHeight="1">
      <c r="B926" s="41">
        <v>45951.0</v>
      </c>
      <c r="C926" s="5" t="s">
        <v>18</v>
      </c>
      <c r="D926" s="5" t="s">
        <v>12</v>
      </c>
      <c r="E926" s="48"/>
      <c r="F926" s="48"/>
      <c r="G926" s="6"/>
      <c r="I926" s="7"/>
    </row>
    <row r="927" ht="15.75" customHeight="1">
      <c r="B927" s="41">
        <v>45952.0</v>
      </c>
      <c r="C927" s="5" t="s">
        <v>19</v>
      </c>
      <c r="D927" s="5" t="s">
        <v>12</v>
      </c>
      <c r="E927" s="48"/>
      <c r="F927" s="48"/>
      <c r="G927" s="6"/>
      <c r="I927" s="7"/>
    </row>
    <row r="928" ht="15.75" customHeight="1">
      <c r="B928" s="41">
        <v>45953.0</v>
      </c>
      <c r="C928" s="5" t="s">
        <v>21</v>
      </c>
      <c r="D928" s="5" t="s">
        <v>12</v>
      </c>
      <c r="E928" s="48"/>
      <c r="F928" s="48"/>
      <c r="G928" s="6"/>
      <c r="I928" s="7"/>
    </row>
    <row r="929" ht="15.75" customHeight="1">
      <c r="B929" s="41">
        <v>45954.0</v>
      </c>
      <c r="C929" s="5" t="s">
        <v>22</v>
      </c>
      <c r="D929" s="5" t="s">
        <v>12</v>
      </c>
      <c r="E929" s="48"/>
      <c r="F929" s="48"/>
      <c r="G929" s="6"/>
      <c r="I929" s="7"/>
    </row>
    <row r="930" ht="15.75" customHeight="1">
      <c r="B930" s="41">
        <v>45955.0</v>
      </c>
      <c r="C930" s="5" t="s">
        <v>23</v>
      </c>
      <c r="D930" s="5" t="s">
        <v>12</v>
      </c>
      <c r="E930" s="48"/>
      <c r="F930" s="48"/>
      <c r="G930" s="6"/>
      <c r="I930" s="7"/>
    </row>
    <row r="931" ht="15.75" customHeight="1">
      <c r="B931" s="41">
        <v>45956.0</v>
      </c>
      <c r="C931" s="5" t="s">
        <v>15</v>
      </c>
      <c r="D931" s="5" t="s">
        <v>12</v>
      </c>
      <c r="E931" s="48"/>
      <c r="F931" s="48"/>
      <c r="G931" s="6"/>
      <c r="I931" s="7"/>
    </row>
    <row r="932" ht="15.75" customHeight="1">
      <c r="B932" s="41">
        <v>45957.0</v>
      </c>
      <c r="C932" s="5" t="s">
        <v>17</v>
      </c>
      <c r="D932" s="5" t="s">
        <v>12</v>
      </c>
      <c r="E932" s="48"/>
      <c r="F932" s="48"/>
      <c r="G932" s="6"/>
      <c r="I932" s="7"/>
    </row>
    <row r="933" ht="15.75" customHeight="1">
      <c r="B933" s="41">
        <v>45958.0</v>
      </c>
      <c r="C933" s="5" t="s">
        <v>18</v>
      </c>
      <c r="D933" s="5" t="s">
        <v>12</v>
      </c>
      <c r="E933" s="48"/>
      <c r="F933" s="48"/>
      <c r="G933" s="6"/>
      <c r="I933" s="7"/>
    </row>
    <row r="934" ht="15.75" customHeight="1">
      <c r="B934" s="41">
        <v>45959.0</v>
      </c>
      <c r="C934" s="5" t="s">
        <v>19</v>
      </c>
      <c r="D934" s="5" t="s">
        <v>12</v>
      </c>
      <c r="E934" s="48"/>
      <c r="F934" s="48"/>
      <c r="G934" s="6"/>
      <c r="I934" s="7"/>
    </row>
    <row r="935" ht="15.75" customHeight="1">
      <c r="B935" s="41">
        <v>45960.0</v>
      </c>
      <c r="C935" s="5" t="s">
        <v>21</v>
      </c>
      <c r="D935" s="5" t="s">
        <v>12</v>
      </c>
      <c r="E935" s="48"/>
      <c r="F935" s="48"/>
      <c r="G935" s="6"/>
      <c r="I935" s="7"/>
    </row>
    <row r="936" ht="15.75" customHeight="1">
      <c r="B936" s="41">
        <v>45961.0</v>
      </c>
      <c r="C936" s="5" t="s">
        <v>22</v>
      </c>
      <c r="D936" s="5" t="s">
        <v>12</v>
      </c>
      <c r="E936" s="48"/>
      <c r="F936" s="48"/>
      <c r="G936" s="6"/>
      <c r="I936" s="7"/>
    </row>
    <row r="937" ht="15.75" customHeight="1">
      <c r="B937" s="41">
        <v>45962.0</v>
      </c>
      <c r="C937" s="5" t="s">
        <v>23</v>
      </c>
      <c r="D937" s="5" t="s">
        <v>12</v>
      </c>
      <c r="E937" s="48"/>
      <c r="F937" s="48"/>
      <c r="G937" s="6"/>
      <c r="I937" s="7"/>
    </row>
    <row r="938" ht="15.75" customHeight="1">
      <c r="B938" s="41">
        <v>45963.0</v>
      </c>
      <c r="C938" s="5" t="s">
        <v>15</v>
      </c>
      <c r="D938" s="5" t="s">
        <v>12</v>
      </c>
      <c r="E938" s="48"/>
      <c r="F938" s="48"/>
      <c r="G938" s="6"/>
      <c r="I938" s="7"/>
    </row>
    <row r="939" ht="15.75" customHeight="1">
      <c r="B939" s="41">
        <v>45964.0</v>
      </c>
      <c r="C939" s="5" t="s">
        <v>17</v>
      </c>
      <c r="D939" s="5" t="s">
        <v>12</v>
      </c>
      <c r="E939" s="48"/>
      <c r="F939" s="48"/>
      <c r="G939" s="6"/>
      <c r="I939" s="7"/>
    </row>
    <row r="940" ht="15.75" customHeight="1">
      <c r="B940" s="41">
        <v>45965.0</v>
      </c>
      <c r="C940" s="5" t="s">
        <v>18</v>
      </c>
      <c r="D940" s="5" t="s">
        <v>12</v>
      </c>
      <c r="E940" s="48"/>
      <c r="F940" s="48"/>
      <c r="G940" s="6"/>
      <c r="I940" s="7"/>
    </row>
    <row r="941" ht="15.75" customHeight="1">
      <c r="B941" s="41">
        <v>45966.0</v>
      </c>
      <c r="C941" s="5" t="s">
        <v>19</v>
      </c>
      <c r="D941" s="5" t="s">
        <v>12</v>
      </c>
      <c r="E941" s="48"/>
      <c r="F941" s="48"/>
      <c r="G941" s="6"/>
      <c r="I941" s="7"/>
    </row>
    <row r="942" ht="15.75" customHeight="1">
      <c r="B942" s="41">
        <v>45967.0</v>
      </c>
      <c r="C942" s="5" t="s">
        <v>21</v>
      </c>
      <c r="D942" s="5" t="s">
        <v>12</v>
      </c>
      <c r="E942" s="48"/>
      <c r="F942" s="48"/>
      <c r="G942" s="6"/>
      <c r="I942" s="7"/>
    </row>
    <row r="943" ht="15.75" customHeight="1">
      <c r="B943" s="41">
        <v>45968.0</v>
      </c>
      <c r="C943" s="5" t="s">
        <v>22</v>
      </c>
      <c r="D943" s="5" t="s">
        <v>12</v>
      </c>
      <c r="E943" s="48"/>
      <c r="F943" s="48"/>
      <c r="G943" s="6"/>
      <c r="I943" s="7"/>
    </row>
    <row r="944" ht="15.75" customHeight="1">
      <c r="B944" s="41">
        <v>45969.0</v>
      </c>
      <c r="C944" s="5" t="s">
        <v>23</v>
      </c>
      <c r="D944" s="5" t="s">
        <v>12</v>
      </c>
      <c r="E944" s="48"/>
      <c r="F944" s="48"/>
      <c r="G944" s="6"/>
      <c r="I944" s="7"/>
    </row>
    <row r="945" ht="15.75" customHeight="1">
      <c r="B945" s="41">
        <v>45970.0</v>
      </c>
      <c r="C945" s="5" t="s">
        <v>15</v>
      </c>
      <c r="D945" s="5" t="s">
        <v>12</v>
      </c>
      <c r="E945" s="48"/>
      <c r="F945" s="48"/>
      <c r="G945" s="6"/>
      <c r="I945" s="7"/>
    </row>
    <row r="946" ht="15.75" customHeight="1">
      <c r="B946" s="41">
        <v>45971.0</v>
      </c>
      <c r="C946" s="5" t="s">
        <v>17</v>
      </c>
      <c r="D946" s="5" t="s">
        <v>12</v>
      </c>
      <c r="E946" s="48"/>
      <c r="F946" s="48"/>
      <c r="G946" s="6"/>
      <c r="I946" s="7"/>
    </row>
    <row r="947" ht="15.75" customHeight="1">
      <c r="B947" s="41">
        <v>45972.0</v>
      </c>
      <c r="C947" s="5" t="s">
        <v>18</v>
      </c>
      <c r="D947" s="5" t="s">
        <v>12</v>
      </c>
      <c r="E947" s="48"/>
      <c r="F947" s="48"/>
      <c r="G947" s="6"/>
      <c r="I947" s="7"/>
    </row>
    <row r="948" ht="15.75" customHeight="1">
      <c r="B948" s="41">
        <v>45973.0</v>
      </c>
      <c r="C948" s="5" t="s">
        <v>19</v>
      </c>
      <c r="D948" s="5" t="s">
        <v>12</v>
      </c>
      <c r="E948" s="48"/>
      <c r="F948" s="48"/>
      <c r="G948" s="6"/>
      <c r="I948" s="7"/>
    </row>
    <row r="949" ht="15.75" customHeight="1">
      <c r="B949" s="41">
        <v>45974.0</v>
      </c>
      <c r="C949" s="5" t="s">
        <v>21</v>
      </c>
      <c r="D949" s="5" t="s">
        <v>12</v>
      </c>
      <c r="E949" s="48"/>
      <c r="F949" s="48"/>
      <c r="G949" s="6"/>
      <c r="I949" s="7"/>
    </row>
    <row r="950" ht="15.75" customHeight="1">
      <c r="B950" s="41">
        <v>45975.0</v>
      </c>
      <c r="C950" s="5" t="s">
        <v>22</v>
      </c>
      <c r="D950" s="5" t="s">
        <v>12</v>
      </c>
      <c r="E950" s="48"/>
      <c r="F950" s="48"/>
      <c r="G950" s="6"/>
      <c r="I950" s="7"/>
    </row>
    <row r="951" ht="15.0" customHeight="1">
      <c r="B951" s="41">
        <v>45976.0</v>
      </c>
      <c r="C951" s="5" t="s">
        <v>23</v>
      </c>
      <c r="D951" s="5" t="s">
        <v>12</v>
      </c>
      <c r="E951" s="48"/>
      <c r="F951" s="48"/>
      <c r="G951" s="6"/>
      <c r="I951" s="7"/>
    </row>
    <row r="952" ht="15.0" customHeight="1">
      <c r="B952" s="41">
        <v>45977.0</v>
      </c>
      <c r="C952" s="5" t="s">
        <v>15</v>
      </c>
      <c r="D952" s="5" t="s">
        <v>12</v>
      </c>
      <c r="E952" s="48"/>
      <c r="F952" s="48"/>
      <c r="G952" s="6"/>
      <c r="I952" s="7"/>
    </row>
    <row r="953">
      <c r="E953" s="48"/>
      <c r="F953" s="48"/>
      <c r="G953" s="6"/>
      <c r="I953" s="7"/>
    </row>
    <row r="954">
      <c r="E954" s="48"/>
      <c r="F954" s="48"/>
      <c r="G954" s="6"/>
      <c r="I954" s="7"/>
    </row>
    <row r="955">
      <c r="E955" s="48"/>
      <c r="F955" s="48"/>
      <c r="G955" s="6"/>
      <c r="I955" s="7"/>
    </row>
    <row r="956">
      <c r="E956" s="48"/>
      <c r="F956" s="48"/>
      <c r="G956" s="6"/>
      <c r="I956" s="7"/>
    </row>
    <row r="957">
      <c r="E957" s="48"/>
      <c r="F957" s="48"/>
      <c r="G957" s="6"/>
      <c r="I957" s="7"/>
    </row>
    <row r="958">
      <c r="E958" s="48"/>
      <c r="F958" s="48"/>
      <c r="G958" s="6"/>
      <c r="I958" s="7"/>
    </row>
    <row r="959">
      <c r="E959" s="48"/>
      <c r="F959" s="48"/>
      <c r="G959" s="6"/>
      <c r="I959" s="7"/>
    </row>
    <row r="960">
      <c r="E960" s="48"/>
      <c r="F960" s="48"/>
      <c r="G960" s="6"/>
      <c r="I960" s="7"/>
    </row>
    <row r="961">
      <c r="E961" s="48"/>
      <c r="F961" s="48"/>
      <c r="G961" s="6"/>
      <c r="I961" s="7"/>
    </row>
    <row r="962">
      <c r="E962" s="48"/>
      <c r="F962" s="48"/>
      <c r="G962" s="6"/>
      <c r="I962" s="7"/>
    </row>
    <row r="963">
      <c r="E963" s="48"/>
      <c r="F963" s="48"/>
      <c r="G963" s="6"/>
      <c r="I963" s="7"/>
    </row>
    <row r="964">
      <c r="E964" s="48"/>
      <c r="F964" s="48"/>
      <c r="G964" s="6"/>
      <c r="I964" s="7"/>
    </row>
    <row r="965">
      <c r="E965" s="48"/>
      <c r="F965" s="48"/>
      <c r="G965" s="6"/>
      <c r="I965" s="7"/>
    </row>
    <row r="966">
      <c r="E966" s="48"/>
      <c r="F966" s="48"/>
      <c r="G966" s="6"/>
      <c r="I966" s="7"/>
    </row>
    <row r="967">
      <c r="E967" s="48"/>
      <c r="F967" s="48"/>
      <c r="G967" s="6"/>
      <c r="I967" s="7"/>
    </row>
    <row r="968">
      <c r="E968" s="48"/>
      <c r="F968" s="48"/>
      <c r="G968" s="6"/>
      <c r="I968" s="7"/>
    </row>
    <row r="969">
      <c r="E969" s="48"/>
      <c r="F969" s="48"/>
      <c r="G969" s="6"/>
      <c r="I969" s="7"/>
    </row>
    <row r="970">
      <c r="E970" s="48"/>
      <c r="F970" s="48"/>
      <c r="G970" s="6"/>
      <c r="I970" s="7"/>
    </row>
    <row r="971">
      <c r="E971" s="48"/>
      <c r="F971" s="48"/>
      <c r="G971" s="6"/>
      <c r="I971" s="7"/>
    </row>
    <row r="972">
      <c r="E972" s="48"/>
      <c r="F972" s="48"/>
      <c r="G972" s="6"/>
      <c r="I972" s="7"/>
    </row>
    <row r="973">
      <c r="E973" s="48"/>
      <c r="F973" s="48"/>
      <c r="G973" s="6"/>
      <c r="I973" s="7"/>
    </row>
    <row r="974">
      <c r="E974" s="48"/>
      <c r="F974" s="48"/>
      <c r="G974" s="6"/>
      <c r="I974" s="7"/>
    </row>
    <row r="975">
      <c r="E975" s="48"/>
      <c r="F975" s="48"/>
      <c r="G975" s="6"/>
      <c r="I975" s="7"/>
    </row>
    <row r="976">
      <c r="E976" s="48"/>
      <c r="F976" s="48"/>
      <c r="G976" s="6"/>
      <c r="I976" s="7"/>
    </row>
    <row r="977">
      <c r="E977" s="48"/>
      <c r="F977" s="48"/>
      <c r="G977" s="6"/>
      <c r="I977" s="7"/>
    </row>
    <row r="978">
      <c r="E978" s="48"/>
      <c r="F978" s="48"/>
      <c r="G978" s="6"/>
      <c r="I978" s="7"/>
    </row>
    <row r="979">
      <c r="E979" s="48"/>
      <c r="F979" s="48"/>
      <c r="G979" s="6"/>
      <c r="I979" s="7"/>
    </row>
    <row r="980">
      <c r="E980" s="48"/>
      <c r="F980" s="48"/>
      <c r="G980" s="6"/>
      <c r="I980" s="7"/>
    </row>
    <row r="981">
      <c r="E981" s="48"/>
      <c r="F981" s="48"/>
      <c r="G981" s="6"/>
      <c r="I981" s="7"/>
    </row>
    <row r="982">
      <c r="E982" s="48"/>
      <c r="F982" s="48"/>
      <c r="G982" s="6"/>
      <c r="I982" s="7"/>
    </row>
    <row r="983">
      <c r="E983" s="48"/>
      <c r="F983" s="48"/>
      <c r="G983" s="6"/>
      <c r="I983" s="7"/>
    </row>
    <row r="984">
      <c r="E984" s="48"/>
      <c r="F984" s="48"/>
      <c r="G984" s="6"/>
      <c r="I984" s="7"/>
    </row>
    <row r="985">
      <c r="E985" s="48"/>
      <c r="F985" s="48"/>
      <c r="G985" s="6"/>
      <c r="I985" s="7"/>
    </row>
    <row r="986">
      <c r="E986" s="48"/>
      <c r="F986" s="48"/>
      <c r="G986" s="6"/>
      <c r="I986" s="7"/>
    </row>
    <row r="987">
      <c r="E987" s="48"/>
      <c r="F987" s="48"/>
      <c r="G987" s="6"/>
      <c r="I987" s="7"/>
    </row>
    <row r="988">
      <c r="E988" s="48"/>
      <c r="F988" s="48"/>
      <c r="G988" s="6"/>
      <c r="I988" s="7"/>
    </row>
    <row r="989">
      <c r="I989" s="7"/>
    </row>
    <row r="990">
      <c r="I990" s="7"/>
    </row>
    <row r="991">
      <c r="I991" s="7"/>
    </row>
    <row r="992">
      <c r="I992" s="7"/>
    </row>
    <row r="993">
      <c r="I993" s="7"/>
    </row>
    <row r="994">
      <c r="I994" s="7"/>
    </row>
    <row r="995">
      <c r="I995" s="7"/>
    </row>
    <row r="996">
      <c r="I996" s="7"/>
    </row>
    <row r="997">
      <c r="I997" s="7"/>
    </row>
    <row r="998">
      <c r="I998" s="7"/>
    </row>
    <row r="999">
      <c r="I999" s="7"/>
    </row>
    <row r="1000">
      <c r="I1000" s="7"/>
    </row>
    <row r="1001">
      <c r="I1001" s="7"/>
    </row>
    <row r="1002">
      <c r="I1002" s="7"/>
    </row>
    <row r="1003">
      <c r="I1003" s="7"/>
    </row>
    <row r="1004">
      <c r="I1004" s="7"/>
    </row>
    <row r="1005">
      <c r="I1005" s="7"/>
    </row>
    <row r="1006">
      <c r="I1006" s="7"/>
    </row>
  </sheetData>
  <conditionalFormatting sqref="D1:D381 D383:D988">
    <cfRule type="containsText" dxfId="0" priority="1" operator="containsText" text="King">
      <formula>NOT(ISERROR(SEARCH(("King"),(D1))))</formula>
    </cfRule>
  </conditionalFormatting>
  <conditionalFormatting sqref="D1:D381 D383:D988">
    <cfRule type="containsText" dxfId="1" priority="2" operator="containsText" text="Showtime">
      <formula>NOT(ISERROR(SEARCH(("Showtime"),(D1))))</formula>
    </cfRule>
  </conditionalFormatting>
  <conditionalFormatting sqref="D1:D381 D383:D988">
    <cfRule type="containsText" dxfId="2" priority="3" operator="containsText" text="Paramount">
      <formula>NOT(ISERROR(SEARCH(("Paramount"),(D1))))</formula>
    </cfRule>
  </conditionalFormatting>
  <conditionalFormatting sqref="D2:D952">
    <cfRule type="containsText" dxfId="3" priority="4" operator="containsText" text="Holiday">
      <formula>NOT(ISERROR(SEARCH(("Holiday"),(D2))))</formula>
    </cfRule>
  </conditionalFormatting>
  <conditionalFormatting sqref="D1:I988">
    <cfRule type="containsText" dxfId="4" priority="5" operator="containsText" text="nil">
      <formula>NOT(ISERROR(SEARCH(("nil"),(D1))))</formula>
    </cfRule>
  </conditionalFormatting>
  <conditionalFormatting sqref="E1:E381 F1:I988 D382 E383:E988 D384 D398:D399 D405:D406 D412:D413">
    <cfRule type="containsText" dxfId="5" priority="6" operator="containsText" text="nil">
      <formula>NOT(ISERROR(SEARCH(("nil"),(E1))))</formula>
    </cfRule>
  </conditionalFormatting>
  <printOptions/>
  <pageMargins bottom="0.7480314960629921" footer="0.0" header="0.0" left="0.7086614173228347" right="0.7086614173228347" top="0.7480314960629921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sheetData>
    <row r="1">
      <c r="A1" s="66" t="s">
        <v>232</v>
      </c>
      <c r="B1" s="5" t="s">
        <v>233</v>
      </c>
      <c r="C1" s="5" t="s">
        <v>234</v>
      </c>
      <c r="D1" s="5" t="s">
        <v>235</v>
      </c>
      <c r="E1" s="5" t="s">
        <v>236</v>
      </c>
      <c r="F1" s="5" t="s">
        <v>237</v>
      </c>
      <c r="G1" s="5" t="s">
        <v>238</v>
      </c>
    </row>
    <row r="2">
      <c r="A2" s="67">
        <v>45474.0</v>
      </c>
      <c r="B2" s="5" t="s">
        <v>239</v>
      </c>
      <c r="C2" s="5">
        <v>500000.0</v>
      </c>
      <c r="D2" s="5">
        <v>20.0</v>
      </c>
      <c r="E2" s="5">
        <v>25000.0</v>
      </c>
      <c r="F2" s="5">
        <f>C2-E2</f>
        <v>475000</v>
      </c>
      <c r="G2" s="5">
        <v>1.0</v>
      </c>
    </row>
    <row r="3">
      <c r="A3" s="68">
        <f>A2+1</f>
        <v>45475</v>
      </c>
      <c r="B3" s="5" t="s">
        <v>239</v>
      </c>
      <c r="C3" s="5">
        <v>500000.0</v>
      </c>
      <c r="D3" s="5">
        <f t="shared" ref="D3:D21" si="1">D2-1</f>
        <v>19</v>
      </c>
      <c r="E3" s="5">
        <v>25000.0</v>
      </c>
      <c r="F3" s="5">
        <f t="shared" ref="F3:F21" si="2">F2-E3</f>
        <v>450000</v>
      </c>
    </row>
    <row r="4">
      <c r="A4" s="69"/>
      <c r="B4" s="5" t="s">
        <v>239</v>
      </c>
      <c r="C4" s="5">
        <v>500000.0</v>
      </c>
      <c r="D4" s="5">
        <f t="shared" si="1"/>
        <v>18</v>
      </c>
      <c r="E4" s="5">
        <v>25000.0</v>
      </c>
      <c r="F4" s="5">
        <f t="shared" si="2"/>
        <v>425000</v>
      </c>
    </row>
    <row r="5">
      <c r="A5" s="69"/>
      <c r="B5" s="5" t="s">
        <v>239</v>
      </c>
      <c r="C5" s="5">
        <v>500000.0</v>
      </c>
      <c r="D5" s="5">
        <f t="shared" si="1"/>
        <v>17</v>
      </c>
      <c r="E5" s="5">
        <v>25000.0</v>
      </c>
      <c r="F5" s="5">
        <f t="shared" si="2"/>
        <v>400000</v>
      </c>
    </row>
    <row r="6">
      <c r="A6" s="69"/>
      <c r="B6" s="5" t="s">
        <v>239</v>
      </c>
      <c r="C6" s="5">
        <v>500000.0</v>
      </c>
      <c r="D6" s="5">
        <f t="shared" si="1"/>
        <v>16</v>
      </c>
      <c r="E6" s="5">
        <v>25000.0</v>
      </c>
      <c r="F6" s="5">
        <f t="shared" si="2"/>
        <v>375000</v>
      </c>
    </row>
    <row r="7">
      <c r="A7" s="69"/>
      <c r="B7" s="5" t="s">
        <v>239</v>
      </c>
      <c r="C7" s="5">
        <v>500000.0</v>
      </c>
      <c r="D7" s="5">
        <f t="shared" si="1"/>
        <v>15</v>
      </c>
      <c r="E7" s="5">
        <v>25000.0</v>
      </c>
      <c r="F7" s="5">
        <f t="shared" si="2"/>
        <v>350000</v>
      </c>
    </row>
    <row r="8">
      <c r="A8" s="69"/>
      <c r="B8" s="5" t="s">
        <v>239</v>
      </c>
      <c r="C8" s="5">
        <v>500000.0</v>
      </c>
      <c r="D8" s="5">
        <f t="shared" si="1"/>
        <v>14</v>
      </c>
      <c r="E8" s="5">
        <v>25000.0</v>
      </c>
      <c r="F8" s="5">
        <f t="shared" si="2"/>
        <v>325000</v>
      </c>
    </row>
    <row r="9">
      <c r="A9" s="69"/>
      <c r="B9" s="5" t="s">
        <v>239</v>
      </c>
      <c r="C9" s="5">
        <v>500000.0</v>
      </c>
      <c r="D9" s="5">
        <f t="shared" si="1"/>
        <v>13</v>
      </c>
      <c r="E9" s="5">
        <v>25000.0</v>
      </c>
      <c r="F9" s="5">
        <f t="shared" si="2"/>
        <v>300000</v>
      </c>
    </row>
    <row r="10">
      <c r="A10" s="69"/>
      <c r="B10" s="5" t="s">
        <v>239</v>
      </c>
      <c r="C10" s="5">
        <v>500000.0</v>
      </c>
      <c r="D10" s="5">
        <f t="shared" si="1"/>
        <v>12</v>
      </c>
      <c r="E10" s="5">
        <v>25000.0</v>
      </c>
      <c r="F10" s="5">
        <f t="shared" si="2"/>
        <v>275000</v>
      </c>
    </row>
    <row r="11">
      <c r="B11" s="5" t="s">
        <v>239</v>
      </c>
      <c r="C11" s="5">
        <v>500000.0</v>
      </c>
      <c r="D11" s="5">
        <f t="shared" si="1"/>
        <v>11</v>
      </c>
      <c r="E11" s="5">
        <v>25000.0</v>
      </c>
      <c r="F11" s="5">
        <f t="shared" si="2"/>
        <v>250000</v>
      </c>
    </row>
    <row r="12">
      <c r="B12" s="5" t="s">
        <v>239</v>
      </c>
      <c r="C12" s="5">
        <v>500000.0</v>
      </c>
      <c r="D12" s="5">
        <f t="shared" si="1"/>
        <v>10</v>
      </c>
      <c r="E12" s="5">
        <v>25000.0</v>
      </c>
      <c r="F12" s="5">
        <f t="shared" si="2"/>
        <v>225000</v>
      </c>
    </row>
    <row r="13">
      <c r="B13" s="5" t="s">
        <v>239</v>
      </c>
      <c r="C13" s="5">
        <v>500000.0</v>
      </c>
      <c r="D13" s="5">
        <f t="shared" si="1"/>
        <v>9</v>
      </c>
      <c r="E13" s="5">
        <v>25000.0</v>
      </c>
      <c r="F13" s="5">
        <f t="shared" si="2"/>
        <v>200000</v>
      </c>
    </row>
    <row r="14">
      <c r="B14" s="5" t="s">
        <v>239</v>
      </c>
      <c r="C14" s="5">
        <v>500000.0</v>
      </c>
      <c r="D14" s="5">
        <f t="shared" si="1"/>
        <v>8</v>
      </c>
      <c r="E14" s="5">
        <v>25000.0</v>
      </c>
      <c r="F14" s="5">
        <f t="shared" si="2"/>
        <v>175000</v>
      </c>
    </row>
    <row r="15">
      <c r="B15" s="5" t="s">
        <v>239</v>
      </c>
      <c r="C15" s="5">
        <v>500000.0</v>
      </c>
      <c r="D15" s="5">
        <f t="shared" si="1"/>
        <v>7</v>
      </c>
      <c r="E15" s="5">
        <v>25000.0</v>
      </c>
      <c r="F15" s="5">
        <f t="shared" si="2"/>
        <v>150000</v>
      </c>
    </row>
    <row r="16">
      <c r="B16" s="5" t="s">
        <v>239</v>
      </c>
      <c r="C16" s="5">
        <v>500000.0</v>
      </c>
      <c r="D16" s="5">
        <f t="shared" si="1"/>
        <v>6</v>
      </c>
      <c r="E16" s="5">
        <v>25000.0</v>
      </c>
      <c r="F16" s="5">
        <f t="shared" si="2"/>
        <v>125000</v>
      </c>
    </row>
    <row r="17">
      <c r="B17" s="5" t="s">
        <v>239</v>
      </c>
      <c r="C17" s="5">
        <v>500000.0</v>
      </c>
      <c r="D17" s="5">
        <f t="shared" si="1"/>
        <v>5</v>
      </c>
      <c r="E17" s="5">
        <v>25000.0</v>
      </c>
      <c r="F17" s="5">
        <f t="shared" si="2"/>
        <v>100000</v>
      </c>
    </row>
    <row r="18">
      <c r="B18" s="5" t="s">
        <v>239</v>
      </c>
      <c r="C18" s="5">
        <v>500000.0</v>
      </c>
      <c r="D18" s="5">
        <f t="shared" si="1"/>
        <v>4</v>
      </c>
      <c r="E18" s="5">
        <v>25000.0</v>
      </c>
      <c r="F18" s="5">
        <f t="shared" si="2"/>
        <v>75000</v>
      </c>
    </row>
    <row r="19">
      <c r="B19" s="5" t="s">
        <v>239</v>
      </c>
      <c r="C19" s="5">
        <v>500000.0</v>
      </c>
      <c r="D19" s="5">
        <f t="shared" si="1"/>
        <v>3</v>
      </c>
      <c r="E19" s="5">
        <v>25000.0</v>
      </c>
      <c r="F19" s="5">
        <f t="shared" si="2"/>
        <v>50000</v>
      </c>
    </row>
    <row r="20">
      <c r="B20" s="5" t="s">
        <v>239</v>
      </c>
      <c r="C20" s="5">
        <v>500000.0</v>
      </c>
      <c r="D20" s="5">
        <f t="shared" si="1"/>
        <v>2</v>
      </c>
      <c r="E20" s="5">
        <v>25000.0</v>
      </c>
      <c r="F20" s="5">
        <f t="shared" si="2"/>
        <v>25000</v>
      </c>
    </row>
    <row r="21">
      <c r="B21" s="5" t="s">
        <v>239</v>
      </c>
      <c r="C21" s="5">
        <v>500000.0</v>
      </c>
      <c r="D21" s="5">
        <f t="shared" si="1"/>
        <v>1</v>
      </c>
      <c r="E21" s="5">
        <v>25000.0</v>
      </c>
      <c r="F21" s="5">
        <f t="shared" si="2"/>
        <v>0</v>
      </c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3.86"/>
    <col customWidth="1" min="5" max="9" width="8.71"/>
    <col customWidth="1" min="10" max="10" width="16.0"/>
    <col customWidth="1" min="11" max="11" width="19.43"/>
    <col customWidth="1" min="12" max="12" width="14.0"/>
    <col customWidth="1" min="13" max="13" width="18.43"/>
    <col customWidth="1" min="14" max="26" width="8.71"/>
  </cols>
  <sheetData>
    <row r="3">
      <c r="B3" s="5" t="s">
        <v>240</v>
      </c>
      <c r="M3" s="70"/>
    </row>
    <row r="5">
      <c r="O5" s="5" t="s">
        <v>241</v>
      </c>
      <c r="Q5" s="5">
        <v>13000.0</v>
      </c>
      <c r="S5" s="5" t="s">
        <v>242</v>
      </c>
      <c r="T5" s="5" t="s">
        <v>243</v>
      </c>
    </row>
    <row r="6">
      <c r="D6" s="71" t="s">
        <v>244</v>
      </c>
      <c r="E6" s="71"/>
      <c r="F6" s="71" t="s">
        <v>233</v>
      </c>
      <c r="G6" s="71" t="s">
        <v>245</v>
      </c>
      <c r="H6" s="71"/>
      <c r="I6" s="71"/>
      <c r="J6" s="71" t="s">
        <v>246</v>
      </c>
      <c r="K6" s="72" t="s">
        <v>247</v>
      </c>
      <c r="Q6" s="5"/>
    </row>
    <row r="7">
      <c r="D7" s="73" t="s">
        <v>248</v>
      </c>
      <c r="E7" s="73"/>
      <c r="F7" s="73" t="s">
        <v>249</v>
      </c>
      <c r="G7" s="74">
        <v>133.0</v>
      </c>
      <c r="H7" s="74"/>
      <c r="I7" s="75"/>
      <c r="J7" s="74">
        <v>140.0</v>
      </c>
      <c r="K7" s="76" t="s">
        <v>250</v>
      </c>
    </row>
    <row r="8">
      <c r="D8" s="73"/>
      <c r="E8" s="73"/>
      <c r="F8" s="73" t="s">
        <v>251</v>
      </c>
      <c r="G8" s="74">
        <v>203.0</v>
      </c>
      <c r="H8" s="74"/>
      <c r="I8" s="75"/>
      <c r="J8" s="74">
        <v>205.0</v>
      </c>
      <c r="K8" s="76" t="s">
        <v>252</v>
      </c>
      <c r="Q8" s="5">
        <v>17000.0</v>
      </c>
    </row>
    <row r="9">
      <c r="D9" s="77" t="s">
        <v>253</v>
      </c>
      <c r="E9" s="77"/>
      <c r="F9" s="77"/>
      <c r="G9" s="78">
        <f>SUM(G7:G8)</f>
        <v>336</v>
      </c>
      <c r="H9" s="78"/>
      <c r="I9" s="79"/>
      <c r="J9" s="78">
        <f>SUM(J7:J8)</f>
        <v>345</v>
      </c>
      <c r="K9" s="80" t="s">
        <v>254</v>
      </c>
    </row>
    <row r="10">
      <c r="K10" s="5" t="s">
        <v>255</v>
      </c>
    </row>
    <row r="11">
      <c r="D11" s="5" t="s">
        <v>256</v>
      </c>
      <c r="E11" s="5">
        <v>100.0</v>
      </c>
      <c r="F11" s="5" t="s">
        <v>257</v>
      </c>
      <c r="K11" s="5"/>
    </row>
    <row r="12">
      <c r="K12" s="5"/>
    </row>
    <row r="13">
      <c r="K13" s="5"/>
    </row>
    <row r="14">
      <c r="D14" s="71" t="s">
        <v>244</v>
      </c>
      <c r="E14" s="71"/>
      <c r="F14" s="71" t="s">
        <v>233</v>
      </c>
      <c r="G14" s="71" t="s">
        <v>245</v>
      </c>
      <c r="H14" s="71"/>
      <c r="I14" s="71"/>
      <c r="J14" s="71" t="s">
        <v>246</v>
      </c>
      <c r="K14" s="71" t="s">
        <v>258</v>
      </c>
      <c r="L14" s="71" t="s">
        <v>259</v>
      </c>
      <c r="M14" s="71" t="s">
        <v>260</v>
      </c>
      <c r="N14" s="20"/>
      <c r="O14" s="20"/>
    </row>
    <row r="15">
      <c r="D15" s="73" t="s">
        <v>261</v>
      </c>
      <c r="E15" s="73"/>
      <c r="F15" s="73" t="s">
        <v>249</v>
      </c>
      <c r="G15" s="74">
        <v>50.0</v>
      </c>
      <c r="H15" s="74"/>
      <c r="I15" s="75"/>
      <c r="J15" s="74">
        <v>50.0</v>
      </c>
      <c r="K15" s="74" t="s">
        <v>257</v>
      </c>
      <c r="L15" s="20"/>
      <c r="M15" s="20"/>
      <c r="N15" s="20"/>
      <c r="O15" s="20"/>
    </row>
    <row r="16">
      <c r="D16" s="73"/>
      <c r="E16" s="73"/>
      <c r="F16" s="73" t="s">
        <v>251</v>
      </c>
      <c r="G16" s="74">
        <v>445.0</v>
      </c>
      <c r="H16" s="74"/>
      <c r="I16" s="75"/>
      <c r="J16" s="74">
        <v>445.0</v>
      </c>
      <c r="K16" s="74"/>
      <c r="L16" s="20"/>
      <c r="M16" s="20"/>
      <c r="N16" s="20"/>
      <c r="O16" s="20"/>
    </row>
    <row r="17">
      <c r="D17" s="73"/>
      <c r="E17" s="73"/>
      <c r="F17" s="73"/>
      <c r="G17" s="74"/>
      <c r="H17" s="74"/>
      <c r="I17" s="75"/>
      <c r="J17" s="74"/>
      <c r="K17" s="74"/>
      <c r="L17" s="20">
        <v>500.0</v>
      </c>
      <c r="M17" s="20" t="s">
        <v>262</v>
      </c>
      <c r="N17" s="20"/>
      <c r="O17" s="20"/>
    </row>
    <row r="18">
      <c r="D18" s="77" t="s">
        <v>253</v>
      </c>
      <c r="E18" s="77"/>
      <c r="F18" s="77"/>
      <c r="G18" s="78">
        <f>SUM(G15:G16)</f>
        <v>495</v>
      </c>
      <c r="H18" s="78"/>
      <c r="I18" s="79"/>
      <c r="J18" s="78">
        <f>SUM(J15:J16)</f>
        <v>495</v>
      </c>
      <c r="K18" s="78"/>
      <c r="L18" s="20"/>
      <c r="M18" s="20"/>
      <c r="N18" s="20"/>
      <c r="O18" s="20"/>
    </row>
    <row r="19">
      <c r="D19" s="77"/>
      <c r="E19" s="77"/>
      <c r="F19" s="77"/>
      <c r="G19" s="78"/>
      <c r="H19" s="78"/>
      <c r="I19" s="79"/>
      <c r="J19" s="78"/>
      <c r="K19" s="78"/>
      <c r="L19" s="20"/>
      <c r="M19" s="20"/>
      <c r="N19" s="20"/>
      <c r="O19" s="20"/>
    </row>
    <row r="21" ht="15.0" customHeight="1">
      <c r="D21" s="5" t="s">
        <v>263</v>
      </c>
      <c r="E21" s="5">
        <v>100.0</v>
      </c>
      <c r="F21" s="5" t="s">
        <v>257</v>
      </c>
    </row>
    <row r="22" ht="15.75" customHeight="1"/>
    <row r="23" ht="15.75" customHeight="1">
      <c r="D23" s="81" t="s">
        <v>264</v>
      </c>
      <c r="E23" s="82"/>
      <c r="F23" s="82"/>
      <c r="G23" s="82"/>
      <c r="H23" s="82"/>
      <c r="I23" s="82"/>
      <c r="J23" s="83"/>
      <c r="K23" s="28"/>
      <c r="L23" s="28"/>
      <c r="M23" s="28"/>
      <c r="N23" s="28"/>
      <c r="Q23" s="5"/>
      <c r="R23" s="5"/>
    </row>
    <row r="24" ht="15.75" customHeight="1">
      <c r="D24" s="82"/>
      <c r="E24" s="82"/>
      <c r="F24" s="82"/>
      <c r="G24" s="82"/>
      <c r="H24" s="82"/>
      <c r="I24" s="82"/>
      <c r="J24" s="83"/>
      <c r="K24" s="28"/>
      <c r="L24" s="28"/>
      <c r="M24" s="28"/>
      <c r="N24" s="28"/>
      <c r="Q24" s="5"/>
      <c r="R24" s="5"/>
    </row>
    <row r="25" ht="15.75" customHeight="1">
      <c r="D25" s="82" t="s">
        <v>265</v>
      </c>
      <c r="E25" s="82"/>
      <c r="F25" s="82"/>
      <c r="G25" s="82"/>
      <c r="H25" s="82"/>
      <c r="I25" s="82"/>
      <c r="J25" s="83"/>
      <c r="K25" s="28"/>
      <c r="L25" s="28"/>
      <c r="M25" s="28"/>
      <c r="N25" s="28"/>
    </row>
    <row r="26" ht="15.75" customHeight="1">
      <c r="D26" s="82" t="s">
        <v>266</v>
      </c>
      <c r="E26" s="82"/>
      <c r="F26" s="82"/>
      <c r="G26" s="82"/>
      <c r="H26" s="82"/>
      <c r="I26" s="82"/>
      <c r="J26" s="83">
        <v>2235.0</v>
      </c>
      <c r="K26" s="28"/>
      <c r="L26" s="28"/>
      <c r="M26" s="28"/>
      <c r="N26" s="28"/>
    </row>
    <row r="27" ht="15.75" customHeight="1">
      <c r="D27" s="82"/>
      <c r="E27" s="82"/>
      <c r="F27" s="82"/>
      <c r="G27" s="82"/>
      <c r="H27" s="82"/>
      <c r="I27" s="82"/>
      <c r="J27" s="83"/>
      <c r="K27" s="28"/>
      <c r="L27" s="28"/>
      <c r="M27" s="28"/>
      <c r="N27" s="28"/>
      <c r="Q27" s="5"/>
      <c r="R27" s="5"/>
    </row>
    <row r="28" ht="15.75" customHeight="1">
      <c r="D28" s="82"/>
      <c r="E28" s="82"/>
      <c r="F28" s="82"/>
      <c r="G28" s="82"/>
      <c r="H28" s="82"/>
      <c r="K28" s="28"/>
      <c r="L28" s="28"/>
      <c r="M28" s="84" t="s">
        <v>267</v>
      </c>
      <c r="N28" s="84">
        <v>3000.0</v>
      </c>
    </row>
    <row r="29" ht="15.75" customHeight="1">
      <c r="D29" s="82"/>
      <c r="E29" s="82"/>
      <c r="F29" s="82"/>
      <c r="G29" s="82"/>
      <c r="H29" s="82"/>
      <c r="I29" s="82"/>
      <c r="J29" s="83"/>
      <c r="K29" s="28"/>
      <c r="L29" s="28"/>
      <c r="M29" s="28"/>
      <c r="N29" s="28"/>
    </row>
    <row r="30" ht="15.75" customHeight="1">
      <c r="D30" s="82"/>
      <c r="E30" s="82"/>
      <c r="F30" s="82"/>
      <c r="G30" s="82"/>
      <c r="H30" s="82"/>
      <c r="I30" s="82"/>
      <c r="J30" s="83"/>
      <c r="K30" s="28"/>
      <c r="L30" s="28"/>
      <c r="M30" s="28"/>
      <c r="N30" s="28"/>
    </row>
    <row r="31" ht="15.75" customHeight="1">
      <c r="D31" s="82"/>
      <c r="E31" s="82"/>
      <c r="F31" s="82"/>
      <c r="G31" s="82"/>
      <c r="H31" s="82"/>
      <c r="I31" s="82"/>
      <c r="J31" s="83"/>
      <c r="K31" s="28"/>
      <c r="L31" s="28"/>
      <c r="M31" s="28"/>
      <c r="N31" s="28"/>
    </row>
    <row r="32" ht="15.75" customHeight="1">
      <c r="D32" s="82"/>
      <c r="E32" s="82"/>
      <c r="F32" s="82"/>
      <c r="G32" s="82"/>
      <c r="H32" s="82"/>
      <c r="I32" s="82"/>
      <c r="J32" s="83"/>
      <c r="K32" s="28"/>
      <c r="L32" s="28"/>
      <c r="M32" s="28"/>
      <c r="N32" s="28"/>
    </row>
    <row r="33" ht="15.75" customHeight="1">
      <c r="D33" s="82"/>
      <c r="E33" s="82"/>
      <c r="F33" s="82"/>
      <c r="G33" s="82"/>
      <c r="H33" s="82"/>
      <c r="I33" s="82"/>
      <c r="J33" s="83"/>
      <c r="K33" s="28"/>
      <c r="L33" s="28"/>
      <c r="M33" s="28"/>
      <c r="N33" s="28"/>
    </row>
    <row r="34" ht="15.75" customHeight="1">
      <c r="D34" s="85" t="s">
        <v>268</v>
      </c>
      <c r="E34" s="86"/>
      <c r="F34" s="86"/>
      <c r="G34" s="86"/>
      <c r="H34" s="86"/>
      <c r="I34" s="86"/>
      <c r="J34" s="87"/>
      <c r="K34" s="28"/>
      <c r="L34" s="28"/>
      <c r="M34" s="28"/>
      <c r="N34" s="28"/>
    </row>
    <row r="35" ht="15.75" customHeight="1">
      <c r="D35" s="86"/>
      <c r="E35" s="86"/>
      <c r="F35" s="86"/>
      <c r="G35" s="86"/>
      <c r="H35" s="86"/>
      <c r="I35" s="86"/>
      <c r="J35" s="87"/>
      <c r="K35" s="28"/>
      <c r="L35" s="28"/>
      <c r="M35" s="28"/>
      <c r="N35" s="28"/>
    </row>
    <row r="36" ht="15.75" customHeight="1">
      <c r="D36" s="86" t="s">
        <v>269</v>
      </c>
      <c r="E36" s="86">
        <v>380.0</v>
      </c>
      <c r="F36" s="86"/>
      <c r="G36" s="86" t="s">
        <v>270</v>
      </c>
      <c r="H36" s="86"/>
      <c r="I36" s="86"/>
      <c r="J36" s="87"/>
      <c r="K36" s="28"/>
      <c r="L36" s="28"/>
      <c r="M36" s="28"/>
      <c r="N36" s="28"/>
    </row>
    <row r="37" ht="15.75" customHeight="1">
      <c r="D37" s="86" t="s">
        <v>271</v>
      </c>
      <c r="E37" s="86">
        <v>50.0</v>
      </c>
      <c r="F37" s="86"/>
      <c r="G37" s="86"/>
      <c r="H37" s="86"/>
      <c r="I37" s="86"/>
      <c r="J37" s="87"/>
      <c r="K37" s="28"/>
      <c r="L37" s="28"/>
      <c r="M37" s="28"/>
      <c r="N37" s="28"/>
    </row>
    <row r="38" ht="15.75" customHeight="1">
      <c r="D38" s="86"/>
      <c r="E38" s="86"/>
      <c r="F38" s="86"/>
      <c r="G38" s="86"/>
      <c r="H38" s="86"/>
      <c r="I38" s="86"/>
      <c r="J38" s="87"/>
      <c r="K38" s="28"/>
      <c r="L38" s="28"/>
      <c r="M38" s="28"/>
      <c r="N38" s="28"/>
    </row>
    <row r="39" ht="15.75" customHeight="1">
      <c r="D39" s="86"/>
      <c r="E39" s="86"/>
      <c r="F39" s="86"/>
      <c r="G39" s="86"/>
      <c r="H39" s="86"/>
      <c r="I39" s="86"/>
      <c r="J39" s="87"/>
      <c r="K39" s="28"/>
      <c r="L39" s="28"/>
      <c r="M39" s="28"/>
      <c r="N39" s="28"/>
    </row>
    <row r="40" ht="15.75" customHeight="1">
      <c r="D40" s="86"/>
      <c r="E40" s="86"/>
      <c r="F40" s="86"/>
      <c r="G40" s="86"/>
      <c r="H40" s="86"/>
      <c r="I40" s="86"/>
      <c r="J40" s="87"/>
      <c r="K40" s="28"/>
      <c r="L40" s="28"/>
      <c r="M40" s="28"/>
      <c r="N40" s="28"/>
    </row>
    <row r="41" ht="15.75" customHeight="1">
      <c r="D41" s="86"/>
      <c r="E41" s="86"/>
      <c r="F41" s="86"/>
      <c r="G41" s="86"/>
      <c r="H41" s="86"/>
      <c r="I41" s="86"/>
      <c r="J41" s="87"/>
      <c r="K41" s="28"/>
      <c r="L41" s="28"/>
      <c r="M41" s="28"/>
      <c r="N41" s="28"/>
    </row>
    <row r="42" ht="15.75" customHeight="1">
      <c r="D42" s="86"/>
      <c r="E42" s="86"/>
      <c r="F42" s="86"/>
      <c r="G42" s="86"/>
      <c r="H42" s="86"/>
      <c r="I42" s="86"/>
      <c r="J42" s="87"/>
      <c r="K42" s="28"/>
      <c r="L42" s="28"/>
      <c r="M42" s="28"/>
      <c r="N42" s="28"/>
    </row>
    <row r="43" ht="15.75" customHeight="1">
      <c r="D43" s="86"/>
      <c r="E43" s="86"/>
      <c r="F43" s="86"/>
      <c r="G43" s="86"/>
      <c r="H43" s="86"/>
      <c r="I43" s="86"/>
      <c r="J43" s="87"/>
      <c r="K43" s="28"/>
      <c r="L43" s="28"/>
      <c r="M43" s="28"/>
      <c r="N43" s="28"/>
    </row>
    <row r="44" ht="15.75" customHeight="1">
      <c r="D44" s="86"/>
      <c r="E44" s="86"/>
      <c r="F44" s="86"/>
      <c r="G44" s="86"/>
      <c r="H44" s="86"/>
      <c r="I44" s="86"/>
      <c r="J44" s="87"/>
      <c r="K44" s="28"/>
      <c r="L44" s="28"/>
      <c r="M44" s="28"/>
      <c r="N44" s="28"/>
    </row>
    <row r="45" ht="15.75" customHeight="1">
      <c r="D45" s="86"/>
      <c r="E45" s="86"/>
      <c r="F45" s="86"/>
      <c r="G45" s="86"/>
      <c r="H45" s="86"/>
      <c r="I45" s="86"/>
      <c r="J45" s="87"/>
      <c r="K45" s="28"/>
      <c r="L45" s="28"/>
      <c r="M45" s="28"/>
      <c r="N45" s="28"/>
    </row>
    <row r="46" ht="15.75" customHeight="1">
      <c r="D46" s="88" t="s">
        <v>272</v>
      </c>
      <c r="E46" s="88"/>
      <c r="F46" s="88"/>
      <c r="G46" s="88"/>
      <c r="H46" s="88"/>
      <c r="I46" s="88" t="s">
        <v>273</v>
      </c>
      <c r="J46" s="88"/>
      <c r="K46" s="89"/>
      <c r="L46" s="89"/>
      <c r="M46" s="89"/>
      <c r="N46" s="89"/>
    </row>
    <row r="47" ht="15.75" customHeight="1">
      <c r="D47" s="88"/>
      <c r="E47" s="88"/>
      <c r="F47" s="88"/>
      <c r="G47" s="88"/>
      <c r="H47" s="88"/>
      <c r="I47" s="88"/>
      <c r="J47" s="88"/>
      <c r="K47" s="88"/>
      <c r="L47" s="88"/>
      <c r="M47" s="88"/>
      <c r="N47" s="88"/>
    </row>
    <row r="48" ht="15.75" customHeight="1">
      <c r="D48" s="88" t="s">
        <v>274</v>
      </c>
      <c r="E48" s="88">
        <v>100.0</v>
      </c>
      <c r="F48" s="88" t="s">
        <v>257</v>
      </c>
      <c r="G48" s="88"/>
      <c r="H48" s="88"/>
      <c r="I48" s="88" t="s">
        <v>275</v>
      </c>
      <c r="J48" s="88">
        <v>500.0</v>
      </c>
      <c r="K48" s="88" t="s">
        <v>276</v>
      </c>
      <c r="L48" s="88"/>
      <c r="M48" s="88"/>
      <c r="N48" s="88"/>
    </row>
    <row r="49" ht="15.75" customHeight="1">
      <c r="D49" s="88"/>
      <c r="E49" s="88"/>
      <c r="F49" s="88"/>
      <c r="G49" s="88"/>
      <c r="H49" s="88"/>
      <c r="I49" s="88" t="s">
        <v>277</v>
      </c>
      <c r="J49" s="88">
        <v>1000.0</v>
      </c>
      <c r="K49" s="88" t="s">
        <v>278</v>
      </c>
      <c r="L49" s="88"/>
      <c r="M49" s="88"/>
      <c r="N49" s="88"/>
    </row>
    <row r="50" ht="15.75" customHeight="1">
      <c r="D50" s="88"/>
      <c r="E50" s="88"/>
      <c r="F50" s="88"/>
      <c r="G50" s="88"/>
      <c r="H50" s="88"/>
      <c r="I50" s="88"/>
      <c r="J50" s="88"/>
      <c r="K50" s="88"/>
      <c r="L50" s="88"/>
      <c r="M50" s="88"/>
      <c r="N50" s="88"/>
    </row>
    <row r="51" ht="15.75" customHeight="1">
      <c r="D51" s="88"/>
      <c r="E51" s="88"/>
      <c r="F51" s="88"/>
      <c r="G51" s="88"/>
      <c r="H51" s="88"/>
      <c r="I51" s="88"/>
      <c r="J51" s="88"/>
      <c r="K51" s="88"/>
      <c r="L51" s="88"/>
      <c r="M51" s="88"/>
      <c r="N51" s="88"/>
    </row>
    <row r="52" ht="15.75" customHeight="1"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</row>
    <row r="53" ht="15.75" customHeight="1"/>
    <row r="54" ht="15.75" customHeight="1">
      <c r="I54" s="5" t="s">
        <v>279</v>
      </c>
      <c r="J54" s="5">
        <v>2235.0</v>
      </c>
      <c r="M54" s="5">
        <v>380.0</v>
      </c>
    </row>
    <row r="55" ht="15.75" customHeight="1">
      <c r="I55" s="5" t="s">
        <v>280</v>
      </c>
      <c r="J55" s="5">
        <v>2235.0</v>
      </c>
      <c r="M55" s="5">
        <v>50.0</v>
      </c>
    </row>
    <row r="56" ht="15.75" customHeight="1">
      <c r="M56" s="5">
        <v>100.0</v>
      </c>
    </row>
    <row r="57" ht="15.75" customHeight="1">
      <c r="M57" s="5">
        <v>10.0</v>
      </c>
    </row>
    <row r="58" ht="15.75" customHeight="1">
      <c r="M58" s="5">
        <v>20.0</v>
      </c>
    </row>
    <row r="59" ht="15.75" customHeight="1">
      <c r="M59" s="5">
        <v>10.0</v>
      </c>
    </row>
    <row r="60" ht="15.75" customHeight="1">
      <c r="M60" s="5">
        <v>25.0</v>
      </c>
    </row>
    <row r="61" ht="15.75" customHeight="1">
      <c r="M61" s="5">
        <v>100.0</v>
      </c>
    </row>
    <row r="62" ht="15.75" customHeight="1">
      <c r="L62" s="5">
        <v>730.0</v>
      </c>
      <c r="M62" s="5">
        <f>SUM(M54:M61)</f>
        <v>695</v>
      </c>
    </row>
    <row r="63" ht="15.75" customHeight="1"/>
    <row r="64" ht="15.75" customHeight="1"/>
    <row r="65" ht="15.75" customHeight="1">
      <c r="D65" s="71" t="s">
        <v>244</v>
      </c>
      <c r="E65" s="71"/>
      <c r="F65" s="71" t="s">
        <v>233</v>
      </c>
      <c r="G65" s="71" t="s">
        <v>245</v>
      </c>
      <c r="H65" s="71"/>
      <c r="I65" s="71"/>
      <c r="J65" s="71" t="s">
        <v>246</v>
      </c>
      <c r="K65" s="71" t="s">
        <v>258</v>
      </c>
      <c r="L65" s="71" t="s">
        <v>259</v>
      </c>
      <c r="M65" s="71" t="s">
        <v>260</v>
      </c>
      <c r="N65" s="20"/>
    </row>
    <row r="66" ht="15.75" customHeight="1">
      <c r="D66" s="73" t="s">
        <v>281</v>
      </c>
      <c r="E66" s="73"/>
      <c r="F66" s="73" t="s">
        <v>249</v>
      </c>
      <c r="G66" s="74">
        <v>50.0</v>
      </c>
      <c r="H66" s="74"/>
      <c r="I66" s="75"/>
      <c r="J66" s="74">
        <v>50.0</v>
      </c>
      <c r="K66" s="74"/>
      <c r="L66" s="20">
        <v>550.0</v>
      </c>
      <c r="M66" s="20" t="s">
        <v>282</v>
      </c>
      <c r="N66" s="20" t="s">
        <v>283</v>
      </c>
    </row>
    <row r="67" ht="15.75" customHeight="1">
      <c r="D67" s="73"/>
      <c r="E67" s="73"/>
      <c r="F67" s="73" t="s">
        <v>251</v>
      </c>
      <c r="G67" s="74">
        <v>125.0</v>
      </c>
      <c r="H67" s="74"/>
      <c r="I67" s="75"/>
      <c r="J67" s="74">
        <v>125.0</v>
      </c>
      <c r="K67" s="74"/>
      <c r="L67" s="20"/>
      <c r="M67" s="20"/>
      <c r="N67" s="20"/>
    </row>
    <row r="68" ht="15.75" customHeight="1">
      <c r="D68" s="73"/>
      <c r="E68" s="73"/>
      <c r="F68" s="73"/>
      <c r="G68" s="74"/>
      <c r="H68" s="74"/>
      <c r="I68" s="75"/>
      <c r="J68" s="74"/>
      <c r="K68" s="74"/>
      <c r="L68" s="20"/>
      <c r="M68" s="20"/>
      <c r="N68" s="20"/>
    </row>
    <row r="69" ht="15.75" customHeight="1">
      <c r="D69" s="77" t="s">
        <v>253</v>
      </c>
      <c r="E69" s="77"/>
      <c r="F69" s="77"/>
      <c r="G69" s="78">
        <f>SUM(G66:G67)</f>
        <v>175</v>
      </c>
      <c r="H69" s="78"/>
      <c r="I69" s="79"/>
      <c r="J69" s="78">
        <f>SUM(J66:J67)</f>
        <v>175</v>
      </c>
      <c r="K69" s="78"/>
      <c r="L69" s="20"/>
      <c r="M69" s="20"/>
      <c r="N69" s="20"/>
    </row>
    <row r="70" ht="15.75" customHeight="1">
      <c r="D70" s="77"/>
      <c r="E70" s="77"/>
      <c r="F70" s="77"/>
      <c r="G70" s="78"/>
      <c r="H70" s="78"/>
      <c r="I70" s="79"/>
      <c r="J70" s="78"/>
      <c r="K70" s="78"/>
      <c r="L70" s="20"/>
      <c r="M70" s="20"/>
      <c r="N70" s="20"/>
    </row>
    <row r="71" ht="15.75" customHeight="1"/>
    <row r="72" ht="15.75" customHeight="1">
      <c r="D72" s="5" t="s">
        <v>263</v>
      </c>
      <c r="E72" s="5">
        <v>100.0</v>
      </c>
    </row>
    <row r="73" ht="15.75" customHeight="1"/>
    <row r="74" ht="15.75" customHeight="1">
      <c r="D74" s="81" t="s">
        <v>264</v>
      </c>
      <c r="E74" s="82"/>
      <c r="F74" s="82"/>
      <c r="G74" s="82"/>
      <c r="H74" s="82"/>
      <c r="I74" s="82"/>
      <c r="J74" s="83"/>
      <c r="K74" s="28"/>
      <c r="L74" s="28"/>
      <c r="M74" s="28"/>
      <c r="N74" s="28"/>
    </row>
    <row r="75" ht="15.75" customHeight="1">
      <c r="D75" s="82"/>
      <c r="E75" s="82"/>
      <c r="F75" s="82"/>
      <c r="G75" s="82"/>
      <c r="H75" s="82"/>
      <c r="I75" s="82"/>
      <c r="J75" s="83"/>
      <c r="K75" s="28"/>
      <c r="L75" s="28"/>
      <c r="M75" s="28"/>
      <c r="N75" s="28"/>
    </row>
    <row r="76" ht="15.75" customHeight="1">
      <c r="D76" s="82" t="s">
        <v>265</v>
      </c>
      <c r="E76" s="82"/>
      <c r="F76" s="82"/>
      <c r="G76" s="82"/>
      <c r="H76" s="82"/>
      <c r="I76" s="82"/>
      <c r="J76" s="83"/>
      <c r="K76" s="28"/>
      <c r="L76" s="28"/>
      <c r="M76" s="28"/>
      <c r="N76" s="28"/>
    </row>
    <row r="77" ht="15.75" customHeight="1">
      <c r="D77" s="82" t="s">
        <v>266</v>
      </c>
      <c r="E77" s="82"/>
      <c r="F77" s="82"/>
      <c r="G77" s="82"/>
      <c r="H77" s="82"/>
      <c r="I77" s="82"/>
      <c r="J77" s="83">
        <v>2200.0</v>
      </c>
      <c r="K77" s="28"/>
      <c r="L77" s="28"/>
      <c r="M77" s="28"/>
      <c r="N77" s="28"/>
    </row>
    <row r="78" ht="15.75" customHeight="1">
      <c r="D78" s="82"/>
      <c r="E78" s="82"/>
      <c r="F78" s="82"/>
      <c r="G78" s="82"/>
      <c r="H78" s="82"/>
      <c r="I78" s="82"/>
      <c r="J78" s="83"/>
      <c r="K78" s="28"/>
      <c r="L78" s="28"/>
      <c r="M78" s="28"/>
      <c r="N78" s="28"/>
    </row>
    <row r="79" ht="15.75" customHeight="1">
      <c r="D79" s="82"/>
      <c r="E79" s="82"/>
      <c r="F79" s="82"/>
      <c r="G79" s="82"/>
      <c r="H79" s="82"/>
      <c r="K79" s="28"/>
      <c r="L79" s="28"/>
      <c r="M79" s="84" t="s">
        <v>267</v>
      </c>
      <c r="N79" s="84">
        <v>3000.0</v>
      </c>
    </row>
    <row r="80" ht="15.75" customHeight="1">
      <c r="D80" s="82"/>
      <c r="E80" s="82"/>
      <c r="F80" s="82"/>
      <c r="G80" s="82"/>
      <c r="H80" s="82"/>
      <c r="I80" s="82"/>
      <c r="J80" s="83"/>
      <c r="K80" s="28"/>
      <c r="L80" s="28"/>
      <c r="M80" s="28"/>
      <c r="N80" s="28"/>
    </row>
    <row r="81" ht="15.75" customHeight="1">
      <c r="D81" s="82"/>
      <c r="E81" s="82"/>
      <c r="F81" s="82"/>
      <c r="G81" s="82"/>
      <c r="H81" s="82"/>
      <c r="I81" s="82"/>
      <c r="J81" s="83"/>
      <c r="K81" s="28"/>
      <c r="L81" s="28"/>
      <c r="M81" s="28"/>
      <c r="N81" s="28"/>
    </row>
    <row r="82" ht="15.75" customHeight="1">
      <c r="D82" s="82"/>
      <c r="E82" s="82"/>
      <c r="F82" s="82"/>
      <c r="G82" s="82"/>
      <c r="H82" s="82"/>
      <c r="I82" s="82"/>
      <c r="J82" s="83"/>
      <c r="K82" s="28"/>
      <c r="L82" s="28"/>
      <c r="M82" s="28"/>
      <c r="N82" s="28"/>
    </row>
    <row r="83" ht="15.75" customHeight="1">
      <c r="D83" s="82"/>
      <c r="E83" s="82"/>
      <c r="F83" s="82"/>
      <c r="G83" s="82"/>
      <c r="H83" s="82"/>
      <c r="I83" s="82"/>
      <c r="J83" s="83"/>
      <c r="K83" s="28"/>
      <c r="L83" s="28"/>
      <c r="M83" s="28"/>
      <c r="N83" s="28"/>
    </row>
    <row r="84" ht="15.75" customHeight="1">
      <c r="D84" s="82"/>
      <c r="E84" s="82"/>
      <c r="F84" s="82"/>
      <c r="G84" s="82"/>
      <c r="H84" s="82"/>
      <c r="I84" s="82"/>
      <c r="J84" s="83"/>
      <c r="K84" s="28"/>
      <c r="L84" s="28"/>
      <c r="M84" s="28"/>
      <c r="N84" s="28"/>
    </row>
    <row r="85" ht="15.75" customHeight="1">
      <c r="D85" s="85" t="s">
        <v>268</v>
      </c>
      <c r="E85" s="86"/>
      <c r="F85" s="86"/>
      <c r="G85" s="86"/>
      <c r="H85" s="86"/>
      <c r="I85" s="86"/>
      <c r="J85" s="87"/>
      <c r="K85" s="28"/>
      <c r="L85" s="28"/>
      <c r="M85" s="28"/>
      <c r="N85" s="28"/>
    </row>
    <row r="86" ht="15.75" customHeight="1">
      <c r="D86" s="86"/>
      <c r="E86" s="86"/>
      <c r="F86" s="86"/>
      <c r="G86" s="86"/>
      <c r="H86" s="86"/>
      <c r="I86" s="86"/>
      <c r="J86" s="87"/>
      <c r="K86" s="28"/>
      <c r="L86" s="28"/>
      <c r="M86" s="28"/>
      <c r="N86" s="28"/>
    </row>
    <row r="87" ht="15.75" customHeight="1">
      <c r="D87" s="86" t="s">
        <v>269</v>
      </c>
      <c r="E87" s="86"/>
      <c r="F87" s="86"/>
      <c r="G87" s="86" t="s">
        <v>270</v>
      </c>
      <c r="H87" s="86"/>
      <c r="I87" s="86"/>
      <c r="J87" s="87"/>
      <c r="K87" s="28"/>
      <c r="L87" s="28"/>
      <c r="M87" s="28"/>
      <c r="N87" s="28"/>
    </row>
    <row r="88" ht="15.75" customHeight="1">
      <c r="D88" s="86" t="s">
        <v>271</v>
      </c>
      <c r="E88" s="86">
        <v>50.0</v>
      </c>
      <c r="F88" s="86"/>
      <c r="G88" s="86"/>
      <c r="H88" s="86"/>
      <c r="I88" s="86"/>
      <c r="J88" s="87"/>
      <c r="K88" s="28"/>
      <c r="L88" s="28"/>
      <c r="M88" s="28"/>
      <c r="N88" s="28"/>
    </row>
    <row r="89" ht="15.75" customHeight="1">
      <c r="D89" s="86"/>
      <c r="E89" s="86"/>
      <c r="F89" s="86"/>
      <c r="G89" s="86"/>
      <c r="H89" s="86"/>
      <c r="I89" s="86"/>
      <c r="J89" s="87"/>
      <c r="K89" s="28"/>
      <c r="L89" s="28"/>
      <c r="M89" s="28"/>
      <c r="N89" s="28"/>
    </row>
    <row r="90" ht="15.75" customHeight="1">
      <c r="D90" s="86"/>
      <c r="E90" s="86"/>
      <c r="F90" s="86"/>
      <c r="G90" s="86"/>
      <c r="H90" s="86"/>
      <c r="I90" s="86"/>
      <c r="J90" s="87"/>
      <c r="K90" s="28"/>
      <c r="L90" s="28"/>
      <c r="M90" s="28"/>
      <c r="N90" s="28"/>
    </row>
    <row r="91" ht="15.75" customHeight="1">
      <c r="D91" s="86"/>
      <c r="E91" s="86"/>
      <c r="F91" s="86"/>
      <c r="G91" s="86"/>
      <c r="H91" s="86"/>
      <c r="I91" s="86"/>
      <c r="J91" s="87"/>
      <c r="K91" s="28"/>
      <c r="L91" s="28"/>
      <c r="M91" s="28"/>
      <c r="N91" s="28"/>
    </row>
    <row r="92" ht="15.75" customHeight="1">
      <c r="D92" s="86"/>
      <c r="E92" s="86"/>
      <c r="F92" s="86"/>
      <c r="G92" s="86"/>
      <c r="H92" s="86"/>
      <c r="I92" s="86"/>
      <c r="J92" s="87"/>
      <c r="K92" s="28"/>
      <c r="L92" s="28"/>
      <c r="M92" s="28"/>
      <c r="N92" s="28"/>
    </row>
    <row r="93" ht="15.75" customHeight="1">
      <c r="D93" s="86"/>
      <c r="E93" s="86"/>
      <c r="F93" s="86"/>
      <c r="G93" s="86"/>
      <c r="H93" s="86"/>
      <c r="I93" s="86"/>
      <c r="J93" s="87"/>
      <c r="K93" s="28"/>
      <c r="L93" s="28"/>
      <c r="M93" s="28"/>
      <c r="N93" s="28"/>
    </row>
    <row r="94" ht="15.75" customHeight="1">
      <c r="D94" s="86"/>
      <c r="E94" s="86"/>
      <c r="F94" s="86"/>
      <c r="G94" s="86"/>
      <c r="H94" s="86"/>
      <c r="I94" s="86"/>
      <c r="J94" s="87"/>
      <c r="K94" s="28"/>
      <c r="L94" s="28"/>
      <c r="M94" s="28"/>
      <c r="N94" s="28"/>
    </row>
    <row r="95" ht="15.75" customHeight="1">
      <c r="D95" s="86"/>
      <c r="E95" s="86"/>
      <c r="F95" s="86"/>
      <c r="G95" s="86"/>
      <c r="H95" s="86"/>
      <c r="I95" s="86"/>
      <c r="J95" s="87"/>
      <c r="K95" s="28"/>
      <c r="L95" s="28"/>
      <c r="M95" s="28"/>
      <c r="N95" s="28"/>
    </row>
    <row r="96" ht="15.75" customHeight="1">
      <c r="D96" s="86"/>
      <c r="E96" s="86"/>
      <c r="F96" s="86"/>
      <c r="G96" s="86"/>
      <c r="H96" s="86"/>
      <c r="I96" s="86"/>
      <c r="J96" s="87"/>
      <c r="K96" s="28"/>
      <c r="L96" s="28"/>
      <c r="M96" s="28"/>
      <c r="N96" s="28"/>
    </row>
    <row r="97" ht="15.75" customHeight="1">
      <c r="D97" s="88" t="s">
        <v>272</v>
      </c>
      <c r="E97" s="88"/>
      <c r="F97" s="88"/>
      <c r="G97" s="88"/>
      <c r="H97" s="88"/>
      <c r="I97" s="88" t="s">
        <v>273</v>
      </c>
      <c r="J97" s="88"/>
      <c r="K97" s="89"/>
      <c r="L97" s="89"/>
      <c r="M97" s="89"/>
      <c r="N97" s="89"/>
    </row>
    <row r="98" ht="15.75" customHeight="1">
      <c r="D98" s="88"/>
      <c r="E98" s="88"/>
      <c r="F98" s="88"/>
      <c r="G98" s="88"/>
      <c r="H98" s="88"/>
      <c r="I98" s="88"/>
      <c r="J98" s="88"/>
      <c r="K98" s="88"/>
      <c r="L98" s="88"/>
      <c r="M98" s="88"/>
      <c r="N98" s="88"/>
    </row>
    <row r="99" ht="15.75" customHeight="1">
      <c r="D99" s="88" t="s">
        <v>274</v>
      </c>
      <c r="E99" s="88">
        <v>100.0</v>
      </c>
      <c r="F99" s="88"/>
      <c r="G99" s="88"/>
      <c r="H99" s="88"/>
      <c r="I99" s="88" t="s">
        <v>275</v>
      </c>
      <c r="J99" s="88">
        <v>1000.0</v>
      </c>
      <c r="K99" s="88"/>
      <c r="L99" s="88"/>
      <c r="M99" s="88"/>
      <c r="N99" s="88"/>
    </row>
    <row r="100" ht="15.75" customHeight="1">
      <c r="D100" s="88"/>
      <c r="E100" s="88"/>
      <c r="F100" s="88"/>
      <c r="G100" s="88"/>
      <c r="H100" s="88"/>
      <c r="I100" s="88" t="s">
        <v>277</v>
      </c>
      <c r="J100" s="88">
        <v>1000.0</v>
      </c>
      <c r="K100" s="88"/>
      <c r="L100" s="88"/>
      <c r="M100" s="88"/>
      <c r="N100" s="88"/>
    </row>
    <row r="101" ht="15.75" customHeight="1">
      <c r="D101" s="88"/>
      <c r="E101" s="88"/>
      <c r="F101" s="88"/>
      <c r="G101" s="88"/>
      <c r="H101" s="88"/>
      <c r="I101" s="88"/>
      <c r="J101" s="88"/>
      <c r="K101" s="88"/>
      <c r="L101" s="88"/>
      <c r="M101" s="88"/>
      <c r="N101" s="88"/>
    </row>
    <row r="102" ht="15.75" customHeight="1">
      <c r="D102" s="88"/>
      <c r="E102" s="88"/>
      <c r="F102" s="88"/>
      <c r="G102" s="88"/>
      <c r="H102" s="88"/>
      <c r="I102" s="88"/>
      <c r="J102" s="88"/>
      <c r="K102" s="88"/>
      <c r="L102" s="88"/>
      <c r="M102" s="88"/>
      <c r="N102" s="88"/>
    </row>
    <row r="103" ht="15.75" customHeight="1">
      <c r="D103" s="88"/>
      <c r="E103" s="88"/>
      <c r="F103" s="88"/>
      <c r="G103" s="88"/>
      <c r="H103" s="88"/>
      <c r="I103" s="88"/>
      <c r="J103" s="88"/>
      <c r="K103" s="88"/>
      <c r="L103" s="88"/>
      <c r="M103" s="88"/>
      <c r="N103" s="88"/>
    </row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>
      <c r="M115" s="5" t="s">
        <v>284</v>
      </c>
    </row>
    <row r="116" ht="15.75" customHeight="1">
      <c r="M116" s="5" t="s">
        <v>285</v>
      </c>
    </row>
    <row r="117" ht="15.75" customHeight="1">
      <c r="M117" s="5" t="s">
        <v>286</v>
      </c>
    </row>
    <row r="118" ht="15.75" customHeight="1">
      <c r="M118" s="5" t="s">
        <v>287</v>
      </c>
    </row>
    <row r="119" ht="15.75" customHeight="1">
      <c r="M119" s="5">
        <v>450.0</v>
      </c>
    </row>
    <row r="120" ht="15.75" customHeight="1"/>
    <row r="121" ht="15.75" customHeight="1"/>
    <row r="122" ht="15.75" customHeight="1"/>
    <row r="123" ht="15.75" customHeight="1">
      <c r="L123" s="5">
        <v>2200.0</v>
      </c>
      <c r="M123" s="5">
        <v>1550.0</v>
      </c>
      <c r="N123" s="5">
        <f>L123-M123</f>
        <v>650</v>
      </c>
      <c r="O123" s="5">
        <v>450.0</v>
      </c>
      <c r="P123" s="5">
        <f>N123-O123</f>
        <v>200</v>
      </c>
    </row>
    <row r="124" ht="15.75" customHeight="1">
      <c r="M124" s="5" t="s">
        <v>288</v>
      </c>
    </row>
    <row r="125" ht="15.75" customHeight="1">
      <c r="L125" s="5"/>
      <c r="M125" s="5" t="s">
        <v>289</v>
      </c>
    </row>
    <row r="126" ht="15.75" customHeight="1">
      <c r="M126" s="5" t="s">
        <v>290</v>
      </c>
    </row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4.29"/>
    <col customWidth="1" min="4" max="4" width="19.14"/>
    <col customWidth="1" min="5" max="5" width="23.43"/>
    <col customWidth="1" min="6" max="6" width="25.14"/>
    <col customWidth="1" min="7" max="7" width="20.14"/>
    <col customWidth="1" min="8" max="8" width="17.43"/>
    <col customWidth="1" min="9" max="9" width="17.71"/>
    <col customWidth="1" min="10" max="10" width="24.0"/>
    <col customWidth="1" min="11" max="11" width="18.43"/>
    <col customWidth="1" min="12" max="12" width="20.0"/>
    <col customWidth="1" min="13" max="13" width="16.71"/>
    <col customWidth="1" min="14" max="15" width="18.14"/>
    <col customWidth="1" min="16" max="16" width="21.86"/>
    <col customWidth="1" min="17" max="27" width="8.71"/>
  </cols>
  <sheetData>
    <row r="10" ht="15.0" customHeight="1">
      <c r="J10" s="48"/>
      <c r="K10" s="48"/>
      <c r="L10" s="5" t="s">
        <v>291</v>
      </c>
      <c r="M10" s="5" t="s">
        <v>292</v>
      </c>
      <c r="N10" s="7"/>
    </row>
    <row r="11" ht="15.0" customHeight="1">
      <c r="F11" s="70" t="s">
        <v>293</v>
      </c>
      <c r="G11" s="70"/>
      <c r="J11" s="48"/>
      <c r="K11" s="48"/>
      <c r="L11" s="6" t="s">
        <v>294</v>
      </c>
      <c r="M11" s="5" t="s">
        <v>295</v>
      </c>
      <c r="N11" s="7"/>
    </row>
    <row r="18">
      <c r="H18" s="20"/>
      <c r="I18" s="90" t="s">
        <v>296</v>
      </c>
      <c r="J18" s="90" t="s">
        <v>297</v>
      </c>
      <c r="K18" s="90" t="s">
        <v>298</v>
      </c>
      <c r="L18" s="90" t="s">
        <v>299</v>
      </c>
      <c r="M18" s="90" t="s">
        <v>300</v>
      </c>
    </row>
    <row r="19">
      <c r="H19" s="91" t="s">
        <v>301</v>
      </c>
      <c r="I19" s="52" t="s">
        <v>302</v>
      </c>
      <c r="J19" s="77" t="s">
        <v>303</v>
      </c>
      <c r="K19" s="77"/>
      <c r="L19" s="77"/>
      <c r="M19" s="92"/>
      <c r="N19" s="5"/>
      <c r="O19" s="5">
        <v>8.0</v>
      </c>
      <c r="P19" s="5">
        <v>2.0</v>
      </c>
    </row>
    <row r="20">
      <c r="H20" s="91" t="s">
        <v>304</v>
      </c>
      <c r="I20" s="92"/>
      <c r="J20" s="85" t="s">
        <v>305</v>
      </c>
      <c r="K20" s="85"/>
      <c r="L20" s="85"/>
      <c r="M20" s="93" t="s">
        <v>306</v>
      </c>
    </row>
    <row r="21" ht="15.75" customHeight="1">
      <c r="H21" s="91" t="s">
        <v>307</v>
      </c>
      <c r="I21" s="85" t="s">
        <v>308</v>
      </c>
      <c r="J21" s="85" t="s">
        <v>309</v>
      </c>
      <c r="K21" s="92"/>
      <c r="L21" s="92"/>
      <c r="M21" s="92"/>
    </row>
    <row r="22" ht="15.75" customHeight="1">
      <c r="H22" s="94" t="s">
        <v>310</v>
      </c>
      <c r="I22" s="16"/>
      <c r="J22" s="77" t="s">
        <v>311</v>
      </c>
      <c r="K22" s="77"/>
      <c r="L22" s="77"/>
      <c r="M22" s="95" t="s">
        <v>312</v>
      </c>
      <c r="N22" s="5"/>
      <c r="O22" s="5">
        <v>10.0</v>
      </c>
    </row>
    <row r="23" ht="15.75" customHeight="1">
      <c r="H23" s="94" t="s">
        <v>138</v>
      </c>
      <c r="I23" s="92"/>
      <c r="J23" s="92"/>
      <c r="K23" s="96" t="s">
        <v>313</v>
      </c>
      <c r="L23" s="77"/>
      <c r="M23" s="95" t="s">
        <v>312</v>
      </c>
      <c r="N23" s="5"/>
      <c r="O23" s="5">
        <v>5.0</v>
      </c>
    </row>
    <row r="24" ht="15.75" customHeight="1">
      <c r="H24" s="91" t="s">
        <v>314</v>
      </c>
      <c r="I24" s="85" t="s">
        <v>308</v>
      </c>
      <c r="J24" s="92"/>
      <c r="K24" s="77" t="s">
        <v>303</v>
      </c>
      <c r="L24" s="77"/>
      <c r="M24" s="95" t="s">
        <v>315</v>
      </c>
      <c r="N24" s="5"/>
      <c r="O24" s="5">
        <v>9.0</v>
      </c>
    </row>
    <row r="25" ht="15.75" customHeight="1">
      <c r="H25" s="94" t="s">
        <v>15</v>
      </c>
      <c r="I25" s="16"/>
      <c r="J25" s="77" t="s">
        <v>303</v>
      </c>
      <c r="K25" s="77"/>
      <c r="L25" s="77"/>
      <c r="M25" s="92"/>
      <c r="N25" s="5"/>
      <c r="O25" s="5">
        <v>8.0</v>
      </c>
      <c r="P25" s="5">
        <v>2.0</v>
      </c>
    </row>
    <row r="26" ht="15.75" customHeight="1"/>
    <row r="27" ht="15.75" customHeight="1">
      <c r="J27" s="97" t="s">
        <v>316</v>
      </c>
      <c r="N27" s="5"/>
      <c r="O27" s="5">
        <f>SUM(O19:O25)</f>
        <v>40</v>
      </c>
      <c r="P27" s="5">
        <v>44.0</v>
      </c>
    </row>
    <row r="28" ht="15.75" customHeight="1">
      <c r="J28" s="98" t="s">
        <v>317</v>
      </c>
    </row>
    <row r="29" ht="15.75" customHeight="1">
      <c r="J29" s="99" t="s">
        <v>318</v>
      </c>
    </row>
    <row r="30" ht="15.75" customHeight="1">
      <c r="L30" s="5" t="s">
        <v>319</v>
      </c>
      <c r="M30" s="5" t="s">
        <v>320</v>
      </c>
      <c r="N30" s="5"/>
      <c r="O30" s="5" t="s">
        <v>321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>
      <c r="H45" s="100" t="s">
        <v>322</v>
      </c>
      <c r="I45" s="100" t="s">
        <v>323</v>
      </c>
      <c r="J45" s="100"/>
      <c r="K45" s="20"/>
      <c r="L45" s="20"/>
      <c r="M45" s="20"/>
      <c r="N45" s="20"/>
      <c r="O45" s="20"/>
      <c r="P45" s="20"/>
    </row>
    <row r="46" ht="15.75" customHeight="1">
      <c r="H46" s="20"/>
      <c r="I46" s="101" t="s">
        <v>324</v>
      </c>
      <c r="J46" s="101"/>
      <c r="K46" s="101" t="s">
        <v>325</v>
      </c>
      <c r="L46" s="101" t="s">
        <v>326</v>
      </c>
      <c r="M46" s="101" t="s">
        <v>327</v>
      </c>
      <c r="N46" s="101" t="s">
        <v>328</v>
      </c>
      <c r="O46" s="101" t="s">
        <v>329</v>
      </c>
      <c r="P46" s="101" t="s">
        <v>330</v>
      </c>
    </row>
    <row r="47" ht="15.75" customHeight="1">
      <c r="H47" s="85" t="s">
        <v>301</v>
      </c>
      <c r="I47" s="92"/>
      <c r="J47" s="92"/>
      <c r="K47" s="92"/>
      <c r="L47" s="92"/>
      <c r="M47" s="92"/>
      <c r="N47" s="92"/>
      <c r="O47" s="92"/>
      <c r="P47" s="85" t="s">
        <v>331</v>
      </c>
    </row>
    <row r="48" ht="15.75" customHeight="1">
      <c r="H48" s="85" t="s">
        <v>304</v>
      </c>
      <c r="I48" s="92"/>
      <c r="J48" s="92"/>
      <c r="K48" s="92"/>
      <c r="L48" s="92"/>
      <c r="M48" s="92"/>
      <c r="N48" s="92"/>
      <c r="O48" s="85" t="s">
        <v>332</v>
      </c>
      <c r="P48" s="85"/>
    </row>
    <row r="49" ht="15.75" customHeight="1">
      <c r="H49" s="85" t="s">
        <v>333</v>
      </c>
      <c r="I49" s="92"/>
      <c r="J49" s="92"/>
      <c r="K49" s="85" t="s">
        <v>334</v>
      </c>
      <c r="L49" s="85"/>
      <c r="M49" s="85"/>
      <c r="N49" s="102" t="s">
        <v>40</v>
      </c>
      <c r="O49" s="102"/>
      <c r="P49" s="102"/>
    </row>
    <row r="50" ht="15.75" customHeight="1">
      <c r="H50" s="92" t="s">
        <v>21</v>
      </c>
      <c r="I50" s="92"/>
      <c r="J50" s="92"/>
      <c r="K50" s="92"/>
      <c r="L50" s="92"/>
      <c r="M50" s="92"/>
      <c r="N50" s="102" t="s">
        <v>40</v>
      </c>
      <c r="O50" s="102"/>
      <c r="P50" s="102"/>
    </row>
    <row r="51" ht="15.75" customHeight="1">
      <c r="H51" s="85" t="s">
        <v>138</v>
      </c>
      <c r="I51" s="85" t="s">
        <v>335</v>
      </c>
      <c r="J51" s="85"/>
      <c r="K51" s="85"/>
      <c r="L51" s="92"/>
      <c r="M51" s="92"/>
      <c r="N51" s="103" t="s">
        <v>336</v>
      </c>
      <c r="O51" s="103"/>
      <c r="P51" s="103"/>
    </row>
    <row r="52" ht="15.75" customHeight="1">
      <c r="H52" s="85" t="s">
        <v>314</v>
      </c>
      <c r="I52" s="85" t="s">
        <v>337</v>
      </c>
      <c r="J52" s="85"/>
      <c r="K52" s="85"/>
      <c r="L52" s="85"/>
      <c r="M52" s="92"/>
      <c r="N52" s="103" t="s">
        <v>336</v>
      </c>
      <c r="O52" s="103"/>
      <c r="P52" s="103"/>
    </row>
    <row r="53" ht="15.75" customHeight="1">
      <c r="H53" s="92" t="s">
        <v>15</v>
      </c>
      <c r="I53" s="92"/>
      <c r="J53" s="92"/>
      <c r="K53" s="92"/>
      <c r="L53" s="92"/>
      <c r="M53" s="92"/>
      <c r="N53" s="102" t="s">
        <v>40</v>
      </c>
      <c r="O53" s="102"/>
      <c r="P53" s="102"/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>
      <c r="C80" s="53">
        <v>45386.0</v>
      </c>
      <c r="D80" s="5" t="s">
        <v>21</v>
      </c>
      <c r="E80" s="60" t="s">
        <v>201</v>
      </c>
      <c r="F80" s="57">
        <v>0.375</v>
      </c>
      <c r="G80" s="48">
        <v>0.625</v>
      </c>
      <c r="H80" s="12" t="s">
        <v>338</v>
      </c>
    </row>
    <row r="81" ht="15.75" customHeight="1">
      <c r="C81" s="53">
        <v>45387.0</v>
      </c>
      <c r="D81" s="5" t="s">
        <v>22</v>
      </c>
      <c r="E81" s="60" t="s">
        <v>201</v>
      </c>
      <c r="F81" s="57">
        <v>0.375</v>
      </c>
      <c r="G81" s="48">
        <v>0.625</v>
      </c>
      <c r="H81" s="12" t="s">
        <v>338</v>
      </c>
    </row>
    <row r="82" ht="15.75" customHeight="1">
      <c r="C82" s="53">
        <v>45391.0</v>
      </c>
      <c r="D82" s="5" t="s">
        <v>18</v>
      </c>
      <c r="E82" s="60" t="s">
        <v>201</v>
      </c>
      <c r="F82" s="57">
        <v>0.4166666666666667</v>
      </c>
      <c r="G82" s="48">
        <v>0.6458333333333334</v>
      </c>
      <c r="H82" s="5" t="s">
        <v>339</v>
      </c>
    </row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>
      <c r="F112" s="104" t="s">
        <v>340</v>
      </c>
      <c r="G112" s="104"/>
    </row>
    <row r="113" ht="15.75" customHeight="1"/>
    <row r="114" ht="15.75" customHeight="1">
      <c r="F114" s="100" t="s">
        <v>322</v>
      </c>
      <c r="G114" s="100"/>
      <c r="H114" s="100" t="s">
        <v>323</v>
      </c>
      <c r="I114" s="100"/>
      <c r="J114" s="20"/>
      <c r="K114" s="20"/>
      <c r="L114" s="20"/>
      <c r="M114" s="20"/>
      <c r="N114" s="20"/>
    </row>
    <row r="115" ht="15.75" customHeight="1">
      <c r="F115" s="20"/>
      <c r="G115" s="20"/>
      <c r="H115" s="101" t="s">
        <v>296</v>
      </c>
      <c r="I115" s="101"/>
      <c r="J115" s="101" t="s">
        <v>297</v>
      </c>
      <c r="K115" s="101"/>
      <c r="L115" s="101"/>
      <c r="M115" s="101" t="s">
        <v>298</v>
      </c>
      <c r="N115" s="101" t="s">
        <v>341</v>
      </c>
    </row>
    <row r="116" ht="15.75" customHeight="1">
      <c r="F116" s="85" t="s">
        <v>301</v>
      </c>
      <c r="G116" s="85"/>
      <c r="H116" s="85" t="s">
        <v>342</v>
      </c>
      <c r="I116" s="85"/>
      <c r="J116" s="92"/>
      <c r="K116" s="92"/>
      <c r="L116" s="92"/>
      <c r="M116" s="92"/>
      <c r="N116" s="92"/>
    </row>
    <row r="117" ht="15.75" customHeight="1">
      <c r="F117" s="85" t="s">
        <v>304</v>
      </c>
      <c r="G117" s="85"/>
      <c r="H117" s="92"/>
      <c r="I117" s="92"/>
      <c r="J117" s="92"/>
      <c r="K117" s="92"/>
      <c r="L117" s="92"/>
      <c r="M117" s="85" t="s">
        <v>343</v>
      </c>
      <c r="N117" s="85" t="s">
        <v>344</v>
      </c>
    </row>
    <row r="118" ht="15.75" customHeight="1"/>
    <row r="119" ht="15.75" customHeight="1">
      <c r="F119" s="92" t="s">
        <v>21</v>
      </c>
      <c r="G119" s="92"/>
      <c r="H119" s="92"/>
      <c r="I119" s="92"/>
      <c r="J119" s="92"/>
      <c r="K119" s="92"/>
      <c r="L119" s="92"/>
      <c r="M119" s="92"/>
      <c r="N119" s="92"/>
    </row>
    <row r="120" ht="15.75" customHeight="1">
      <c r="F120" s="92" t="s">
        <v>138</v>
      </c>
      <c r="G120" s="92"/>
      <c r="H120" s="92"/>
      <c r="I120" s="92"/>
      <c r="J120" s="92"/>
      <c r="K120" s="92"/>
      <c r="L120" s="92"/>
      <c r="M120" s="92"/>
      <c r="N120" s="92"/>
    </row>
    <row r="121" ht="15.75" customHeight="1">
      <c r="F121" s="85" t="s">
        <v>314</v>
      </c>
      <c r="G121" s="85"/>
      <c r="H121" s="85" t="s">
        <v>345</v>
      </c>
      <c r="I121" s="85"/>
      <c r="J121" s="92"/>
      <c r="K121" s="92"/>
      <c r="L121" s="92"/>
      <c r="M121" s="92"/>
      <c r="N121" s="92"/>
    </row>
    <row r="122" ht="15.75" customHeight="1">
      <c r="F122" s="92" t="s">
        <v>15</v>
      </c>
      <c r="G122" s="92"/>
      <c r="H122" s="92"/>
      <c r="I122" s="92"/>
      <c r="J122" s="92"/>
      <c r="K122" s="92"/>
      <c r="L122" s="92"/>
      <c r="M122" s="92"/>
      <c r="N122" s="92"/>
    </row>
    <row r="123" ht="15.75" customHeight="1"/>
    <row r="124" ht="15.75" customHeight="1">
      <c r="F124" s="105" t="s">
        <v>346</v>
      </c>
      <c r="G124" s="105"/>
    </row>
    <row r="125" ht="15.75" customHeight="1">
      <c r="F125" s="106" t="s">
        <v>347</v>
      </c>
      <c r="G125" s="106"/>
      <c r="H125" s="106"/>
      <c r="I125" s="106"/>
      <c r="J125" s="106" t="s">
        <v>348</v>
      </c>
      <c r="K125" s="106"/>
      <c r="L125" s="106"/>
      <c r="M125" s="106"/>
      <c r="N125" s="106" t="s">
        <v>349</v>
      </c>
    </row>
    <row r="126" ht="15.75" customHeight="1">
      <c r="F126" s="5" t="s">
        <v>17</v>
      </c>
      <c r="G126" s="5"/>
      <c r="J126" s="5" t="s">
        <v>350</v>
      </c>
      <c r="N126" s="5" t="s">
        <v>301</v>
      </c>
    </row>
    <row r="127" ht="15.75" customHeight="1">
      <c r="F127" s="5" t="s">
        <v>21</v>
      </c>
      <c r="G127" s="5"/>
      <c r="J127" s="5" t="s">
        <v>351</v>
      </c>
      <c r="N127" s="5" t="s">
        <v>19</v>
      </c>
    </row>
    <row r="128" ht="15.75" customHeight="1">
      <c r="F128" s="5" t="s">
        <v>138</v>
      </c>
      <c r="G128" s="5"/>
      <c r="J128" s="5" t="s">
        <v>352</v>
      </c>
      <c r="N128" s="5" t="s">
        <v>314</v>
      </c>
    </row>
    <row r="129" ht="15.75" customHeight="1">
      <c r="F129" s="5" t="s">
        <v>353</v>
      </c>
      <c r="G129" s="5"/>
      <c r="J129" s="5" t="s">
        <v>354</v>
      </c>
    </row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>
      <c r="F136" s="20"/>
      <c r="G136" s="20"/>
      <c r="H136" s="101" t="s">
        <v>296</v>
      </c>
      <c r="I136" s="101"/>
      <c r="J136" s="101" t="s">
        <v>297</v>
      </c>
      <c r="K136" s="101"/>
      <c r="L136" s="101"/>
      <c r="M136" s="101" t="s">
        <v>298</v>
      </c>
      <c r="N136" s="101" t="s">
        <v>299</v>
      </c>
      <c r="O136" s="101" t="s">
        <v>300</v>
      </c>
    </row>
    <row r="137" ht="15.75" customHeight="1">
      <c r="F137" s="85" t="s">
        <v>301</v>
      </c>
      <c r="G137" s="52"/>
      <c r="H137" s="52" t="s">
        <v>355</v>
      </c>
      <c r="I137" s="52"/>
      <c r="J137" s="77" t="s">
        <v>303</v>
      </c>
      <c r="K137" s="77"/>
      <c r="L137" s="77"/>
      <c r="M137" s="77"/>
      <c r="N137" s="77"/>
      <c r="O137" s="92"/>
    </row>
    <row r="138" ht="15.75" customHeight="1">
      <c r="F138" s="85" t="s">
        <v>304</v>
      </c>
      <c r="G138" s="85"/>
      <c r="H138" s="92"/>
      <c r="I138" s="92"/>
      <c r="J138" s="92"/>
      <c r="K138" s="92"/>
      <c r="L138" s="92"/>
      <c r="M138" s="85" t="s">
        <v>356</v>
      </c>
      <c r="N138" s="85"/>
      <c r="O138" s="92"/>
    </row>
    <row r="139" ht="15.75" customHeight="1">
      <c r="F139" s="85" t="s">
        <v>307</v>
      </c>
      <c r="G139" s="85"/>
      <c r="H139" s="85" t="s">
        <v>308</v>
      </c>
      <c r="I139" s="85"/>
      <c r="J139" s="85" t="s">
        <v>357</v>
      </c>
      <c r="K139" s="85"/>
      <c r="L139" s="85"/>
      <c r="M139" s="92"/>
      <c r="N139" s="92"/>
      <c r="O139" s="92"/>
    </row>
    <row r="140" ht="15.75" customHeight="1">
      <c r="F140" s="92" t="s">
        <v>310</v>
      </c>
      <c r="G140" s="16"/>
      <c r="H140" s="16"/>
      <c r="I140" s="16"/>
      <c r="J140" s="77" t="s">
        <v>311</v>
      </c>
      <c r="K140" s="77"/>
      <c r="L140" s="77"/>
      <c r="M140" s="77"/>
      <c r="N140" s="77"/>
      <c r="O140" s="92"/>
    </row>
    <row r="141" ht="15.75" customHeight="1">
      <c r="F141" s="92" t="s">
        <v>138</v>
      </c>
      <c r="G141" s="92"/>
      <c r="H141" s="92"/>
      <c r="I141" s="92"/>
      <c r="J141" s="92"/>
      <c r="K141" s="92"/>
      <c r="L141" s="92"/>
      <c r="M141" s="107" t="s">
        <v>358</v>
      </c>
      <c r="N141" s="92"/>
      <c r="O141" s="92"/>
    </row>
    <row r="142" ht="15.75" customHeight="1">
      <c r="F142" s="85" t="s">
        <v>314</v>
      </c>
      <c r="G142" s="85"/>
      <c r="H142" s="85" t="s">
        <v>359</v>
      </c>
      <c r="I142" s="85"/>
      <c r="J142" s="77" t="s">
        <v>303</v>
      </c>
      <c r="K142" s="77"/>
      <c r="L142" s="77"/>
      <c r="M142" s="77"/>
      <c r="N142" s="77"/>
      <c r="O142" s="92"/>
    </row>
    <row r="143" ht="15.75" customHeight="1">
      <c r="F143" s="92" t="s">
        <v>15</v>
      </c>
      <c r="G143" s="16"/>
      <c r="H143" s="16"/>
      <c r="I143" s="16"/>
      <c r="J143" s="77" t="s">
        <v>303</v>
      </c>
      <c r="K143" s="77"/>
      <c r="L143" s="77"/>
      <c r="M143" s="77"/>
      <c r="N143" s="77"/>
      <c r="O143" s="92"/>
    </row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>
      <c r="F149" s="108" t="s">
        <v>360</v>
      </c>
      <c r="G149" s="108"/>
    </row>
    <row r="150" ht="15.75" customHeight="1"/>
    <row r="151" ht="15.75" customHeight="1">
      <c r="F151" s="100" t="s">
        <v>322</v>
      </c>
      <c r="G151" s="100"/>
      <c r="H151" s="100" t="s">
        <v>323</v>
      </c>
      <c r="I151" s="100"/>
      <c r="J151" s="20"/>
      <c r="K151" s="20"/>
      <c r="L151" s="20"/>
      <c r="M151" s="20"/>
      <c r="N151" s="20"/>
    </row>
    <row r="152" ht="15.75" customHeight="1">
      <c r="F152" s="20"/>
      <c r="G152" s="20"/>
      <c r="H152" s="101" t="s">
        <v>324</v>
      </c>
      <c r="I152" s="101"/>
      <c r="J152" s="101" t="s">
        <v>325</v>
      </c>
      <c r="K152" s="101" t="s">
        <v>326</v>
      </c>
      <c r="L152" s="101" t="s">
        <v>327</v>
      </c>
      <c r="M152" s="101" t="s">
        <v>329</v>
      </c>
      <c r="N152" s="101" t="s">
        <v>361</v>
      </c>
    </row>
    <row r="153" ht="15.75" customHeight="1">
      <c r="F153" s="85" t="s">
        <v>301</v>
      </c>
      <c r="G153" s="85"/>
      <c r="H153" s="92"/>
      <c r="I153" s="92"/>
      <c r="J153" s="92"/>
      <c r="K153" s="92"/>
      <c r="L153" s="92"/>
      <c r="M153" s="92"/>
      <c r="N153" s="85" t="s">
        <v>362</v>
      </c>
    </row>
    <row r="154" ht="15.75" customHeight="1">
      <c r="F154" s="85" t="s">
        <v>304</v>
      </c>
      <c r="G154" s="85"/>
      <c r="H154" s="92"/>
      <c r="I154" s="92"/>
      <c r="J154" s="92"/>
      <c r="K154" s="92"/>
      <c r="L154" s="92"/>
      <c r="M154" s="85" t="s">
        <v>363</v>
      </c>
      <c r="N154" s="85"/>
    </row>
    <row r="155" ht="15.75" customHeight="1">
      <c r="F155" s="85" t="s">
        <v>333</v>
      </c>
      <c r="G155" s="85"/>
      <c r="H155" s="92"/>
      <c r="I155" s="92"/>
      <c r="J155" s="85" t="s">
        <v>364</v>
      </c>
      <c r="K155" s="85"/>
      <c r="L155" s="85"/>
      <c r="M155" s="92"/>
      <c r="N155" s="92"/>
    </row>
    <row r="156" ht="15.75" customHeight="1">
      <c r="F156" s="92" t="s">
        <v>21</v>
      </c>
      <c r="G156" s="92"/>
      <c r="H156" s="92"/>
      <c r="I156" s="92"/>
      <c r="J156" s="92"/>
      <c r="K156" s="92"/>
      <c r="L156" s="92"/>
      <c r="M156" s="92"/>
      <c r="N156" s="92"/>
    </row>
    <row r="157" ht="15.75" customHeight="1">
      <c r="F157" s="85" t="s">
        <v>138</v>
      </c>
      <c r="G157" s="85"/>
      <c r="H157" s="85" t="s">
        <v>365</v>
      </c>
      <c r="I157" s="85"/>
      <c r="J157" s="85"/>
      <c r="K157" s="92"/>
      <c r="L157" s="92"/>
      <c r="M157" s="92"/>
      <c r="N157" s="92"/>
    </row>
    <row r="158" ht="15.75" customHeight="1">
      <c r="F158" s="85" t="s">
        <v>314</v>
      </c>
      <c r="G158" s="85"/>
      <c r="H158" s="85" t="s">
        <v>366</v>
      </c>
      <c r="I158" s="85"/>
      <c r="J158" s="85"/>
      <c r="K158" s="85"/>
      <c r="L158" s="92"/>
      <c r="M158" s="92"/>
      <c r="N158" s="92"/>
    </row>
    <row r="159" ht="15.75" customHeight="1">
      <c r="F159" s="92" t="s">
        <v>15</v>
      </c>
      <c r="G159" s="92"/>
      <c r="H159" s="92"/>
      <c r="I159" s="92"/>
      <c r="J159" s="92"/>
      <c r="K159" s="92"/>
      <c r="L159" s="92"/>
      <c r="M159" s="92"/>
      <c r="N159" s="92"/>
    </row>
    <row r="160" ht="15.75" customHeight="1"/>
    <row r="161" ht="15.75" customHeight="1"/>
    <row r="162" ht="15.75" customHeight="1"/>
    <row r="163" ht="15.75" customHeight="1">
      <c r="F163" s="105" t="s">
        <v>346</v>
      </c>
      <c r="G163" s="105"/>
    </row>
    <row r="164" ht="15.75" customHeight="1">
      <c r="F164" s="106" t="s">
        <v>347</v>
      </c>
      <c r="G164" s="106"/>
      <c r="H164" s="106"/>
      <c r="I164" s="106"/>
      <c r="J164" s="106" t="s">
        <v>348</v>
      </c>
      <c r="K164" s="106"/>
      <c r="L164" s="106"/>
    </row>
    <row r="165" ht="15.75" customHeight="1">
      <c r="F165" s="5" t="s">
        <v>17</v>
      </c>
      <c r="G165" s="5"/>
      <c r="H165" s="5" t="s">
        <v>367</v>
      </c>
      <c r="J165" s="5" t="s">
        <v>350</v>
      </c>
      <c r="K165" s="5" t="s">
        <v>368</v>
      </c>
    </row>
    <row r="166" ht="15.75" customHeight="1">
      <c r="F166" s="5" t="s">
        <v>18</v>
      </c>
      <c r="G166" s="5"/>
      <c r="H166" s="5" t="s">
        <v>369</v>
      </c>
      <c r="J166" s="5" t="s">
        <v>370</v>
      </c>
      <c r="K166" s="5" t="s">
        <v>368</v>
      </c>
    </row>
    <row r="167" ht="15.75" customHeight="1">
      <c r="F167" s="5" t="s">
        <v>19</v>
      </c>
      <c r="G167" s="5"/>
      <c r="H167" s="5" t="s">
        <v>371</v>
      </c>
      <c r="J167" s="5" t="s">
        <v>351</v>
      </c>
      <c r="K167" s="5" t="s">
        <v>372</v>
      </c>
    </row>
    <row r="168" ht="15.75" customHeight="1">
      <c r="F168" s="5" t="s">
        <v>21</v>
      </c>
      <c r="G168" s="5"/>
      <c r="H168" s="5" t="s">
        <v>373</v>
      </c>
      <c r="J168" s="5" t="s">
        <v>354</v>
      </c>
      <c r="K168" s="5" t="s">
        <v>374</v>
      </c>
    </row>
    <row r="169" ht="15.75" customHeight="1">
      <c r="F169" s="5" t="s">
        <v>138</v>
      </c>
      <c r="G169" s="5"/>
      <c r="H169" s="5" t="s">
        <v>375</v>
      </c>
      <c r="J169" s="5" t="s">
        <v>376</v>
      </c>
      <c r="K169" s="5" t="s">
        <v>374</v>
      </c>
    </row>
    <row r="170" ht="15.75" customHeight="1">
      <c r="F170" s="5" t="s">
        <v>23</v>
      </c>
      <c r="G170" s="5"/>
      <c r="H170" s="5" t="s">
        <v>375</v>
      </c>
    </row>
    <row r="171" ht="15.75" customHeight="1">
      <c r="F171" s="5" t="s">
        <v>353</v>
      </c>
      <c r="G171" s="5"/>
      <c r="H171" s="5" t="s">
        <v>373</v>
      </c>
    </row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>
      <c r="I179" s="5"/>
      <c r="J179" s="5"/>
      <c r="K179" s="5"/>
    </row>
    <row r="180" ht="15.75" customHeight="1">
      <c r="I180" s="5"/>
      <c r="J180" s="5"/>
      <c r="K180" s="5"/>
    </row>
    <row r="181" ht="15.75" customHeight="1">
      <c r="I181" s="5"/>
      <c r="J181" s="5"/>
    </row>
    <row r="182" ht="15.75" customHeight="1">
      <c r="I182" s="5"/>
      <c r="J182" s="5"/>
      <c r="K182" s="5"/>
    </row>
    <row r="183" ht="15.75" customHeight="1">
      <c r="I183" s="5"/>
      <c r="J183" s="5"/>
      <c r="K183" s="5"/>
    </row>
    <row r="184" ht="15.75" customHeight="1">
      <c r="I184" s="5"/>
      <c r="J184" s="5"/>
      <c r="K184" s="5"/>
    </row>
    <row r="185" ht="15.75" customHeight="1">
      <c r="I185" s="5"/>
      <c r="J185" s="5"/>
      <c r="K185" s="5"/>
    </row>
    <row r="186" ht="15.75" customHeight="1">
      <c r="G186" s="5"/>
    </row>
    <row r="187" ht="15.75" customHeight="1"/>
    <row r="188" ht="15.75" customHeight="1">
      <c r="F188" s="5"/>
      <c r="G188" s="41"/>
      <c r="H188" s="5"/>
      <c r="I188" s="5"/>
      <c r="J188" s="5"/>
      <c r="K188" s="57"/>
      <c r="L188" s="57"/>
      <c r="M188" s="5"/>
      <c r="N188" s="5"/>
      <c r="O188" s="5"/>
    </row>
    <row r="189" ht="15.75" customHeight="1">
      <c r="F189" s="5"/>
      <c r="G189" s="41"/>
      <c r="H189" s="5"/>
      <c r="I189" s="5"/>
      <c r="J189" s="5"/>
      <c r="K189" s="57"/>
      <c r="L189" s="57"/>
      <c r="M189" s="5"/>
      <c r="N189" s="5"/>
    </row>
    <row r="190" ht="15.75" customHeight="1">
      <c r="F190" s="5"/>
      <c r="G190" s="41"/>
      <c r="H190" s="5"/>
      <c r="I190" s="5"/>
      <c r="J190" s="5"/>
      <c r="K190" s="57"/>
      <c r="L190" s="57"/>
      <c r="M190" s="5"/>
      <c r="N190" s="5"/>
    </row>
    <row r="191" ht="15.75" customHeight="1">
      <c r="F191" s="5"/>
      <c r="G191" s="41"/>
      <c r="H191" s="5"/>
      <c r="I191" s="5"/>
      <c r="J191" s="5"/>
      <c r="K191" s="57"/>
      <c r="L191" s="57"/>
      <c r="M191" s="5"/>
      <c r="N191" s="5"/>
    </row>
    <row r="192" ht="15.75" customHeight="1">
      <c r="F192" s="5"/>
      <c r="G192" s="41"/>
      <c r="H192" s="5"/>
      <c r="I192" s="5"/>
      <c r="J192" s="5"/>
      <c r="K192" s="57"/>
      <c r="L192" s="57"/>
      <c r="M192" s="5"/>
      <c r="N192" s="5"/>
      <c r="O192" s="5"/>
      <c r="P192" s="5"/>
    </row>
    <row r="193" ht="15.75" customHeight="1"/>
    <row r="194" ht="15.75" customHeight="1"/>
    <row r="195" ht="15.75" customHeight="1">
      <c r="G195" s="5"/>
    </row>
    <row r="196" ht="15.75" customHeight="1"/>
    <row r="197" ht="15.75" customHeight="1">
      <c r="F197" s="5"/>
      <c r="G197" s="41"/>
      <c r="H197" s="5"/>
      <c r="I197" s="5"/>
      <c r="J197" s="5"/>
      <c r="K197" s="57"/>
      <c r="L197" s="109"/>
      <c r="M197" s="5"/>
      <c r="N197" s="5"/>
    </row>
    <row r="198" ht="15.75" customHeight="1">
      <c r="F198" s="5"/>
      <c r="G198" s="41"/>
      <c r="H198" s="5"/>
      <c r="I198" s="5"/>
      <c r="J198" s="5"/>
      <c r="K198" s="57"/>
      <c r="L198" s="57"/>
      <c r="M198" s="5"/>
      <c r="N198" s="5"/>
    </row>
    <row r="199" ht="15.75" customHeight="1">
      <c r="F199" s="5"/>
      <c r="G199" s="41"/>
      <c r="H199" s="5"/>
      <c r="I199" s="5"/>
      <c r="J199" s="5"/>
      <c r="K199" s="57"/>
      <c r="L199" s="57"/>
      <c r="M199" s="5"/>
      <c r="N199" s="5"/>
    </row>
    <row r="200" ht="15.75" customHeight="1">
      <c r="F200" s="5"/>
      <c r="G200" s="41"/>
      <c r="H200" s="5"/>
      <c r="I200" s="5"/>
      <c r="J200" s="5"/>
      <c r="K200" s="57"/>
      <c r="L200" s="57"/>
      <c r="M200" s="5"/>
      <c r="N200" s="5"/>
    </row>
    <row r="201" ht="15.75" customHeight="1">
      <c r="F201" s="5"/>
      <c r="G201" s="41"/>
      <c r="H201" s="5"/>
      <c r="I201" s="5"/>
      <c r="J201" s="5"/>
      <c r="K201" s="57"/>
      <c r="L201" s="57"/>
      <c r="M201" s="5"/>
      <c r="N201" s="5"/>
    </row>
    <row r="202" ht="15.75" customHeight="1">
      <c r="F202" s="5"/>
      <c r="G202" s="41"/>
      <c r="H202" s="5"/>
      <c r="I202" s="5"/>
      <c r="J202" s="5"/>
      <c r="K202" s="57"/>
      <c r="L202" s="57"/>
      <c r="M202" s="5"/>
      <c r="N202" s="5"/>
    </row>
    <row r="203" ht="15.75" customHeight="1">
      <c r="F203" s="5"/>
      <c r="G203" s="41"/>
      <c r="H203" s="5"/>
      <c r="I203" s="5"/>
      <c r="J203" s="5"/>
      <c r="K203" s="57"/>
      <c r="L203" s="57"/>
      <c r="M203" s="5"/>
      <c r="N203" s="5"/>
      <c r="O203" s="5"/>
      <c r="P203" s="5"/>
    </row>
    <row r="204" ht="15.75" customHeight="1">
      <c r="O204" s="5"/>
      <c r="P204" s="5"/>
    </row>
    <row r="205" ht="15.75" customHeight="1">
      <c r="P205" s="5"/>
    </row>
    <row r="206" ht="15.75" customHeight="1">
      <c r="P206" s="5"/>
      <c r="Q206" s="5"/>
    </row>
    <row r="207" ht="15.75" customHeight="1">
      <c r="Q207" s="5"/>
    </row>
    <row r="208" ht="15.75" customHeight="1"/>
    <row r="209" ht="15.75" customHeight="1"/>
    <row r="210" ht="15.75" customHeight="1"/>
    <row r="211" ht="15.75" customHeight="1"/>
    <row r="212" ht="15.75" customHeight="1">
      <c r="F212" s="5"/>
      <c r="G212" s="41"/>
      <c r="H212" s="5"/>
      <c r="I212" s="5"/>
      <c r="J212" s="5"/>
      <c r="K212" s="57"/>
      <c r="L212" s="57"/>
      <c r="M212" s="5"/>
      <c r="N212" s="5"/>
      <c r="O212" s="5"/>
    </row>
    <row r="213" ht="15.75" customHeight="1">
      <c r="G213" s="41"/>
      <c r="H213" s="5"/>
      <c r="I213" s="5"/>
      <c r="J213" s="5"/>
      <c r="K213" s="57"/>
      <c r="L213" s="110"/>
      <c r="M213" s="5"/>
      <c r="N213" s="5"/>
    </row>
    <row r="214" ht="15.75" customHeight="1">
      <c r="G214" s="41"/>
      <c r="H214" s="5"/>
      <c r="I214" s="5"/>
      <c r="J214" s="5"/>
      <c r="K214" s="57"/>
      <c r="L214" s="109"/>
      <c r="M214" s="5"/>
      <c r="N214" s="5"/>
    </row>
    <row r="215" ht="15.75" customHeight="1">
      <c r="G215" s="41"/>
      <c r="H215" s="5"/>
      <c r="I215" s="5"/>
      <c r="J215" s="5"/>
      <c r="K215" s="57"/>
      <c r="L215" s="57"/>
      <c r="M215" s="5"/>
      <c r="N215" s="5"/>
    </row>
    <row r="216" ht="15.75" customHeight="1">
      <c r="G216" s="41"/>
      <c r="H216" s="5"/>
      <c r="I216" s="5"/>
      <c r="J216" s="5"/>
      <c r="K216" s="57"/>
      <c r="L216" s="57"/>
      <c r="M216" s="5"/>
      <c r="N216" s="5"/>
    </row>
    <row r="217" ht="15.75" customHeight="1">
      <c r="G217" s="41"/>
      <c r="H217" s="5"/>
      <c r="I217" s="5"/>
      <c r="J217" s="5"/>
      <c r="K217" s="57"/>
      <c r="L217" s="57"/>
      <c r="M217" s="5"/>
      <c r="N217" s="5"/>
    </row>
    <row r="218" ht="15.75" customHeight="1">
      <c r="G218" s="41"/>
      <c r="H218" s="5"/>
      <c r="I218" s="5"/>
      <c r="J218" s="5"/>
      <c r="K218" s="57"/>
      <c r="L218" s="57"/>
      <c r="M218" s="5"/>
      <c r="N218" s="5"/>
    </row>
    <row r="219" ht="15.75" customHeight="1">
      <c r="G219" s="41"/>
      <c r="H219" s="5"/>
      <c r="I219" s="5"/>
      <c r="J219" s="5"/>
      <c r="K219" s="57"/>
      <c r="L219" s="57"/>
      <c r="M219" s="5"/>
      <c r="N219" s="5"/>
    </row>
    <row r="220" ht="15.75" customHeight="1">
      <c r="G220" s="41"/>
      <c r="H220" s="5"/>
      <c r="I220" s="5"/>
      <c r="J220" s="5"/>
      <c r="K220" s="57"/>
      <c r="L220" s="57"/>
      <c r="M220" s="5"/>
      <c r="N220" s="5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>
      <c r="F228" s="41"/>
      <c r="G228" s="41"/>
      <c r="H228" s="5"/>
      <c r="I228" s="5"/>
      <c r="J228" s="57"/>
      <c r="K228" s="57"/>
      <c r="L228" s="5"/>
      <c r="M228" s="5"/>
      <c r="N228" s="5"/>
    </row>
    <row r="229" ht="15.75" customHeight="1">
      <c r="F229" s="41"/>
      <c r="G229" s="41"/>
      <c r="H229" s="5"/>
      <c r="I229" s="5"/>
      <c r="J229" s="57"/>
      <c r="K229" s="57"/>
      <c r="L229" s="5"/>
      <c r="M229" s="5"/>
    </row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E80:E82 I10:I11">
    <cfRule type="containsText" dxfId="0" priority="1" operator="containsText" text="King">
      <formula>NOT(ISERROR(SEARCH(("King"),(E80))))</formula>
    </cfRule>
  </conditionalFormatting>
  <conditionalFormatting sqref="E80:E82">
    <cfRule type="containsText" dxfId="3" priority="2" operator="containsText" text="Holiday">
      <formula>NOT(ISERROR(SEARCH(("Holiday"),(E80))))</formula>
    </cfRule>
  </conditionalFormatting>
  <conditionalFormatting sqref="E80:E82 I10:I11">
    <cfRule type="containsText" dxfId="1" priority="3" operator="containsText" text="Showtime">
      <formula>NOT(ISERROR(SEARCH(("Showtime"),(E80))))</formula>
    </cfRule>
  </conditionalFormatting>
  <conditionalFormatting sqref="E80:E82 I10:I11">
    <cfRule type="containsText" dxfId="2" priority="4" operator="containsText" text="Paramount">
      <formula>NOT(ISERROR(SEARCH(("Paramount"),(E80))))</formula>
    </cfRule>
  </conditionalFormatting>
  <conditionalFormatting sqref="E80:G82 H80:H81 I10:M11 N11">
    <cfRule type="containsText" dxfId="4" priority="5" operator="containsText" text="nil">
      <formula>NOT(ISERROR(SEARCH(("nil"),(E80))))</formula>
    </cfRule>
  </conditionalFormatting>
  <conditionalFormatting sqref="F80:G82 H80:H81 J10:L11 M11:N11">
    <cfRule type="containsText" dxfId="5" priority="6" operator="containsText" text="nil">
      <formula>NOT(ISERROR(SEARCH(("nil"),(F80))))</formula>
    </cfRule>
  </conditionalFormatting>
  <conditionalFormatting sqref="M10">
    <cfRule type="containsText" dxfId="5" priority="7" operator="containsText" text="nil">
      <formula>NOT(ISERROR(SEARCH(("nil"),(M10))))</formula>
    </cfRule>
  </conditionalFormatting>
  <printOptions/>
  <pageMargins bottom="0.7480314960629921" footer="0.0" header="0.0" left="0.2362204724409449" right="0.2362204724409449" top="0.7480314960629921"/>
  <pageSetup paperSize="9" scale="95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2023-04-24T00:54:44Z</dcterms:created>
  <dc:creator>salman_mohamm3d</dc:creator>
</cp:coreProperties>
</file>