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hristianbuss/Desktop/Studienassistenz/WS 24:25/"/>
    </mc:Choice>
  </mc:AlternateContent>
  <xr:revisionPtr revIDLastSave="0" documentId="13_ncr:1_{3AE49DF6-4A52-CB44-A842-557A93424568}" xr6:coauthVersionLast="47" xr6:coauthVersionMax="47" xr10:uidLastSave="{00000000-0000-0000-0000-000000000000}"/>
  <bookViews>
    <workbookView xWindow="0" yWindow="500" windowWidth="38400" windowHeight="20060" xr2:uid="{393AE7FE-E9BA-D64F-92E8-E1F77FFD0394}"/>
  </bookViews>
  <sheets>
    <sheet name="Exercise 9" sheetId="2" r:id="rId1"/>
    <sheet name="Exercise 10" sheetId="3" r:id="rId2"/>
    <sheet name="Exercise 11" sheetId="4" r:id="rId3"/>
    <sheet name="Exercise 12" sheetId="5" r:id="rId4"/>
  </sheets>
  <definedNames>
    <definedName name="solver_adj" localSheetId="1" hidden="1">'Exercise 10'!$B$30:$K$33</definedName>
    <definedName name="solver_adj" localSheetId="2" hidden="1">'Exercise 11'!$B$33:$H$39,'Exercise 11'!$K$33:$Q$39,'Exercise 11'!$T$33:$Z$39,'Exercise 11'!$T$5:$Z$11</definedName>
    <definedName name="solver_adj" localSheetId="3" hidden="1">'Exercise 12'!$B$33:$H$39,'Exercise 12'!$K$33:$Q$39</definedName>
    <definedName name="solver_adj" localSheetId="0" hidden="1">'Exercise 9'!$B$30:$K$33</definedName>
    <definedName name="solver_cvg" localSheetId="1" hidden="1">0.0001</definedName>
    <definedName name="solver_cvg" localSheetId="2" hidden="1">0.0001</definedName>
    <definedName name="solver_cvg" localSheetId="3" hidden="1">0.0001</definedName>
    <definedName name="solver_cvg" localSheetId="0" hidden="1">0.0001</definedName>
    <definedName name="solver_drv" localSheetId="1" hidden="1">1</definedName>
    <definedName name="solver_drv" localSheetId="2" hidden="1">1</definedName>
    <definedName name="solver_drv" localSheetId="3" hidden="1">1</definedName>
    <definedName name="solver_drv" localSheetId="0" hidden="1">1</definedName>
    <definedName name="solver_eng" localSheetId="1" hidden="1">2</definedName>
    <definedName name="solver_eng" localSheetId="2" hidden="1">2</definedName>
    <definedName name="solver_eng" localSheetId="3" hidden="1">2</definedName>
    <definedName name="solver_eng" localSheetId="0" hidden="1">2</definedName>
    <definedName name="solver_itr" localSheetId="1" hidden="1">2147483647</definedName>
    <definedName name="solver_itr" localSheetId="2" hidden="1">2147483647</definedName>
    <definedName name="solver_itr" localSheetId="3" hidden="1">2147483647</definedName>
    <definedName name="solver_itr" localSheetId="0" hidden="1">2147483647</definedName>
    <definedName name="solver_lhs1" localSheetId="1" hidden="1">'Exercise 10'!$B$30:$K$33</definedName>
    <definedName name="solver_lhs1" localSheetId="2" hidden="1">'Exercise 11'!$B$33:$H$39</definedName>
    <definedName name="solver_lhs1" localSheetId="3" hidden="1">'Exercise 12'!$B$33:$H$39</definedName>
    <definedName name="solver_lhs1" localSheetId="0" hidden="1">'Exercise 9'!$B$30:$K$33</definedName>
    <definedName name="solver_lhs10" localSheetId="2" hidden="1">'Exercise 11'!$K$33:$Q$39</definedName>
    <definedName name="solver_lhs11" localSheetId="2" hidden="1">'Exercise 11'!$K$33:$Q$39</definedName>
    <definedName name="solver_lhs12" localSheetId="2" hidden="1">'Exercise 11'!$S$45:$S$46</definedName>
    <definedName name="solver_lhs13" localSheetId="2" hidden="1">'Exercise 11'!$S$48:$S$50</definedName>
    <definedName name="solver_lhs14" localSheetId="2" hidden="1">'Exercise 11'!$S$52:$S$53</definedName>
    <definedName name="solver_lhs15" localSheetId="2" hidden="1">'Exercise 11'!$T$33:$Z$39</definedName>
    <definedName name="solver_lhs16" localSheetId="2" hidden="1">'Exercise 11'!$T$33:$Z$39</definedName>
    <definedName name="solver_lhs17" localSheetId="2" hidden="1">'Exercise 11'!$T$5:$Z$11</definedName>
    <definedName name="solver_lhs2" localSheetId="1" hidden="1">'Exercise 10'!$B$39:$J$39</definedName>
    <definedName name="solver_lhs2" localSheetId="2" hidden="1">'Exercise 11'!$B$33:$H$39</definedName>
    <definedName name="solver_lhs2" localSheetId="3" hidden="1">'Exercise 12'!$B$45:$B$53</definedName>
    <definedName name="solver_lhs2" localSheetId="0" hidden="1">'Exercise 9'!$B$39:$J$39</definedName>
    <definedName name="solver_lhs3" localSheetId="1" hidden="1">'Exercise 10'!$M$30:$M$33</definedName>
    <definedName name="solver_lhs3" localSheetId="2" hidden="1">'Exercise 11'!$B$45:$B$46</definedName>
    <definedName name="solver_lhs3" localSheetId="3" hidden="1">'Exercise 12'!$J$45:$J$53</definedName>
    <definedName name="solver_lhs3" localSheetId="0" hidden="1">'Exercise 9'!$B$44:$J$47</definedName>
    <definedName name="solver_lhs4" localSheetId="1" hidden="1">'Exercise 10'!$K$30:$K$33</definedName>
    <definedName name="solver_lhs4" localSheetId="2" hidden="1">'Exercise 11'!$B$48:$B$50</definedName>
    <definedName name="solver_lhs4" localSheetId="3" hidden="1">'Exercise 12'!$K$33:$Q$39</definedName>
    <definedName name="solver_lhs5" localSheetId="1" hidden="1">'Exercise 10'!$M$30:$M$33</definedName>
    <definedName name="solver_lhs5" localSheetId="2" hidden="1">'Exercise 11'!$B$52:$B$53</definedName>
    <definedName name="solver_lhs5" localSheetId="3" hidden="1">'Exercise 12'!$T$33:$Z$39</definedName>
    <definedName name="solver_lhs6" localSheetId="2" hidden="1">'Exercise 11'!$B$58:$H$64</definedName>
    <definedName name="solver_lhs7" localSheetId="2" hidden="1">'Exercise 11'!$J$45:$J$46</definedName>
    <definedName name="solver_lhs8" localSheetId="2" hidden="1">'Exercise 11'!$J$48:$J$50</definedName>
    <definedName name="solver_lhs9" localSheetId="2" hidden="1">'Exercise 11'!$J$52:$J$53</definedName>
    <definedName name="solver_lin" localSheetId="1" hidden="1">1</definedName>
    <definedName name="solver_lin" localSheetId="2" hidden="1">1</definedName>
    <definedName name="solver_lin" localSheetId="3" hidden="1">1</definedName>
    <definedName name="solver_lin" localSheetId="0" hidden="1">1</definedName>
    <definedName name="solver_mip" localSheetId="1" hidden="1">2147483647</definedName>
    <definedName name="solver_mip" localSheetId="2" hidden="1">2147483647</definedName>
    <definedName name="solver_mip" localSheetId="3" hidden="1">2147483647</definedName>
    <definedName name="solver_mip" localSheetId="0" hidden="1">2147483647</definedName>
    <definedName name="solver_mni" localSheetId="1" hidden="1">30</definedName>
    <definedName name="solver_mni" localSheetId="2" hidden="1">30</definedName>
    <definedName name="solver_mni" localSheetId="3" hidden="1">30</definedName>
    <definedName name="solver_mni" localSheetId="0" hidden="1">30</definedName>
    <definedName name="solver_mrt" localSheetId="1" hidden="1">0.075</definedName>
    <definedName name="solver_mrt" localSheetId="2" hidden="1">0.075</definedName>
    <definedName name="solver_mrt" localSheetId="3" hidden="1">0.075</definedName>
    <definedName name="solver_mrt" localSheetId="0" hidden="1">0.075</definedName>
    <definedName name="solver_msl" localSheetId="1" hidden="1">2</definedName>
    <definedName name="solver_msl" localSheetId="2" hidden="1">2</definedName>
    <definedName name="solver_msl" localSheetId="3" hidden="1">2</definedName>
    <definedName name="solver_msl" localSheetId="0" hidden="1">2</definedName>
    <definedName name="solver_neg" localSheetId="1" hidden="1">1</definedName>
    <definedName name="solver_neg" localSheetId="2" hidden="1">1</definedName>
    <definedName name="solver_neg" localSheetId="3" hidden="1">1</definedName>
    <definedName name="solver_neg" localSheetId="0" hidden="1">1</definedName>
    <definedName name="solver_nod" localSheetId="1" hidden="1">2147483647</definedName>
    <definedName name="solver_nod" localSheetId="2" hidden="1">2147483647</definedName>
    <definedName name="solver_nod" localSheetId="3" hidden="1">2147483647</definedName>
    <definedName name="solver_nod" localSheetId="0" hidden="1">2147483647</definedName>
    <definedName name="solver_num" localSheetId="1" hidden="1">3</definedName>
    <definedName name="solver_num" localSheetId="2" hidden="1">17</definedName>
    <definedName name="solver_num" localSheetId="3" hidden="1">5</definedName>
    <definedName name="solver_num" localSheetId="0" hidden="1">3</definedName>
    <definedName name="solver_opt" localSheetId="1" hidden="1">'Exercise 10'!$B$36</definedName>
    <definedName name="solver_opt" localSheetId="2" hidden="1">'Exercise 11'!$B$42</definedName>
    <definedName name="solver_opt" localSheetId="3" hidden="1">'Exercise 12'!$B$42</definedName>
    <definedName name="solver_opt" localSheetId="0" hidden="1">'Exercise 9'!$B$36</definedName>
    <definedName name="solver_pre" localSheetId="1" hidden="1">0.000001</definedName>
    <definedName name="solver_pre" localSheetId="2" hidden="1">0.000001</definedName>
    <definedName name="solver_pre" localSheetId="3" hidden="1">0.000001</definedName>
    <definedName name="solver_pre" localSheetId="0" hidden="1">0.000001</definedName>
    <definedName name="solver_rbv" localSheetId="1" hidden="1">1</definedName>
    <definedName name="solver_rbv" localSheetId="2" hidden="1">1</definedName>
    <definedName name="solver_rbv" localSheetId="3" hidden="1">1</definedName>
    <definedName name="solver_rbv" localSheetId="0" hidden="1">1</definedName>
    <definedName name="solver_rel1" localSheetId="1" hidden="1">5</definedName>
    <definedName name="solver_rel1" localSheetId="2" hidden="1">1</definedName>
    <definedName name="solver_rel1" localSheetId="3" hidden="1">1</definedName>
    <definedName name="solver_rel1" localSheetId="0" hidden="1">5</definedName>
    <definedName name="solver_rel10" localSheetId="2" hidden="1">1</definedName>
    <definedName name="solver_rel11" localSheetId="2" hidden="1">4</definedName>
    <definedName name="solver_rel12" localSheetId="2" hidden="1">2</definedName>
    <definedName name="solver_rel13" localSheetId="2" hidden="1">2</definedName>
    <definedName name="solver_rel14" localSheetId="2" hidden="1">2</definedName>
    <definedName name="solver_rel15" localSheetId="2" hidden="1">1</definedName>
    <definedName name="solver_rel16" localSheetId="2" hidden="1">4</definedName>
    <definedName name="solver_rel17" localSheetId="2" hidden="1">5</definedName>
    <definedName name="solver_rel2" localSheetId="1" hidden="1">2</definedName>
    <definedName name="solver_rel2" localSheetId="2" hidden="1">4</definedName>
    <definedName name="solver_rel2" localSheetId="3" hidden="1">2</definedName>
    <definedName name="solver_rel2" localSheetId="0" hidden="1">2</definedName>
    <definedName name="solver_rel3" localSheetId="1" hidden="1">1</definedName>
    <definedName name="solver_rel3" localSheetId="2" hidden="1">2</definedName>
    <definedName name="solver_rel3" localSheetId="3" hidden="1">2</definedName>
    <definedName name="solver_rel3" localSheetId="0" hidden="1">1</definedName>
    <definedName name="solver_rel4" localSheetId="1" hidden="1">5</definedName>
    <definedName name="solver_rel4" localSheetId="2" hidden="1">2</definedName>
    <definedName name="solver_rel4" localSheetId="3" hidden="1">1</definedName>
    <definedName name="solver_rel5" localSheetId="1" hidden="1">1</definedName>
    <definedName name="solver_rel5" localSheetId="2" hidden="1">2</definedName>
    <definedName name="solver_rel5" localSheetId="3" hidden="1">1</definedName>
    <definedName name="solver_rel6" localSheetId="2" hidden="1">1</definedName>
    <definedName name="solver_rel7" localSheetId="2" hidden="1">2</definedName>
    <definedName name="solver_rel8" localSheetId="2" hidden="1">2</definedName>
    <definedName name="solver_rel9" localSheetId="2" hidden="1">2</definedName>
    <definedName name="solver_rhs1" localSheetId="1" hidden="1">"binär"</definedName>
    <definedName name="solver_rhs1" localSheetId="2" hidden="1">'Exercise 11'!$B$22:$H$28</definedName>
    <definedName name="solver_rhs1" localSheetId="3" hidden="1">'Exercise 12'!$B$22:$H$28</definedName>
    <definedName name="solver_rhs1" localSheetId="0" hidden="1">"binär"</definedName>
    <definedName name="solver_rhs10" localSheetId="2" hidden="1">'Exercise 11'!$K$22:$Q$28</definedName>
    <definedName name="solver_rhs11" localSheetId="2" hidden="1">"Ganzzahlig"</definedName>
    <definedName name="solver_rhs12" localSheetId="2" hidden="1">'Exercise 11'!$U$45:$U$46</definedName>
    <definedName name="solver_rhs13" localSheetId="2" hidden="1">'Exercise 11'!$U$48:$U$50</definedName>
    <definedName name="solver_rhs14" localSheetId="2" hidden="1">'Exercise 11'!$U$52:$U$53</definedName>
    <definedName name="solver_rhs15" localSheetId="2" hidden="1">'Exercise 11'!$T$22:$Z$28</definedName>
    <definedName name="solver_rhs16" localSheetId="2" hidden="1">"Ganzzahlig"</definedName>
    <definedName name="solver_rhs17" localSheetId="2" hidden="1">"binär"</definedName>
    <definedName name="solver_rhs2" localSheetId="1" hidden="1">'Exercise 10'!$B$41:$J$41</definedName>
    <definedName name="solver_rhs2" localSheetId="2" hidden="1">"Ganzzahlig"</definedName>
    <definedName name="solver_rhs2" localSheetId="3" hidden="1">'Exercise 12'!$D$45:$D$53</definedName>
    <definedName name="solver_rhs2" localSheetId="0" hidden="1">'Exercise 9'!$B$41:$J$41</definedName>
    <definedName name="solver_rhs3" localSheetId="1" hidden="1">'Exercise 10'!$N$30:$N$33</definedName>
    <definedName name="solver_rhs3" localSheetId="2" hidden="1">'Exercise 11'!$D$45:$D$46</definedName>
    <definedName name="solver_rhs3" localSheetId="3" hidden="1">'Exercise 12'!$L$45:$L$53</definedName>
    <definedName name="solver_rhs3" localSheetId="0" hidden="1">0</definedName>
    <definedName name="solver_rhs4" localSheetId="1" hidden="1">"binär"</definedName>
    <definedName name="solver_rhs4" localSheetId="2" hidden="1">'Exercise 11'!$D$48:$D$50</definedName>
    <definedName name="solver_rhs4" localSheetId="3" hidden="1">'Exercise 12'!$K$22:$Q$28</definedName>
    <definedName name="solver_rhs5" localSheetId="1" hidden="1">'Exercise 10'!$N$30:$N$33</definedName>
    <definedName name="solver_rhs5" localSheetId="2" hidden="1">'Exercise 11'!$D$52:$D$53</definedName>
    <definedName name="solver_rhs5" localSheetId="3" hidden="1">'Exercise 12'!$T$22:$Z$28</definedName>
    <definedName name="solver_rhs6" localSheetId="2" hidden="1">'Exercise 11'!$K$58:$Q$64</definedName>
    <definedName name="solver_rhs7" localSheetId="2" hidden="1">'Exercise 11'!$L$45:$L$46</definedName>
    <definedName name="solver_rhs8" localSheetId="2" hidden="1">'Exercise 11'!$L$48:$L$50</definedName>
    <definedName name="solver_rhs9" localSheetId="2" hidden="1">'Exercise 11'!$L$52:$L$53</definedName>
    <definedName name="solver_rlx" localSheetId="1" hidden="1">2</definedName>
    <definedName name="solver_rlx" localSheetId="2" hidden="1">2</definedName>
    <definedName name="solver_rlx" localSheetId="3" hidden="1">2</definedName>
    <definedName name="solver_rlx" localSheetId="0" hidden="1">2</definedName>
    <definedName name="solver_rsd" localSheetId="1" hidden="1">0</definedName>
    <definedName name="solver_rsd" localSheetId="2" hidden="1">0</definedName>
    <definedName name="solver_rsd" localSheetId="3" hidden="1">0</definedName>
    <definedName name="solver_rsd" localSheetId="0" hidden="1">0</definedName>
    <definedName name="solver_scl" localSheetId="1" hidden="1">1</definedName>
    <definedName name="solver_scl" localSheetId="2" hidden="1">1</definedName>
    <definedName name="solver_scl" localSheetId="3" hidden="1">1</definedName>
    <definedName name="solver_scl" localSheetId="0" hidden="1">1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ho" localSheetId="0" hidden="1">2</definedName>
    <definedName name="solver_ssz" localSheetId="1" hidden="1">100</definedName>
    <definedName name="solver_ssz" localSheetId="2" hidden="1">100</definedName>
    <definedName name="solver_ssz" localSheetId="3" hidden="1">100</definedName>
    <definedName name="solver_ssz" localSheetId="0" hidden="1">100</definedName>
    <definedName name="solver_tim" localSheetId="1" hidden="1">2147483647</definedName>
    <definedName name="solver_tim" localSheetId="2" hidden="1">2147483647</definedName>
    <definedName name="solver_tim" localSheetId="3" hidden="1">2147483647</definedName>
    <definedName name="solver_tim" localSheetId="0" hidden="1">2147483647</definedName>
    <definedName name="solver_tol" localSheetId="1" hidden="1">0.01</definedName>
    <definedName name="solver_tol" localSheetId="2" hidden="1">0.01</definedName>
    <definedName name="solver_tol" localSheetId="3" hidden="1">0.01</definedName>
    <definedName name="solver_tol" localSheetId="0" hidden="1">0.01</definedName>
    <definedName name="solver_typ" localSheetId="1" hidden="1">2</definedName>
    <definedName name="solver_typ" localSheetId="2" hidden="1">2</definedName>
    <definedName name="solver_typ" localSheetId="3" hidden="1">2</definedName>
    <definedName name="solver_typ" localSheetId="0" hidden="1">2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al" localSheetId="0" hidden="1">0</definedName>
    <definedName name="solver_ver" localSheetId="1" hidden="1">2</definedName>
    <definedName name="solver_ver" localSheetId="2" hidden="1">2</definedName>
    <definedName name="solver_ver" localSheetId="3" hidden="1">2</definedName>
    <definedName name="solver_ver" localSheetId="0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9" i="4" l="1"/>
  <c r="L59" i="4"/>
  <c r="M59" i="4"/>
  <c r="N59" i="4"/>
  <c r="O59" i="4"/>
  <c r="P59" i="4"/>
  <c r="Q59" i="4"/>
  <c r="K60" i="4"/>
  <c r="L60" i="4"/>
  <c r="M60" i="4"/>
  <c r="N60" i="4"/>
  <c r="O60" i="4"/>
  <c r="P60" i="4"/>
  <c r="Q60" i="4"/>
  <c r="K61" i="4"/>
  <c r="L61" i="4"/>
  <c r="M61" i="4"/>
  <c r="N61" i="4"/>
  <c r="O61" i="4"/>
  <c r="P61" i="4"/>
  <c r="Q61" i="4"/>
  <c r="K62" i="4"/>
  <c r="L62" i="4"/>
  <c r="M62" i="4"/>
  <c r="N62" i="4"/>
  <c r="O62" i="4"/>
  <c r="P62" i="4"/>
  <c r="Q62" i="4"/>
  <c r="K63" i="4"/>
  <c r="L63" i="4"/>
  <c r="M63" i="4"/>
  <c r="N63" i="4"/>
  <c r="O63" i="4"/>
  <c r="P63" i="4"/>
  <c r="Q63" i="4"/>
  <c r="K64" i="4"/>
  <c r="L64" i="4"/>
  <c r="M64" i="4"/>
  <c r="N64" i="4"/>
  <c r="O64" i="4"/>
  <c r="P64" i="4"/>
  <c r="Q64" i="4"/>
  <c r="L58" i="4"/>
  <c r="M58" i="4"/>
  <c r="N58" i="4"/>
  <c r="O58" i="4"/>
  <c r="P58" i="4"/>
  <c r="Q58" i="4"/>
  <c r="K58" i="4"/>
  <c r="J53" i="5"/>
  <c r="B53" i="5"/>
  <c r="B52" i="5"/>
  <c r="L51" i="5"/>
  <c r="J51" i="5"/>
  <c r="L50" i="5"/>
  <c r="J50" i="5"/>
  <c r="D50" i="5"/>
  <c r="B50" i="5"/>
  <c r="L49" i="5"/>
  <c r="J49" i="5"/>
  <c r="D49" i="5"/>
  <c r="B49" i="5"/>
  <c r="D48" i="5"/>
  <c r="B48" i="5"/>
  <c r="L47" i="5"/>
  <c r="J47" i="5"/>
  <c r="L46" i="5"/>
  <c r="J46" i="5"/>
  <c r="D46" i="5"/>
  <c r="B46" i="5"/>
  <c r="L45" i="5"/>
  <c r="J45" i="5"/>
  <c r="D45" i="5"/>
  <c r="B45" i="5"/>
  <c r="B42" i="5"/>
  <c r="Z39" i="5"/>
  <c r="Y39" i="5"/>
  <c r="X39" i="5"/>
  <c r="W39" i="5"/>
  <c r="V39" i="5"/>
  <c r="U39" i="5"/>
  <c r="T39" i="5"/>
  <c r="Z38" i="5"/>
  <c r="Y38" i="5"/>
  <c r="X38" i="5"/>
  <c r="W38" i="5"/>
  <c r="V38" i="5"/>
  <c r="U38" i="5"/>
  <c r="T38" i="5"/>
  <c r="Z37" i="5"/>
  <c r="Y37" i="5"/>
  <c r="X37" i="5"/>
  <c r="W37" i="5"/>
  <c r="V37" i="5"/>
  <c r="U37" i="5"/>
  <c r="T37" i="5"/>
  <c r="Z36" i="5"/>
  <c r="Y36" i="5"/>
  <c r="X36" i="5"/>
  <c r="W36" i="5"/>
  <c r="V36" i="5"/>
  <c r="U36" i="5"/>
  <c r="T36" i="5"/>
  <c r="Z35" i="5"/>
  <c r="Y35" i="5"/>
  <c r="X35" i="5"/>
  <c r="W35" i="5"/>
  <c r="V35" i="5"/>
  <c r="U35" i="5"/>
  <c r="T35" i="5"/>
  <c r="Z34" i="5"/>
  <c r="Y34" i="5"/>
  <c r="X34" i="5"/>
  <c r="W34" i="5"/>
  <c r="V34" i="5"/>
  <c r="U34" i="5"/>
  <c r="T34" i="5"/>
  <c r="Z33" i="5"/>
  <c r="Y33" i="5"/>
  <c r="X33" i="5"/>
  <c r="W33" i="5"/>
  <c r="V33" i="5"/>
  <c r="U33" i="5"/>
  <c r="T33" i="5"/>
  <c r="H64" i="4"/>
  <c r="G64" i="4"/>
  <c r="F64" i="4"/>
  <c r="E64" i="4"/>
  <c r="D64" i="4"/>
  <c r="C64" i="4"/>
  <c r="B64" i="4"/>
  <c r="H63" i="4"/>
  <c r="G63" i="4"/>
  <c r="F63" i="4"/>
  <c r="E63" i="4"/>
  <c r="D63" i="4"/>
  <c r="C63" i="4"/>
  <c r="B63" i="4"/>
  <c r="H62" i="4"/>
  <c r="G62" i="4"/>
  <c r="F62" i="4"/>
  <c r="E62" i="4"/>
  <c r="D62" i="4"/>
  <c r="C62" i="4"/>
  <c r="B62" i="4"/>
  <c r="H61" i="4"/>
  <c r="G61" i="4"/>
  <c r="F61" i="4"/>
  <c r="E61" i="4"/>
  <c r="D61" i="4"/>
  <c r="C61" i="4"/>
  <c r="B61" i="4"/>
  <c r="H60" i="4"/>
  <c r="G60" i="4"/>
  <c r="F60" i="4"/>
  <c r="E60" i="4"/>
  <c r="D60" i="4"/>
  <c r="C60" i="4"/>
  <c r="B60" i="4"/>
  <c r="H59" i="4"/>
  <c r="G59" i="4"/>
  <c r="F59" i="4"/>
  <c r="E59" i="4"/>
  <c r="D59" i="4"/>
  <c r="C59" i="4"/>
  <c r="B59" i="4"/>
  <c r="H58" i="4"/>
  <c r="G58" i="4"/>
  <c r="F58" i="4"/>
  <c r="E58" i="4"/>
  <c r="D58" i="4"/>
  <c r="C58" i="4"/>
  <c r="B58" i="4"/>
  <c r="S53" i="4"/>
  <c r="J53" i="4"/>
  <c r="B53" i="4"/>
  <c r="S52" i="4"/>
  <c r="J52" i="4"/>
  <c r="B52" i="4"/>
  <c r="U50" i="4"/>
  <c r="S50" i="4"/>
  <c r="L50" i="4"/>
  <c r="J50" i="4"/>
  <c r="D50" i="4"/>
  <c r="B50" i="4"/>
  <c r="U49" i="4"/>
  <c r="S49" i="4"/>
  <c r="L49" i="4"/>
  <c r="J49" i="4"/>
  <c r="D49" i="4"/>
  <c r="B49" i="4"/>
  <c r="U48" i="4"/>
  <c r="S48" i="4"/>
  <c r="L48" i="4"/>
  <c r="J48" i="4"/>
  <c r="D48" i="4"/>
  <c r="B48" i="4"/>
  <c r="U46" i="4"/>
  <c r="S46" i="4"/>
  <c r="L46" i="4"/>
  <c r="J46" i="4"/>
  <c r="D46" i="4"/>
  <c r="B46" i="4"/>
  <c r="U45" i="4"/>
  <c r="S45" i="4"/>
  <c r="L45" i="4"/>
  <c r="J45" i="4"/>
  <c r="D45" i="4"/>
  <c r="B45" i="4"/>
  <c r="B42" i="4"/>
  <c r="J39" i="3"/>
  <c r="I39" i="3"/>
  <c r="H39" i="3"/>
  <c r="G39" i="3"/>
  <c r="F39" i="3"/>
  <c r="E39" i="3"/>
  <c r="D39" i="3"/>
  <c r="C39" i="3"/>
  <c r="B39" i="3"/>
  <c r="N33" i="3"/>
  <c r="M33" i="3"/>
  <c r="N32" i="3"/>
  <c r="M32" i="3"/>
  <c r="N31" i="3"/>
  <c r="M31" i="3"/>
  <c r="N30" i="3"/>
  <c r="M30" i="3"/>
  <c r="J26" i="3"/>
  <c r="I26" i="3"/>
  <c r="H26" i="3"/>
  <c r="G26" i="3"/>
  <c r="F26" i="3"/>
  <c r="E26" i="3"/>
  <c r="D26" i="3"/>
  <c r="C26" i="3"/>
  <c r="B26" i="3"/>
  <c r="J25" i="3"/>
  <c r="I25" i="3"/>
  <c r="H25" i="3"/>
  <c r="G25" i="3"/>
  <c r="F25" i="3"/>
  <c r="E25" i="3"/>
  <c r="D25" i="3"/>
  <c r="C25" i="3"/>
  <c r="B25" i="3"/>
  <c r="J24" i="3"/>
  <c r="I24" i="3"/>
  <c r="H24" i="3"/>
  <c r="G24" i="3"/>
  <c r="F24" i="3"/>
  <c r="E24" i="3"/>
  <c r="D24" i="3"/>
  <c r="C24" i="3"/>
  <c r="B24" i="3"/>
  <c r="J23" i="3"/>
  <c r="I23" i="3"/>
  <c r="H23" i="3"/>
  <c r="G23" i="3"/>
  <c r="F23" i="3"/>
  <c r="E23" i="3"/>
  <c r="D23" i="3"/>
  <c r="C23" i="3"/>
  <c r="B23" i="3"/>
  <c r="J47" i="2"/>
  <c r="I47" i="2"/>
  <c r="H47" i="2"/>
  <c r="G47" i="2"/>
  <c r="F47" i="2"/>
  <c r="E47" i="2"/>
  <c r="D47" i="2"/>
  <c r="C47" i="2"/>
  <c r="B47" i="2"/>
  <c r="J46" i="2"/>
  <c r="I46" i="2"/>
  <c r="H46" i="2"/>
  <c r="G46" i="2"/>
  <c r="F46" i="2"/>
  <c r="E46" i="2"/>
  <c r="D46" i="2"/>
  <c r="C46" i="2"/>
  <c r="B46" i="2"/>
  <c r="J45" i="2"/>
  <c r="I45" i="2"/>
  <c r="H45" i="2"/>
  <c r="G45" i="2"/>
  <c r="F45" i="2"/>
  <c r="E45" i="2"/>
  <c r="D45" i="2"/>
  <c r="C45" i="2"/>
  <c r="B45" i="2"/>
  <c r="J44" i="2"/>
  <c r="I44" i="2"/>
  <c r="H44" i="2"/>
  <c r="G44" i="2"/>
  <c r="F44" i="2"/>
  <c r="E44" i="2"/>
  <c r="D44" i="2"/>
  <c r="C44" i="2"/>
  <c r="B44" i="2"/>
  <c r="J39" i="2"/>
  <c r="I39" i="2"/>
  <c r="H39" i="2"/>
  <c r="G39" i="2"/>
  <c r="F39" i="2"/>
  <c r="E39" i="2"/>
  <c r="D39" i="2"/>
  <c r="C39" i="2"/>
  <c r="B39" i="2"/>
  <c r="J26" i="2"/>
  <c r="I26" i="2"/>
  <c r="H26" i="2"/>
  <c r="G26" i="2"/>
  <c r="F26" i="2"/>
  <c r="E26" i="2"/>
  <c r="D26" i="2"/>
  <c r="C26" i="2"/>
  <c r="B26" i="2"/>
  <c r="J25" i="2"/>
  <c r="I25" i="2"/>
  <c r="H25" i="2"/>
  <c r="G25" i="2"/>
  <c r="F25" i="2"/>
  <c r="E25" i="2"/>
  <c r="D25" i="2"/>
  <c r="C25" i="2"/>
  <c r="B25" i="2"/>
  <c r="J24" i="2"/>
  <c r="I24" i="2"/>
  <c r="H24" i="2"/>
  <c r="G24" i="2"/>
  <c r="F24" i="2"/>
  <c r="E24" i="2"/>
  <c r="D24" i="2"/>
  <c r="C24" i="2"/>
  <c r="B24" i="2"/>
  <c r="J23" i="2"/>
  <c r="I23" i="2"/>
  <c r="H23" i="2"/>
  <c r="G23" i="2"/>
  <c r="F23" i="2"/>
  <c r="E23" i="2"/>
  <c r="D23" i="2"/>
  <c r="C23" i="2"/>
  <c r="B36" i="2" s="1"/>
  <c r="B23" i="2"/>
  <c r="B36" i="3" l="1"/>
</calcChain>
</file>

<file path=xl/sharedStrings.xml><?xml version="1.0" encoding="utf-8"?>
<sst xmlns="http://schemas.openxmlformats.org/spreadsheetml/2006/main" count="247" uniqueCount="68">
  <si>
    <t>Simple Plant Location Model</t>
  </si>
  <si>
    <t>Distance matrix</t>
  </si>
  <si>
    <t>Potential locations</t>
  </si>
  <si>
    <t>Customers</t>
  </si>
  <si>
    <t>Barnwell</t>
  </si>
  <si>
    <t>Cherokee</t>
  </si>
  <si>
    <t>Fairfield</t>
  </si>
  <si>
    <t>Lancaster</t>
  </si>
  <si>
    <t>Aiken</t>
  </si>
  <si>
    <t>Anderson</t>
  </si>
  <si>
    <t>Berkeley</t>
  </si>
  <si>
    <t>Charleston</t>
  </si>
  <si>
    <t>Greenville</t>
  </si>
  <si>
    <t>Horry</t>
  </si>
  <si>
    <t>Lexington</t>
  </si>
  <si>
    <t>Richland</t>
  </si>
  <si>
    <t>Spartanburg</t>
  </si>
  <si>
    <t>Fix costs</t>
  </si>
  <si>
    <t>Demand</t>
  </si>
  <si>
    <t>c_ij</t>
  </si>
  <si>
    <t>x_ij</t>
  </si>
  <si>
    <t>y_i</t>
  </si>
  <si>
    <t>Obj. Fct.</t>
  </si>
  <si>
    <t>Constraints</t>
  </si>
  <si>
    <t>=</t>
  </si>
  <si>
    <t>Capacitated Plant Location Model</t>
  </si>
  <si>
    <t>Columbia</t>
  </si>
  <si>
    <t>Myrtle Beach</t>
  </si>
  <si>
    <t>Florence</t>
  </si>
  <si>
    <t>Sumter</t>
  </si>
  <si>
    <t>Rock Hill</t>
  </si>
  <si>
    <t>Greenwood</t>
  </si>
  <si>
    <t>Beaufort</t>
  </si>
  <si>
    <t>Hilton Head</t>
  </si>
  <si>
    <t>Cap./Dem.</t>
  </si>
  <si>
    <t>y_ij</t>
  </si>
  <si>
    <t>Capacities</t>
  </si>
  <si>
    <t>d_j*x_ij</t>
  </si>
  <si>
    <t>q_i*y_i</t>
  </si>
  <si>
    <t>Linear Fixed-Charge Network Design Model</t>
  </si>
  <si>
    <t>Transportation costs</t>
  </si>
  <si>
    <t>Fixed costs</t>
  </si>
  <si>
    <t>i\j</t>
  </si>
  <si>
    <t>Supply/Demand for RawA</t>
  </si>
  <si>
    <t>Supply/Demand for RawB</t>
  </si>
  <si>
    <t>Supply/Demand for RawC</t>
  </si>
  <si>
    <t>i</t>
  </si>
  <si>
    <t>o_i</t>
  </si>
  <si>
    <t>d_i</t>
  </si>
  <si>
    <t>i ∈ T</t>
  </si>
  <si>
    <t>Limitation RawA (u_ij)</t>
  </si>
  <si>
    <t>Limitation RawB (u_ij)</t>
  </si>
  <si>
    <t>Limitation RawC (u_ij)</t>
  </si>
  <si>
    <t>x_ij RawA</t>
  </si>
  <si>
    <t>x_ij RawB</t>
  </si>
  <si>
    <t>x_ij RawC</t>
  </si>
  <si>
    <t>Sum of all transported materials</t>
  </si>
  <si>
    <t>M*y_ij</t>
  </si>
  <si>
    <t xml:space="preserve">Linear Multi-Commodity Minimum-Cost Flow Problem </t>
  </si>
  <si>
    <t>Distance</t>
  </si>
  <si>
    <t>Limitation first product</t>
  </si>
  <si>
    <t>Limitation second product</t>
  </si>
  <si>
    <t>Limitation overall</t>
  </si>
  <si>
    <t>x_ij first product</t>
  </si>
  <si>
    <t>x_ij second product</t>
  </si>
  <si>
    <t>Sum of both x_ij</t>
  </si>
  <si>
    <t>Supply/Demand first product</t>
  </si>
  <si>
    <t>Supply/Demand second product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</si>
</sst>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0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1"/>
      <color theme="1"/>
      <name val="Aptos Narrow"/>
      <family val="2"/>
      <scheme val="minor"/>
    </font>
    <font>
      <sz val="12"/>
      <color theme="1"/>
      <name val="Aptos Narrow"/>
      <scheme val="minor"/>
    </font>
    <font>
      <i/>
      <sz val="12"/>
      <color theme="1"/>
      <name val="Aptos Narrow"/>
      <scheme val="minor"/>
    </font>
    <font>
      <sz val="12"/>
      <color rgb="FF000000"/>
      <name val="Aptos Narrow"/>
      <scheme val="minor"/>
    </font>
    <font>
      <sz val="12"/>
      <color rgb="FF000000"/>
      <name val="Aptos Narrow"/>
      <family val="2"/>
      <scheme val="minor"/>
    </font>
    <font>
      <b/>
      <sz val="12"/>
      <color rgb="FF000000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4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4" fillId="0" borderId="0"/>
    <xf numFmtId="43" fontId="1" fillId="0" borderId="0" applyFont="0" applyFill="0" applyBorder="0" applyAlignment="0" applyProtection="0"/>
  </cellStyleXfs>
  <cellXfs count="131">
    <xf numFmtId="0" fontId="0" fillId="0" borderId="0" xfId="0"/>
    <xf numFmtId="3" fontId="3" fillId="0" borderId="0" xfId="0" applyNumberFormat="1" applyFont="1" applyAlignment="1">
      <alignment horizontal="left"/>
    </xf>
    <xf numFmtId="3" fontId="3" fillId="0" borderId="0" xfId="0" applyNumberFormat="1" applyFont="1" applyAlignment="1">
      <alignment horizontal="center"/>
    </xf>
    <xf numFmtId="3" fontId="0" fillId="0" borderId="0" xfId="0" applyNumberFormat="1" applyAlignment="1">
      <alignment horizontal="center"/>
    </xf>
    <xf numFmtId="3" fontId="0" fillId="0" borderId="4" xfId="0" applyNumberFormat="1" applyBorder="1" applyAlignment="1">
      <alignment horizontal="center"/>
    </xf>
    <xf numFmtId="3" fontId="5" fillId="0" borderId="5" xfId="1" applyNumberFormat="1" applyFont="1" applyBorder="1" applyAlignment="1">
      <alignment horizontal="center"/>
    </xf>
    <xf numFmtId="3" fontId="5" fillId="0" borderId="8" xfId="0" applyNumberFormat="1" applyFont="1" applyBorder="1" applyAlignment="1">
      <alignment horizontal="center"/>
    </xf>
    <xf numFmtId="3" fontId="5" fillId="0" borderId="0" xfId="0" applyNumberFormat="1" applyFont="1" applyAlignment="1">
      <alignment horizontal="center"/>
    </xf>
    <xf numFmtId="3" fontId="0" fillId="0" borderId="9" xfId="0" applyNumberFormat="1" applyBorder="1" applyAlignment="1">
      <alignment horizontal="center"/>
    </xf>
    <xf numFmtId="3" fontId="0" fillId="0" borderId="10" xfId="0" applyNumberFormat="1" applyBorder="1" applyAlignment="1">
      <alignment horizontal="center"/>
    </xf>
    <xf numFmtId="3" fontId="0" fillId="0" borderId="11" xfId="0" applyNumberFormat="1" applyBorder="1" applyAlignment="1">
      <alignment horizontal="center"/>
    </xf>
    <xf numFmtId="3" fontId="3" fillId="0" borderId="12" xfId="0" applyNumberFormat="1" applyFont="1" applyBorder="1" applyAlignment="1">
      <alignment horizontal="center"/>
    </xf>
    <xf numFmtId="3" fontId="0" fillId="0" borderId="13" xfId="0" applyNumberFormat="1" applyBorder="1" applyAlignment="1">
      <alignment horizontal="center"/>
    </xf>
    <xf numFmtId="3" fontId="0" fillId="2" borderId="0" xfId="0" applyNumberFormat="1" applyFill="1" applyAlignment="1">
      <alignment horizontal="center"/>
    </xf>
    <xf numFmtId="3" fontId="0" fillId="2" borderId="14" xfId="0" applyNumberFormat="1" applyFill="1" applyBorder="1" applyAlignment="1">
      <alignment horizontal="center"/>
    </xf>
    <xf numFmtId="3" fontId="0" fillId="0" borderId="14" xfId="0" applyNumberFormat="1" applyBorder="1" applyAlignment="1">
      <alignment horizontal="center"/>
    </xf>
    <xf numFmtId="3" fontId="0" fillId="0" borderId="15" xfId="0" applyNumberForma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3" fontId="0" fillId="2" borderId="6" xfId="0" applyNumberFormat="1" applyFill="1" applyBorder="1" applyAlignment="1">
      <alignment horizontal="center"/>
    </xf>
    <xf numFmtId="3" fontId="0" fillId="2" borderId="7" xfId="0" applyNumberFormat="1" applyFill="1" applyBorder="1" applyAlignment="1">
      <alignment horizontal="center"/>
    </xf>
    <xf numFmtId="3" fontId="0" fillId="0" borderId="6" xfId="0" applyNumberFormat="1" applyBorder="1" applyAlignment="1">
      <alignment horizontal="center"/>
    </xf>
    <xf numFmtId="3" fontId="0" fillId="0" borderId="7" xfId="0" applyNumberFormat="1" applyBorder="1" applyAlignment="1">
      <alignment horizontal="center"/>
    </xf>
    <xf numFmtId="3" fontId="0" fillId="0" borderId="16" xfId="0" applyNumberFormat="1" applyBorder="1" applyAlignment="1">
      <alignment horizontal="center"/>
    </xf>
    <xf numFmtId="3" fontId="5" fillId="2" borderId="0" xfId="2" applyNumberFormat="1" applyFont="1" applyFill="1" applyBorder="1" applyAlignment="1">
      <alignment horizontal="center"/>
    </xf>
    <xf numFmtId="3" fontId="0" fillId="0" borderId="17" xfId="0" applyNumberFormat="1" applyBorder="1" applyAlignment="1">
      <alignment horizontal="center"/>
    </xf>
    <xf numFmtId="3" fontId="3" fillId="0" borderId="18" xfId="0" applyNumberFormat="1" applyFont="1" applyBorder="1" applyAlignment="1">
      <alignment horizontal="center"/>
    </xf>
    <xf numFmtId="3" fontId="0" fillId="0" borderId="19" xfId="0" applyNumberFormat="1" applyBorder="1" applyAlignment="1">
      <alignment horizontal="center"/>
    </xf>
    <xf numFmtId="3" fontId="0" fillId="0" borderId="20" xfId="0" applyNumberFormat="1" applyBorder="1" applyAlignment="1">
      <alignment horizontal="center"/>
    </xf>
    <xf numFmtId="3" fontId="0" fillId="0" borderId="21" xfId="0" applyNumberFormat="1" applyBorder="1" applyAlignment="1">
      <alignment horizontal="center"/>
    </xf>
    <xf numFmtId="3" fontId="0" fillId="0" borderId="22" xfId="0" applyNumberFormat="1" applyBorder="1" applyAlignment="1">
      <alignment horizontal="center"/>
    </xf>
    <xf numFmtId="3" fontId="0" fillId="0" borderId="23" xfId="0" applyNumberFormat="1" applyBorder="1" applyAlignment="1">
      <alignment horizontal="center"/>
    </xf>
    <xf numFmtId="3" fontId="0" fillId="0" borderId="2" xfId="0" applyNumberFormat="1" applyBorder="1" applyAlignment="1">
      <alignment horizontal="center"/>
    </xf>
    <xf numFmtId="3" fontId="0" fillId="0" borderId="24" xfId="0" applyNumberFormat="1" applyBorder="1" applyAlignment="1">
      <alignment horizontal="center"/>
    </xf>
    <xf numFmtId="3" fontId="0" fillId="0" borderId="18" xfId="0" applyNumberFormat="1" applyBorder="1" applyAlignment="1">
      <alignment horizontal="center"/>
    </xf>
    <xf numFmtId="3" fontId="0" fillId="0" borderId="3" xfId="0" applyNumberFormat="1" applyBorder="1" applyAlignment="1">
      <alignment horizontal="center"/>
    </xf>
    <xf numFmtId="3" fontId="0" fillId="3" borderId="0" xfId="0" applyNumberFormat="1" applyFill="1" applyAlignment="1">
      <alignment horizontal="center"/>
    </xf>
    <xf numFmtId="3" fontId="0" fillId="3" borderId="14" xfId="0" applyNumberFormat="1" applyFill="1" applyBorder="1" applyAlignment="1">
      <alignment horizontal="center"/>
    </xf>
    <xf numFmtId="3" fontId="0" fillId="3" borderId="15" xfId="0" applyNumberFormat="1" applyFill="1" applyBorder="1" applyAlignment="1">
      <alignment horizontal="center"/>
    </xf>
    <xf numFmtId="3" fontId="0" fillId="3" borderId="19" xfId="0" applyNumberFormat="1" applyFill="1" applyBorder="1" applyAlignment="1">
      <alignment horizontal="center"/>
    </xf>
    <xf numFmtId="3" fontId="0" fillId="3" borderId="20" xfId="0" applyNumberFormat="1" applyFill="1" applyBorder="1" applyAlignment="1">
      <alignment horizontal="center"/>
    </xf>
    <xf numFmtId="3" fontId="0" fillId="3" borderId="22" xfId="0" applyNumberFormat="1" applyFill="1" applyBorder="1" applyAlignment="1">
      <alignment horizontal="center"/>
    </xf>
    <xf numFmtId="3" fontId="0" fillId="0" borderId="25" xfId="0" applyNumberFormat="1" applyBorder="1" applyAlignment="1">
      <alignment horizontal="center"/>
    </xf>
    <xf numFmtId="3" fontId="0" fillId="4" borderId="26" xfId="0" applyNumberFormat="1" applyFill="1" applyBorder="1" applyAlignment="1">
      <alignment horizontal="center"/>
    </xf>
    <xf numFmtId="3" fontId="0" fillId="0" borderId="27" xfId="0" applyNumberFormat="1" applyBorder="1" applyAlignment="1">
      <alignment horizontal="center"/>
    </xf>
    <xf numFmtId="3" fontId="0" fillId="5" borderId="28" xfId="0" applyNumberFormat="1" applyFill="1" applyBorder="1" applyAlignment="1">
      <alignment horizontal="center"/>
    </xf>
    <xf numFmtId="3" fontId="0" fillId="5" borderId="29" xfId="0" applyNumberFormat="1" applyFill="1" applyBorder="1" applyAlignment="1">
      <alignment horizontal="center"/>
    </xf>
    <xf numFmtId="3" fontId="0" fillId="5" borderId="0" xfId="0" applyNumberFormat="1" applyFill="1" applyAlignment="1">
      <alignment horizontal="center"/>
    </xf>
    <xf numFmtId="3" fontId="0" fillId="5" borderId="15" xfId="0" applyNumberFormat="1" applyFill="1" applyBorder="1" applyAlignment="1">
      <alignment horizontal="center"/>
    </xf>
    <xf numFmtId="3" fontId="0" fillId="5" borderId="19" xfId="0" applyNumberFormat="1" applyFill="1" applyBorder="1" applyAlignment="1">
      <alignment horizontal="center"/>
    </xf>
    <xf numFmtId="3" fontId="0" fillId="5" borderId="22" xfId="0" applyNumberFormat="1" applyFill="1" applyBorder="1" applyAlignment="1">
      <alignment horizontal="center"/>
    </xf>
    <xf numFmtId="3" fontId="0" fillId="0" borderId="30" xfId="0" applyNumberFormat="1" applyBorder="1" applyAlignment="1">
      <alignment horizontal="center"/>
    </xf>
    <xf numFmtId="3" fontId="0" fillId="0" borderId="31" xfId="0" applyNumberFormat="1" applyBorder="1" applyAlignment="1">
      <alignment horizontal="center"/>
    </xf>
    <xf numFmtId="3" fontId="7" fillId="0" borderId="11" xfId="0" applyNumberFormat="1" applyFont="1" applyBorder="1" applyAlignment="1">
      <alignment horizontal="center"/>
    </xf>
    <xf numFmtId="3" fontId="7" fillId="0" borderId="10" xfId="0" applyNumberFormat="1" applyFont="1" applyBorder="1" applyAlignment="1">
      <alignment horizontal="center"/>
    </xf>
    <xf numFmtId="3" fontId="0" fillId="0" borderId="32" xfId="0" applyNumberFormat="1" applyBorder="1" applyAlignment="1">
      <alignment horizontal="center"/>
    </xf>
    <xf numFmtId="3" fontId="0" fillId="2" borderId="33" xfId="0" applyNumberFormat="1" applyFill="1" applyBorder="1" applyAlignment="1">
      <alignment horizontal="center"/>
    </xf>
    <xf numFmtId="3" fontId="8" fillId="0" borderId="0" xfId="0" applyNumberFormat="1" applyFont="1" applyAlignment="1">
      <alignment horizontal="center"/>
    </xf>
    <xf numFmtId="3" fontId="8" fillId="0" borderId="14" xfId="0" applyNumberFormat="1" applyFont="1" applyBorder="1" applyAlignment="1">
      <alignment horizontal="center"/>
    </xf>
    <xf numFmtId="3" fontId="0" fillId="0" borderId="34" xfId="0" applyNumberFormat="1" applyBorder="1" applyAlignment="1">
      <alignment horizontal="center"/>
    </xf>
    <xf numFmtId="3" fontId="0" fillId="2" borderId="35" xfId="0" applyNumberFormat="1" applyFill="1" applyBorder="1" applyAlignment="1">
      <alignment horizontal="center"/>
    </xf>
    <xf numFmtId="3" fontId="8" fillId="0" borderId="6" xfId="0" applyNumberFormat="1" applyFont="1" applyBorder="1" applyAlignment="1">
      <alignment horizontal="center"/>
    </xf>
    <xf numFmtId="3" fontId="8" fillId="0" borderId="7" xfId="0" applyNumberFormat="1" applyFont="1" applyBorder="1" applyAlignment="1">
      <alignment horizontal="center"/>
    </xf>
    <xf numFmtId="3" fontId="0" fillId="0" borderId="33" xfId="0" applyNumberFormat="1" applyBorder="1" applyAlignment="1">
      <alignment horizontal="center"/>
    </xf>
    <xf numFmtId="3" fontId="0" fillId="0" borderId="35" xfId="0" applyNumberFormat="1" applyBorder="1" applyAlignment="1">
      <alignment horizontal="center"/>
    </xf>
    <xf numFmtId="3" fontId="8" fillId="0" borderId="36" xfId="0" applyNumberFormat="1" applyFont="1" applyBorder="1" applyAlignment="1">
      <alignment horizontal="center"/>
    </xf>
    <xf numFmtId="3" fontId="8" fillId="0" borderId="19" xfId="0" applyNumberFormat="1" applyFont="1" applyBorder="1" applyAlignment="1">
      <alignment horizontal="center"/>
    </xf>
    <xf numFmtId="3" fontId="8" fillId="0" borderId="20" xfId="0" applyNumberFormat="1" applyFont="1" applyBorder="1" applyAlignment="1">
      <alignment horizontal="center"/>
    </xf>
    <xf numFmtId="3" fontId="9" fillId="0" borderId="0" xfId="0" applyNumberFormat="1" applyFont="1" applyAlignment="1">
      <alignment horizontal="center"/>
    </xf>
    <xf numFmtId="3" fontId="0" fillId="0" borderId="37" xfId="0" applyNumberFormat="1" applyBorder="1" applyAlignment="1">
      <alignment horizontal="center"/>
    </xf>
    <xf numFmtId="3" fontId="5" fillId="0" borderId="37" xfId="0" applyNumberFormat="1" applyFont="1" applyBorder="1" applyAlignment="1">
      <alignment horizontal="center"/>
    </xf>
    <xf numFmtId="3" fontId="7" fillId="0" borderId="3" xfId="0" applyNumberFormat="1" applyFont="1" applyBorder="1" applyAlignment="1">
      <alignment horizontal="center"/>
    </xf>
    <xf numFmtId="3" fontId="7" fillId="0" borderId="24" xfId="0" applyNumberFormat="1" applyFont="1" applyBorder="1" applyAlignment="1">
      <alignment horizontal="center"/>
    </xf>
    <xf numFmtId="3" fontId="0" fillId="3" borderId="32" xfId="0" applyNumberFormat="1" applyFill="1" applyBorder="1" applyAlignment="1">
      <alignment horizontal="center"/>
    </xf>
    <xf numFmtId="3" fontId="7" fillId="0" borderId="32" xfId="0" applyNumberFormat="1" applyFont="1" applyBorder="1" applyAlignment="1">
      <alignment horizontal="center"/>
    </xf>
    <xf numFmtId="3" fontId="7" fillId="5" borderId="14" xfId="0" applyNumberFormat="1" applyFont="1" applyFill="1" applyBorder="1" applyAlignment="1">
      <alignment horizontal="center"/>
    </xf>
    <xf numFmtId="3" fontId="7" fillId="5" borderId="15" xfId="0" applyNumberFormat="1" applyFont="1" applyFill="1" applyBorder="1" applyAlignment="1">
      <alignment horizontal="center"/>
    </xf>
    <xf numFmtId="3" fontId="0" fillId="3" borderId="38" xfId="0" applyNumberFormat="1" applyFill="1" applyBorder="1" applyAlignment="1">
      <alignment horizontal="center"/>
    </xf>
    <xf numFmtId="3" fontId="7" fillId="0" borderId="38" xfId="0" applyNumberFormat="1" applyFont="1" applyBorder="1" applyAlignment="1">
      <alignment horizontal="center"/>
    </xf>
    <xf numFmtId="3" fontId="7" fillId="5" borderId="20" xfId="0" applyNumberFormat="1" applyFont="1" applyFill="1" applyBorder="1" applyAlignment="1">
      <alignment horizontal="center"/>
    </xf>
    <xf numFmtId="3" fontId="7" fillId="5" borderId="22" xfId="0" applyNumberFormat="1" applyFont="1" applyFill="1" applyBorder="1" applyAlignment="1">
      <alignment horizontal="center"/>
    </xf>
    <xf numFmtId="0" fontId="2" fillId="0" borderId="0" xfId="0" applyFont="1"/>
    <xf numFmtId="0" fontId="5" fillId="0" borderId="0" xfId="0" applyFont="1"/>
    <xf numFmtId="0" fontId="3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2" borderId="9" xfId="0" applyFont="1" applyFill="1" applyBorder="1" applyAlignment="1">
      <alignment horizontal="center"/>
    </xf>
    <xf numFmtId="0" fontId="5" fillId="2" borderId="6" xfId="0" applyFont="1" applyFill="1" applyBorder="1" applyAlignment="1">
      <alignment horizontal="center"/>
    </xf>
    <xf numFmtId="0" fontId="5" fillId="2" borderId="16" xfId="0" applyFont="1" applyFill="1" applyBorder="1" applyAlignment="1">
      <alignment horizontal="center"/>
    </xf>
    <xf numFmtId="0" fontId="5" fillId="2" borderId="39" xfId="0" applyFont="1" applyFill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5" fillId="3" borderId="0" xfId="0" applyFont="1" applyFill="1" applyAlignment="1">
      <alignment horizontal="center"/>
    </xf>
    <xf numFmtId="0" fontId="5" fillId="3" borderId="15" xfId="0" applyFont="1" applyFill="1" applyBorder="1" applyAlignment="1">
      <alignment horizontal="center"/>
    </xf>
    <xf numFmtId="0" fontId="5" fillId="2" borderId="13" xfId="0" applyFont="1" applyFill="1" applyBorder="1" applyAlignment="1">
      <alignment horizontal="center"/>
    </xf>
    <xf numFmtId="0" fontId="5" fillId="2" borderId="18" xfId="0" applyFont="1" applyFill="1" applyBorder="1" applyAlignment="1">
      <alignment horizontal="center"/>
    </xf>
    <xf numFmtId="0" fontId="5" fillId="0" borderId="19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0" fontId="5" fillId="3" borderId="19" xfId="0" applyFont="1" applyFill="1" applyBorder="1" applyAlignment="1">
      <alignment horizontal="center"/>
    </xf>
    <xf numFmtId="0" fontId="5" fillId="3" borderId="22" xfId="0" applyFont="1" applyFill="1" applyBorder="1" applyAlignment="1">
      <alignment horizontal="center"/>
    </xf>
    <xf numFmtId="0" fontId="5" fillId="2" borderId="10" xfId="0" applyFont="1" applyFill="1" applyBorder="1" applyAlignment="1">
      <alignment horizontal="center"/>
    </xf>
    <xf numFmtId="0" fontId="5" fillId="2" borderId="12" xfId="0" applyFont="1" applyFill="1" applyBorder="1" applyAlignment="1">
      <alignment horizontal="center"/>
    </xf>
    <xf numFmtId="0" fontId="5" fillId="0" borderId="25" xfId="0" applyFont="1" applyBorder="1" applyAlignment="1">
      <alignment horizontal="center"/>
    </xf>
    <xf numFmtId="0" fontId="5" fillId="4" borderId="26" xfId="0" applyFont="1" applyFill="1" applyBorder="1" applyAlignment="1">
      <alignment horizontal="center"/>
    </xf>
    <xf numFmtId="0" fontId="5" fillId="0" borderId="27" xfId="0" applyFont="1" applyBorder="1" applyAlignment="1">
      <alignment horizontal="center"/>
    </xf>
    <xf numFmtId="0" fontId="5" fillId="5" borderId="28" xfId="0" applyFont="1" applyFill="1" applyBorder="1" applyAlignment="1">
      <alignment horizontal="center"/>
    </xf>
    <xf numFmtId="0" fontId="5" fillId="5" borderId="40" xfId="0" applyFont="1" applyFill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40" xfId="0" applyFont="1" applyBorder="1" applyAlignment="1">
      <alignment horizontal="center"/>
    </xf>
    <xf numFmtId="0" fontId="5" fillId="5" borderId="29" xfId="0" applyFont="1" applyFill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5" fillId="5" borderId="0" xfId="0" applyFont="1" applyFill="1" applyAlignment="1">
      <alignment horizontal="center"/>
    </xf>
    <xf numFmtId="0" fontId="5" fillId="5" borderId="14" xfId="0" applyFont="1" applyFill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5" fillId="5" borderId="15" xfId="0" applyFont="1" applyFill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5" fillId="0" borderId="20" xfId="0" applyFont="1" applyBorder="1" applyAlignment="1">
      <alignment horizontal="center"/>
    </xf>
    <xf numFmtId="0" fontId="5" fillId="5" borderId="22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3" fontId="3" fillId="0" borderId="1" xfId="0" applyNumberFormat="1" applyFont="1" applyBorder="1" applyAlignment="1">
      <alignment horizontal="center"/>
    </xf>
    <xf numFmtId="3" fontId="3" fillId="0" borderId="2" xfId="0" applyNumberFormat="1" applyFont="1" applyBorder="1" applyAlignment="1">
      <alignment horizontal="center"/>
    </xf>
    <xf numFmtId="3" fontId="3" fillId="0" borderId="3" xfId="0" applyNumberFormat="1" applyFont="1" applyBorder="1" applyAlignment="1">
      <alignment horizontal="center"/>
    </xf>
    <xf numFmtId="3" fontId="6" fillId="0" borderId="6" xfId="1" applyNumberFormat="1" applyFont="1" applyBorder="1" applyAlignment="1">
      <alignment horizontal="center"/>
    </xf>
    <xf numFmtId="3" fontId="6" fillId="0" borderId="7" xfId="1" applyNumberFormat="1" applyFont="1" applyBorder="1" applyAlignment="1">
      <alignment horizontal="center"/>
    </xf>
    <xf numFmtId="3" fontId="6" fillId="0" borderId="31" xfId="0" applyNumberFormat="1" applyFont="1" applyBorder="1" applyAlignment="1">
      <alignment horizontal="center"/>
    </xf>
    <xf numFmtId="3" fontId="6" fillId="0" borderId="10" xfId="0" applyNumberFormat="1" applyFont="1" applyBorder="1" applyAlignment="1">
      <alignment horizontal="center"/>
    </xf>
    <xf numFmtId="3" fontId="6" fillId="0" borderId="11" xfId="0" applyNumberFormat="1" applyFont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24" xfId="0" applyFont="1" applyFill="1" applyBorder="1" applyAlignment="1">
      <alignment horizontal="center"/>
    </xf>
  </cellXfs>
  <cellStyles count="3">
    <cellStyle name="Komma 2" xfId="2" xr:uid="{BBB9997B-7372-0B48-8069-42922F837159}"/>
    <cellStyle name="Standard" xfId="0" builtinId="0"/>
    <cellStyle name="Standard 2" xfId="1" xr:uid="{32C1FAFE-E18D-A749-AEBE-45DF00AB9E4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0B928-9182-B84C-9E66-05A62B07CE64}">
  <dimension ref="A1:O47"/>
  <sheetViews>
    <sheetView tabSelected="1" workbookViewId="0"/>
  </sheetViews>
  <sheetFormatPr baseColWidth="10" defaultRowHeight="16" x14ac:dyDescent="0.2"/>
  <cols>
    <col min="1" max="9" width="10.83203125" style="3"/>
    <col min="10" max="10" width="11" style="3" bestFit="1" customWidth="1"/>
    <col min="11" max="16384" width="10.83203125" style="3"/>
  </cols>
  <sheetData>
    <row r="1" spans="1:15" s="2" customFormat="1" x14ac:dyDescent="0.2">
      <c r="A1" s="1" t="s">
        <v>0</v>
      </c>
    </row>
    <row r="2" spans="1:15" ht="17" thickBot="1" x14ac:dyDescent="0.25"/>
    <row r="3" spans="1:15" x14ac:dyDescent="0.2">
      <c r="A3" s="120" t="s">
        <v>1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  <c r="L3" s="121"/>
      <c r="M3" s="121"/>
      <c r="N3" s="122"/>
      <c r="O3" s="4"/>
    </row>
    <row r="4" spans="1:15" s="7" customFormat="1" x14ac:dyDescent="0.2">
      <c r="A4" s="5"/>
      <c r="B4" s="123" t="s">
        <v>2</v>
      </c>
      <c r="C4" s="123"/>
      <c r="D4" s="123"/>
      <c r="E4" s="124"/>
      <c r="F4" s="123" t="s">
        <v>3</v>
      </c>
      <c r="G4" s="123"/>
      <c r="H4" s="123"/>
      <c r="I4" s="123"/>
      <c r="J4" s="123"/>
      <c r="K4" s="123"/>
      <c r="L4" s="123"/>
      <c r="M4" s="123"/>
      <c r="N4" s="124"/>
      <c r="O4" s="6"/>
    </row>
    <row r="5" spans="1:15" x14ac:dyDescent="0.2">
      <c r="A5" s="8"/>
      <c r="B5" s="9" t="s">
        <v>4</v>
      </c>
      <c r="C5" s="9" t="s">
        <v>5</v>
      </c>
      <c r="D5" s="9" t="s">
        <v>6</v>
      </c>
      <c r="E5" s="10" t="s">
        <v>7</v>
      </c>
      <c r="F5" s="9" t="s">
        <v>8</v>
      </c>
      <c r="G5" s="9" t="s">
        <v>9</v>
      </c>
      <c r="H5" s="9" t="s">
        <v>10</v>
      </c>
      <c r="I5" s="9" t="s">
        <v>11</v>
      </c>
      <c r="J5" s="9" t="s">
        <v>12</v>
      </c>
      <c r="K5" s="9" t="s">
        <v>13</v>
      </c>
      <c r="L5" s="9" t="s">
        <v>14</v>
      </c>
      <c r="M5" s="9" t="s">
        <v>15</v>
      </c>
      <c r="N5" s="10" t="s">
        <v>16</v>
      </c>
      <c r="O5" s="11" t="s">
        <v>17</v>
      </c>
    </row>
    <row r="6" spans="1:15" x14ac:dyDescent="0.2">
      <c r="A6" s="12" t="s">
        <v>4</v>
      </c>
      <c r="B6" s="13"/>
      <c r="C6" s="13"/>
      <c r="D6" s="13"/>
      <c r="E6" s="14"/>
      <c r="F6" s="3">
        <v>17</v>
      </c>
      <c r="G6" s="3">
        <v>45</v>
      </c>
      <c r="H6" s="3">
        <v>22</v>
      </c>
      <c r="I6" s="3">
        <v>30</v>
      </c>
      <c r="J6" s="3">
        <v>40</v>
      </c>
      <c r="K6" s="3">
        <v>50</v>
      </c>
      <c r="L6" s="3">
        <v>10</v>
      </c>
      <c r="M6" s="3">
        <v>15</v>
      </c>
      <c r="N6" s="15">
        <v>39</v>
      </c>
      <c r="O6" s="16">
        <v>16500</v>
      </c>
    </row>
    <row r="7" spans="1:15" x14ac:dyDescent="0.2">
      <c r="A7" s="12" t="s">
        <v>5</v>
      </c>
      <c r="B7" s="13"/>
      <c r="C7" s="13"/>
      <c r="D7" s="13"/>
      <c r="E7" s="14"/>
      <c r="F7" s="3">
        <v>39</v>
      </c>
      <c r="G7" s="3">
        <v>22</v>
      </c>
      <c r="H7" s="3">
        <v>45</v>
      </c>
      <c r="I7" s="3">
        <v>50</v>
      </c>
      <c r="J7" s="3">
        <v>18</v>
      </c>
      <c r="K7" s="3">
        <v>41</v>
      </c>
      <c r="L7" s="3">
        <v>33</v>
      </c>
      <c r="M7" s="3">
        <v>35</v>
      </c>
      <c r="N7" s="15">
        <v>14</v>
      </c>
      <c r="O7" s="16">
        <v>18000</v>
      </c>
    </row>
    <row r="8" spans="1:15" x14ac:dyDescent="0.2">
      <c r="A8" s="12" t="s">
        <v>6</v>
      </c>
      <c r="B8" s="13"/>
      <c r="C8" s="13"/>
      <c r="D8" s="13"/>
      <c r="E8" s="14"/>
      <c r="F8" s="3">
        <v>23</v>
      </c>
      <c r="G8" s="3">
        <v>39</v>
      </c>
      <c r="H8" s="3">
        <v>18</v>
      </c>
      <c r="I8" s="3">
        <v>31</v>
      </c>
      <c r="J8" s="3">
        <v>37</v>
      </c>
      <c r="K8" s="3">
        <v>45</v>
      </c>
      <c r="L8" s="3">
        <v>14</v>
      </c>
      <c r="M8" s="3">
        <v>11</v>
      </c>
      <c r="N8" s="15">
        <v>31</v>
      </c>
      <c r="O8" s="16">
        <v>18200</v>
      </c>
    </row>
    <row r="9" spans="1:15" x14ac:dyDescent="0.2">
      <c r="A9" s="17" t="s">
        <v>7</v>
      </c>
      <c r="B9" s="18"/>
      <c r="C9" s="18"/>
      <c r="D9" s="18"/>
      <c r="E9" s="19"/>
      <c r="F9" s="20">
        <v>12</v>
      </c>
      <c r="G9" s="20">
        <v>43</v>
      </c>
      <c r="H9" s="20">
        <v>20</v>
      </c>
      <c r="I9" s="20">
        <v>33</v>
      </c>
      <c r="J9" s="20">
        <v>29</v>
      </c>
      <c r="K9" s="20">
        <v>48</v>
      </c>
      <c r="L9" s="20">
        <v>21</v>
      </c>
      <c r="M9" s="20">
        <v>18</v>
      </c>
      <c r="N9" s="21">
        <v>25</v>
      </c>
      <c r="O9" s="22">
        <v>17500</v>
      </c>
    </row>
    <row r="10" spans="1:15" x14ac:dyDescent="0.2">
      <c r="A10" s="12" t="s">
        <v>8</v>
      </c>
      <c r="B10" s="3">
        <v>17</v>
      </c>
      <c r="C10" s="3">
        <v>39</v>
      </c>
      <c r="D10" s="3">
        <v>23</v>
      </c>
      <c r="E10" s="15">
        <v>12</v>
      </c>
      <c r="F10" s="23"/>
      <c r="G10" s="13"/>
      <c r="H10" s="13"/>
      <c r="I10" s="13"/>
      <c r="J10" s="13"/>
      <c r="K10" s="13"/>
      <c r="L10" s="13"/>
      <c r="M10" s="13"/>
      <c r="N10" s="14"/>
      <c r="O10" s="16"/>
    </row>
    <row r="11" spans="1:15" x14ac:dyDescent="0.2">
      <c r="A11" s="12" t="s">
        <v>9</v>
      </c>
      <c r="B11" s="3">
        <v>45</v>
      </c>
      <c r="C11" s="3">
        <v>22</v>
      </c>
      <c r="D11" s="3">
        <v>36</v>
      </c>
      <c r="E11" s="15">
        <v>43</v>
      </c>
      <c r="F11" s="23"/>
      <c r="G11" s="13"/>
      <c r="H11" s="13"/>
      <c r="I11" s="13"/>
      <c r="J11" s="13"/>
      <c r="K11" s="13"/>
      <c r="L11" s="13"/>
      <c r="M11" s="13"/>
      <c r="N11" s="14"/>
      <c r="O11" s="16"/>
    </row>
    <row r="12" spans="1:15" x14ac:dyDescent="0.2">
      <c r="A12" s="12" t="s">
        <v>10</v>
      </c>
      <c r="B12" s="3">
        <v>22</v>
      </c>
      <c r="C12" s="3">
        <v>45</v>
      </c>
      <c r="D12" s="3">
        <v>15</v>
      </c>
      <c r="E12" s="15">
        <v>20</v>
      </c>
      <c r="F12" s="23"/>
      <c r="G12" s="13"/>
      <c r="H12" s="13"/>
      <c r="I12" s="13"/>
      <c r="J12" s="13"/>
      <c r="K12" s="13"/>
      <c r="L12" s="13"/>
      <c r="M12" s="13"/>
      <c r="N12" s="14"/>
      <c r="O12" s="16"/>
    </row>
    <row r="13" spans="1:15" x14ac:dyDescent="0.2">
      <c r="A13" s="12" t="s">
        <v>11</v>
      </c>
      <c r="B13" s="3">
        <v>30</v>
      </c>
      <c r="C13" s="3">
        <v>50</v>
      </c>
      <c r="D13" s="3">
        <v>29</v>
      </c>
      <c r="E13" s="15">
        <v>33</v>
      </c>
      <c r="F13" s="23"/>
      <c r="G13" s="13"/>
      <c r="H13" s="13"/>
      <c r="I13" s="13"/>
      <c r="J13" s="13"/>
      <c r="K13" s="13"/>
      <c r="L13" s="13"/>
      <c r="M13" s="13"/>
      <c r="N13" s="14"/>
      <c r="O13" s="16"/>
    </row>
    <row r="14" spans="1:15" x14ac:dyDescent="0.2">
      <c r="A14" s="12" t="s">
        <v>12</v>
      </c>
      <c r="B14" s="3">
        <v>40</v>
      </c>
      <c r="C14" s="3">
        <v>18</v>
      </c>
      <c r="D14" s="3">
        <v>31</v>
      </c>
      <c r="E14" s="15">
        <v>29</v>
      </c>
      <c r="F14" s="23"/>
      <c r="G14" s="13"/>
      <c r="H14" s="13"/>
      <c r="I14" s="13"/>
      <c r="J14" s="13"/>
      <c r="K14" s="13"/>
      <c r="L14" s="13"/>
      <c r="M14" s="13"/>
      <c r="N14" s="14"/>
      <c r="O14" s="16"/>
    </row>
    <row r="15" spans="1:15" x14ac:dyDescent="0.2">
      <c r="A15" s="12" t="s">
        <v>13</v>
      </c>
      <c r="B15" s="3">
        <v>50</v>
      </c>
      <c r="C15" s="3">
        <v>41</v>
      </c>
      <c r="D15" s="3">
        <v>40</v>
      </c>
      <c r="E15" s="15">
        <v>48</v>
      </c>
      <c r="F15" s="23"/>
      <c r="G15" s="13"/>
      <c r="H15" s="13"/>
      <c r="I15" s="13"/>
      <c r="J15" s="13"/>
      <c r="K15" s="13"/>
      <c r="L15" s="13"/>
      <c r="M15" s="13"/>
      <c r="N15" s="14"/>
      <c r="O15" s="16"/>
    </row>
    <row r="16" spans="1:15" x14ac:dyDescent="0.2">
      <c r="A16" s="12" t="s">
        <v>14</v>
      </c>
      <c r="B16" s="3">
        <v>10</v>
      </c>
      <c r="C16" s="3">
        <v>33</v>
      </c>
      <c r="D16" s="3">
        <v>12</v>
      </c>
      <c r="E16" s="15">
        <v>21</v>
      </c>
      <c r="F16" s="23"/>
      <c r="G16" s="13"/>
      <c r="H16" s="13"/>
      <c r="I16" s="13"/>
      <c r="J16" s="13"/>
      <c r="K16" s="13"/>
      <c r="L16" s="13"/>
      <c r="M16" s="13"/>
      <c r="N16" s="14"/>
      <c r="O16" s="16"/>
    </row>
    <row r="17" spans="1:15" x14ac:dyDescent="0.2">
      <c r="A17" s="12" t="s">
        <v>15</v>
      </c>
      <c r="B17" s="3">
        <v>15</v>
      </c>
      <c r="C17" s="3">
        <v>35</v>
      </c>
      <c r="D17" s="3">
        <v>8</v>
      </c>
      <c r="E17" s="15">
        <v>18</v>
      </c>
      <c r="F17" s="23"/>
      <c r="G17" s="13"/>
      <c r="H17" s="13"/>
      <c r="I17" s="13"/>
      <c r="J17" s="13"/>
      <c r="K17" s="13"/>
      <c r="L17" s="13"/>
      <c r="M17" s="13"/>
      <c r="N17" s="14"/>
      <c r="O17" s="16"/>
    </row>
    <row r="18" spans="1:15" x14ac:dyDescent="0.2">
      <c r="A18" s="17" t="s">
        <v>16</v>
      </c>
      <c r="B18" s="20">
        <v>39</v>
      </c>
      <c r="C18" s="20">
        <v>14</v>
      </c>
      <c r="D18" s="20">
        <v>28</v>
      </c>
      <c r="E18" s="21">
        <v>25</v>
      </c>
      <c r="F18" s="18"/>
      <c r="G18" s="18"/>
      <c r="H18" s="18"/>
      <c r="I18" s="18"/>
      <c r="J18" s="18"/>
      <c r="K18" s="18"/>
      <c r="L18" s="18"/>
      <c r="M18" s="18"/>
      <c r="N18" s="19"/>
      <c r="O18" s="24"/>
    </row>
    <row r="19" spans="1:15" ht="17" thickBot="1" x14ac:dyDescent="0.25">
      <c r="A19" s="25" t="s">
        <v>18</v>
      </c>
      <c r="B19" s="26"/>
      <c r="C19" s="26"/>
      <c r="D19" s="26"/>
      <c r="E19" s="27"/>
      <c r="F19" s="26">
        <v>315</v>
      </c>
      <c r="G19" s="26">
        <v>275</v>
      </c>
      <c r="H19" s="26">
        <v>220</v>
      </c>
      <c r="I19" s="26">
        <v>465</v>
      </c>
      <c r="J19" s="26">
        <v>410</v>
      </c>
      <c r="K19" s="26">
        <v>380</v>
      </c>
      <c r="L19" s="26">
        <v>295</v>
      </c>
      <c r="M19" s="26">
        <v>325</v>
      </c>
      <c r="N19" s="28">
        <v>260</v>
      </c>
      <c r="O19" s="29"/>
    </row>
    <row r="21" spans="1:15" ht="17" thickBot="1" x14ac:dyDescent="0.25"/>
    <row r="22" spans="1:15" x14ac:dyDescent="0.2">
      <c r="A22" s="30" t="s">
        <v>19</v>
      </c>
      <c r="B22" s="31" t="s">
        <v>8</v>
      </c>
      <c r="C22" s="31" t="s">
        <v>9</v>
      </c>
      <c r="D22" s="31" t="s">
        <v>10</v>
      </c>
      <c r="E22" s="31" t="s">
        <v>11</v>
      </c>
      <c r="F22" s="31" t="s">
        <v>12</v>
      </c>
      <c r="G22" s="31" t="s">
        <v>13</v>
      </c>
      <c r="H22" s="31" t="s">
        <v>14</v>
      </c>
      <c r="I22" s="31" t="s">
        <v>15</v>
      </c>
      <c r="J22" s="32" t="s">
        <v>16</v>
      </c>
    </row>
    <row r="23" spans="1:15" x14ac:dyDescent="0.2">
      <c r="A23" s="12" t="s">
        <v>4</v>
      </c>
      <c r="B23" s="3">
        <f>F6*F$19</f>
        <v>5355</v>
      </c>
      <c r="C23" s="3">
        <f t="shared" ref="C23:J26" si="0">G6*G$19</f>
        <v>12375</v>
      </c>
      <c r="D23" s="3">
        <f t="shared" si="0"/>
        <v>4840</v>
      </c>
      <c r="E23" s="3">
        <f t="shared" si="0"/>
        <v>13950</v>
      </c>
      <c r="F23" s="3">
        <f t="shared" si="0"/>
        <v>16400</v>
      </c>
      <c r="G23" s="3">
        <f t="shared" si="0"/>
        <v>19000</v>
      </c>
      <c r="H23" s="3">
        <f t="shared" si="0"/>
        <v>2950</v>
      </c>
      <c r="I23" s="3">
        <f t="shared" si="0"/>
        <v>4875</v>
      </c>
      <c r="J23" s="16">
        <f t="shared" si="0"/>
        <v>10140</v>
      </c>
    </row>
    <row r="24" spans="1:15" x14ac:dyDescent="0.2">
      <c r="A24" s="12" t="s">
        <v>5</v>
      </c>
      <c r="B24" s="3">
        <f>F7*F$19</f>
        <v>12285</v>
      </c>
      <c r="C24" s="3">
        <f t="shared" si="0"/>
        <v>6050</v>
      </c>
      <c r="D24" s="3">
        <f t="shared" si="0"/>
        <v>9900</v>
      </c>
      <c r="E24" s="3">
        <f t="shared" si="0"/>
        <v>23250</v>
      </c>
      <c r="F24" s="3">
        <f t="shared" si="0"/>
        <v>7380</v>
      </c>
      <c r="G24" s="3">
        <f t="shared" si="0"/>
        <v>15580</v>
      </c>
      <c r="H24" s="3">
        <f t="shared" si="0"/>
        <v>9735</v>
      </c>
      <c r="I24" s="3">
        <f t="shared" si="0"/>
        <v>11375</v>
      </c>
      <c r="J24" s="16">
        <f t="shared" si="0"/>
        <v>3640</v>
      </c>
    </row>
    <row r="25" spans="1:15" x14ac:dyDescent="0.2">
      <c r="A25" s="12" t="s">
        <v>6</v>
      </c>
      <c r="B25" s="3">
        <f t="shared" ref="B25:B26" si="1">F8*F$19</f>
        <v>7245</v>
      </c>
      <c r="C25" s="3">
        <f t="shared" si="0"/>
        <v>10725</v>
      </c>
      <c r="D25" s="3">
        <f t="shared" si="0"/>
        <v>3960</v>
      </c>
      <c r="E25" s="3">
        <f t="shared" si="0"/>
        <v>14415</v>
      </c>
      <c r="F25" s="3">
        <f t="shared" si="0"/>
        <v>15170</v>
      </c>
      <c r="G25" s="3">
        <f t="shared" si="0"/>
        <v>17100</v>
      </c>
      <c r="H25" s="3">
        <f t="shared" si="0"/>
        <v>4130</v>
      </c>
      <c r="I25" s="3">
        <f t="shared" si="0"/>
        <v>3575</v>
      </c>
      <c r="J25" s="16">
        <f t="shared" si="0"/>
        <v>8060</v>
      </c>
    </row>
    <row r="26" spans="1:15" ht="17" thickBot="1" x14ac:dyDescent="0.25">
      <c r="A26" s="33" t="s">
        <v>7</v>
      </c>
      <c r="B26" s="26">
        <f t="shared" si="1"/>
        <v>3780</v>
      </c>
      <c r="C26" s="26">
        <f t="shared" si="0"/>
        <v>11825</v>
      </c>
      <c r="D26" s="26">
        <f t="shared" si="0"/>
        <v>4400</v>
      </c>
      <c r="E26" s="26">
        <f t="shared" si="0"/>
        <v>15345</v>
      </c>
      <c r="F26" s="26">
        <f t="shared" si="0"/>
        <v>11890</v>
      </c>
      <c r="G26" s="26">
        <f t="shared" si="0"/>
        <v>18240</v>
      </c>
      <c r="H26" s="26">
        <f t="shared" si="0"/>
        <v>6195</v>
      </c>
      <c r="I26" s="26">
        <f t="shared" si="0"/>
        <v>5850</v>
      </c>
      <c r="J26" s="29">
        <f t="shared" si="0"/>
        <v>6500</v>
      </c>
    </row>
    <row r="28" spans="1:15" ht="17" thickBot="1" x14ac:dyDescent="0.25"/>
    <row r="29" spans="1:15" x14ac:dyDescent="0.2">
      <c r="A29" s="30" t="s">
        <v>20</v>
      </c>
      <c r="B29" s="31" t="s">
        <v>8</v>
      </c>
      <c r="C29" s="31" t="s">
        <v>9</v>
      </c>
      <c r="D29" s="31" t="s">
        <v>10</v>
      </c>
      <c r="E29" s="31" t="s">
        <v>11</v>
      </c>
      <c r="F29" s="31" t="s">
        <v>12</v>
      </c>
      <c r="G29" s="31" t="s">
        <v>13</v>
      </c>
      <c r="H29" s="31" t="s">
        <v>14</v>
      </c>
      <c r="I29" s="31" t="s">
        <v>15</v>
      </c>
      <c r="J29" s="34" t="s">
        <v>16</v>
      </c>
      <c r="K29" s="32" t="s">
        <v>21</v>
      </c>
    </row>
    <row r="30" spans="1:15" x14ac:dyDescent="0.2">
      <c r="A30" s="12" t="s">
        <v>4</v>
      </c>
      <c r="B30" s="35">
        <v>1</v>
      </c>
      <c r="C30" s="35">
        <v>0</v>
      </c>
      <c r="D30" s="35">
        <v>1</v>
      </c>
      <c r="E30" s="35">
        <v>1</v>
      </c>
      <c r="F30" s="35">
        <v>0</v>
      </c>
      <c r="G30" s="35">
        <v>0</v>
      </c>
      <c r="H30" s="35">
        <v>1</v>
      </c>
      <c r="I30" s="35">
        <v>1</v>
      </c>
      <c r="J30" s="36">
        <v>0</v>
      </c>
      <c r="K30" s="37">
        <v>1</v>
      </c>
    </row>
    <row r="31" spans="1:15" x14ac:dyDescent="0.2">
      <c r="A31" s="12" t="s">
        <v>5</v>
      </c>
      <c r="B31" s="35">
        <v>0</v>
      </c>
      <c r="C31" s="35">
        <v>1</v>
      </c>
      <c r="D31" s="35">
        <v>0</v>
      </c>
      <c r="E31" s="35">
        <v>0</v>
      </c>
      <c r="F31" s="35">
        <v>1</v>
      </c>
      <c r="G31" s="35">
        <v>1</v>
      </c>
      <c r="H31" s="35">
        <v>0</v>
      </c>
      <c r="I31" s="35">
        <v>0</v>
      </c>
      <c r="J31" s="36">
        <v>1</v>
      </c>
      <c r="K31" s="37">
        <v>1</v>
      </c>
    </row>
    <row r="32" spans="1:15" x14ac:dyDescent="0.2">
      <c r="A32" s="12" t="s">
        <v>6</v>
      </c>
      <c r="B32" s="35">
        <v>0</v>
      </c>
      <c r="C32" s="35">
        <v>0</v>
      </c>
      <c r="D32" s="35">
        <v>0</v>
      </c>
      <c r="E32" s="35">
        <v>0</v>
      </c>
      <c r="F32" s="35">
        <v>0</v>
      </c>
      <c r="G32" s="35">
        <v>0</v>
      </c>
      <c r="H32" s="35">
        <v>0</v>
      </c>
      <c r="I32" s="35">
        <v>0</v>
      </c>
      <c r="J32" s="36">
        <v>0</v>
      </c>
      <c r="K32" s="37">
        <v>0</v>
      </c>
    </row>
    <row r="33" spans="1:11" ht="17" thickBot="1" x14ac:dyDescent="0.25">
      <c r="A33" s="33" t="s">
        <v>7</v>
      </c>
      <c r="B33" s="38">
        <v>0</v>
      </c>
      <c r="C33" s="38">
        <v>0</v>
      </c>
      <c r="D33" s="38">
        <v>0</v>
      </c>
      <c r="E33" s="38">
        <v>0</v>
      </c>
      <c r="F33" s="38">
        <v>0</v>
      </c>
      <c r="G33" s="38">
        <v>0</v>
      </c>
      <c r="H33" s="38">
        <v>0</v>
      </c>
      <c r="I33" s="38">
        <v>0</v>
      </c>
      <c r="J33" s="39">
        <v>0</v>
      </c>
      <c r="K33" s="40">
        <v>0</v>
      </c>
    </row>
    <row r="35" spans="1:11" ht="17" thickBot="1" x14ac:dyDescent="0.25"/>
    <row r="36" spans="1:11" ht="17" thickBot="1" x14ac:dyDescent="0.25">
      <c r="A36" s="41" t="s">
        <v>22</v>
      </c>
      <c r="B36" s="42">
        <f>SUMPRODUCT(B23:J26,B30:J33)+SUMPRODUCT(O6:O9,K30:K33)</f>
        <v>99120</v>
      </c>
    </row>
    <row r="38" spans="1:11" ht="17" thickBot="1" x14ac:dyDescent="0.25"/>
    <row r="39" spans="1:11" x14ac:dyDescent="0.2">
      <c r="A39" s="43" t="s">
        <v>23</v>
      </c>
      <c r="B39" s="44">
        <f>SUM(B30:B33)</f>
        <v>1</v>
      </c>
      <c r="C39" s="44">
        <f>SUM(C30:C33)</f>
        <v>1</v>
      </c>
      <c r="D39" s="44">
        <f t="shared" ref="D39:J39" si="2">SUM(D30:D33)</f>
        <v>1</v>
      </c>
      <c r="E39" s="44">
        <f t="shared" si="2"/>
        <v>1</v>
      </c>
      <c r="F39" s="44">
        <f t="shared" si="2"/>
        <v>1</v>
      </c>
      <c r="G39" s="44">
        <f t="shared" si="2"/>
        <v>1</v>
      </c>
      <c r="H39" s="44">
        <f t="shared" si="2"/>
        <v>1</v>
      </c>
      <c r="I39" s="44">
        <f t="shared" si="2"/>
        <v>1</v>
      </c>
      <c r="J39" s="45">
        <f t="shared" si="2"/>
        <v>1</v>
      </c>
    </row>
    <row r="40" spans="1:11" x14ac:dyDescent="0.2">
      <c r="A40" s="12"/>
      <c r="B40" s="46" t="s">
        <v>24</v>
      </c>
      <c r="C40" s="46" t="s">
        <v>24</v>
      </c>
      <c r="D40" s="46" t="s">
        <v>24</v>
      </c>
      <c r="E40" s="46" t="s">
        <v>24</v>
      </c>
      <c r="F40" s="46" t="s">
        <v>24</v>
      </c>
      <c r="G40" s="46" t="s">
        <v>24</v>
      </c>
      <c r="H40" s="46" t="s">
        <v>24</v>
      </c>
      <c r="I40" s="46" t="s">
        <v>24</v>
      </c>
      <c r="J40" s="47" t="s">
        <v>24</v>
      </c>
    </row>
    <row r="41" spans="1:11" x14ac:dyDescent="0.2">
      <c r="A41" s="12"/>
      <c r="B41" s="46">
        <v>1</v>
      </c>
      <c r="C41" s="46">
        <v>1</v>
      </c>
      <c r="D41" s="46">
        <v>1</v>
      </c>
      <c r="E41" s="46">
        <v>1</v>
      </c>
      <c r="F41" s="46">
        <v>1</v>
      </c>
      <c r="G41" s="46">
        <v>1</v>
      </c>
      <c r="H41" s="46">
        <v>1</v>
      </c>
      <c r="I41" s="46">
        <v>1</v>
      </c>
      <c r="J41" s="47">
        <v>1</v>
      </c>
    </row>
    <row r="42" spans="1:11" x14ac:dyDescent="0.2">
      <c r="A42" s="12"/>
      <c r="B42" s="46"/>
      <c r="C42" s="46"/>
      <c r="D42" s="46"/>
      <c r="E42" s="46"/>
      <c r="F42" s="46"/>
      <c r="G42" s="46"/>
      <c r="H42" s="46"/>
      <c r="I42" s="46"/>
      <c r="J42" s="47"/>
    </row>
    <row r="43" spans="1:11" x14ac:dyDescent="0.2">
      <c r="A43" s="12"/>
      <c r="B43" s="46"/>
      <c r="C43" s="46"/>
      <c r="D43" s="46"/>
      <c r="E43" s="46"/>
      <c r="F43" s="46"/>
      <c r="G43" s="46"/>
      <c r="H43" s="46"/>
      <c r="I43" s="46"/>
      <c r="J43" s="47"/>
    </row>
    <row r="44" spans="1:11" x14ac:dyDescent="0.2">
      <c r="A44" s="12"/>
      <c r="B44" s="46">
        <f>B30-$K30</f>
        <v>0</v>
      </c>
      <c r="C44" s="46">
        <f t="shared" ref="C44:J44" si="3">C30-$K30</f>
        <v>-1</v>
      </c>
      <c r="D44" s="46">
        <f t="shared" si="3"/>
        <v>0</v>
      </c>
      <c r="E44" s="46">
        <f t="shared" si="3"/>
        <v>0</v>
      </c>
      <c r="F44" s="46">
        <f t="shared" si="3"/>
        <v>-1</v>
      </c>
      <c r="G44" s="46">
        <f t="shared" si="3"/>
        <v>-1</v>
      </c>
      <c r="H44" s="46">
        <f t="shared" si="3"/>
        <v>0</v>
      </c>
      <c r="I44" s="46">
        <f t="shared" si="3"/>
        <v>0</v>
      </c>
      <c r="J44" s="47">
        <f t="shared" si="3"/>
        <v>-1</v>
      </c>
    </row>
    <row r="45" spans="1:11" x14ac:dyDescent="0.2">
      <c r="A45" s="12"/>
      <c r="B45" s="46">
        <f t="shared" ref="B45:J47" si="4">B31-$K31</f>
        <v>-1</v>
      </c>
      <c r="C45" s="46">
        <f t="shared" si="4"/>
        <v>0</v>
      </c>
      <c r="D45" s="46">
        <f t="shared" si="4"/>
        <v>-1</v>
      </c>
      <c r="E45" s="46">
        <f t="shared" si="4"/>
        <v>-1</v>
      </c>
      <c r="F45" s="46">
        <f t="shared" si="4"/>
        <v>0</v>
      </c>
      <c r="G45" s="46">
        <f t="shared" si="4"/>
        <v>0</v>
      </c>
      <c r="H45" s="46">
        <f t="shared" si="4"/>
        <v>-1</v>
      </c>
      <c r="I45" s="46">
        <f t="shared" si="4"/>
        <v>-1</v>
      </c>
      <c r="J45" s="47">
        <f t="shared" si="4"/>
        <v>0</v>
      </c>
    </row>
    <row r="46" spans="1:11" x14ac:dyDescent="0.2">
      <c r="A46" s="12"/>
      <c r="B46" s="46">
        <f t="shared" si="4"/>
        <v>0</v>
      </c>
      <c r="C46" s="46">
        <f t="shared" si="4"/>
        <v>0</v>
      </c>
      <c r="D46" s="46">
        <f t="shared" si="4"/>
        <v>0</v>
      </c>
      <c r="E46" s="46">
        <f t="shared" si="4"/>
        <v>0</v>
      </c>
      <c r="F46" s="46">
        <f t="shared" si="4"/>
        <v>0</v>
      </c>
      <c r="G46" s="46">
        <f t="shared" si="4"/>
        <v>0</v>
      </c>
      <c r="H46" s="46">
        <f t="shared" si="4"/>
        <v>0</v>
      </c>
      <c r="I46" s="46">
        <f t="shared" si="4"/>
        <v>0</v>
      </c>
      <c r="J46" s="47">
        <f t="shared" si="4"/>
        <v>0</v>
      </c>
    </row>
    <row r="47" spans="1:11" ht="17" thickBot="1" x14ac:dyDescent="0.25">
      <c r="A47" s="33"/>
      <c r="B47" s="48">
        <f t="shared" si="4"/>
        <v>0</v>
      </c>
      <c r="C47" s="48">
        <f t="shared" si="4"/>
        <v>0</v>
      </c>
      <c r="D47" s="48">
        <f t="shared" si="4"/>
        <v>0</v>
      </c>
      <c r="E47" s="48">
        <f t="shared" si="4"/>
        <v>0</v>
      </c>
      <c r="F47" s="48">
        <f t="shared" si="4"/>
        <v>0</v>
      </c>
      <c r="G47" s="48">
        <f t="shared" si="4"/>
        <v>0</v>
      </c>
      <c r="H47" s="48">
        <f t="shared" si="4"/>
        <v>0</v>
      </c>
      <c r="I47" s="48">
        <f>I33-$K33</f>
        <v>0</v>
      </c>
      <c r="J47" s="49">
        <f t="shared" si="4"/>
        <v>0</v>
      </c>
    </row>
  </sheetData>
  <mergeCells count="3">
    <mergeCell ref="A3:N3"/>
    <mergeCell ref="B4:E4"/>
    <mergeCell ref="F4:N4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FF83A-B99A-C44D-A884-7611450A13BE}">
  <dimension ref="A1:Y41"/>
  <sheetViews>
    <sheetView workbookViewId="0"/>
  </sheetViews>
  <sheetFormatPr baseColWidth="10" defaultRowHeight="16" x14ac:dyDescent="0.2"/>
  <cols>
    <col min="1" max="1" width="12" style="3" customWidth="1"/>
    <col min="2" max="4" width="10.83203125" style="3"/>
    <col min="5" max="5" width="11.83203125" style="3" bestFit="1" customWidth="1"/>
    <col min="6" max="16384" width="10.83203125" style="3"/>
  </cols>
  <sheetData>
    <row r="1" spans="1:25" x14ac:dyDescent="0.2">
      <c r="A1" s="1" t="s">
        <v>25</v>
      </c>
    </row>
    <row r="2" spans="1:25" ht="17" thickBot="1" x14ac:dyDescent="0.25"/>
    <row r="3" spans="1:25" x14ac:dyDescent="0.2">
      <c r="A3" s="120" t="s">
        <v>1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  <c r="L3" s="121"/>
      <c r="M3" s="121"/>
      <c r="N3" s="122"/>
      <c r="O3" s="32"/>
    </row>
    <row r="4" spans="1:25" x14ac:dyDescent="0.2">
      <c r="A4" s="50"/>
      <c r="B4" s="125" t="s">
        <v>2</v>
      </c>
      <c r="C4" s="126"/>
      <c r="D4" s="126"/>
      <c r="E4" s="127"/>
      <c r="F4" s="126" t="s">
        <v>3</v>
      </c>
      <c r="G4" s="126"/>
      <c r="H4" s="126"/>
      <c r="I4" s="126"/>
      <c r="J4" s="126"/>
      <c r="K4" s="126"/>
      <c r="L4" s="126"/>
      <c r="M4" s="126"/>
      <c r="N4" s="127"/>
      <c r="O4" s="22"/>
    </row>
    <row r="5" spans="1:25" x14ac:dyDescent="0.2">
      <c r="A5" s="50"/>
      <c r="B5" s="51" t="s">
        <v>12</v>
      </c>
      <c r="C5" s="9" t="s">
        <v>11</v>
      </c>
      <c r="D5" s="9" t="s">
        <v>26</v>
      </c>
      <c r="E5" s="52" t="s">
        <v>27</v>
      </c>
      <c r="F5" s="53" t="s">
        <v>28</v>
      </c>
      <c r="G5" s="53" t="s">
        <v>29</v>
      </c>
      <c r="H5" s="53" t="s">
        <v>9</v>
      </c>
      <c r="I5" s="53" t="s">
        <v>30</v>
      </c>
      <c r="J5" s="53" t="s">
        <v>8</v>
      </c>
      <c r="K5" s="53" t="s">
        <v>31</v>
      </c>
      <c r="L5" s="53" t="s">
        <v>7</v>
      </c>
      <c r="M5" s="53" t="s">
        <v>32</v>
      </c>
      <c r="N5" s="52" t="s">
        <v>33</v>
      </c>
      <c r="O5" s="11" t="s">
        <v>17</v>
      </c>
    </row>
    <row r="6" spans="1:25" x14ac:dyDescent="0.2">
      <c r="A6" s="54" t="s">
        <v>12</v>
      </c>
      <c r="B6" s="55"/>
      <c r="C6" s="13"/>
      <c r="D6" s="13"/>
      <c r="E6" s="14"/>
      <c r="F6" s="56">
        <v>30</v>
      </c>
      <c r="G6" s="56">
        <v>40</v>
      </c>
      <c r="H6" s="56">
        <v>35</v>
      </c>
      <c r="I6" s="56">
        <v>40</v>
      </c>
      <c r="J6" s="56">
        <v>35</v>
      </c>
      <c r="K6" s="56">
        <v>38</v>
      </c>
      <c r="L6" s="56">
        <v>30</v>
      </c>
      <c r="M6" s="56">
        <v>32</v>
      </c>
      <c r="N6" s="57">
        <v>55</v>
      </c>
      <c r="O6" s="16">
        <v>18000</v>
      </c>
      <c r="Q6" s="56"/>
      <c r="R6" s="56"/>
      <c r="S6" s="56"/>
      <c r="T6" s="56"/>
      <c r="U6" s="56"/>
      <c r="V6" s="56"/>
      <c r="W6" s="56"/>
      <c r="X6" s="56"/>
      <c r="Y6" s="56"/>
    </row>
    <row r="7" spans="1:25" x14ac:dyDescent="0.2">
      <c r="A7" s="54" t="s">
        <v>11</v>
      </c>
      <c r="B7" s="55"/>
      <c r="C7" s="13"/>
      <c r="D7" s="13"/>
      <c r="E7" s="14"/>
      <c r="F7" s="56">
        <v>32</v>
      </c>
      <c r="G7" s="56">
        <v>40</v>
      </c>
      <c r="H7" s="56">
        <v>33</v>
      </c>
      <c r="I7" s="56">
        <v>45</v>
      </c>
      <c r="J7" s="56">
        <v>35</v>
      </c>
      <c r="K7" s="56">
        <v>35</v>
      </c>
      <c r="L7" s="56">
        <v>33</v>
      </c>
      <c r="M7" s="56">
        <v>30</v>
      </c>
      <c r="N7" s="57">
        <v>28</v>
      </c>
      <c r="O7" s="16">
        <v>18000</v>
      </c>
    </row>
    <row r="8" spans="1:25" x14ac:dyDescent="0.2">
      <c r="A8" s="54" t="s">
        <v>26</v>
      </c>
      <c r="B8" s="55"/>
      <c r="C8" s="13"/>
      <c r="D8" s="13"/>
      <c r="E8" s="14"/>
      <c r="F8" s="56">
        <v>28</v>
      </c>
      <c r="G8" s="56">
        <v>30</v>
      </c>
      <c r="H8" s="56">
        <v>32</v>
      </c>
      <c r="I8" s="56">
        <v>30</v>
      </c>
      <c r="J8" s="56">
        <v>25</v>
      </c>
      <c r="K8" s="56">
        <v>28</v>
      </c>
      <c r="L8" s="56">
        <v>30</v>
      </c>
      <c r="M8" s="56">
        <v>35</v>
      </c>
      <c r="N8" s="57">
        <v>40</v>
      </c>
      <c r="O8" s="16">
        <v>18000</v>
      </c>
    </row>
    <row r="9" spans="1:25" x14ac:dyDescent="0.2">
      <c r="A9" s="58" t="s">
        <v>27</v>
      </c>
      <c r="B9" s="59"/>
      <c r="C9" s="18"/>
      <c r="D9" s="18"/>
      <c r="E9" s="19"/>
      <c r="F9" s="60">
        <v>25</v>
      </c>
      <c r="G9" s="60">
        <v>35</v>
      </c>
      <c r="H9" s="60">
        <v>30</v>
      </c>
      <c r="I9" s="60">
        <v>45</v>
      </c>
      <c r="J9" s="60">
        <v>33</v>
      </c>
      <c r="K9" s="60">
        <v>40</v>
      </c>
      <c r="L9" s="60">
        <v>42</v>
      </c>
      <c r="M9" s="60">
        <v>30</v>
      </c>
      <c r="N9" s="61">
        <v>25</v>
      </c>
      <c r="O9" s="22">
        <v>18000</v>
      </c>
    </row>
    <row r="10" spans="1:25" x14ac:dyDescent="0.2">
      <c r="A10" s="54" t="s">
        <v>28</v>
      </c>
      <c r="B10" s="62">
        <v>25</v>
      </c>
      <c r="C10" s="3">
        <v>35</v>
      </c>
      <c r="D10" s="3">
        <v>22</v>
      </c>
      <c r="E10" s="15">
        <v>15</v>
      </c>
      <c r="F10" s="13"/>
      <c r="G10" s="13"/>
      <c r="H10" s="13"/>
      <c r="I10" s="13"/>
      <c r="J10" s="13"/>
      <c r="K10" s="13"/>
      <c r="L10" s="13"/>
      <c r="M10" s="13"/>
      <c r="N10" s="14"/>
      <c r="O10" s="16"/>
    </row>
    <row r="11" spans="1:25" x14ac:dyDescent="0.2">
      <c r="A11" s="54" t="s">
        <v>29</v>
      </c>
      <c r="B11" s="62">
        <v>55</v>
      </c>
      <c r="C11" s="3">
        <v>50</v>
      </c>
      <c r="D11" s="3">
        <v>15</v>
      </c>
      <c r="E11" s="15">
        <v>35</v>
      </c>
      <c r="F11" s="13"/>
      <c r="G11" s="13"/>
      <c r="H11" s="13"/>
      <c r="I11" s="13"/>
      <c r="J11" s="13"/>
      <c r="K11" s="13"/>
      <c r="L11" s="13"/>
      <c r="M11" s="13"/>
      <c r="N11" s="14"/>
      <c r="O11" s="16"/>
    </row>
    <row r="12" spans="1:25" x14ac:dyDescent="0.2">
      <c r="A12" s="54" t="s">
        <v>9</v>
      </c>
      <c r="B12" s="62">
        <v>30</v>
      </c>
      <c r="C12" s="3">
        <v>40</v>
      </c>
      <c r="D12" s="3">
        <v>32</v>
      </c>
      <c r="E12" s="15">
        <v>25</v>
      </c>
      <c r="F12" s="13"/>
      <c r="G12" s="13"/>
      <c r="H12" s="13"/>
      <c r="I12" s="13"/>
      <c r="J12" s="13"/>
      <c r="K12" s="13"/>
      <c r="L12" s="13"/>
      <c r="M12" s="13"/>
      <c r="N12" s="14"/>
      <c r="O12" s="16"/>
    </row>
    <row r="13" spans="1:25" x14ac:dyDescent="0.2">
      <c r="A13" s="54" t="s">
        <v>30</v>
      </c>
      <c r="B13" s="62">
        <v>45</v>
      </c>
      <c r="C13" s="3">
        <v>55</v>
      </c>
      <c r="D13" s="3">
        <v>27</v>
      </c>
      <c r="E13" s="15">
        <v>55</v>
      </c>
      <c r="F13" s="13"/>
      <c r="G13" s="13"/>
      <c r="H13" s="13"/>
      <c r="I13" s="13"/>
      <c r="J13" s="13"/>
      <c r="K13" s="13"/>
      <c r="L13" s="13"/>
      <c r="M13" s="13"/>
      <c r="N13" s="14"/>
      <c r="O13" s="16"/>
    </row>
    <row r="14" spans="1:25" x14ac:dyDescent="0.2">
      <c r="A14" s="54" t="s">
        <v>8</v>
      </c>
      <c r="B14" s="62">
        <v>35</v>
      </c>
      <c r="C14" s="3">
        <v>45</v>
      </c>
      <c r="D14" s="3">
        <v>20</v>
      </c>
      <c r="E14" s="15">
        <v>30</v>
      </c>
      <c r="F14" s="13"/>
      <c r="G14" s="13"/>
      <c r="H14" s="13"/>
      <c r="I14" s="13"/>
      <c r="J14" s="13"/>
      <c r="K14" s="13"/>
      <c r="L14" s="13"/>
      <c r="M14" s="13"/>
      <c r="N14" s="14"/>
      <c r="O14" s="16"/>
    </row>
    <row r="15" spans="1:25" x14ac:dyDescent="0.2">
      <c r="A15" s="54" t="s">
        <v>31</v>
      </c>
      <c r="B15" s="62">
        <v>40</v>
      </c>
      <c r="C15" s="3">
        <v>30</v>
      </c>
      <c r="D15" s="3">
        <v>15</v>
      </c>
      <c r="E15" s="15">
        <v>45</v>
      </c>
      <c r="F15" s="13"/>
      <c r="G15" s="13"/>
      <c r="H15" s="13"/>
      <c r="I15" s="13"/>
      <c r="J15" s="13"/>
      <c r="K15" s="13"/>
      <c r="L15" s="13"/>
      <c r="M15" s="13"/>
      <c r="N15" s="14"/>
      <c r="O15" s="16"/>
    </row>
    <row r="16" spans="1:25" x14ac:dyDescent="0.2">
      <c r="A16" s="54" t="s">
        <v>7</v>
      </c>
      <c r="B16" s="62">
        <v>22</v>
      </c>
      <c r="C16" s="3">
        <v>38</v>
      </c>
      <c r="D16" s="3">
        <v>25</v>
      </c>
      <c r="E16" s="15">
        <v>50</v>
      </c>
      <c r="F16" s="13"/>
      <c r="G16" s="13"/>
      <c r="H16" s="13"/>
      <c r="I16" s="13"/>
      <c r="J16" s="13"/>
      <c r="K16" s="13"/>
      <c r="L16" s="13"/>
      <c r="M16" s="13"/>
      <c r="N16" s="14"/>
      <c r="O16" s="16"/>
    </row>
    <row r="17" spans="1:15" x14ac:dyDescent="0.2">
      <c r="A17" s="54" t="s">
        <v>32</v>
      </c>
      <c r="B17" s="62">
        <v>28</v>
      </c>
      <c r="C17" s="3">
        <v>22</v>
      </c>
      <c r="D17" s="3">
        <v>30</v>
      </c>
      <c r="E17" s="15">
        <v>22</v>
      </c>
      <c r="F17" s="13"/>
      <c r="G17" s="13"/>
      <c r="H17" s="13"/>
      <c r="I17" s="13"/>
      <c r="J17" s="13"/>
      <c r="K17" s="13"/>
      <c r="L17" s="13"/>
      <c r="M17" s="13"/>
      <c r="N17" s="14"/>
      <c r="O17" s="16"/>
    </row>
    <row r="18" spans="1:15" x14ac:dyDescent="0.2">
      <c r="A18" s="58" t="s">
        <v>33</v>
      </c>
      <c r="B18" s="63">
        <v>65</v>
      </c>
      <c r="C18" s="20">
        <v>20</v>
      </c>
      <c r="D18" s="20">
        <v>40</v>
      </c>
      <c r="E18" s="21">
        <v>18</v>
      </c>
      <c r="F18" s="18"/>
      <c r="G18" s="18"/>
      <c r="H18" s="18"/>
      <c r="I18" s="18"/>
      <c r="J18" s="18"/>
      <c r="K18" s="18"/>
      <c r="L18" s="18"/>
      <c r="M18" s="18"/>
      <c r="N18" s="19"/>
      <c r="O18" s="24"/>
    </row>
    <row r="19" spans="1:15" ht="17" thickBot="1" x14ac:dyDescent="0.25">
      <c r="A19" s="25" t="s">
        <v>34</v>
      </c>
      <c r="B19" s="64">
        <v>1200</v>
      </c>
      <c r="C19" s="65">
        <v>1200</v>
      </c>
      <c r="D19" s="65">
        <v>1200</v>
      </c>
      <c r="E19" s="66">
        <v>1200</v>
      </c>
      <c r="F19" s="26">
        <v>150</v>
      </c>
      <c r="G19" s="26">
        <v>125</v>
      </c>
      <c r="H19" s="26">
        <v>110</v>
      </c>
      <c r="I19" s="26">
        <v>180</v>
      </c>
      <c r="J19" s="26">
        <v>90</v>
      </c>
      <c r="K19" s="26">
        <v>160</v>
      </c>
      <c r="L19" s="26">
        <v>130</v>
      </c>
      <c r="M19" s="26">
        <v>150</v>
      </c>
      <c r="N19" s="28">
        <v>180</v>
      </c>
      <c r="O19" s="29"/>
    </row>
    <row r="21" spans="1:15" ht="17" thickBot="1" x14ac:dyDescent="0.25"/>
    <row r="22" spans="1:15" x14ac:dyDescent="0.2">
      <c r="A22" s="30" t="s">
        <v>19</v>
      </c>
      <c r="B22" s="31" t="s">
        <v>28</v>
      </c>
      <c r="C22" s="31" t="s">
        <v>29</v>
      </c>
      <c r="D22" s="31" t="s">
        <v>9</v>
      </c>
      <c r="E22" s="31" t="s">
        <v>30</v>
      </c>
      <c r="F22" s="31" t="s">
        <v>8</v>
      </c>
      <c r="G22" s="31" t="s">
        <v>31</v>
      </c>
      <c r="H22" s="31" t="s">
        <v>7</v>
      </c>
      <c r="I22" s="31" t="s">
        <v>32</v>
      </c>
      <c r="J22" s="32" t="s">
        <v>33</v>
      </c>
    </row>
    <row r="23" spans="1:15" x14ac:dyDescent="0.2">
      <c r="A23" s="12" t="s">
        <v>12</v>
      </c>
      <c r="B23" s="3">
        <f>F6*F$19</f>
        <v>4500</v>
      </c>
      <c r="C23" s="3">
        <f t="shared" ref="C23:J26" si="0">G6*G$19</f>
        <v>5000</v>
      </c>
      <c r="D23" s="3">
        <f t="shared" si="0"/>
        <v>3850</v>
      </c>
      <c r="E23" s="3">
        <f t="shared" si="0"/>
        <v>7200</v>
      </c>
      <c r="F23" s="3">
        <f t="shared" si="0"/>
        <v>3150</v>
      </c>
      <c r="G23" s="3">
        <f t="shared" si="0"/>
        <v>6080</v>
      </c>
      <c r="H23" s="3">
        <f t="shared" si="0"/>
        <v>3900</v>
      </c>
      <c r="I23" s="3">
        <f t="shared" si="0"/>
        <v>4800</v>
      </c>
      <c r="J23" s="16">
        <f t="shared" si="0"/>
        <v>9900</v>
      </c>
    </row>
    <row r="24" spans="1:15" x14ac:dyDescent="0.2">
      <c r="A24" s="12" t="s">
        <v>11</v>
      </c>
      <c r="B24" s="3">
        <f t="shared" ref="B24:B26" si="1">F7*F$19</f>
        <v>4800</v>
      </c>
      <c r="C24" s="3">
        <f t="shared" si="0"/>
        <v>5000</v>
      </c>
      <c r="D24" s="3">
        <f t="shared" si="0"/>
        <v>3630</v>
      </c>
      <c r="E24" s="3">
        <f t="shared" si="0"/>
        <v>8100</v>
      </c>
      <c r="F24" s="3">
        <f t="shared" si="0"/>
        <v>3150</v>
      </c>
      <c r="G24" s="3">
        <f t="shared" si="0"/>
        <v>5600</v>
      </c>
      <c r="H24" s="3">
        <f t="shared" si="0"/>
        <v>4290</v>
      </c>
      <c r="I24" s="3">
        <f t="shared" si="0"/>
        <v>4500</v>
      </c>
      <c r="J24" s="16">
        <f t="shared" si="0"/>
        <v>5040</v>
      </c>
    </row>
    <row r="25" spans="1:15" x14ac:dyDescent="0.2">
      <c r="A25" s="12" t="s">
        <v>26</v>
      </c>
      <c r="B25" s="3">
        <f t="shared" si="1"/>
        <v>4200</v>
      </c>
      <c r="C25" s="3">
        <f t="shared" si="0"/>
        <v>3750</v>
      </c>
      <c r="D25" s="3">
        <f t="shared" si="0"/>
        <v>3520</v>
      </c>
      <c r="E25" s="3">
        <f t="shared" si="0"/>
        <v>5400</v>
      </c>
      <c r="F25" s="3">
        <f t="shared" si="0"/>
        <v>2250</v>
      </c>
      <c r="G25" s="3">
        <f t="shared" si="0"/>
        <v>4480</v>
      </c>
      <c r="H25" s="3">
        <f t="shared" si="0"/>
        <v>3900</v>
      </c>
      <c r="I25" s="3">
        <f>M8*M$19</f>
        <v>5250</v>
      </c>
      <c r="J25" s="16">
        <f t="shared" si="0"/>
        <v>7200</v>
      </c>
    </row>
    <row r="26" spans="1:15" ht="17" thickBot="1" x14ac:dyDescent="0.25">
      <c r="A26" s="33" t="s">
        <v>27</v>
      </c>
      <c r="B26" s="26">
        <f t="shared" si="1"/>
        <v>3750</v>
      </c>
      <c r="C26" s="26">
        <f t="shared" si="0"/>
        <v>4375</v>
      </c>
      <c r="D26" s="26">
        <f t="shared" si="0"/>
        <v>3300</v>
      </c>
      <c r="E26" s="26">
        <f t="shared" si="0"/>
        <v>8100</v>
      </c>
      <c r="F26" s="26">
        <f t="shared" si="0"/>
        <v>2970</v>
      </c>
      <c r="G26" s="26">
        <f t="shared" si="0"/>
        <v>6400</v>
      </c>
      <c r="H26" s="26">
        <f t="shared" si="0"/>
        <v>5460</v>
      </c>
      <c r="I26" s="26">
        <f t="shared" si="0"/>
        <v>4500</v>
      </c>
      <c r="J26" s="29">
        <f t="shared" si="0"/>
        <v>4500</v>
      </c>
    </row>
    <row r="28" spans="1:15" ht="17" thickBot="1" x14ac:dyDescent="0.25">
      <c r="L28" s="67"/>
      <c r="M28" s="56"/>
    </row>
    <row r="29" spans="1:15" x14ac:dyDescent="0.2">
      <c r="A29" s="30" t="s">
        <v>20</v>
      </c>
      <c r="B29" s="31" t="s">
        <v>28</v>
      </c>
      <c r="C29" s="31" t="s">
        <v>29</v>
      </c>
      <c r="D29" s="31" t="s">
        <v>9</v>
      </c>
      <c r="E29" s="31" t="s">
        <v>30</v>
      </c>
      <c r="F29" s="31" t="s">
        <v>8</v>
      </c>
      <c r="G29" s="31" t="s">
        <v>31</v>
      </c>
      <c r="H29" s="31" t="s">
        <v>7</v>
      </c>
      <c r="I29" s="31" t="s">
        <v>32</v>
      </c>
      <c r="J29" s="34" t="s">
        <v>33</v>
      </c>
      <c r="K29" s="68" t="s">
        <v>35</v>
      </c>
      <c r="L29" s="69" t="s">
        <v>36</v>
      </c>
      <c r="M29" s="70" t="s">
        <v>37</v>
      </c>
      <c r="N29" s="71" t="s">
        <v>38</v>
      </c>
    </row>
    <row r="30" spans="1:15" x14ac:dyDescent="0.2">
      <c r="A30" s="12" t="s">
        <v>12</v>
      </c>
      <c r="B30" s="35">
        <v>0</v>
      </c>
      <c r="C30" s="35">
        <v>0</v>
      </c>
      <c r="D30" s="35">
        <v>0</v>
      </c>
      <c r="E30" s="35">
        <v>0</v>
      </c>
      <c r="F30" s="35">
        <v>0</v>
      </c>
      <c r="G30" s="35">
        <v>0</v>
      </c>
      <c r="H30" s="35">
        <v>0</v>
      </c>
      <c r="I30" s="35">
        <v>0</v>
      </c>
      <c r="J30" s="36">
        <v>0</v>
      </c>
      <c r="K30" s="72">
        <v>0</v>
      </c>
      <c r="L30" s="73">
        <v>1200</v>
      </c>
      <c r="M30" s="74">
        <f>SUMPRODUCT($F$19:$N$19,B30:J30)</f>
        <v>0</v>
      </c>
      <c r="N30" s="75">
        <f>L30*K30</f>
        <v>0</v>
      </c>
    </row>
    <row r="31" spans="1:15" x14ac:dyDescent="0.2">
      <c r="A31" s="12" t="s">
        <v>11</v>
      </c>
      <c r="B31" s="35">
        <v>0</v>
      </c>
      <c r="C31" s="35">
        <v>0</v>
      </c>
      <c r="D31" s="35">
        <v>0</v>
      </c>
      <c r="E31" s="35">
        <v>0</v>
      </c>
      <c r="F31" s="35">
        <v>0</v>
      </c>
      <c r="G31" s="35">
        <v>0</v>
      </c>
      <c r="H31" s="35">
        <v>0</v>
      </c>
      <c r="I31" s="35">
        <v>0</v>
      </c>
      <c r="J31" s="36">
        <v>0</v>
      </c>
      <c r="K31" s="72">
        <v>0</v>
      </c>
      <c r="L31" s="73">
        <v>1200</v>
      </c>
      <c r="M31" s="74">
        <f t="shared" ref="M31:M33" si="2">SUMPRODUCT($F$19:$N$19,B31:J31)</f>
        <v>0</v>
      </c>
      <c r="N31" s="75">
        <f>L31*K31</f>
        <v>0</v>
      </c>
    </row>
    <row r="32" spans="1:15" x14ac:dyDescent="0.2">
      <c r="A32" s="12" t="s">
        <v>26</v>
      </c>
      <c r="B32" s="35">
        <v>0</v>
      </c>
      <c r="C32" s="35">
        <v>1</v>
      </c>
      <c r="D32" s="35">
        <v>0</v>
      </c>
      <c r="E32" s="35">
        <v>1</v>
      </c>
      <c r="F32" s="35">
        <v>1</v>
      </c>
      <c r="G32" s="35">
        <v>1</v>
      </c>
      <c r="H32" s="35">
        <v>1</v>
      </c>
      <c r="I32" s="35">
        <v>0</v>
      </c>
      <c r="J32" s="36">
        <v>0</v>
      </c>
      <c r="K32" s="72">
        <v>1</v>
      </c>
      <c r="L32" s="73">
        <v>1200</v>
      </c>
      <c r="M32" s="74">
        <f t="shared" si="2"/>
        <v>685</v>
      </c>
      <c r="N32" s="75">
        <f t="shared" ref="N32:N33" si="3">L32*K32</f>
        <v>1200</v>
      </c>
    </row>
    <row r="33" spans="1:14" ht="17" thickBot="1" x14ac:dyDescent="0.25">
      <c r="A33" s="33" t="s">
        <v>27</v>
      </c>
      <c r="B33" s="38">
        <v>1</v>
      </c>
      <c r="C33" s="38">
        <v>0</v>
      </c>
      <c r="D33" s="38">
        <v>1</v>
      </c>
      <c r="E33" s="38">
        <v>0</v>
      </c>
      <c r="F33" s="38">
        <v>0</v>
      </c>
      <c r="G33" s="38">
        <v>0</v>
      </c>
      <c r="H33" s="38">
        <v>0</v>
      </c>
      <c r="I33" s="38">
        <v>1</v>
      </c>
      <c r="J33" s="39">
        <v>1</v>
      </c>
      <c r="K33" s="76">
        <v>1</v>
      </c>
      <c r="L33" s="77">
        <v>1200</v>
      </c>
      <c r="M33" s="78">
        <f t="shared" si="2"/>
        <v>590</v>
      </c>
      <c r="N33" s="79">
        <f t="shared" si="3"/>
        <v>1200</v>
      </c>
    </row>
    <row r="35" spans="1:14" ht="17" thickBot="1" x14ac:dyDescent="0.25"/>
    <row r="36" spans="1:14" ht="17" thickBot="1" x14ac:dyDescent="0.25">
      <c r="A36" s="41" t="s">
        <v>22</v>
      </c>
      <c r="B36" s="42">
        <f>SUMPRODUCT(B23:J26,B30:J33)+SUMPRODUCT(O6:O9,K30:K33)</f>
        <v>71830</v>
      </c>
    </row>
    <row r="38" spans="1:14" ht="17" thickBot="1" x14ac:dyDescent="0.25"/>
    <row r="39" spans="1:14" x14ac:dyDescent="0.2">
      <c r="A39" s="43" t="s">
        <v>23</v>
      </c>
      <c r="B39" s="44">
        <f>SUM(B30:B33)</f>
        <v>1</v>
      </c>
      <c r="C39" s="44">
        <f>SUM(C30:C33)</f>
        <v>1</v>
      </c>
      <c r="D39" s="44">
        <f t="shared" ref="D39:I39" si="4">SUM(D30:D33)</f>
        <v>1</v>
      </c>
      <c r="E39" s="44">
        <f t="shared" si="4"/>
        <v>1</v>
      </c>
      <c r="F39" s="44">
        <f t="shared" si="4"/>
        <v>1</v>
      </c>
      <c r="G39" s="44">
        <f t="shared" si="4"/>
        <v>1</v>
      </c>
      <c r="H39" s="44">
        <f t="shared" si="4"/>
        <v>1</v>
      </c>
      <c r="I39" s="44">
        <f t="shared" si="4"/>
        <v>1</v>
      </c>
      <c r="J39" s="45">
        <f>SUM(J30:J33)</f>
        <v>1</v>
      </c>
    </row>
    <row r="40" spans="1:14" x14ac:dyDescent="0.2">
      <c r="A40" s="12"/>
      <c r="B40" s="46" t="s">
        <v>24</v>
      </c>
      <c r="C40" s="46" t="s">
        <v>24</v>
      </c>
      <c r="D40" s="46" t="s">
        <v>24</v>
      </c>
      <c r="E40" s="46" t="s">
        <v>24</v>
      </c>
      <c r="F40" s="46" t="s">
        <v>24</v>
      </c>
      <c r="G40" s="46" t="s">
        <v>24</v>
      </c>
      <c r="H40" s="46" t="s">
        <v>24</v>
      </c>
      <c r="I40" s="46" t="s">
        <v>24</v>
      </c>
      <c r="J40" s="47" t="s">
        <v>24</v>
      </c>
    </row>
    <row r="41" spans="1:14" ht="17" thickBot="1" x14ac:dyDescent="0.25">
      <c r="A41" s="33"/>
      <c r="B41" s="48">
        <v>1</v>
      </c>
      <c r="C41" s="48">
        <v>1</v>
      </c>
      <c r="D41" s="48">
        <v>1</v>
      </c>
      <c r="E41" s="48">
        <v>1</v>
      </c>
      <c r="F41" s="48">
        <v>1</v>
      </c>
      <c r="G41" s="48">
        <v>1</v>
      </c>
      <c r="H41" s="48">
        <v>1</v>
      </c>
      <c r="I41" s="48">
        <v>1</v>
      </c>
      <c r="J41" s="49">
        <v>1</v>
      </c>
    </row>
  </sheetData>
  <mergeCells count="3">
    <mergeCell ref="A3:N3"/>
    <mergeCell ref="B4:E4"/>
    <mergeCell ref="F4:N4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08D62F-58EA-B242-8FED-59E0280EF253}">
  <dimension ref="A1:Z64"/>
  <sheetViews>
    <sheetView workbookViewId="0"/>
  </sheetViews>
  <sheetFormatPr baseColWidth="10" defaultRowHeight="16" x14ac:dyDescent="0.2"/>
  <cols>
    <col min="1" max="16384" width="10.83203125" style="83"/>
  </cols>
  <sheetData>
    <row r="1" spans="1:26" customFormat="1" x14ac:dyDescent="0.2">
      <c r="A1" s="80" t="s">
        <v>39</v>
      </c>
      <c r="B1" s="80"/>
    </row>
    <row r="2" spans="1:26" ht="17" thickBot="1" x14ac:dyDescent="0.25">
      <c r="B2" s="84"/>
    </row>
    <row r="3" spans="1:26" x14ac:dyDescent="0.2">
      <c r="A3" s="128" t="s">
        <v>40</v>
      </c>
      <c r="B3" s="129"/>
      <c r="C3" s="129"/>
      <c r="D3" s="129"/>
      <c r="E3" s="129"/>
      <c r="F3" s="129"/>
      <c r="G3" s="129"/>
      <c r="H3" s="130"/>
      <c r="I3" s="85"/>
      <c r="J3" s="128" t="s">
        <v>41</v>
      </c>
      <c r="K3" s="129"/>
      <c r="L3" s="129"/>
      <c r="M3" s="129"/>
      <c r="N3" s="129"/>
      <c r="O3" s="129"/>
      <c r="P3" s="129"/>
      <c r="Q3" s="130"/>
      <c r="R3" s="85"/>
      <c r="S3" s="128" t="s">
        <v>35</v>
      </c>
      <c r="T3" s="129"/>
      <c r="U3" s="129"/>
      <c r="V3" s="129"/>
      <c r="W3" s="129"/>
      <c r="X3" s="129"/>
      <c r="Y3" s="129"/>
      <c r="Z3" s="130"/>
    </row>
    <row r="4" spans="1:26" x14ac:dyDescent="0.2">
      <c r="A4" s="86"/>
      <c r="B4" s="87">
        <v>0</v>
      </c>
      <c r="C4" s="87">
        <v>1</v>
      </c>
      <c r="D4" s="87">
        <v>2</v>
      </c>
      <c r="E4" s="87">
        <v>3</v>
      </c>
      <c r="F4" s="87">
        <v>4</v>
      </c>
      <c r="G4" s="87">
        <v>5</v>
      </c>
      <c r="H4" s="88">
        <v>6</v>
      </c>
      <c r="I4" s="85"/>
      <c r="J4" s="86" t="s">
        <v>42</v>
      </c>
      <c r="K4" s="87">
        <v>0</v>
      </c>
      <c r="L4" s="87">
        <v>1</v>
      </c>
      <c r="M4" s="87">
        <v>2</v>
      </c>
      <c r="N4" s="87">
        <v>3</v>
      </c>
      <c r="O4" s="87">
        <v>4</v>
      </c>
      <c r="P4" s="87">
        <v>5</v>
      </c>
      <c r="Q4" s="88">
        <v>6</v>
      </c>
      <c r="R4" s="85"/>
      <c r="S4" s="86" t="s">
        <v>42</v>
      </c>
      <c r="T4" s="87">
        <v>0</v>
      </c>
      <c r="U4" s="87">
        <v>1</v>
      </c>
      <c r="V4" s="87">
        <v>2</v>
      </c>
      <c r="W4" s="87">
        <v>3</v>
      </c>
      <c r="X4" s="87">
        <v>4</v>
      </c>
      <c r="Y4" s="87">
        <v>5</v>
      </c>
      <c r="Z4" s="88">
        <v>6</v>
      </c>
    </row>
    <row r="5" spans="1:26" x14ac:dyDescent="0.2">
      <c r="A5" s="89">
        <v>0</v>
      </c>
      <c r="B5" s="85">
        <v>0</v>
      </c>
      <c r="C5" s="85">
        <v>25</v>
      </c>
      <c r="D5" s="85">
        <v>22</v>
      </c>
      <c r="E5" s="85">
        <v>30</v>
      </c>
      <c r="F5" s="85">
        <v>26</v>
      </c>
      <c r="G5" s="85">
        <v>29</v>
      </c>
      <c r="H5" s="90">
        <v>33</v>
      </c>
      <c r="I5" s="85"/>
      <c r="J5" s="89">
        <v>0</v>
      </c>
      <c r="K5" s="85">
        <v>0</v>
      </c>
      <c r="L5" s="85">
        <v>25</v>
      </c>
      <c r="M5" s="85">
        <v>25</v>
      </c>
      <c r="N5" s="85">
        <v>25</v>
      </c>
      <c r="O5" s="85">
        <v>25</v>
      </c>
      <c r="P5" s="85">
        <v>25</v>
      </c>
      <c r="Q5" s="90">
        <v>25</v>
      </c>
      <c r="R5" s="85"/>
      <c r="S5" s="89">
        <v>0</v>
      </c>
      <c r="T5" s="91">
        <v>0</v>
      </c>
      <c r="U5" s="91">
        <v>1</v>
      </c>
      <c r="V5" s="91">
        <v>0</v>
      </c>
      <c r="W5" s="91">
        <v>0</v>
      </c>
      <c r="X5" s="91">
        <v>0</v>
      </c>
      <c r="Y5" s="91">
        <v>1</v>
      </c>
      <c r="Z5" s="92">
        <v>1</v>
      </c>
    </row>
    <row r="6" spans="1:26" x14ac:dyDescent="0.2">
      <c r="A6" s="93">
        <v>1</v>
      </c>
      <c r="B6" s="85">
        <v>25</v>
      </c>
      <c r="C6" s="85">
        <v>0</v>
      </c>
      <c r="D6" s="85">
        <v>27</v>
      </c>
      <c r="E6" s="85">
        <v>28</v>
      </c>
      <c r="F6" s="85">
        <v>23</v>
      </c>
      <c r="G6" s="85">
        <v>31</v>
      </c>
      <c r="H6" s="90">
        <v>35</v>
      </c>
      <c r="I6" s="85"/>
      <c r="J6" s="93">
        <v>1</v>
      </c>
      <c r="K6" s="85">
        <v>25</v>
      </c>
      <c r="L6" s="85">
        <v>0</v>
      </c>
      <c r="M6" s="85">
        <v>25</v>
      </c>
      <c r="N6" s="85">
        <v>25</v>
      </c>
      <c r="O6" s="85">
        <v>25</v>
      </c>
      <c r="P6" s="85">
        <v>25</v>
      </c>
      <c r="Q6" s="90">
        <v>25</v>
      </c>
      <c r="R6" s="85"/>
      <c r="S6" s="93">
        <v>1</v>
      </c>
      <c r="T6" s="91">
        <v>0</v>
      </c>
      <c r="U6" s="91">
        <v>0</v>
      </c>
      <c r="V6" s="91">
        <v>0</v>
      </c>
      <c r="W6" s="91">
        <v>0</v>
      </c>
      <c r="X6" s="91">
        <v>0</v>
      </c>
      <c r="Y6" s="91">
        <v>0</v>
      </c>
      <c r="Z6" s="92">
        <v>0</v>
      </c>
    </row>
    <row r="7" spans="1:26" x14ac:dyDescent="0.2">
      <c r="A7" s="93">
        <v>2</v>
      </c>
      <c r="B7" s="85">
        <v>22</v>
      </c>
      <c r="C7" s="85">
        <v>27</v>
      </c>
      <c r="D7" s="85">
        <v>0</v>
      </c>
      <c r="E7" s="85">
        <v>24</v>
      </c>
      <c r="F7" s="85">
        <v>29</v>
      </c>
      <c r="G7" s="85">
        <v>21</v>
      </c>
      <c r="H7" s="90">
        <v>28</v>
      </c>
      <c r="I7" s="85"/>
      <c r="J7" s="93">
        <v>2</v>
      </c>
      <c r="K7" s="85">
        <v>25</v>
      </c>
      <c r="L7" s="85">
        <v>25</v>
      </c>
      <c r="M7" s="85">
        <v>0</v>
      </c>
      <c r="N7" s="85">
        <v>25</v>
      </c>
      <c r="O7" s="85">
        <v>25</v>
      </c>
      <c r="P7" s="85">
        <v>25</v>
      </c>
      <c r="Q7" s="90">
        <v>25</v>
      </c>
      <c r="R7" s="85"/>
      <c r="S7" s="93">
        <v>2</v>
      </c>
      <c r="T7" s="91">
        <v>0</v>
      </c>
      <c r="U7" s="91">
        <v>0</v>
      </c>
      <c r="V7" s="91">
        <v>0</v>
      </c>
      <c r="W7" s="91">
        <v>0</v>
      </c>
      <c r="X7" s="91">
        <v>0</v>
      </c>
      <c r="Y7" s="91">
        <v>0</v>
      </c>
      <c r="Z7" s="92">
        <v>0</v>
      </c>
    </row>
    <row r="8" spans="1:26" x14ac:dyDescent="0.2">
      <c r="A8" s="93">
        <v>3</v>
      </c>
      <c r="B8" s="85">
        <v>30</v>
      </c>
      <c r="C8" s="85">
        <v>28</v>
      </c>
      <c r="D8" s="85">
        <v>24</v>
      </c>
      <c r="E8" s="85">
        <v>0</v>
      </c>
      <c r="F8" s="85">
        <v>25</v>
      </c>
      <c r="G8" s="85">
        <v>32</v>
      </c>
      <c r="H8" s="90">
        <v>26</v>
      </c>
      <c r="I8" s="85"/>
      <c r="J8" s="93">
        <v>3</v>
      </c>
      <c r="K8" s="85">
        <v>25</v>
      </c>
      <c r="L8" s="85">
        <v>25</v>
      </c>
      <c r="M8" s="85">
        <v>25</v>
      </c>
      <c r="N8" s="85">
        <v>0</v>
      </c>
      <c r="O8" s="85">
        <v>25</v>
      </c>
      <c r="P8" s="85">
        <v>25</v>
      </c>
      <c r="Q8" s="90">
        <v>25</v>
      </c>
      <c r="R8" s="85"/>
      <c r="S8" s="93">
        <v>3</v>
      </c>
      <c r="T8" s="91">
        <v>0</v>
      </c>
      <c r="U8" s="91">
        <v>1</v>
      </c>
      <c r="V8" s="91">
        <v>0</v>
      </c>
      <c r="W8" s="91">
        <v>0</v>
      </c>
      <c r="X8" s="91">
        <v>0</v>
      </c>
      <c r="Y8" s="91">
        <v>0</v>
      </c>
      <c r="Z8" s="92">
        <v>1</v>
      </c>
    </row>
    <row r="9" spans="1:26" x14ac:dyDescent="0.2">
      <c r="A9" s="93">
        <v>4</v>
      </c>
      <c r="B9" s="85">
        <v>26</v>
      </c>
      <c r="C9" s="85">
        <v>23</v>
      </c>
      <c r="D9" s="85">
        <v>29</v>
      </c>
      <c r="E9" s="85">
        <v>25</v>
      </c>
      <c r="F9" s="85">
        <v>0</v>
      </c>
      <c r="G9" s="85">
        <v>28</v>
      </c>
      <c r="H9" s="90">
        <v>31</v>
      </c>
      <c r="I9" s="85"/>
      <c r="J9" s="93">
        <v>4</v>
      </c>
      <c r="K9" s="85">
        <v>25</v>
      </c>
      <c r="L9" s="85">
        <v>25</v>
      </c>
      <c r="M9" s="85">
        <v>25</v>
      </c>
      <c r="N9" s="85">
        <v>25</v>
      </c>
      <c r="O9" s="85">
        <v>0</v>
      </c>
      <c r="P9" s="85">
        <v>25</v>
      </c>
      <c r="Q9" s="90">
        <v>25</v>
      </c>
      <c r="R9" s="85"/>
      <c r="S9" s="93">
        <v>4</v>
      </c>
      <c r="T9" s="91">
        <v>0</v>
      </c>
      <c r="U9" s="91">
        <v>0</v>
      </c>
      <c r="V9" s="91">
        <v>0</v>
      </c>
      <c r="W9" s="91">
        <v>0</v>
      </c>
      <c r="X9" s="91">
        <v>0</v>
      </c>
      <c r="Y9" s="91">
        <v>0</v>
      </c>
      <c r="Z9" s="92">
        <v>0</v>
      </c>
    </row>
    <row r="10" spans="1:26" x14ac:dyDescent="0.2">
      <c r="A10" s="93">
        <v>5</v>
      </c>
      <c r="B10" s="85">
        <v>29</v>
      </c>
      <c r="C10" s="85">
        <v>31</v>
      </c>
      <c r="D10" s="85">
        <v>21</v>
      </c>
      <c r="E10" s="85">
        <v>32</v>
      </c>
      <c r="F10" s="85">
        <v>28</v>
      </c>
      <c r="G10" s="85">
        <v>0</v>
      </c>
      <c r="H10" s="90">
        <v>22</v>
      </c>
      <c r="I10" s="85"/>
      <c r="J10" s="93">
        <v>5</v>
      </c>
      <c r="K10" s="85">
        <v>25</v>
      </c>
      <c r="L10" s="85">
        <v>25</v>
      </c>
      <c r="M10" s="85">
        <v>25</v>
      </c>
      <c r="N10" s="85">
        <v>25</v>
      </c>
      <c r="O10" s="85">
        <v>25</v>
      </c>
      <c r="P10" s="85">
        <v>0</v>
      </c>
      <c r="Q10" s="90">
        <v>25</v>
      </c>
      <c r="R10" s="85"/>
      <c r="S10" s="93">
        <v>5</v>
      </c>
      <c r="T10" s="91">
        <v>0</v>
      </c>
      <c r="U10" s="91">
        <v>0</v>
      </c>
      <c r="V10" s="91">
        <v>0</v>
      </c>
      <c r="W10" s="91">
        <v>0</v>
      </c>
      <c r="X10" s="91">
        <v>0</v>
      </c>
      <c r="Y10" s="91">
        <v>0</v>
      </c>
      <c r="Z10" s="92">
        <v>0</v>
      </c>
    </row>
    <row r="11" spans="1:26" ht="17" thickBot="1" x14ac:dyDescent="0.25">
      <c r="A11" s="94">
        <v>6</v>
      </c>
      <c r="B11" s="95">
        <v>33</v>
      </c>
      <c r="C11" s="95">
        <v>35</v>
      </c>
      <c r="D11" s="95">
        <v>28</v>
      </c>
      <c r="E11" s="95">
        <v>26</v>
      </c>
      <c r="F11" s="95">
        <v>31</v>
      </c>
      <c r="G11" s="95">
        <v>22</v>
      </c>
      <c r="H11" s="96">
        <v>0</v>
      </c>
      <c r="I11" s="85"/>
      <c r="J11" s="94">
        <v>6</v>
      </c>
      <c r="K11" s="95">
        <v>25</v>
      </c>
      <c r="L11" s="95">
        <v>25</v>
      </c>
      <c r="M11" s="95">
        <v>25</v>
      </c>
      <c r="N11" s="95">
        <v>25</v>
      </c>
      <c r="O11" s="95">
        <v>25</v>
      </c>
      <c r="P11" s="95">
        <v>25</v>
      </c>
      <c r="Q11" s="96">
        <v>0</v>
      </c>
      <c r="R11" s="85"/>
      <c r="S11" s="94">
        <v>6</v>
      </c>
      <c r="T11" s="97">
        <v>0</v>
      </c>
      <c r="U11" s="97">
        <v>0</v>
      </c>
      <c r="V11" s="97">
        <v>0</v>
      </c>
      <c r="W11" s="97">
        <v>0</v>
      </c>
      <c r="X11" s="97">
        <v>0</v>
      </c>
      <c r="Y11" s="97">
        <v>0</v>
      </c>
      <c r="Z11" s="98">
        <v>0</v>
      </c>
    </row>
    <row r="12" spans="1:26" ht="17" thickBot="1" x14ac:dyDescent="0.25">
      <c r="A12" s="85"/>
      <c r="B12" s="85"/>
      <c r="C12" s="85"/>
      <c r="D12" s="85"/>
      <c r="E12" s="85"/>
      <c r="F12" s="85"/>
      <c r="G12" s="85"/>
      <c r="H12" s="85"/>
      <c r="I12" s="85"/>
      <c r="J12" s="85"/>
      <c r="K12" s="85"/>
      <c r="L12" s="85"/>
      <c r="M12" s="85"/>
      <c r="N12" s="85"/>
      <c r="O12" s="85"/>
      <c r="P12" s="85"/>
      <c r="Q12" s="85"/>
      <c r="R12" s="85"/>
      <c r="S12" s="85"/>
      <c r="T12" s="85"/>
      <c r="U12" s="85"/>
      <c r="V12" s="85"/>
      <c r="W12" s="85"/>
      <c r="X12" s="85"/>
      <c r="Y12" s="85"/>
      <c r="Z12" s="85"/>
    </row>
    <row r="13" spans="1:26" x14ac:dyDescent="0.2">
      <c r="A13" s="128" t="s">
        <v>43</v>
      </c>
      <c r="B13" s="129"/>
      <c r="C13" s="129"/>
      <c r="D13" s="129"/>
      <c r="E13" s="129"/>
      <c r="F13" s="129"/>
      <c r="G13" s="129"/>
      <c r="H13" s="130"/>
      <c r="I13" s="85"/>
      <c r="J13" s="128" t="s">
        <v>44</v>
      </c>
      <c r="K13" s="129"/>
      <c r="L13" s="129"/>
      <c r="M13" s="129"/>
      <c r="N13" s="129"/>
      <c r="O13" s="129"/>
      <c r="P13" s="129"/>
      <c r="Q13" s="130"/>
      <c r="R13" s="85"/>
      <c r="S13" s="128" t="s">
        <v>45</v>
      </c>
      <c r="T13" s="129"/>
      <c r="U13" s="129"/>
      <c r="V13" s="129"/>
      <c r="W13" s="129"/>
      <c r="X13" s="129"/>
      <c r="Y13" s="129"/>
      <c r="Z13" s="130"/>
    </row>
    <row r="14" spans="1:26" x14ac:dyDescent="0.2">
      <c r="A14" s="86" t="s">
        <v>46</v>
      </c>
      <c r="B14" s="99">
        <v>0</v>
      </c>
      <c r="C14" s="99">
        <v>1</v>
      </c>
      <c r="D14" s="99">
        <v>2</v>
      </c>
      <c r="E14" s="99">
        <v>3</v>
      </c>
      <c r="F14" s="99">
        <v>4</v>
      </c>
      <c r="G14" s="99">
        <v>5</v>
      </c>
      <c r="H14" s="100">
        <v>6</v>
      </c>
      <c r="I14" s="85"/>
      <c r="J14" s="86" t="s">
        <v>46</v>
      </c>
      <c r="K14" s="99">
        <v>0</v>
      </c>
      <c r="L14" s="99">
        <v>1</v>
      </c>
      <c r="M14" s="99">
        <v>2</v>
      </c>
      <c r="N14" s="99">
        <v>3</v>
      </c>
      <c r="O14" s="99">
        <v>4</v>
      </c>
      <c r="P14" s="99">
        <v>5</v>
      </c>
      <c r="Q14" s="100">
        <v>6</v>
      </c>
      <c r="R14" s="85"/>
      <c r="S14" s="86" t="s">
        <v>46</v>
      </c>
      <c r="T14" s="99">
        <v>0</v>
      </c>
      <c r="U14" s="99">
        <v>1</v>
      </c>
      <c r="V14" s="99">
        <v>2</v>
      </c>
      <c r="W14" s="99">
        <v>3</v>
      </c>
      <c r="X14" s="99">
        <v>4</v>
      </c>
      <c r="Y14" s="99">
        <v>5</v>
      </c>
      <c r="Z14" s="100">
        <v>6</v>
      </c>
    </row>
    <row r="15" spans="1:26" x14ac:dyDescent="0.2">
      <c r="A15" s="93" t="s">
        <v>47</v>
      </c>
      <c r="B15" s="85">
        <v>60</v>
      </c>
      <c r="C15" s="85">
        <v>0</v>
      </c>
      <c r="D15" s="85">
        <v>0</v>
      </c>
      <c r="E15" s="85">
        <v>30</v>
      </c>
      <c r="F15" s="85">
        <v>0</v>
      </c>
      <c r="G15" s="85">
        <v>0</v>
      </c>
      <c r="H15" s="90">
        <v>0</v>
      </c>
      <c r="I15" s="85"/>
      <c r="J15" s="93" t="s">
        <v>47</v>
      </c>
      <c r="K15" s="85">
        <v>100</v>
      </c>
      <c r="L15" s="85">
        <v>0</v>
      </c>
      <c r="M15" s="85">
        <v>0</v>
      </c>
      <c r="N15" s="85">
        <v>20</v>
      </c>
      <c r="O15" s="85">
        <v>0</v>
      </c>
      <c r="P15" s="85">
        <v>0</v>
      </c>
      <c r="Q15" s="90">
        <v>0</v>
      </c>
      <c r="R15" s="85"/>
      <c r="S15" s="93" t="s">
        <v>47</v>
      </c>
      <c r="T15" s="85">
        <v>50</v>
      </c>
      <c r="U15" s="85">
        <v>0</v>
      </c>
      <c r="V15" s="85">
        <v>0</v>
      </c>
      <c r="W15" s="85">
        <v>20</v>
      </c>
      <c r="X15" s="85">
        <v>0</v>
      </c>
      <c r="Y15" s="85">
        <v>0</v>
      </c>
      <c r="Z15" s="90">
        <v>0</v>
      </c>
    </row>
    <row r="16" spans="1:26" x14ac:dyDescent="0.2">
      <c r="A16" s="93" t="s">
        <v>48</v>
      </c>
      <c r="B16" s="85">
        <v>0</v>
      </c>
      <c r="C16" s="85">
        <v>20</v>
      </c>
      <c r="D16" s="85">
        <v>0</v>
      </c>
      <c r="E16" s="85">
        <v>0</v>
      </c>
      <c r="F16" s="85">
        <v>0</v>
      </c>
      <c r="G16" s="85">
        <v>50</v>
      </c>
      <c r="H16" s="90">
        <v>20</v>
      </c>
      <c r="I16" s="85"/>
      <c r="J16" s="93" t="s">
        <v>48</v>
      </c>
      <c r="K16" s="85">
        <v>0</v>
      </c>
      <c r="L16" s="85">
        <v>40</v>
      </c>
      <c r="M16" s="85">
        <v>0</v>
      </c>
      <c r="N16" s="85">
        <v>0</v>
      </c>
      <c r="O16" s="85">
        <v>0</v>
      </c>
      <c r="P16" s="85">
        <v>30</v>
      </c>
      <c r="Q16" s="90">
        <v>50</v>
      </c>
      <c r="R16" s="85"/>
      <c r="S16" s="93" t="s">
        <v>48</v>
      </c>
      <c r="T16" s="85">
        <v>0</v>
      </c>
      <c r="U16" s="85">
        <v>20</v>
      </c>
      <c r="V16" s="85">
        <v>0</v>
      </c>
      <c r="W16" s="85">
        <v>0</v>
      </c>
      <c r="X16" s="85">
        <v>0</v>
      </c>
      <c r="Y16" s="85">
        <v>30</v>
      </c>
      <c r="Z16" s="90">
        <v>20</v>
      </c>
    </row>
    <row r="17" spans="1:26" ht="17" thickBot="1" x14ac:dyDescent="0.25">
      <c r="A17" s="94" t="s">
        <v>49</v>
      </c>
      <c r="B17" s="95">
        <v>0</v>
      </c>
      <c r="C17" s="95">
        <v>0</v>
      </c>
      <c r="D17" s="95">
        <v>1</v>
      </c>
      <c r="E17" s="95">
        <v>0</v>
      </c>
      <c r="F17" s="95">
        <v>1</v>
      </c>
      <c r="G17" s="95">
        <v>0</v>
      </c>
      <c r="H17" s="96">
        <v>0</v>
      </c>
      <c r="I17" s="85"/>
      <c r="J17" s="94" t="s">
        <v>49</v>
      </c>
      <c r="K17" s="95">
        <v>0</v>
      </c>
      <c r="L17" s="95">
        <v>0</v>
      </c>
      <c r="M17" s="95">
        <v>1</v>
      </c>
      <c r="N17" s="95">
        <v>0</v>
      </c>
      <c r="O17" s="95">
        <v>1</v>
      </c>
      <c r="P17" s="95">
        <v>0</v>
      </c>
      <c r="Q17" s="96">
        <v>0</v>
      </c>
      <c r="R17" s="85"/>
      <c r="S17" s="94" t="s">
        <v>49</v>
      </c>
      <c r="T17" s="95">
        <v>0</v>
      </c>
      <c r="U17" s="95">
        <v>0</v>
      </c>
      <c r="V17" s="95">
        <v>1</v>
      </c>
      <c r="W17" s="95">
        <v>0</v>
      </c>
      <c r="X17" s="95">
        <v>1</v>
      </c>
      <c r="Y17" s="95">
        <v>0</v>
      </c>
      <c r="Z17" s="96">
        <v>0</v>
      </c>
    </row>
    <row r="18" spans="1:26" x14ac:dyDescent="0.2">
      <c r="A18" s="85"/>
      <c r="B18" s="85"/>
      <c r="C18" s="85"/>
      <c r="D18" s="85"/>
      <c r="E18" s="85"/>
      <c r="F18" s="85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5"/>
      <c r="V18" s="85"/>
      <c r="W18" s="85"/>
      <c r="X18" s="85"/>
      <c r="Y18" s="85"/>
      <c r="Z18" s="85"/>
    </row>
    <row r="19" spans="1:26" ht="17" thickBot="1" x14ac:dyDescent="0.25">
      <c r="A19" s="85"/>
      <c r="B19" s="85"/>
      <c r="C19" s="85"/>
      <c r="D19" s="85"/>
      <c r="E19" s="85"/>
      <c r="F19" s="85"/>
      <c r="G19" s="85"/>
      <c r="H19" s="85"/>
      <c r="I19" s="85"/>
      <c r="J19" s="85"/>
      <c r="K19" s="85"/>
      <c r="L19" s="85"/>
      <c r="M19" s="85"/>
      <c r="N19" s="85"/>
      <c r="O19" s="85"/>
      <c r="P19" s="85"/>
      <c r="Q19" s="85"/>
      <c r="R19" s="85"/>
      <c r="S19" s="85"/>
      <c r="T19" s="85"/>
      <c r="U19" s="85"/>
      <c r="V19" s="85"/>
      <c r="W19" s="85"/>
      <c r="X19" s="85"/>
      <c r="Y19" s="85"/>
      <c r="Z19" s="85"/>
    </row>
    <row r="20" spans="1:26" x14ac:dyDescent="0.2">
      <c r="A20" s="128" t="s">
        <v>50</v>
      </c>
      <c r="B20" s="129"/>
      <c r="C20" s="129"/>
      <c r="D20" s="129"/>
      <c r="E20" s="129"/>
      <c r="F20" s="129"/>
      <c r="G20" s="129"/>
      <c r="H20" s="130"/>
      <c r="I20" s="85"/>
      <c r="J20" s="128" t="s">
        <v>51</v>
      </c>
      <c r="K20" s="129"/>
      <c r="L20" s="129"/>
      <c r="M20" s="129"/>
      <c r="N20" s="129"/>
      <c r="O20" s="129"/>
      <c r="P20" s="129"/>
      <c r="Q20" s="130"/>
      <c r="R20" s="85"/>
      <c r="S20" s="128" t="s">
        <v>52</v>
      </c>
      <c r="T20" s="129"/>
      <c r="U20" s="129"/>
      <c r="V20" s="129"/>
      <c r="W20" s="129"/>
      <c r="X20" s="129"/>
      <c r="Y20" s="129"/>
      <c r="Z20" s="130"/>
    </row>
    <row r="21" spans="1:26" x14ac:dyDescent="0.2">
      <c r="A21" s="86" t="s">
        <v>42</v>
      </c>
      <c r="B21" s="87">
        <v>0</v>
      </c>
      <c r="C21" s="87">
        <v>1</v>
      </c>
      <c r="D21" s="87">
        <v>2</v>
      </c>
      <c r="E21" s="87">
        <v>3</v>
      </c>
      <c r="F21" s="87">
        <v>4</v>
      </c>
      <c r="G21" s="87">
        <v>5</v>
      </c>
      <c r="H21" s="88">
        <v>6</v>
      </c>
      <c r="I21" s="85"/>
      <c r="J21" s="86" t="s">
        <v>42</v>
      </c>
      <c r="K21" s="87">
        <v>0</v>
      </c>
      <c r="L21" s="87">
        <v>1</v>
      </c>
      <c r="M21" s="87">
        <v>2</v>
      </c>
      <c r="N21" s="87">
        <v>3</v>
      </c>
      <c r="O21" s="87">
        <v>4</v>
      </c>
      <c r="P21" s="87">
        <v>5</v>
      </c>
      <c r="Q21" s="88">
        <v>6</v>
      </c>
      <c r="R21" s="85"/>
      <c r="S21" s="86" t="s">
        <v>42</v>
      </c>
      <c r="T21" s="87">
        <v>0</v>
      </c>
      <c r="U21" s="87">
        <v>1</v>
      </c>
      <c r="V21" s="87">
        <v>2</v>
      </c>
      <c r="W21" s="87">
        <v>3</v>
      </c>
      <c r="X21" s="87">
        <v>4</v>
      </c>
      <c r="Y21" s="87">
        <v>5</v>
      </c>
      <c r="Z21" s="88">
        <v>6</v>
      </c>
    </row>
    <row r="22" spans="1:26" x14ac:dyDescent="0.2">
      <c r="A22" s="89">
        <v>0</v>
      </c>
      <c r="B22" s="85">
        <v>0</v>
      </c>
      <c r="C22" s="85">
        <v>50</v>
      </c>
      <c r="D22" s="85">
        <v>50</v>
      </c>
      <c r="E22" s="85">
        <v>50</v>
      </c>
      <c r="F22" s="85">
        <v>50</v>
      </c>
      <c r="G22" s="85">
        <v>50</v>
      </c>
      <c r="H22" s="90">
        <v>50</v>
      </c>
      <c r="I22" s="85"/>
      <c r="J22" s="89">
        <v>0</v>
      </c>
      <c r="K22" s="85">
        <v>0</v>
      </c>
      <c r="L22" s="85">
        <v>45</v>
      </c>
      <c r="M22" s="85">
        <v>45</v>
      </c>
      <c r="N22" s="85">
        <v>45</v>
      </c>
      <c r="O22" s="85">
        <v>45</v>
      </c>
      <c r="P22" s="85">
        <v>45</v>
      </c>
      <c r="Q22" s="90">
        <v>45</v>
      </c>
      <c r="R22" s="85"/>
      <c r="S22" s="89">
        <v>0</v>
      </c>
      <c r="T22" s="85">
        <v>0</v>
      </c>
      <c r="U22" s="85">
        <v>35</v>
      </c>
      <c r="V22" s="85">
        <v>35</v>
      </c>
      <c r="W22" s="85">
        <v>35</v>
      </c>
      <c r="X22" s="85">
        <v>35</v>
      </c>
      <c r="Y22" s="85">
        <v>35</v>
      </c>
      <c r="Z22" s="90">
        <v>35</v>
      </c>
    </row>
    <row r="23" spans="1:26" x14ac:dyDescent="0.2">
      <c r="A23" s="93">
        <v>1</v>
      </c>
      <c r="B23" s="85">
        <v>50</v>
      </c>
      <c r="C23" s="85">
        <v>0</v>
      </c>
      <c r="D23" s="85">
        <v>50</v>
      </c>
      <c r="E23" s="85">
        <v>50</v>
      </c>
      <c r="F23" s="85">
        <v>50</v>
      </c>
      <c r="G23" s="85">
        <v>50</v>
      </c>
      <c r="H23" s="90">
        <v>50</v>
      </c>
      <c r="I23" s="85"/>
      <c r="J23" s="93">
        <v>1</v>
      </c>
      <c r="K23" s="85">
        <v>45</v>
      </c>
      <c r="L23" s="85">
        <v>0</v>
      </c>
      <c r="M23" s="85">
        <v>45</v>
      </c>
      <c r="N23" s="85">
        <v>45</v>
      </c>
      <c r="O23" s="85">
        <v>45</v>
      </c>
      <c r="P23" s="85">
        <v>45</v>
      </c>
      <c r="Q23" s="90">
        <v>45</v>
      </c>
      <c r="R23" s="85"/>
      <c r="S23" s="93">
        <v>1</v>
      </c>
      <c r="T23" s="85">
        <v>35</v>
      </c>
      <c r="U23" s="85">
        <v>0</v>
      </c>
      <c r="V23" s="85">
        <v>35</v>
      </c>
      <c r="W23" s="85">
        <v>35</v>
      </c>
      <c r="X23" s="85">
        <v>35</v>
      </c>
      <c r="Y23" s="85">
        <v>35</v>
      </c>
      <c r="Z23" s="90">
        <v>35</v>
      </c>
    </row>
    <row r="24" spans="1:26" x14ac:dyDescent="0.2">
      <c r="A24" s="93">
        <v>2</v>
      </c>
      <c r="B24" s="85">
        <v>50</v>
      </c>
      <c r="C24" s="85">
        <v>50</v>
      </c>
      <c r="D24" s="85">
        <v>0</v>
      </c>
      <c r="E24" s="85">
        <v>50</v>
      </c>
      <c r="F24" s="85">
        <v>50</v>
      </c>
      <c r="G24" s="85">
        <v>50</v>
      </c>
      <c r="H24" s="90">
        <v>50</v>
      </c>
      <c r="I24" s="85"/>
      <c r="J24" s="93">
        <v>2</v>
      </c>
      <c r="K24" s="85">
        <v>45</v>
      </c>
      <c r="L24" s="85">
        <v>45</v>
      </c>
      <c r="M24" s="85">
        <v>0</v>
      </c>
      <c r="N24" s="85">
        <v>45</v>
      </c>
      <c r="O24" s="85">
        <v>45</v>
      </c>
      <c r="P24" s="85">
        <v>45</v>
      </c>
      <c r="Q24" s="90">
        <v>45</v>
      </c>
      <c r="R24" s="85"/>
      <c r="S24" s="93">
        <v>2</v>
      </c>
      <c r="T24" s="85">
        <v>35</v>
      </c>
      <c r="U24" s="85">
        <v>35</v>
      </c>
      <c r="V24" s="85">
        <v>0</v>
      </c>
      <c r="W24" s="85">
        <v>35</v>
      </c>
      <c r="X24" s="85">
        <v>35</v>
      </c>
      <c r="Y24" s="85">
        <v>35</v>
      </c>
      <c r="Z24" s="90">
        <v>35</v>
      </c>
    </row>
    <row r="25" spans="1:26" x14ac:dyDescent="0.2">
      <c r="A25" s="93">
        <v>3</v>
      </c>
      <c r="B25" s="85">
        <v>50</v>
      </c>
      <c r="C25" s="85">
        <v>50</v>
      </c>
      <c r="D25" s="85">
        <v>50</v>
      </c>
      <c r="E25" s="85">
        <v>0</v>
      </c>
      <c r="F25" s="85">
        <v>50</v>
      </c>
      <c r="G25" s="85">
        <v>50</v>
      </c>
      <c r="H25" s="90">
        <v>50</v>
      </c>
      <c r="I25" s="85"/>
      <c r="J25" s="93">
        <v>3</v>
      </c>
      <c r="K25" s="85">
        <v>45</v>
      </c>
      <c r="L25" s="85">
        <v>45</v>
      </c>
      <c r="M25" s="85">
        <v>45</v>
      </c>
      <c r="N25" s="85">
        <v>0</v>
      </c>
      <c r="O25" s="85">
        <v>45</v>
      </c>
      <c r="P25" s="85">
        <v>45</v>
      </c>
      <c r="Q25" s="90">
        <v>45</v>
      </c>
      <c r="R25" s="85"/>
      <c r="S25" s="93">
        <v>3</v>
      </c>
      <c r="T25" s="85">
        <v>35</v>
      </c>
      <c r="U25" s="85">
        <v>35</v>
      </c>
      <c r="V25" s="85">
        <v>35</v>
      </c>
      <c r="W25" s="85">
        <v>0</v>
      </c>
      <c r="X25" s="85">
        <v>35</v>
      </c>
      <c r="Y25" s="85">
        <v>35</v>
      </c>
      <c r="Z25" s="90">
        <v>35</v>
      </c>
    </row>
    <row r="26" spans="1:26" x14ac:dyDescent="0.2">
      <c r="A26" s="93">
        <v>4</v>
      </c>
      <c r="B26" s="85">
        <v>50</v>
      </c>
      <c r="C26" s="85">
        <v>50</v>
      </c>
      <c r="D26" s="85">
        <v>50</v>
      </c>
      <c r="E26" s="85">
        <v>50</v>
      </c>
      <c r="F26" s="85">
        <v>0</v>
      </c>
      <c r="G26" s="85">
        <v>50</v>
      </c>
      <c r="H26" s="90">
        <v>50</v>
      </c>
      <c r="I26" s="85"/>
      <c r="J26" s="93">
        <v>4</v>
      </c>
      <c r="K26" s="85">
        <v>45</v>
      </c>
      <c r="L26" s="85">
        <v>45</v>
      </c>
      <c r="M26" s="85">
        <v>45</v>
      </c>
      <c r="N26" s="85">
        <v>45</v>
      </c>
      <c r="O26" s="85">
        <v>0</v>
      </c>
      <c r="P26" s="85">
        <v>45</v>
      </c>
      <c r="Q26" s="90">
        <v>45</v>
      </c>
      <c r="R26" s="85"/>
      <c r="S26" s="93">
        <v>4</v>
      </c>
      <c r="T26" s="85">
        <v>35</v>
      </c>
      <c r="U26" s="85">
        <v>35</v>
      </c>
      <c r="V26" s="85">
        <v>35</v>
      </c>
      <c r="W26" s="85">
        <v>35</v>
      </c>
      <c r="X26" s="85">
        <v>0</v>
      </c>
      <c r="Y26" s="85">
        <v>35</v>
      </c>
      <c r="Z26" s="90">
        <v>35</v>
      </c>
    </row>
    <row r="27" spans="1:26" x14ac:dyDescent="0.2">
      <c r="A27" s="93">
        <v>5</v>
      </c>
      <c r="B27" s="85">
        <v>50</v>
      </c>
      <c r="C27" s="85">
        <v>50</v>
      </c>
      <c r="D27" s="85">
        <v>50</v>
      </c>
      <c r="E27" s="85">
        <v>50</v>
      </c>
      <c r="F27" s="85">
        <v>50</v>
      </c>
      <c r="G27" s="85">
        <v>0</v>
      </c>
      <c r="H27" s="90">
        <v>50</v>
      </c>
      <c r="I27" s="85"/>
      <c r="J27" s="93">
        <v>5</v>
      </c>
      <c r="K27" s="85">
        <v>45</v>
      </c>
      <c r="L27" s="85">
        <v>45</v>
      </c>
      <c r="M27" s="85">
        <v>45</v>
      </c>
      <c r="N27" s="85">
        <v>45</v>
      </c>
      <c r="O27" s="85">
        <v>45</v>
      </c>
      <c r="P27" s="85">
        <v>0</v>
      </c>
      <c r="Q27" s="90">
        <v>45</v>
      </c>
      <c r="R27" s="85"/>
      <c r="S27" s="93">
        <v>5</v>
      </c>
      <c r="T27" s="85">
        <v>35</v>
      </c>
      <c r="U27" s="85">
        <v>35</v>
      </c>
      <c r="V27" s="85">
        <v>35</v>
      </c>
      <c r="W27" s="85">
        <v>35</v>
      </c>
      <c r="X27" s="85">
        <v>35</v>
      </c>
      <c r="Y27" s="85">
        <v>0</v>
      </c>
      <c r="Z27" s="90">
        <v>35</v>
      </c>
    </row>
    <row r="28" spans="1:26" ht="17" thickBot="1" x14ac:dyDescent="0.25">
      <c r="A28" s="94">
        <v>6</v>
      </c>
      <c r="B28" s="95">
        <v>50</v>
      </c>
      <c r="C28" s="95">
        <v>50</v>
      </c>
      <c r="D28" s="95">
        <v>50</v>
      </c>
      <c r="E28" s="95">
        <v>50</v>
      </c>
      <c r="F28" s="95">
        <v>50</v>
      </c>
      <c r="G28" s="95">
        <v>50</v>
      </c>
      <c r="H28" s="96">
        <v>0</v>
      </c>
      <c r="I28" s="85"/>
      <c r="J28" s="94">
        <v>6</v>
      </c>
      <c r="K28" s="95">
        <v>45</v>
      </c>
      <c r="L28" s="95">
        <v>45</v>
      </c>
      <c r="M28" s="95">
        <v>45</v>
      </c>
      <c r="N28" s="95">
        <v>45</v>
      </c>
      <c r="O28" s="95">
        <v>45</v>
      </c>
      <c r="P28" s="95">
        <v>45</v>
      </c>
      <c r="Q28" s="96">
        <v>0</v>
      </c>
      <c r="R28" s="85"/>
      <c r="S28" s="94">
        <v>6</v>
      </c>
      <c r="T28" s="95">
        <v>35</v>
      </c>
      <c r="U28" s="95">
        <v>35</v>
      </c>
      <c r="V28" s="95">
        <v>35</v>
      </c>
      <c r="W28" s="95">
        <v>35</v>
      </c>
      <c r="X28" s="95">
        <v>35</v>
      </c>
      <c r="Y28" s="95">
        <v>35</v>
      </c>
      <c r="Z28" s="96">
        <v>0</v>
      </c>
    </row>
    <row r="29" spans="1:26" x14ac:dyDescent="0.2">
      <c r="A29" s="85"/>
      <c r="B29" s="85"/>
      <c r="C29" s="85"/>
      <c r="D29" s="85"/>
      <c r="E29" s="85"/>
      <c r="F29" s="85"/>
      <c r="G29" s="85"/>
      <c r="H29" s="85"/>
      <c r="I29" s="85"/>
      <c r="J29" s="85"/>
      <c r="K29" s="85"/>
      <c r="L29" s="85"/>
      <c r="M29" s="85"/>
      <c r="N29" s="85"/>
      <c r="O29" s="85"/>
      <c r="P29" s="85"/>
      <c r="Q29" s="85"/>
      <c r="R29" s="85"/>
      <c r="S29" s="85"/>
      <c r="T29" s="85"/>
      <c r="U29" s="85"/>
      <c r="V29" s="85"/>
      <c r="W29" s="85"/>
      <c r="X29" s="85"/>
      <c r="Y29" s="85"/>
      <c r="Z29" s="85"/>
    </row>
    <row r="30" spans="1:26" ht="17" thickBot="1" x14ac:dyDescent="0.25">
      <c r="A30" s="85"/>
      <c r="B30" s="85"/>
      <c r="C30" s="85"/>
      <c r="D30" s="85"/>
      <c r="E30" s="85"/>
      <c r="F30" s="85"/>
      <c r="G30" s="85"/>
      <c r="H30" s="85"/>
      <c r="I30" s="85"/>
      <c r="J30" s="85"/>
      <c r="K30" s="85"/>
      <c r="L30" s="85"/>
      <c r="M30" s="85"/>
      <c r="N30" s="85"/>
      <c r="O30" s="85"/>
      <c r="P30" s="85"/>
      <c r="Q30" s="85"/>
      <c r="R30" s="85"/>
      <c r="S30" s="85"/>
      <c r="T30" s="85"/>
      <c r="U30" s="85"/>
      <c r="V30" s="85"/>
      <c r="W30" s="85"/>
      <c r="X30" s="85"/>
      <c r="Y30" s="85"/>
      <c r="Z30" s="85"/>
    </row>
    <row r="31" spans="1:26" x14ac:dyDescent="0.2">
      <c r="A31" s="128" t="s">
        <v>53</v>
      </c>
      <c r="B31" s="129"/>
      <c r="C31" s="129"/>
      <c r="D31" s="129"/>
      <c r="E31" s="129"/>
      <c r="F31" s="129"/>
      <c r="G31" s="129"/>
      <c r="H31" s="130"/>
      <c r="I31" s="85"/>
      <c r="J31" s="128" t="s">
        <v>54</v>
      </c>
      <c r="K31" s="129"/>
      <c r="L31" s="129"/>
      <c r="M31" s="129"/>
      <c r="N31" s="129"/>
      <c r="O31" s="129"/>
      <c r="P31" s="129"/>
      <c r="Q31" s="130"/>
      <c r="R31" s="85"/>
      <c r="S31" s="128" t="s">
        <v>55</v>
      </c>
      <c r="T31" s="129"/>
      <c r="U31" s="129"/>
      <c r="V31" s="129"/>
      <c r="W31" s="129"/>
      <c r="X31" s="129"/>
      <c r="Y31" s="129"/>
      <c r="Z31" s="130"/>
    </row>
    <row r="32" spans="1:26" x14ac:dyDescent="0.2">
      <c r="A32" s="86" t="s">
        <v>42</v>
      </c>
      <c r="B32" s="87">
        <v>0</v>
      </c>
      <c r="C32" s="87">
        <v>1</v>
      </c>
      <c r="D32" s="87">
        <v>2</v>
      </c>
      <c r="E32" s="87">
        <v>3</v>
      </c>
      <c r="F32" s="87">
        <v>4</v>
      </c>
      <c r="G32" s="87">
        <v>5</v>
      </c>
      <c r="H32" s="88">
        <v>6</v>
      </c>
      <c r="I32" s="85"/>
      <c r="J32" s="86" t="s">
        <v>42</v>
      </c>
      <c r="K32" s="87">
        <v>0</v>
      </c>
      <c r="L32" s="87">
        <v>1</v>
      </c>
      <c r="M32" s="87">
        <v>2</v>
      </c>
      <c r="N32" s="87">
        <v>3</v>
      </c>
      <c r="O32" s="87">
        <v>4</v>
      </c>
      <c r="P32" s="87">
        <v>5</v>
      </c>
      <c r="Q32" s="88">
        <v>6</v>
      </c>
      <c r="R32" s="85"/>
      <c r="S32" s="86" t="s">
        <v>42</v>
      </c>
      <c r="T32" s="87">
        <v>0</v>
      </c>
      <c r="U32" s="87">
        <v>1</v>
      </c>
      <c r="V32" s="87">
        <v>2</v>
      </c>
      <c r="W32" s="87">
        <v>3</v>
      </c>
      <c r="X32" s="87">
        <v>4</v>
      </c>
      <c r="Y32" s="87">
        <v>5</v>
      </c>
      <c r="Z32" s="88">
        <v>6</v>
      </c>
    </row>
    <row r="33" spans="1:26" x14ac:dyDescent="0.2">
      <c r="A33" s="89">
        <v>0</v>
      </c>
      <c r="B33" s="91">
        <v>0</v>
      </c>
      <c r="C33" s="91">
        <v>10</v>
      </c>
      <c r="D33" s="91">
        <v>0</v>
      </c>
      <c r="E33" s="91">
        <v>0</v>
      </c>
      <c r="F33" s="91">
        <v>0</v>
      </c>
      <c r="G33" s="91">
        <v>50</v>
      </c>
      <c r="H33" s="92">
        <v>0</v>
      </c>
      <c r="I33" s="85"/>
      <c r="J33" s="89">
        <v>0</v>
      </c>
      <c r="K33" s="91">
        <v>0</v>
      </c>
      <c r="L33" s="91">
        <v>40</v>
      </c>
      <c r="M33" s="91">
        <v>0</v>
      </c>
      <c r="N33" s="91">
        <v>0</v>
      </c>
      <c r="O33" s="91">
        <v>0</v>
      </c>
      <c r="P33" s="91">
        <v>30</v>
      </c>
      <c r="Q33" s="92">
        <v>30</v>
      </c>
      <c r="R33" s="85"/>
      <c r="S33" s="89">
        <v>0</v>
      </c>
      <c r="T33" s="91">
        <v>0</v>
      </c>
      <c r="U33" s="91">
        <v>20</v>
      </c>
      <c r="V33" s="91">
        <v>0</v>
      </c>
      <c r="W33" s="91">
        <v>0</v>
      </c>
      <c r="X33" s="91">
        <v>0</v>
      </c>
      <c r="Y33" s="91">
        <v>30</v>
      </c>
      <c r="Z33" s="92">
        <v>0</v>
      </c>
    </row>
    <row r="34" spans="1:26" x14ac:dyDescent="0.2">
      <c r="A34" s="93">
        <v>1</v>
      </c>
      <c r="B34" s="91">
        <v>0</v>
      </c>
      <c r="C34" s="91">
        <v>0</v>
      </c>
      <c r="D34" s="91">
        <v>0</v>
      </c>
      <c r="E34" s="91">
        <v>0</v>
      </c>
      <c r="F34" s="91">
        <v>0</v>
      </c>
      <c r="G34" s="91">
        <v>0</v>
      </c>
      <c r="H34" s="92">
        <v>0</v>
      </c>
      <c r="I34" s="85"/>
      <c r="J34" s="93">
        <v>1</v>
      </c>
      <c r="K34" s="91">
        <v>0</v>
      </c>
      <c r="L34" s="91">
        <v>0</v>
      </c>
      <c r="M34" s="91">
        <v>0</v>
      </c>
      <c r="N34" s="91">
        <v>0</v>
      </c>
      <c r="O34" s="91">
        <v>0</v>
      </c>
      <c r="P34" s="91">
        <v>0</v>
      </c>
      <c r="Q34" s="92">
        <v>0</v>
      </c>
      <c r="R34" s="85"/>
      <c r="S34" s="93">
        <v>1</v>
      </c>
      <c r="T34" s="91">
        <v>0</v>
      </c>
      <c r="U34" s="91">
        <v>0</v>
      </c>
      <c r="V34" s="91">
        <v>0</v>
      </c>
      <c r="W34" s="91">
        <v>0</v>
      </c>
      <c r="X34" s="91">
        <v>0</v>
      </c>
      <c r="Y34" s="91">
        <v>0</v>
      </c>
      <c r="Z34" s="92">
        <v>0</v>
      </c>
    </row>
    <row r="35" spans="1:26" x14ac:dyDescent="0.2">
      <c r="A35" s="93">
        <v>2</v>
      </c>
      <c r="B35" s="91">
        <v>0</v>
      </c>
      <c r="C35" s="91">
        <v>0</v>
      </c>
      <c r="D35" s="91">
        <v>0</v>
      </c>
      <c r="E35" s="91">
        <v>0</v>
      </c>
      <c r="F35" s="91">
        <v>0</v>
      </c>
      <c r="G35" s="91">
        <v>0</v>
      </c>
      <c r="H35" s="92">
        <v>0</v>
      </c>
      <c r="I35" s="85"/>
      <c r="J35" s="93">
        <v>2</v>
      </c>
      <c r="K35" s="91">
        <v>0</v>
      </c>
      <c r="L35" s="91">
        <v>0</v>
      </c>
      <c r="M35" s="91">
        <v>0</v>
      </c>
      <c r="N35" s="91">
        <v>0</v>
      </c>
      <c r="O35" s="91">
        <v>0</v>
      </c>
      <c r="P35" s="91">
        <v>0</v>
      </c>
      <c r="Q35" s="92">
        <v>0</v>
      </c>
      <c r="R35" s="85"/>
      <c r="S35" s="93">
        <v>2</v>
      </c>
      <c r="T35" s="91">
        <v>0</v>
      </c>
      <c r="U35" s="91">
        <v>0</v>
      </c>
      <c r="V35" s="91">
        <v>0</v>
      </c>
      <c r="W35" s="91">
        <v>0</v>
      </c>
      <c r="X35" s="91">
        <v>0</v>
      </c>
      <c r="Y35" s="91">
        <v>0</v>
      </c>
      <c r="Z35" s="92">
        <v>0</v>
      </c>
    </row>
    <row r="36" spans="1:26" x14ac:dyDescent="0.2">
      <c r="A36" s="93">
        <v>3</v>
      </c>
      <c r="B36" s="91">
        <v>0</v>
      </c>
      <c r="C36" s="91">
        <v>10</v>
      </c>
      <c r="D36" s="91">
        <v>0</v>
      </c>
      <c r="E36" s="91">
        <v>0</v>
      </c>
      <c r="F36" s="91">
        <v>0</v>
      </c>
      <c r="G36" s="91">
        <v>0</v>
      </c>
      <c r="H36" s="92">
        <v>20</v>
      </c>
      <c r="I36" s="85"/>
      <c r="J36" s="93">
        <v>3</v>
      </c>
      <c r="K36" s="91">
        <v>0</v>
      </c>
      <c r="L36" s="91">
        <v>0</v>
      </c>
      <c r="M36" s="91">
        <v>0</v>
      </c>
      <c r="N36" s="91">
        <v>0</v>
      </c>
      <c r="O36" s="91">
        <v>0</v>
      </c>
      <c r="P36" s="91">
        <v>0</v>
      </c>
      <c r="Q36" s="92">
        <v>20</v>
      </c>
      <c r="R36" s="85"/>
      <c r="S36" s="93">
        <v>3</v>
      </c>
      <c r="T36" s="91">
        <v>0</v>
      </c>
      <c r="U36" s="91">
        <v>0</v>
      </c>
      <c r="V36" s="91">
        <v>0</v>
      </c>
      <c r="W36" s="91">
        <v>0</v>
      </c>
      <c r="X36" s="91">
        <v>0</v>
      </c>
      <c r="Y36" s="91">
        <v>0</v>
      </c>
      <c r="Z36" s="92">
        <v>20</v>
      </c>
    </row>
    <row r="37" spans="1:26" x14ac:dyDescent="0.2">
      <c r="A37" s="93">
        <v>4</v>
      </c>
      <c r="B37" s="91">
        <v>0</v>
      </c>
      <c r="C37" s="91">
        <v>0</v>
      </c>
      <c r="D37" s="91">
        <v>0</v>
      </c>
      <c r="E37" s="91">
        <v>0</v>
      </c>
      <c r="F37" s="91">
        <v>0</v>
      </c>
      <c r="G37" s="91">
        <v>0</v>
      </c>
      <c r="H37" s="92">
        <v>0</v>
      </c>
      <c r="I37" s="85"/>
      <c r="J37" s="93">
        <v>4</v>
      </c>
      <c r="K37" s="91">
        <v>0</v>
      </c>
      <c r="L37" s="91">
        <v>0</v>
      </c>
      <c r="M37" s="91">
        <v>0</v>
      </c>
      <c r="N37" s="91">
        <v>0</v>
      </c>
      <c r="O37" s="91">
        <v>0</v>
      </c>
      <c r="P37" s="91">
        <v>0</v>
      </c>
      <c r="Q37" s="92">
        <v>0</v>
      </c>
      <c r="R37" s="85"/>
      <c r="S37" s="93">
        <v>4</v>
      </c>
      <c r="T37" s="91">
        <v>0</v>
      </c>
      <c r="U37" s="91">
        <v>0</v>
      </c>
      <c r="V37" s="91">
        <v>0</v>
      </c>
      <c r="W37" s="91">
        <v>0</v>
      </c>
      <c r="X37" s="91">
        <v>0</v>
      </c>
      <c r="Y37" s="91">
        <v>0</v>
      </c>
      <c r="Z37" s="92">
        <v>0</v>
      </c>
    </row>
    <row r="38" spans="1:26" x14ac:dyDescent="0.2">
      <c r="A38" s="93">
        <v>5</v>
      </c>
      <c r="B38" s="91">
        <v>0</v>
      </c>
      <c r="C38" s="91">
        <v>0</v>
      </c>
      <c r="D38" s="91">
        <v>0</v>
      </c>
      <c r="E38" s="91">
        <v>0</v>
      </c>
      <c r="F38" s="91">
        <v>0</v>
      </c>
      <c r="G38" s="91">
        <v>0</v>
      </c>
      <c r="H38" s="92">
        <v>0</v>
      </c>
      <c r="I38" s="85"/>
      <c r="J38" s="93">
        <v>5</v>
      </c>
      <c r="K38" s="91">
        <v>0</v>
      </c>
      <c r="L38" s="91">
        <v>0</v>
      </c>
      <c r="M38" s="91">
        <v>0</v>
      </c>
      <c r="N38" s="91">
        <v>0</v>
      </c>
      <c r="O38" s="91">
        <v>0</v>
      </c>
      <c r="P38" s="91">
        <v>0</v>
      </c>
      <c r="Q38" s="92">
        <v>0</v>
      </c>
      <c r="R38" s="85"/>
      <c r="S38" s="93">
        <v>5</v>
      </c>
      <c r="T38" s="91">
        <v>0</v>
      </c>
      <c r="U38" s="91">
        <v>0</v>
      </c>
      <c r="V38" s="91">
        <v>0</v>
      </c>
      <c r="W38" s="91">
        <v>0</v>
      </c>
      <c r="X38" s="91">
        <v>0</v>
      </c>
      <c r="Y38" s="91">
        <v>0</v>
      </c>
      <c r="Z38" s="92">
        <v>0</v>
      </c>
    </row>
    <row r="39" spans="1:26" ht="17" thickBot="1" x14ac:dyDescent="0.25">
      <c r="A39" s="94">
        <v>6</v>
      </c>
      <c r="B39" s="97">
        <v>0</v>
      </c>
      <c r="C39" s="97">
        <v>0</v>
      </c>
      <c r="D39" s="97">
        <v>0</v>
      </c>
      <c r="E39" s="97">
        <v>0</v>
      </c>
      <c r="F39" s="97">
        <v>0</v>
      </c>
      <c r="G39" s="97">
        <v>0</v>
      </c>
      <c r="H39" s="98">
        <v>0</v>
      </c>
      <c r="I39" s="85"/>
      <c r="J39" s="94">
        <v>6</v>
      </c>
      <c r="K39" s="97">
        <v>0</v>
      </c>
      <c r="L39" s="97">
        <v>0</v>
      </c>
      <c r="M39" s="97">
        <v>0</v>
      </c>
      <c r="N39" s="97">
        <v>0</v>
      </c>
      <c r="O39" s="97">
        <v>0</v>
      </c>
      <c r="P39" s="97">
        <v>0</v>
      </c>
      <c r="Q39" s="98">
        <v>0</v>
      </c>
      <c r="R39" s="85"/>
      <c r="S39" s="94">
        <v>6</v>
      </c>
      <c r="T39" s="97">
        <v>0</v>
      </c>
      <c r="U39" s="97">
        <v>0</v>
      </c>
      <c r="V39" s="97">
        <v>0</v>
      </c>
      <c r="W39" s="97">
        <v>0</v>
      </c>
      <c r="X39" s="97">
        <v>0</v>
      </c>
      <c r="Y39" s="97">
        <v>0</v>
      </c>
      <c r="Z39" s="98">
        <v>0</v>
      </c>
    </row>
    <row r="40" spans="1:26" x14ac:dyDescent="0.2">
      <c r="A40" s="85"/>
      <c r="B40" s="85"/>
      <c r="C40" s="85"/>
      <c r="D40" s="85"/>
      <c r="E40" s="85"/>
      <c r="F40" s="85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5"/>
      <c r="V40" s="85"/>
      <c r="W40" s="85"/>
      <c r="X40" s="85"/>
      <c r="Y40" s="85"/>
      <c r="Z40" s="85"/>
    </row>
    <row r="41" spans="1:26" ht="17" thickBot="1" x14ac:dyDescent="0.25">
      <c r="A41" s="85"/>
      <c r="B41" s="85"/>
      <c r="C41" s="85"/>
      <c r="D41" s="85"/>
      <c r="E41" s="85"/>
      <c r="F41" s="85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5"/>
      <c r="V41" s="85"/>
      <c r="W41" s="85"/>
      <c r="X41" s="85"/>
      <c r="Y41" s="85"/>
      <c r="Z41" s="85"/>
    </row>
    <row r="42" spans="1:26" ht="17" thickBot="1" x14ac:dyDescent="0.25">
      <c r="A42" s="101" t="s">
        <v>22</v>
      </c>
      <c r="B42" s="102">
        <f>SUMPRODUCT(B5:H11,B33:H39)+SUMPRODUCT(B5:H11,K33:Q39)+SUMPRODUCT(B5:H11,T33:Z39)+SUMPRODUCT(K5:Q11,T5:Z11)</f>
        <v>7895</v>
      </c>
      <c r="C42" s="85"/>
      <c r="D42" s="85"/>
      <c r="E42" s="85"/>
      <c r="F42" s="85"/>
      <c r="G42" s="85"/>
      <c r="H42" s="85"/>
      <c r="I42" s="85"/>
      <c r="J42" s="85"/>
      <c r="K42" s="85"/>
      <c r="L42" s="85"/>
      <c r="M42" s="85"/>
      <c r="N42" s="85"/>
      <c r="O42" s="85"/>
      <c r="P42" s="85"/>
      <c r="Q42" s="85"/>
      <c r="R42" s="85"/>
      <c r="S42" s="85"/>
      <c r="T42" s="85"/>
      <c r="U42" s="85"/>
      <c r="V42" s="85"/>
      <c r="W42" s="85"/>
      <c r="X42" s="85"/>
      <c r="Y42" s="85"/>
      <c r="Z42" s="85"/>
    </row>
    <row r="43" spans="1:26" x14ac:dyDescent="0.2">
      <c r="A43" s="85"/>
      <c r="B43" s="85"/>
      <c r="C43" s="85"/>
      <c r="D43" s="85"/>
      <c r="E43" s="85"/>
      <c r="F43" s="85"/>
      <c r="G43" s="85"/>
      <c r="H43" s="85"/>
      <c r="I43" s="85"/>
      <c r="J43" s="85"/>
      <c r="K43" s="85"/>
      <c r="L43" s="85"/>
      <c r="M43" s="85"/>
      <c r="N43" s="85"/>
      <c r="O43" s="85"/>
      <c r="P43" s="85"/>
      <c r="Q43" s="85"/>
      <c r="R43" s="85"/>
      <c r="S43" s="85"/>
      <c r="T43" s="85"/>
      <c r="U43" s="85"/>
      <c r="V43" s="85"/>
      <c r="W43" s="85"/>
      <c r="X43" s="85"/>
      <c r="Y43" s="85"/>
      <c r="Z43" s="85"/>
    </row>
    <row r="44" spans="1:26" ht="17" thickBot="1" x14ac:dyDescent="0.25">
      <c r="A44" s="85"/>
      <c r="B44" s="85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85"/>
      <c r="U44" s="85"/>
      <c r="V44" s="85"/>
      <c r="W44" s="85"/>
      <c r="X44" s="85"/>
      <c r="Y44" s="85"/>
      <c r="Z44" s="85"/>
    </row>
    <row r="45" spans="1:26" x14ac:dyDescent="0.2">
      <c r="A45" s="103" t="s">
        <v>23</v>
      </c>
      <c r="B45" s="104">
        <f>SUM(B33:H33)-SUM(B33:B39)</f>
        <v>60</v>
      </c>
      <c r="C45" s="104" t="s">
        <v>24</v>
      </c>
      <c r="D45" s="105">
        <f>B15</f>
        <v>60</v>
      </c>
      <c r="E45" s="106"/>
      <c r="F45" s="106"/>
      <c r="G45" s="106"/>
      <c r="H45" s="106"/>
      <c r="I45" s="107"/>
      <c r="J45" s="104">
        <f>SUM(K33:Q33)-SUM(K33:K39)</f>
        <v>100</v>
      </c>
      <c r="K45" s="104" t="s">
        <v>24</v>
      </c>
      <c r="L45" s="105">
        <f>K15</f>
        <v>100</v>
      </c>
      <c r="M45" s="106"/>
      <c r="N45" s="106"/>
      <c r="O45" s="106"/>
      <c r="P45" s="106"/>
      <c r="Q45" s="106"/>
      <c r="R45" s="107"/>
      <c r="S45" s="104">
        <f>SUM(T33:Z33)-SUM(T33:T39)</f>
        <v>50</v>
      </c>
      <c r="T45" s="104" t="s">
        <v>24</v>
      </c>
      <c r="U45" s="108">
        <f>T15</f>
        <v>50</v>
      </c>
      <c r="V45" s="85"/>
      <c r="W45" s="85"/>
      <c r="X45" s="85"/>
      <c r="Y45" s="85"/>
      <c r="Z45" s="85"/>
    </row>
    <row r="46" spans="1:26" x14ac:dyDescent="0.2">
      <c r="A46" s="109"/>
      <c r="B46" s="110">
        <f>SUM(B36:H36)-SUM(E33:E39)</f>
        <v>30</v>
      </c>
      <c r="C46" s="110" t="s">
        <v>24</v>
      </c>
      <c r="D46" s="111">
        <f>E15</f>
        <v>30</v>
      </c>
      <c r="E46" s="85"/>
      <c r="F46" s="85"/>
      <c r="G46" s="85"/>
      <c r="H46" s="85"/>
      <c r="I46" s="112"/>
      <c r="J46" s="110">
        <f>SUM(K36:Q36)-SUM(N33:N39)</f>
        <v>20</v>
      </c>
      <c r="K46" s="110" t="s">
        <v>24</v>
      </c>
      <c r="L46" s="111">
        <f>N15</f>
        <v>20</v>
      </c>
      <c r="M46" s="85"/>
      <c r="N46" s="85"/>
      <c r="O46" s="85"/>
      <c r="P46" s="85"/>
      <c r="Q46" s="85"/>
      <c r="R46" s="112"/>
      <c r="S46" s="110">
        <f>SUM(T36:Z36)-SUM(W33:W39)</f>
        <v>20</v>
      </c>
      <c r="T46" s="110" t="s">
        <v>24</v>
      </c>
      <c r="U46" s="113">
        <f>W15</f>
        <v>20</v>
      </c>
      <c r="V46" s="85"/>
      <c r="W46" s="85"/>
      <c r="X46" s="85"/>
      <c r="Y46" s="85"/>
      <c r="Z46" s="85"/>
    </row>
    <row r="47" spans="1:26" x14ac:dyDescent="0.2">
      <c r="A47" s="109"/>
      <c r="B47" s="110"/>
      <c r="C47" s="110"/>
      <c r="D47" s="111"/>
      <c r="E47" s="85"/>
      <c r="F47" s="85"/>
      <c r="G47" s="85"/>
      <c r="H47" s="85"/>
      <c r="I47" s="112"/>
      <c r="J47" s="110"/>
      <c r="K47" s="110"/>
      <c r="L47" s="111"/>
      <c r="M47" s="85"/>
      <c r="N47" s="85"/>
      <c r="O47" s="85"/>
      <c r="P47" s="85"/>
      <c r="Q47" s="85"/>
      <c r="R47" s="112"/>
      <c r="S47" s="110"/>
      <c r="T47" s="110"/>
      <c r="U47" s="113"/>
      <c r="V47" s="85"/>
      <c r="W47" s="85"/>
      <c r="X47" s="85"/>
      <c r="Y47" s="85"/>
      <c r="Z47" s="85"/>
    </row>
    <row r="48" spans="1:26" x14ac:dyDescent="0.2">
      <c r="A48" s="109"/>
      <c r="B48" s="110">
        <f>SUM(B34:H34)-SUM(C33:C39)</f>
        <v>-20</v>
      </c>
      <c r="C48" s="110" t="s">
        <v>24</v>
      </c>
      <c r="D48" s="111">
        <f>-C16</f>
        <v>-20</v>
      </c>
      <c r="E48" s="85"/>
      <c r="F48" s="85"/>
      <c r="G48" s="85"/>
      <c r="H48" s="85"/>
      <c r="I48" s="112"/>
      <c r="J48" s="110">
        <f>SUM(K34:Q34)-SUM(L33:L39)</f>
        <v>-40</v>
      </c>
      <c r="K48" s="110" t="s">
        <v>24</v>
      </c>
      <c r="L48" s="111">
        <f>-L16</f>
        <v>-40</v>
      </c>
      <c r="M48" s="85"/>
      <c r="N48" s="85"/>
      <c r="O48" s="85"/>
      <c r="P48" s="85"/>
      <c r="Q48" s="85"/>
      <c r="R48" s="112"/>
      <c r="S48" s="110">
        <f>SUM(T34:Z34)-SUM(U33:U39)</f>
        <v>-20</v>
      </c>
      <c r="T48" s="110" t="s">
        <v>24</v>
      </c>
      <c r="U48" s="113">
        <f>-U16</f>
        <v>-20</v>
      </c>
      <c r="V48" s="85"/>
      <c r="W48" s="85"/>
      <c r="X48" s="85"/>
      <c r="Y48" s="85"/>
      <c r="Z48" s="85"/>
    </row>
    <row r="49" spans="1:26" x14ac:dyDescent="0.2">
      <c r="A49" s="109"/>
      <c r="B49" s="110">
        <f>SUM(B38:H38)-SUM(G33:G39)</f>
        <v>-50</v>
      </c>
      <c r="C49" s="110" t="s">
        <v>24</v>
      </c>
      <c r="D49" s="111">
        <f>-G16</f>
        <v>-50</v>
      </c>
      <c r="E49" s="85"/>
      <c r="F49" s="85"/>
      <c r="G49" s="85"/>
      <c r="H49" s="85"/>
      <c r="I49" s="112"/>
      <c r="J49" s="110">
        <f>SUM(K38:Q38)-SUM(P33:P39)</f>
        <v>-30</v>
      </c>
      <c r="K49" s="110" t="s">
        <v>24</v>
      </c>
      <c r="L49" s="111">
        <f>-P16</f>
        <v>-30</v>
      </c>
      <c r="M49" s="85"/>
      <c r="N49" s="85"/>
      <c r="O49" s="85"/>
      <c r="P49" s="85"/>
      <c r="Q49" s="85"/>
      <c r="R49" s="112"/>
      <c r="S49" s="110">
        <f>SUM(T38:Z38)-SUM(Y33:Y39)</f>
        <v>-30</v>
      </c>
      <c r="T49" s="110" t="s">
        <v>24</v>
      </c>
      <c r="U49" s="113">
        <f>-Y16</f>
        <v>-30</v>
      </c>
      <c r="V49" s="85"/>
      <c r="W49" s="85"/>
      <c r="X49" s="85"/>
      <c r="Y49" s="85"/>
      <c r="Z49" s="85"/>
    </row>
    <row r="50" spans="1:26" x14ac:dyDescent="0.2">
      <c r="A50" s="109"/>
      <c r="B50" s="110">
        <f>SUM(B39:H39)-SUM(H33:H39)</f>
        <v>-20</v>
      </c>
      <c r="C50" s="110" t="s">
        <v>24</v>
      </c>
      <c r="D50" s="111">
        <f>-H16</f>
        <v>-20</v>
      </c>
      <c r="E50" s="85"/>
      <c r="F50" s="85"/>
      <c r="G50" s="85"/>
      <c r="H50" s="85"/>
      <c r="I50" s="112"/>
      <c r="J50" s="110">
        <f>SUM(K39:Q39)-SUM(Q33:Q39)</f>
        <v>-50</v>
      </c>
      <c r="K50" s="110" t="s">
        <v>24</v>
      </c>
      <c r="L50" s="111">
        <f>-Q16</f>
        <v>-50</v>
      </c>
      <c r="M50" s="85"/>
      <c r="N50" s="85"/>
      <c r="O50" s="85"/>
      <c r="P50" s="85"/>
      <c r="Q50" s="85"/>
      <c r="R50" s="112"/>
      <c r="S50" s="110">
        <f>SUM(T39:Z39)-SUM(Z33:Z39)</f>
        <v>-20</v>
      </c>
      <c r="T50" s="110" t="s">
        <v>24</v>
      </c>
      <c r="U50" s="113">
        <f>-Z16</f>
        <v>-20</v>
      </c>
      <c r="V50" s="85"/>
      <c r="W50" s="85"/>
      <c r="X50" s="85"/>
      <c r="Y50" s="85"/>
      <c r="Z50" s="85"/>
    </row>
    <row r="51" spans="1:26" x14ac:dyDescent="0.2">
      <c r="A51" s="109"/>
      <c r="B51" s="110"/>
      <c r="C51" s="110"/>
      <c r="D51" s="111"/>
      <c r="E51" s="85"/>
      <c r="F51" s="85"/>
      <c r="G51" s="85"/>
      <c r="H51" s="85"/>
      <c r="I51" s="112"/>
      <c r="J51" s="110"/>
      <c r="K51" s="110"/>
      <c r="L51" s="111"/>
      <c r="M51" s="85"/>
      <c r="N51" s="85"/>
      <c r="O51" s="85"/>
      <c r="P51" s="85"/>
      <c r="Q51" s="85"/>
      <c r="R51" s="112"/>
      <c r="S51" s="110"/>
      <c r="T51" s="110"/>
      <c r="U51" s="113"/>
      <c r="V51" s="85"/>
      <c r="W51" s="85"/>
      <c r="X51" s="85"/>
      <c r="Y51" s="85"/>
      <c r="Z51" s="85"/>
    </row>
    <row r="52" spans="1:26" x14ac:dyDescent="0.2">
      <c r="A52" s="109"/>
      <c r="B52" s="110">
        <f>SUM(B35:H35)-SUM(D33:D39)</f>
        <v>0</v>
      </c>
      <c r="C52" s="110" t="s">
        <v>24</v>
      </c>
      <c r="D52" s="111">
        <v>0</v>
      </c>
      <c r="E52" s="85"/>
      <c r="F52" s="85"/>
      <c r="G52" s="85"/>
      <c r="H52" s="85"/>
      <c r="I52" s="112"/>
      <c r="J52" s="110">
        <f>SUM(K35:Q35)-SUM(M33:M39)</f>
        <v>0</v>
      </c>
      <c r="K52" s="110" t="s">
        <v>24</v>
      </c>
      <c r="L52" s="111">
        <v>0</v>
      </c>
      <c r="M52" s="85"/>
      <c r="N52" s="85"/>
      <c r="O52" s="85"/>
      <c r="P52" s="85"/>
      <c r="Q52" s="85"/>
      <c r="R52" s="112"/>
      <c r="S52" s="110">
        <f>SUM(T35:Z35)-SUM(V33:V39)</f>
        <v>0</v>
      </c>
      <c r="T52" s="110" t="s">
        <v>24</v>
      </c>
      <c r="U52" s="113">
        <v>0</v>
      </c>
      <c r="V52" s="85"/>
      <c r="W52" s="85"/>
      <c r="X52" s="85"/>
      <c r="Y52" s="85"/>
      <c r="Z52" s="85"/>
    </row>
    <row r="53" spans="1:26" ht="17" thickBot="1" x14ac:dyDescent="0.25">
      <c r="A53" s="114"/>
      <c r="B53" s="115">
        <f>SUM(B37:H37)-SUM(F33:F39)</f>
        <v>0</v>
      </c>
      <c r="C53" s="115" t="s">
        <v>24</v>
      </c>
      <c r="D53" s="116">
        <v>0</v>
      </c>
      <c r="E53" s="95"/>
      <c r="F53" s="95"/>
      <c r="G53" s="95"/>
      <c r="H53" s="95"/>
      <c r="I53" s="117"/>
      <c r="J53" s="115">
        <f>SUM(K37:Q37)-SUM(O33:O39)</f>
        <v>0</v>
      </c>
      <c r="K53" s="115" t="s">
        <v>24</v>
      </c>
      <c r="L53" s="116">
        <v>0</v>
      </c>
      <c r="M53" s="95"/>
      <c r="N53" s="95"/>
      <c r="O53" s="95"/>
      <c r="P53" s="95"/>
      <c r="Q53" s="95"/>
      <c r="R53" s="117"/>
      <c r="S53" s="115">
        <f>SUM(T37:Z37)-SUM(X33:X39)</f>
        <v>0</v>
      </c>
      <c r="T53" s="115" t="s">
        <v>24</v>
      </c>
      <c r="U53" s="118">
        <v>0</v>
      </c>
      <c r="V53" s="85"/>
      <c r="W53" s="85"/>
      <c r="X53" s="85"/>
      <c r="Y53" s="85"/>
      <c r="Z53" s="85"/>
    </row>
    <row r="54" spans="1:26" x14ac:dyDescent="0.2">
      <c r="A54" s="85"/>
      <c r="B54" s="85"/>
      <c r="C54" s="85"/>
      <c r="D54" s="85"/>
      <c r="E54" s="85"/>
      <c r="F54" s="85"/>
      <c r="G54" s="85"/>
      <c r="H54" s="85"/>
      <c r="I54" s="85"/>
      <c r="J54" s="85"/>
      <c r="K54" s="85"/>
      <c r="L54" s="85"/>
      <c r="M54" s="85"/>
      <c r="N54" s="85"/>
      <c r="O54" s="85"/>
      <c r="P54" s="85"/>
      <c r="Q54" s="85"/>
      <c r="R54" s="85"/>
      <c r="S54" s="85"/>
      <c r="T54" s="85"/>
      <c r="U54" s="85"/>
      <c r="V54" s="85"/>
      <c r="W54" s="85"/>
      <c r="X54" s="85"/>
      <c r="Y54" s="85"/>
      <c r="Z54" s="85"/>
    </row>
    <row r="55" spans="1:26" ht="17" thickBot="1" x14ac:dyDescent="0.25">
      <c r="A55" s="85"/>
      <c r="B55" s="85"/>
      <c r="C55" s="85"/>
      <c r="D55" s="85"/>
      <c r="E55" s="85"/>
      <c r="F55" s="85"/>
      <c r="G55" s="85"/>
      <c r="H55" s="85"/>
      <c r="I55" s="85"/>
      <c r="J55" s="85"/>
      <c r="K55" s="85"/>
      <c r="L55" s="85"/>
      <c r="M55" s="85"/>
      <c r="N55" s="85"/>
      <c r="O55" s="85"/>
      <c r="P55" s="85"/>
      <c r="Q55" s="85"/>
      <c r="R55" s="85"/>
      <c r="S55" s="85"/>
      <c r="T55" s="85"/>
      <c r="U55" s="85"/>
      <c r="V55" s="85"/>
      <c r="W55" s="85"/>
      <c r="X55" s="85"/>
      <c r="Y55" s="85"/>
      <c r="Z55" s="85"/>
    </row>
    <row r="56" spans="1:26" x14ac:dyDescent="0.2">
      <c r="A56" s="128" t="s">
        <v>56</v>
      </c>
      <c r="B56" s="129"/>
      <c r="C56" s="129"/>
      <c r="D56" s="129"/>
      <c r="E56" s="129"/>
      <c r="F56" s="129"/>
      <c r="G56" s="129"/>
      <c r="H56" s="130"/>
      <c r="I56" s="85"/>
      <c r="J56" s="128" t="s">
        <v>57</v>
      </c>
      <c r="K56" s="129"/>
      <c r="L56" s="129"/>
      <c r="M56" s="129"/>
      <c r="N56" s="129"/>
      <c r="O56" s="129"/>
      <c r="P56" s="129"/>
      <c r="Q56" s="130"/>
      <c r="R56" s="85"/>
      <c r="S56" s="85"/>
      <c r="T56" s="85"/>
      <c r="U56" s="85"/>
      <c r="V56" s="85"/>
      <c r="W56" s="85"/>
      <c r="X56" s="85"/>
      <c r="Y56" s="85"/>
      <c r="Z56" s="85"/>
    </row>
    <row r="57" spans="1:26" x14ac:dyDescent="0.2">
      <c r="A57" s="86" t="s">
        <v>42</v>
      </c>
      <c r="B57" s="87">
        <v>0</v>
      </c>
      <c r="C57" s="87">
        <v>1</v>
      </c>
      <c r="D57" s="87">
        <v>2</v>
      </c>
      <c r="E57" s="87">
        <v>3</v>
      </c>
      <c r="F57" s="87">
        <v>4</v>
      </c>
      <c r="G57" s="87">
        <v>5</v>
      </c>
      <c r="H57" s="88">
        <v>6</v>
      </c>
      <c r="I57" s="85"/>
      <c r="J57" s="86" t="s">
        <v>42</v>
      </c>
      <c r="K57" s="87">
        <v>0</v>
      </c>
      <c r="L57" s="87">
        <v>1</v>
      </c>
      <c r="M57" s="87">
        <v>2</v>
      </c>
      <c r="N57" s="87">
        <v>3</v>
      </c>
      <c r="O57" s="87">
        <v>4</v>
      </c>
      <c r="P57" s="87">
        <v>5</v>
      </c>
      <c r="Q57" s="88">
        <v>6</v>
      </c>
      <c r="R57" s="85"/>
      <c r="S57" s="85"/>
      <c r="T57" s="85"/>
      <c r="U57" s="85"/>
      <c r="V57" s="85"/>
      <c r="W57" s="85"/>
      <c r="X57" s="85"/>
      <c r="Y57" s="85"/>
      <c r="Z57" s="85"/>
    </row>
    <row r="58" spans="1:26" x14ac:dyDescent="0.2">
      <c r="A58" s="89">
        <v>0</v>
      </c>
      <c r="B58" s="85">
        <f>SUM(B33,K33,T33)</f>
        <v>0</v>
      </c>
      <c r="C58" s="85">
        <f t="shared" ref="C58:H64" si="0">SUM(C33,L33,U33)</f>
        <v>70</v>
      </c>
      <c r="D58" s="85">
        <f t="shared" si="0"/>
        <v>0</v>
      </c>
      <c r="E58" s="85">
        <f t="shared" si="0"/>
        <v>0</v>
      </c>
      <c r="F58" s="85">
        <f t="shared" si="0"/>
        <v>0</v>
      </c>
      <c r="G58" s="85">
        <f t="shared" si="0"/>
        <v>110</v>
      </c>
      <c r="H58" s="90">
        <f t="shared" si="0"/>
        <v>30</v>
      </c>
      <c r="I58" s="85"/>
      <c r="J58" s="89">
        <v>0</v>
      </c>
      <c r="K58" s="85">
        <f>130*T5</f>
        <v>0</v>
      </c>
      <c r="L58" s="85">
        <f t="shared" ref="L58:Q58" si="1">130*U5</f>
        <v>130</v>
      </c>
      <c r="M58" s="85">
        <f t="shared" si="1"/>
        <v>0</v>
      </c>
      <c r="N58" s="85">
        <f t="shared" si="1"/>
        <v>0</v>
      </c>
      <c r="O58" s="85">
        <f t="shared" si="1"/>
        <v>0</v>
      </c>
      <c r="P58" s="85">
        <f t="shared" si="1"/>
        <v>130</v>
      </c>
      <c r="Q58" s="90">
        <f t="shared" si="1"/>
        <v>130</v>
      </c>
      <c r="R58" s="85"/>
      <c r="S58" s="85"/>
      <c r="T58" s="85"/>
      <c r="U58" s="85"/>
      <c r="V58" s="85"/>
      <c r="W58" s="85"/>
      <c r="X58" s="85"/>
      <c r="Y58" s="85"/>
      <c r="Z58" s="85"/>
    </row>
    <row r="59" spans="1:26" x14ac:dyDescent="0.2">
      <c r="A59" s="93">
        <v>1</v>
      </c>
      <c r="B59" s="85">
        <f t="shared" ref="B59:B64" si="2">SUM(B34,K34,T34)</f>
        <v>0</v>
      </c>
      <c r="C59" s="85">
        <f t="shared" si="0"/>
        <v>0</v>
      </c>
      <c r="D59" s="85">
        <f t="shared" si="0"/>
        <v>0</v>
      </c>
      <c r="E59" s="85">
        <f t="shared" si="0"/>
        <v>0</v>
      </c>
      <c r="F59" s="85">
        <f t="shared" si="0"/>
        <v>0</v>
      </c>
      <c r="G59" s="85">
        <f t="shared" si="0"/>
        <v>0</v>
      </c>
      <c r="H59" s="90">
        <f t="shared" si="0"/>
        <v>0</v>
      </c>
      <c r="I59" s="85"/>
      <c r="J59" s="93">
        <v>1</v>
      </c>
      <c r="K59" s="85">
        <f t="shared" ref="K59:K64" si="3">130*T6</f>
        <v>0</v>
      </c>
      <c r="L59" s="85">
        <f t="shared" ref="L59:L64" si="4">130*U6</f>
        <v>0</v>
      </c>
      <c r="M59" s="85">
        <f t="shared" ref="M59:M64" si="5">130*V6</f>
        <v>0</v>
      </c>
      <c r="N59" s="85">
        <f t="shared" ref="N59:N64" si="6">130*W6</f>
        <v>0</v>
      </c>
      <c r="O59" s="85">
        <f t="shared" ref="O59:O64" si="7">130*X6</f>
        <v>0</v>
      </c>
      <c r="P59" s="85">
        <f t="shared" ref="P59:P64" si="8">130*Y6</f>
        <v>0</v>
      </c>
      <c r="Q59" s="90">
        <f t="shared" ref="Q59:Q64" si="9">130*Z6</f>
        <v>0</v>
      </c>
      <c r="R59" s="85"/>
      <c r="S59" s="85"/>
      <c r="T59" s="85"/>
      <c r="U59" s="85"/>
      <c r="V59" s="85"/>
      <c r="W59" s="85"/>
      <c r="X59" s="85"/>
      <c r="Y59" s="85"/>
      <c r="Z59" s="85"/>
    </row>
    <row r="60" spans="1:26" x14ac:dyDescent="0.2">
      <c r="A60" s="93">
        <v>2</v>
      </c>
      <c r="B60" s="85">
        <f t="shared" si="2"/>
        <v>0</v>
      </c>
      <c r="C60" s="85">
        <f t="shared" si="0"/>
        <v>0</v>
      </c>
      <c r="D60" s="85">
        <f t="shared" si="0"/>
        <v>0</v>
      </c>
      <c r="E60" s="85">
        <f t="shared" si="0"/>
        <v>0</v>
      </c>
      <c r="F60" s="85">
        <f t="shared" si="0"/>
        <v>0</v>
      </c>
      <c r="G60" s="85">
        <f t="shared" si="0"/>
        <v>0</v>
      </c>
      <c r="H60" s="90">
        <f t="shared" si="0"/>
        <v>0</v>
      </c>
      <c r="I60" s="85"/>
      <c r="J60" s="93">
        <v>2</v>
      </c>
      <c r="K60" s="85">
        <f t="shared" si="3"/>
        <v>0</v>
      </c>
      <c r="L60" s="85">
        <f t="shared" si="4"/>
        <v>0</v>
      </c>
      <c r="M60" s="85">
        <f t="shared" si="5"/>
        <v>0</v>
      </c>
      <c r="N60" s="85">
        <f t="shared" si="6"/>
        <v>0</v>
      </c>
      <c r="O60" s="85">
        <f t="shared" si="7"/>
        <v>0</v>
      </c>
      <c r="P60" s="85">
        <f t="shared" si="8"/>
        <v>0</v>
      </c>
      <c r="Q60" s="90">
        <f t="shared" si="9"/>
        <v>0</v>
      </c>
      <c r="R60" s="85"/>
      <c r="S60" s="85"/>
      <c r="T60" s="85"/>
      <c r="U60" s="85"/>
      <c r="V60" s="85"/>
      <c r="W60" s="85"/>
      <c r="X60" s="85"/>
      <c r="Y60" s="85"/>
      <c r="Z60" s="85"/>
    </row>
    <row r="61" spans="1:26" x14ac:dyDescent="0.2">
      <c r="A61" s="93">
        <v>3</v>
      </c>
      <c r="B61" s="85">
        <f t="shared" si="2"/>
        <v>0</v>
      </c>
      <c r="C61" s="85">
        <f t="shared" si="0"/>
        <v>10</v>
      </c>
      <c r="D61" s="85">
        <f t="shared" si="0"/>
        <v>0</v>
      </c>
      <c r="E61" s="85">
        <f t="shared" si="0"/>
        <v>0</v>
      </c>
      <c r="F61" s="85">
        <f t="shared" si="0"/>
        <v>0</v>
      </c>
      <c r="G61" s="85">
        <f t="shared" si="0"/>
        <v>0</v>
      </c>
      <c r="H61" s="90">
        <f t="shared" si="0"/>
        <v>60</v>
      </c>
      <c r="I61" s="85"/>
      <c r="J61" s="93">
        <v>3</v>
      </c>
      <c r="K61" s="85">
        <f t="shared" si="3"/>
        <v>0</v>
      </c>
      <c r="L61" s="85">
        <f t="shared" si="4"/>
        <v>130</v>
      </c>
      <c r="M61" s="85">
        <f t="shared" si="5"/>
        <v>0</v>
      </c>
      <c r="N61" s="85">
        <f t="shared" si="6"/>
        <v>0</v>
      </c>
      <c r="O61" s="85">
        <f t="shared" si="7"/>
        <v>0</v>
      </c>
      <c r="P61" s="85">
        <f t="shared" si="8"/>
        <v>0</v>
      </c>
      <c r="Q61" s="90">
        <f t="shared" si="9"/>
        <v>130</v>
      </c>
      <c r="R61" s="85"/>
      <c r="S61" s="85"/>
      <c r="T61" s="85"/>
      <c r="U61" s="85"/>
      <c r="V61" s="85"/>
      <c r="W61" s="85"/>
      <c r="X61" s="85"/>
      <c r="Y61" s="85"/>
      <c r="Z61" s="85"/>
    </row>
    <row r="62" spans="1:26" x14ac:dyDescent="0.2">
      <c r="A62" s="93">
        <v>4</v>
      </c>
      <c r="B62" s="85">
        <f t="shared" si="2"/>
        <v>0</v>
      </c>
      <c r="C62" s="85">
        <f t="shared" si="0"/>
        <v>0</v>
      </c>
      <c r="D62" s="85">
        <f t="shared" si="0"/>
        <v>0</v>
      </c>
      <c r="E62" s="85">
        <f t="shared" si="0"/>
        <v>0</v>
      </c>
      <c r="F62" s="85">
        <f t="shared" si="0"/>
        <v>0</v>
      </c>
      <c r="G62" s="85">
        <f t="shared" si="0"/>
        <v>0</v>
      </c>
      <c r="H62" s="90">
        <f t="shared" si="0"/>
        <v>0</v>
      </c>
      <c r="I62" s="85"/>
      <c r="J62" s="93">
        <v>4</v>
      </c>
      <c r="K62" s="85">
        <f t="shared" si="3"/>
        <v>0</v>
      </c>
      <c r="L62" s="85">
        <f t="shared" si="4"/>
        <v>0</v>
      </c>
      <c r="M62" s="85">
        <f t="shared" si="5"/>
        <v>0</v>
      </c>
      <c r="N62" s="85">
        <f t="shared" si="6"/>
        <v>0</v>
      </c>
      <c r="O62" s="85">
        <f t="shared" si="7"/>
        <v>0</v>
      </c>
      <c r="P62" s="85">
        <f t="shared" si="8"/>
        <v>0</v>
      </c>
      <c r="Q62" s="90">
        <f t="shared" si="9"/>
        <v>0</v>
      </c>
      <c r="R62" s="85"/>
      <c r="S62" s="85"/>
      <c r="T62" s="85"/>
      <c r="U62" s="85"/>
      <c r="V62" s="85"/>
      <c r="W62" s="85"/>
      <c r="X62" s="85"/>
      <c r="Y62" s="85"/>
      <c r="Z62" s="85"/>
    </row>
    <row r="63" spans="1:26" x14ac:dyDescent="0.2">
      <c r="A63" s="93">
        <v>5</v>
      </c>
      <c r="B63" s="85">
        <f t="shared" si="2"/>
        <v>0</v>
      </c>
      <c r="C63" s="85">
        <f t="shared" si="0"/>
        <v>0</v>
      </c>
      <c r="D63" s="85">
        <f t="shared" si="0"/>
        <v>0</v>
      </c>
      <c r="E63" s="85">
        <f t="shared" si="0"/>
        <v>0</v>
      </c>
      <c r="F63" s="85">
        <f t="shared" si="0"/>
        <v>0</v>
      </c>
      <c r="G63" s="85">
        <f t="shared" si="0"/>
        <v>0</v>
      </c>
      <c r="H63" s="90">
        <f t="shared" si="0"/>
        <v>0</v>
      </c>
      <c r="I63" s="85"/>
      <c r="J63" s="93">
        <v>5</v>
      </c>
      <c r="K63" s="85">
        <f t="shared" si="3"/>
        <v>0</v>
      </c>
      <c r="L63" s="85">
        <f t="shared" si="4"/>
        <v>0</v>
      </c>
      <c r="M63" s="85">
        <f t="shared" si="5"/>
        <v>0</v>
      </c>
      <c r="N63" s="85">
        <f t="shared" si="6"/>
        <v>0</v>
      </c>
      <c r="O63" s="85">
        <f t="shared" si="7"/>
        <v>0</v>
      </c>
      <c r="P63" s="85">
        <f t="shared" si="8"/>
        <v>0</v>
      </c>
      <c r="Q63" s="90">
        <f t="shared" si="9"/>
        <v>0</v>
      </c>
      <c r="R63" s="85"/>
      <c r="S63" s="85"/>
      <c r="T63" s="85"/>
      <c r="U63" s="85"/>
      <c r="V63" s="85"/>
      <c r="W63" s="85"/>
      <c r="X63" s="85"/>
      <c r="Y63" s="85"/>
      <c r="Z63" s="85"/>
    </row>
    <row r="64" spans="1:26" ht="17" thickBot="1" x14ac:dyDescent="0.25">
      <c r="A64" s="94">
        <v>6</v>
      </c>
      <c r="B64" s="95">
        <f t="shared" si="2"/>
        <v>0</v>
      </c>
      <c r="C64" s="95">
        <f t="shared" si="0"/>
        <v>0</v>
      </c>
      <c r="D64" s="95">
        <f t="shared" si="0"/>
        <v>0</v>
      </c>
      <c r="E64" s="95">
        <f t="shared" si="0"/>
        <v>0</v>
      </c>
      <c r="F64" s="95">
        <f t="shared" si="0"/>
        <v>0</v>
      </c>
      <c r="G64" s="95">
        <f t="shared" si="0"/>
        <v>0</v>
      </c>
      <c r="H64" s="96">
        <f>SUM(H39,Q39,Z39)</f>
        <v>0</v>
      </c>
      <c r="I64" s="85"/>
      <c r="J64" s="94">
        <v>6</v>
      </c>
      <c r="K64" s="95">
        <f t="shared" si="3"/>
        <v>0</v>
      </c>
      <c r="L64" s="95">
        <f t="shared" si="4"/>
        <v>0</v>
      </c>
      <c r="M64" s="95">
        <f t="shared" si="5"/>
        <v>0</v>
      </c>
      <c r="N64" s="95">
        <f t="shared" si="6"/>
        <v>0</v>
      </c>
      <c r="O64" s="95">
        <f t="shared" si="7"/>
        <v>0</v>
      </c>
      <c r="P64" s="95">
        <f t="shared" si="8"/>
        <v>0</v>
      </c>
      <c r="Q64" s="96">
        <f t="shared" si="9"/>
        <v>0</v>
      </c>
      <c r="R64" s="85"/>
      <c r="S64" s="85"/>
      <c r="T64" s="85"/>
      <c r="U64" s="85"/>
      <c r="V64" s="85"/>
      <c r="W64" s="85"/>
      <c r="X64" s="85"/>
      <c r="Y64" s="85"/>
      <c r="Z64" s="85"/>
    </row>
  </sheetData>
  <mergeCells count="14">
    <mergeCell ref="A3:H3"/>
    <mergeCell ref="J3:Q3"/>
    <mergeCell ref="S3:Z3"/>
    <mergeCell ref="A13:H13"/>
    <mergeCell ref="J13:Q13"/>
    <mergeCell ref="S13:Z13"/>
    <mergeCell ref="A56:H56"/>
    <mergeCell ref="J56:Q56"/>
    <mergeCell ref="A20:H20"/>
    <mergeCell ref="J20:Q20"/>
    <mergeCell ref="S20:Z20"/>
    <mergeCell ref="A31:H31"/>
    <mergeCell ref="J31:Q31"/>
    <mergeCell ref="S31:Z31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D1527-7414-F243-93AB-7E79E5AE0D29}">
  <dimension ref="A1:Z53"/>
  <sheetViews>
    <sheetView workbookViewId="0"/>
  </sheetViews>
  <sheetFormatPr baseColWidth="10" defaultRowHeight="16" x14ac:dyDescent="0.2"/>
  <cols>
    <col min="1" max="16384" width="10.83203125" style="85"/>
  </cols>
  <sheetData>
    <row r="1" spans="1:17" s="81" customFormat="1" x14ac:dyDescent="0.2">
      <c r="A1" s="82" t="s">
        <v>58</v>
      </c>
    </row>
    <row r="2" spans="1:17" ht="17" thickBot="1" x14ac:dyDescent="0.25"/>
    <row r="3" spans="1:17" x14ac:dyDescent="0.2">
      <c r="A3" s="128" t="s">
        <v>59</v>
      </c>
      <c r="B3" s="129"/>
      <c r="C3" s="129"/>
      <c r="D3" s="129"/>
      <c r="E3" s="129"/>
      <c r="F3" s="129"/>
      <c r="G3" s="129"/>
      <c r="H3" s="130"/>
    </row>
    <row r="4" spans="1:17" x14ac:dyDescent="0.2">
      <c r="A4" s="119"/>
      <c r="B4" s="87">
        <v>0</v>
      </c>
      <c r="C4" s="87">
        <v>1</v>
      </c>
      <c r="D4" s="87">
        <v>2</v>
      </c>
      <c r="E4" s="87">
        <v>3</v>
      </c>
      <c r="F4" s="87">
        <v>4</v>
      </c>
      <c r="G4" s="87">
        <v>5</v>
      </c>
      <c r="H4" s="88">
        <v>6</v>
      </c>
    </row>
    <row r="5" spans="1:17" x14ac:dyDescent="0.2">
      <c r="A5" s="93">
        <v>0</v>
      </c>
      <c r="B5" s="85">
        <v>0</v>
      </c>
      <c r="C5" s="85">
        <v>30</v>
      </c>
      <c r="D5" s="85">
        <v>26</v>
      </c>
      <c r="E5" s="85">
        <v>32</v>
      </c>
      <c r="F5" s="85">
        <v>28</v>
      </c>
      <c r="G5" s="85">
        <v>35</v>
      </c>
      <c r="H5" s="90">
        <v>38</v>
      </c>
    </row>
    <row r="6" spans="1:17" x14ac:dyDescent="0.2">
      <c r="A6" s="93">
        <v>1</v>
      </c>
      <c r="B6" s="85">
        <v>30</v>
      </c>
      <c r="C6" s="85">
        <v>0</v>
      </c>
      <c r="D6" s="85">
        <v>33</v>
      </c>
      <c r="E6" s="85">
        <v>29</v>
      </c>
      <c r="F6" s="85">
        <v>26</v>
      </c>
      <c r="G6" s="85">
        <v>31</v>
      </c>
      <c r="H6" s="90">
        <v>37</v>
      </c>
    </row>
    <row r="7" spans="1:17" x14ac:dyDescent="0.2">
      <c r="A7" s="93">
        <v>2</v>
      </c>
      <c r="B7" s="85">
        <v>26</v>
      </c>
      <c r="C7" s="85">
        <v>33</v>
      </c>
      <c r="D7" s="85">
        <v>0</v>
      </c>
      <c r="E7" s="85">
        <v>28</v>
      </c>
      <c r="F7" s="85">
        <v>32</v>
      </c>
      <c r="G7" s="85">
        <v>25</v>
      </c>
      <c r="H7" s="90">
        <v>29</v>
      </c>
    </row>
    <row r="8" spans="1:17" x14ac:dyDescent="0.2">
      <c r="A8" s="93">
        <v>3</v>
      </c>
      <c r="B8" s="85">
        <v>32</v>
      </c>
      <c r="C8" s="85">
        <v>29</v>
      </c>
      <c r="D8" s="85">
        <v>28</v>
      </c>
      <c r="E8" s="85">
        <v>0</v>
      </c>
      <c r="F8" s="85">
        <v>27</v>
      </c>
      <c r="G8" s="85">
        <v>33</v>
      </c>
      <c r="H8" s="90">
        <v>31</v>
      </c>
    </row>
    <row r="9" spans="1:17" x14ac:dyDescent="0.2">
      <c r="A9" s="93">
        <v>4</v>
      </c>
      <c r="B9" s="85">
        <v>28</v>
      </c>
      <c r="C9" s="85">
        <v>26</v>
      </c>
      <c r="D9" s="85">
        <v>32</v>
      </c>
      <c r="E9" s="85">
        <v>27</v>
      </c>
      <c r="F9" s="85">
        <v>0</v>
      </c>
      <c r="G9" s="85">
        <v>29</v>
      </c>
      <c r="H9" s="90">
        <v>34</v>
      </c>
    </row>
    <row r="10" spans="1:17" x14ac:dyDescent="0.2">
      <c r="A10" s="93">
        <v>5</v>
      </c>
      <c r="B10" s="85">
        <v>35</v>
      </c>
      <c r="C10" s="85">
        <v>31</v>
      </c>
      <c r="D10" s="85">
        <v>25</v>
      </c>
      <c r="E10" s="85">
        <v>33</v>
      </c>
      <c r="F10" s="85">
        <v>29</v>
      </c>
      <c r="G10" s="85">
        <v>0</v>
      </c>
      <c r="H10" s="90">
        <v>27</v>
      </c>
    </row>
    <row r="11" spans="1:17" ht="17" thickBot="1" x14ac:dyDescent="0.25">
      <c r="A11" s="94">
        <v>6</v>
      </c>
      <c r="B11" s="95">
        <v>38</v>
      </c>
      <c r="C11" s="95">
        <v>37</v>
      </c>
      <c r="D11" s="95">
        <v>29</v>
      </c>
      <c r="E11" s="95">
        <v>31</v>
      </c>
      <c r="F11" s="95">
        <v>34</v>
      </c>
      <c r="G11" s="95">
        <v>27</v>
      </c>
      <c r="H11" s="96">
        <v>0</v>
      </c>
    </row>
    <row r="12" spans="1:17" ht="17" thickBot="1" x14ac:dyDescent="0.25"/>
    <row r="13" spans="1:17" x14ac:dyDescent="0.2">
      <c r="A13" s="128" t="s">
        <v>66</v>
      </c>
      <c r="B13" s="129"/>
      <c r="C13" s="129"/>
      <c r="D13" s="129"/>
      <c r="E13" s="129"/>
      <c r="F13" s="129"/>
      <c r="G13" s="129"/>
      <c r="H13" s="130"/>
      <c r="J13" s="128" t="s">
        <v>67</v>
      </c>
      <c r="K13" s="129"/>
      <c r="L13" s="129"/>
      <c r="M13" s="129"/>
      <c r="N13" s="129"/>
      <c r="O13" s="129"/>
      <c r="P13" s="129"/>
      <c r="Q13" s="130"/>
    </row>
    <row r="14" spans="1:17" x14ac:dyDescent="0.2">
      <c r="A14" s="86" t="s">
        <v>46</v>
      </c>
      <c r="B14" s="99">
        <v>0</v>
      </c>
      <c r="C14" s="99">
        <v>1</v>
      </c>
      <c r="D14" s="99">
        <v>2</v>
      </c>
      <c r="E14" s="99">
        <v>3</v>
      </c>
      <c r="F14" s="99">
        <v>4</v>
      </c>
      <c r="G14" s="99">
        <v>5</v>
      </c>
      <c r="H14" s="100">
        <v>6</v>
      </c>
      <c r="J14" s="119" t="s">
        <v>46</v>
      </c>
      <c r="K14" s="87">
        <v>0</v>
      </c>
      <c r="L14" s="87">
        <v>1</v>
      </c>
      <c r="M14" s="87">
        <v>2</v>
      </c>
      <c r="N14" s="87">
        <v>3</v>
      </c>
      <c r="O14" s="87">
        <v>4</v>
      </c>
      <c r="P14" s="87">
        <v>5</v>
      </c>
      <c r="Q14" s="88">
        <v>6</v>
      </c>
    </row>
    <row r="15" spans="1:17" x14ac:dyDescent="0.2">
      <c r="A15" s="93" t="s">
        <v>47</v>
      </c>
      <c r="B15" s="85">
        <v>130</v>
      </c>
      <c r="C15" s="85">
        <v>0</v>
      </c>
      <c r="D15" s="85">
        <v>0</v>
      </c>
      <c r="E15" s="85">
        <v>153</v>
      </c>
      <c r="F15" s="85">
        <v>0</v>
      </c>
      <c r="G15" s="85">
        <v>0</v>
      </c>
      <c r="H15" s="90">
        <v>0</v>
      </c>
      <c r="J15" s="93" t="s">
        <v>47</v>
      </c>
      <c r="K15" s="85">
        <v>0</v>
      </c>
      <c r="L15" s="85">
        <v>300</v>
      </c>
      <c r="M15" s="85">
        <v>240</v>
      </c>
      <c r="N15" s="85">
        <v>0</v>
      </c>
      <c r="O15" s="85">
        <v>120</v>
      </c>
      <c r="P15" s="85">
        <v>0</v>
      </c>
      <c r="Q15" s="90">
        <v>0</v>
      </c>
    </row>
    <row r="16" spans="1:17" x14ac:dyDescent="0.2">
      <c r="A16" s="93" t="s">
        <v>48</v>
      </c>
      <c r="B16" s="85">
        <v>0</v>
      </c>
      <c r="C16" s="85">
        <v>90</v>
      </c>
      <c r="D16" s="85">
        <v>0</v>
      </c>
      <c r="E16" s="85">
        <v>0</v>
      </c>
      <c r="F16" s="85">
        <v>0</v>
      </c>
      <c r="G16" s="85">
        <v>67</v>
      </c>
      <c r="H16" s="90">
        <v>126</v>
      </c>
      <c r="J16" s="93" t="s">
        <v>48</v>
      </c>
      <c r="K16" s="85">
        <v>300</v>
      </c>
      <c r="L16" s="85">
        <v>0</v>
      </c>
      <c r="M16" s="85">
        <v>0</v>
      </c>
      <c r="N16" s="85">
        <v>130</v>
      </c>
      <c r="O16" s="85">
        <v>0</v>
      </c>
      <c r="P16" s="85">
        <v>0</v>
      </c>
      <c r="Q16" s="90">
        <v>230</v>
      </c>
    </row>
    <row r="17" spans="1:26" ht="17" thickBot="1" x14ac:dyDescent="0.25">
      <c r="A17" s="94" t="s">
        <v>49</v>
      </c>
      <c r="B17" s="95">
        <v>0</v>
      </c>
      <c r="C17" s="95">
        <v>0</v>
      </c>
      <c r="D17" s="95">
        <v>1</v>
      </c>
      <c r="E17" s="95">
        <v>0</v>
      </c>
      <c r="F17" s="95">
        <v>1</v>
      </c>
      <c r="G17" s="95">
        <v>0</v>
      </c>
      <c r="H17" s="96">
        <v>0</v>
      </c>
      <c r="J17" s="94" t="s">
        <v>49</v>
      </c>
      <c r="K17" s="95">
        <v>0</v>
      </c>
      <c r="L17" s="95">
        <v>0</v>
      </c>
      <c r="M17" s="95">
        <v>0</v>
      </c>
      <c r="N17" s="95">
        <v>0</v>
      </c>
      <c r="O17" s="95">
        <v>0</v>
      </c>
      <c r="P17" s="95">
        <v>1</v>
      </c>
      <c r="Q17" s="96">
        <v>0</v>
      </c>
    </row>
    <row r="19" spans="1:26" ht="17" thickBot="1" x14ac:dyDescent="0.25"/>
    <row r="20" spans="1:26" x14ac:dyDescent="0.2">
      <c r="A20" s="128" t="s">
        <v>60</v>
      </c>
      <c r="B20" s="129"/>
      <c r="C20" s="129"/>
      <c r="D20" s="129"/>
      <c r="E20" s="129"/>
      <c r="F20" s="129"/>
      <c r="G20" s="129"/>
      <c r="H20" s="130"/>
      <c r="J20" s="128" t="s">
        <v>61</v>
      </c>
      <c r="K20" s="129"/>
      <c r="L20" s="129"/>
      <c r="M20" s="129"/>
      <c r="N20" s="129"/>
      <c r="O20" s="129"/>
      <c r="P20" s="129"/>
      <c r="Q20" s="130"/>
      <c r="S20" s="128" t="s">
        <v>62</v>
      </c>
      <c r="T20" s="129"/>
      <c r="U20" s="129"/>
      <c r="V20" s="129"/>
      <c r="W20" s="129"/>
      <c r="X20" s="129"/>
      <c r="Y20" s="129"/>
      <c r="Z20" s="130"/>
    </row>
    <row r="21" spans="1:26" x14ac:dyDescent="0.2">
      <c r="A21" s="119" t="s">
        <v>42</v>
      </c>
      <c r="B21" s="87">
        <v>0</v>
      </c>
      <c r="C21" s="87">
        <v>1</v>
      </c>
      <c r="D21" s="87">
        <v>2</v>
      </c>
      <c r="E21" s="87">
        <v>3</v>
      </c>
      <c r="F21" s="87">
        <v>4</v>
      </c>
      <c r="G21" s="87">
        <v>5</v>
      </c>
      <c r="H21" s="88">
        <v>6</v>
      </c>
      <c r="J21" s="119" t="s">
        <v>42</v>
      </c>
      <c r="K21" s="87">
        <v>0</v>
      </c>
      <c r="L21" s="87">
        <v>1</v>
      </c>
      <c r="M21" s="87">
        <v>2</v>
      </c>
      <c r="N21" s="87">
        <v>3</v>
      </c>
      <c r="O21" s="87">
        <v>4</v>
      </c>
      <c r="P21" s="87">
        <v>5</v>
      </c>
      <c r="Q21" s="88">
        <v>6</v>
      </c>
      <c r="S21" s="119" t="s">
        <v>42</v>
      </c>
      <c r="T21" s="87">
        <v>0</v>
      </c>
      <c r="U21" s="87">
        <v>1</v>
      </c>
      <c r="V21" s="87">
        <v>2</v>
      </c>
      <c r="W21" s="87">
        <v>3</v>
      </c>
      <c r="X21" s="87">
        <v>4</v>
      </c>
      <c r="Y21" s="87">
        <v>5</v>
      </c>
      <c r="Z21" s="88">
        <v>6</v>
      </c>
    </row>
    <row r="22" spans="1:26" x14ac:dyDescent="0.2">
      <c r="A22" s="93">
        <v>0</v>
      </c>
      <c r="B22" s="85">
        <v>0</v>
      </c>
      <c r="C22" s="85">
        <v>50</v>
      </c>
      <c r="D22" s="85">
        <v>50</v>
      </c>
      <c r="E22" s="85">
        <v>50</v>
      </c>
      <c r="F22" s="85">
        <v>50</v>
      </c>
      <c r="G22" s="85">
        <v>50</v>
      </c>
      <c r="H22" s="90">
        <v>50</v>
      </c>
      <c r="J22" s="93">
        <v>0</v>
      </c>
      <c r="K22" s="85">
        <v>0</v>
      </c>
      <c r="L22" s="85">
        <v>90</v>
      </c>
      <c r="M22" s="85">
        <v>90</v>
      </c>
      <c r="N22" s="85">
        <v>90</v>
      </c>
      <c r="O22" s="85">
        <v>90</v>
      </c>
      <c r="P22" s="85">
        <v>90</v>
      </c>
      <c r="Q22" s="90">
        <v>90</v>
      </c>
      <c r="S22" s="93">
        <v>0</v>
      </c>
      <c r="T22" s="85">
        <v>0</v>
      </c>
      <c r="U22" s="85">
        <v>120</v>
      </c>
      <c r="V22" s="85">
        <v>120</v>
      </c>
      <c r="W22" s="85">
        <v>120</v>
      </c>
      <c r="X22" s="85">
        <v>120</v>
      </c>
      <c r="Y22" s="85">
        <v>120</v>
      </c>
      <c r="Z22" s="90">
        <v>120</v>
      </c>
    </row>
    <row r="23" spans="1:26" x14ac:dyDescent="0.2">
      <c r="A23" s="93">
        <v>1</v>
      </c>
      <c r="B23" s="85">
        <v>50</v>
      </c>
      <c r="C23" s="85">
        <v>0</v>
      </c>
      <c r="D23" s="85">
        <v>50</v>
      </c>
      <c r="E23" s="85">
        <v>50</v>
      </c>
      <c r="F23" s="85">
        <v>50</v>
      </c>
      <c r="G23" s="85">
        <v>50</v>
      </c>
      <c r="H23" s="90">
        <v>50</v>
      </c>
      <c r="J23" s="93">
        <v>1</v>
      </c>
      <c r="K23" s="85">
        <v>90</v>
      </c>
      <c r="L23" s="85">
        <v>0</v>
      </c>
      <c r="M23" s="85">
        <v>90</v>
      </c>
      <c r="N23" s="85">
        <v>90</v>
      </c>
      <c r="O23" s="85">
        <v>90</v>
      </c>
      <c r="P23" s="85">
        <v>90</v>
      </c>
      <c r="Q23" s="90">
        <v>90</v>
      </c>
      <c r="S23" s="93">
        <v>1</v>
      </c>
      <c r="T23" s="85">
        <v>120</v>
      </c>
      <c r="U23" s="85">
        <v>0</v>
      </c>
      <c r="V23" s="85">
        <v>120</v>
      </c>
      <c r="W23" s="85">
        <v>120</v>
      </c>
      <c r="X23" s="85">
        <v>120</v>
      </c>
      <c r="Y23" s="85">
        <v>120</v>
      </c>
      <c r="Z23" s="90">
        <v>120</v>
      </c>
    </row>
    <row r="24" spans="1:26" x14ac:dyDescent="0.2">
      <c r="A24" s="93">
        <v>2</v>
      </c>
      <c r="B24" s="85">
        <v>50</v>
      </c>
      <c r="C24" s="85">
        <v>50</v>
      </c>
      <c r="D24" s="85">
        <v>0</v>
      </c>
      <c r="E24" s="85">
        <v>50</v>
      </c>
      <c r="F24" s="85">
        <v>50</v>
      </c>
      <c r="G24" s="85">
        <v>50</v>
      </c>
      <c r="H24" s="90">
        <v>50</v>
      </c>
      <c r="J24" s="93">
        <v>2</v>
      </c>
      <c r="K24" s="85">
        <v>90</v>
      </c>
      <c r="L24" s="85">
        <v>90</v>
      </c>
      <c r="M24" s="85">
        <v>0</v>
      </c>
      <c r="N24" s="85">
        <v>90</v>
      </c>
      <c r="O24" s="85">
        <v>90</v>
      </c>
      <c r="P24" s="85">
        <v>90</v>
      </c>
      <c r="Q24" s="90">
        <v>90</v>
      </c>
      <c r="S24" s="93">
        <v>2</v>
      </c>
      <c r="T24" s="85">
        <v>120</v>
      </c>
      <c r="U24" s="85">
        <v>120</v>
      </c>
      <c r="V24" s="85">
        <v>0</v>
      </c>
      <c r="W24" s="85">
        <v>120</v>
      </c>
      <c r="X24" s="85">
        <v>120</v>
      </c>
      <c r="Y24" s="85">
        <v>120</v>
      </c>
      <c r="Z24" s="90">
        <v>120</v>
      </c>
    </row>
    <row r="25" spans="1:26" x14ac:dyDescent="0.2">
      <c r="A25" s="93">
        <v>3</v>
      </c>
      <c r="B25" s="85">
        <v>50</v>
      </c>
      <c r="C25" s="85">
        <v>50</v>
      </c>
      <c r="D25" s="85">
        <v>50</v>
      </c>
      <c r="E25" s="85">
        <v>0</v>
      </c>
      <c r="F25" s="85">
        <v>50</v>
      </c>
      <c r="G25" s="85">
        <v>50</v>
      </c>
      <c r="H25" s="90">
        <v>50</v>
      </c>
      <c r="J25" s="93">
        <v>3</v>
      </c>
      <c r="K25" s="85">
        <v>90</v>
      </c>
      <c r="L25" s="85">
        <v>90</v>
      </c>
      <c r="M25" s="85">
        <v>90</v>
      </c>
      <c r="N25" s="85">
        <v>0</v>
      </c>
      <c r="O25" s="85">
        <v>90</v>
      </c>
      <c r="P25" s="85">
        <v>90</v>
      </c>
      <c r="Q25" s="90">
        <v>90</v>
      </c>
      <c r="S25" s="93">
        <v>3</v>
      </c>
      <c r="T25" s="85">
        <v>120</v>
      </c>
      <c r="U25" s="85">
        <v>120</v>
      </c>
      <c r="V25" s="85">
        <v>120</v>
      </c>
      <c r="W25" s="85">
        <v>0</v>
      </c>
      <c r="X25" s="85">
        <v>120</v>
      </c>
      <c r="Y25" s="85">
        <v>120</v>
      </c>
      <c r="Z25" s="90">
        <v>120</v>
      </c>
    </row>
    <row r="26" spans="1:26" x14ac:dyDescent="0.2">
      <c r="A26" s="93">
        <v>4</v>
      </c>
      <c r="B26" s="85">
        <v>50</v>
      </c>
      <c r="C26" s="85">
        <v>50</v>
      </c>
      <c r="D26" s="85">
        <v>50</v>
      </c>
      <c r="E26" s="85">
        <v>50</v>
      </c>
      <c r="F26" s="85">
        <v>0</v>
      </c>
      <c r="G26" s="85">
        <v>50</v>
      </c>
      <c r="H26" s="90">
        <v>50</v>
      </c>
      <c r="J26" s="93">
        <v>4</v>
      </c>
      <c r="K26" s="85">
        <v>90</v>
      </c>
      <c r="L26" s="85">
        <v>90</v>
      </c>
      <c r="M26" s="85">
        <v>90</v>
      </c>
      <c r="N26" s="85">
        <v>90</v>
      </c>
      <c r="O26" s="85">
        <v>0</v>
      </c>
      <c r="P26" s="85">
        <v>90</v>
      </c>
      <c r="Q26" s="90">
        <v>90</v>
      </c>
      <c r="S26" s="93">
        <v>4</v>
      </c>
      <c r="T26" s="85">
        <v>120</v>
      </c>
      <c r="U26" s="85">
        <v>120</v>
      </c>
      <c r="V26" s="85">
        <v>120</v>
      </c>
      <c r="W26" s="85">
        <v>120</v>
      </c>
      <c r="X26" s="85">
        <v>0</v>
      </c>
      <c r="Y26" s="85">
        <v>120</v>
      </c>
      <c r="Z26" s="90">
        <v>120</v>
      </c>
    </row>
    <row r="27" spans="1:26" x14ac:dyDescent="0.2">
      <c r="A27" s="93">
        <v>5</v>
      </c>
      <c r="B27" s="85">
        <v>50</v>
      </c>
      <c r="C27" s="85">
        <v>50</v>
      </c>
      <c r="D27" s="85">
        <v>50</v>
      </c>
      <c r="E27" s="85">
        <v>50</v>
      </c>
      <c r="F27" s="85">
        <v>50</v>
      </c>
      <c r="G27" s="85">
        <v>0</v>
      </c>
      <c r="H27" s="90">
        <v>50</v>
      </c>
      <c r="J27" s="93">
        <v>5</v>
      </c>
      <c r="K27" s="85">
        <v>90</v>
      </c>
      <c r="L27" s="85">
        <v>90</v>
      </c>
      <c r="M27" s="85">
        <v>90</v>
      </c>
      <c r="N27" s="85">
        <v>90</v>
      </c>
      <c r="O27" s="85">
        <v>90</v>
      </c>
      <c r="P27" s="85">
        <v>0</v>
      </c>
      <c r="Q27" s="90">
        <v>90</v>
      </c>
      <c r="S27" s="93">
        <v>5</v>
      </c>
      <c r="T27" s="85">
        <v>120</v>
      </c>
      <c r="U27" s="85">
        <v>120</v>
      </c>
      <c r="V27" s="85">
        <v>120</v>
      </c>
      <c r="W27" s="85">
        <v>120</v>
      </c>
      <c r="X27" s="85">
        <v>120</v>
      </c>
      <c r="Y27" s="85">
        <v>0</v>
      </c>
      <c r="Z27" s="90">
        <v>120</v>
      </c>
    </row>
    <row r="28" spans="1:26" ht="17" thickBot="1" x14ac:dyDescent="0.25">
      <c r="A28" s="94">
        <v>6</v>
      </c>
      <c r="B28" s="95">
        <v>50</v>
      </c>
      <c r="C28" s="95">
        <v>50</v>
      </c>
      <c r="D28" s="95">
        <v>50</v>
      </c>
      <c r="E28" s="95">
        <v>50</v>
      </c>
      <c r="F28" s="95">
        <v>50</v>
      </c>
      <c r="G28" s="95">
        <v>50</v>
      </c>
      <c r="H28" s="96">
        <v>0</v>
      </c>
      <c r="J28" s="94">
        <v>6</v>
      </c>
      <c r="K28" s="95">
        <v>90</v>
      </c>
      <c r="L28" s="95">
        <v>90</v>
      </c>
      <c r="M28" s="95">
        <v>90</v>
      </c>
      <c r="N28" s="95">
        <v>90</v>
      </c>
      <c r="O28" s="95">
        <v>90</v>
      </c>
      <c r="P28" s="95">
        <v>90</v>
      </c>
      <c r="Q28" s="96">
        <v>0</v>
      </c>
      <c r="S28" s="94">
        <v>6</v>
      </c>
      <c r="T28" s="95">
        <v>120</v>
      </c>
      <c r="U28" s="95">
        <v>120</v>
      </c>
      <c r="V28" s="95">
        <v>120</v>
      </c>
      <c r="W28" s="95">
        <v>120</v>
      </c>
      <c r="X28" s="95">
        <v>120</v>
      </c>
      <c r="Y28" s="95">
        <v>120</v>
      </c>
      <c r="Z28" s="96">
        <v>0</v>
      </c>
    </row>
    <row r="30" spans="1:26" ht="17" thickBot="1" x14ac:dyDescent="0.25"/>
    <row r="31" spans="1:26" x14ac:dyDescent="0.2">
      <c r="A31" s="128" t="s">
        <v>63</v>
      </c>
      <c r="B31" s="129"/>
      <c r="C31" s="129"/>
      <c r="D31" s="129"/>
      <c r="E31" s="129"/>
      <c r="F31" s="129"/>
      <c r="G31" s="129"/>
      <c r="H31" s="130"/>
      <c r="J31" s="128" t="s">
        <v>64</v>
      </c>
      <c r="K31" s="129"/>
      <c r="L31" s="129"/>
      <c r="M31" s="129"/>
      <c r="N31" s="129"/>
      <c r="O31" s="129"/>
      <c r="P31" s="129"/>
      <c r="Q31" s="130"/>
      <c r="S31" s="128" t="s">
        <v>65</v>
      </c>
      <c r="T31" s="129"/>
      <c r="U31" s="129"/>
      <c r="V31" s="129"/>
      <c r="W31" s="129"/>
      <c r="X31" s="129"/>
      <c r="Y31" s="129"/>
      <c r="Z31" s="130"/>
    </row>
    <row r="32" spans="1:26" x14ac:dyDescent="0.2">
      <c r="A32" s="119" t="s">
        <v>42</v>
      </c>
      <c r="B32" s="87">
        <v>0</v>
      </c>
      <c r="C32" s="87">
        <v>1</v>
      </c>
      <c r="D32" s="87">
        <v>2</v>
      </c>
      <c r="E32" s="87">
        <v>3</v>
      </c>
      <c r="F32" s="87">
        <v>4</v>
      </c>
      <c r="G32" s="87">
        <v>5</v>
      </c>
      <c r="H32" s="88">
        <v>6</v>
      </c>
      <c r="J32" s="119" t="s">
        <v>42</v>
      </c>
      <c r="K32" s="87">
        <v>0</v>
      </c>
      <c r="L32" s="87">
        <v>1</v>
      </c>
      <c r="M32" s="87">
        <v>2</v>
      </c>
      <c r="N32" s="87">
        <v>3</v>
      </c>
      <c r="O32" s="87">
        <v>4</v>
      </c>
      <c r="P32" s="87">
        <v>5</v>
      </c>
      <c r="Q32" s="88">
        <v>6</v>
      </c>
      <c r="S32" s="119" t="s">
        <v>42</v>
      </c>
      <c r="T32" s="87">
        <v>0</v>
      </c>
      <c r="U32" s="87">
        <v>1</v>
      </c>
      <c r="V32" s="87">
        <v>2</v>
      </c>
      <c r="W32" s="87">
        <v>3</v>
      </c>
      <c r="X32" s="87">
        <v>4</v>
      </c>
      <c r="Y32" s="87">
        <v>5</v>
      </c>
      <c r="Z32" s="88">
        <v>6</v>
      </c>
    </row>
    <row r="33" spans="1:26" x14ac:dyDescent="0.2">
      <c r="A33" s="93">
        <v>0</v>
      </c>
      <c r="B33" s="91">
        <v>0</v>
      </c>
      <c r="C33" s="91">
        <v>40</v>
      </c>
      <c r="D33" s="91">
        <v>23</v>
      </c>
      <c r="E33" s="91">
        <v>0</v>
      </c>
      <c r="F33" s="91">
        <v>0</v>
      </c>
      <c r="G33" s="91">
        <v>17</v>
      </c>
      <c r="H33" s="92">
        <v>50</v>
      </c>
      <c r="J33" s="93">
        <v>0</v>
      </c>
      <c r="K33" s="91">
        <v>0</v>
      </c>
      <c r="L33" s="91">
        <v>0</v>
      </c>
      <c r="M33" s="91">
        <v>0</v>
      </c>
      <c r="N33" s="91">
        <v>0</v>
      </c>
      <c r="O33" s="91">
        <v>0</v>
      </c>
      <c r="P33" s="91">
        <v>0</v>
      </c>
      <c r="Q33" s="92">
        <v>0</v>
      </c>
      <c r="S33" s="93">
        <v>0</v>
      </c>
      <c r="T33" s="85">
        <f t="shared" ref="T33:Z39" si="0">SUM(B33,K33)</f>
        <v>0</v>
      </c>
      <c r="U33" s="85">
        <f t="shared" si="0"/>
        <v>40</v>
      </c>
      <c r="V33" s="85">
        <f t="shared" si="0"/>
        <v>23</v>
      </c>
      <c r="W33" s="85">
        <f t="shared" si="0"/>
        <v>0</v>
      </c>
      <c r="X33" s="85">
        <f t="shared" si="0"/>
        <v>0</v>
      </c>
      <c r="Y33" s="85">
        <f t="shared" si="0"/>
        <v>17</v>
      </c>
      <c r="Z33" s="90">
        <f t="shared" si="0"/>
        <v>50</v>
      </c>
    </row>
    <row r="34" spans="1:26" x14ac:dyDescent="0.2">
      <c r="A34" s="93">
        <v>1</v>
      </c>
      <c r="B34" s="91">
        <v>0</v>
      </c>
      <c r="C34" s="91">
        <v>0</v>
      </c>
      <c r="D34" s="91">
        <v>0</v>
      </c>
      <c r="E34" s="91">
        <v>0</v>
      </c>
      <c r="F34" s="91">
        <v>0</v>
      </c>
      <c r="G34" s="91">
        <v>0</v>
      </c>
      <c r="H34" s="92">
        <v>0</v>
      </c>
      <c r="J34" s="93">
        <v>1</v>
      </c>
      <c r="K34" s="91">
        <v>90</v>
      </c>
      <c r="L34" s="91">
        <v>0</v>
      </c>
      <c r="M34" s="91">
        <v>0</v>
      </c>
      <c r="N34" s="91">
        <v>90</v>
      </c>
      <c r="O34" s="91">
        <v>0</v>
      </c>
      <c r="P34" s="91">
        <v>30</v>
      </c>
      <c r="Q34" s="92">
        <v>90</v>
      </c>
      <c r="S34" s="93">
        <v>1</v>
      </c>
      <c r="T34" s="85">
        <f t="shared" si="0"/>
        <v>90</v>
      </c>
      <c r="U34" s="85">
        <f t="shared" si="0"/>
        <v>0</v>
      </c>
      <c r="V34" s="85">
        <f t="shared" si="0"/>
        <v>0</v>
      </c>
      <c r="W34" s="85">
        <f t="shared" si="0"/>
        <v>90</v>
      </c>
      <c r="X34" s="85">
        <f t="shared" si="0"/>
        <v>0</v>
      </c>
      <c r="Y34" s="85">
        <f t="shared" si="0"/>
        <v>30</v>
      </c>
      <c r="Z34" s="90">
        <f t="shared" si="0"/>
        <v>90</v>
      </c>
    </row>
    <row r="35" spans="1:26" x14ac:dyDescent="0.2">
      <c r="A35" s="93">
        <v>2</v>
      </c>
      <c r="B35" s="91">
        <v>0</v>
      </c>
      <c r="C35" s="91">
        <v>0</v>
      </c>
      <c r="D35" s="91">
        <v>0</v>
      </c>
      <c r="E35" s="91">
        <v>0</v>
      </c>
      <c r="F35" s="91">
        <v>0</v>
      </c>
      <c r="G35" s="91">
        <v>0</v>
      </c>
      <c r="H35" s="92">
        <v>26</v>
      </c>
      <c r="J35" s="93">
        <v>2</v>
      </c>
      <c r="K35" s="91">
        <v>90</v>
      </c>
      <c r="L35" s="91">
        <v>0</v>
      </c>
      <c r="M35" s="91">
        <v>0</v>
      </c>
      <c r="N35" s="91">
        <v>60</v>
      </c>
      <c r="O35" s="91">
        <v>0</v>
      </c>
      <c r="P35" s="91">
        <v>0</v>
      </c>
      <c r="Q35" s="92">
        <v>90</v>
      </c>
      <c r="S35" s="93">
        <v>2</v>
      </c>
      <c r="T35" s="85">
        <f t="shared" si="0"/>
        <v>90</v>
      </c>
      <c r="U35" s="85">
        <f t="shared" si="0"/>
        <v>0</v>
      </c>
      <c r="V35" s="85">
        <f t="shared" si="0"/>
        <v>0</v>
      </c>
      <c r="W35" s="85">
        <f t="shared" si="0"/>
        <v>60</v>
      </c>
      <c r="X35" s="85">
        <f t="shared" si="0"/>
        <v>0</v>
      </c>
      <c r="Y35" s="85">
        <f t="shared" si="0"/>
        <v>0</v>
      </c>
      <c r="Z35" s="90">
        <f t="shared" si="0"/>
        <v>116</v>
      </c>
    </row>
    <row r="36" spans="1:26" x14ac:dyDescent="0.2">
      <c r="A36" s="93">
        <v>3</v>
      </c>
      <c r="B36" s="91">
        <v>0</v>
      </c>
      <c r="C36" s="91">
        <v>50</v>
      </c>
      <c r="D36" s="91">
        <v>3</v>
      </c>
      <c r="E36" s="91">
        <v>0</v>
      </c>
      <c r="F36" s="91">
        <v>0</v>
      </c>
      <c r="G36" s="91">
        <v>50</v>
      </c>
      <c r="H36" s="92">
        <v>50</v>
      </c>
      <c r="J36" s="93">
        <v>3</v>
      </c>
      <c r="K36" s="91">
        <v>20</v>
      </c>
      <c r="L36" s="91">
        <v>0</v>
      </c>
      <c r="M36" s="91">
        <v>0</v>
      </c>
      <c r="N36" s="91">
        <v>0</v>
      </c>
      <c r="O36" s="91">
        <v>0</v>
      </c>
      <c r="P36" s="91">
        <v>0</v>
      </c>
      <c r="Q36" s="92">
        <v>0</v>
      </c>
      <c r="S36" s="93">
        <v>3</v>
      </c>
      <c r="T36" s="85">
        <f t="shared" si="0"/>
        <v>20</v>
      </c>
      <c r="U36" s="85">
        <f t="shared" si="0"/>
        <v>50</v>
      </c>
      <c r="V36" s="85">
        <f t="shared" si="0"/>
        <v>3</v>
      </c>
      <c r="W36" s="85">
        <f t="shared" si="0"/>
        <v>0</v>
      </c>
      <c r="X36" s="85">
        <f t="shared" si="0"/>
        <v>0</v>
      </c>
      <c r="Y36" s="85">
        <f t="shared" si="0"/>
        <v>50</v>
      </c>
      <c r="Z36" s="90">
        <f t="shared" si="0"/>
        <v>50</v>
      </c>
    </row>
    <row r="37" spans="1:26" x14ac:dyDescent="0.2">
      <c r="A37" s="93">
        <v>4</v>
      </c>
      <c r="B37" s="91">
        <v>0</v>
      </c>
      <c r="C37" s="91">
        <v>0</v>
      </c>
      <c r="D37" s="91">
        <v>0</v>
      </c>
      <c r="E37" s="91">
        <v>0</v>
      </c>
      <c r="F37" s="91">
        <v>0</v>
      </c>
      <c r="G37" s="91">
        <v>0</v>
      </c>
      <c r="H37" s="92">
        <v>0</v>
      </c>
      <c r="J37" s="93">
        <v>4</v>
      </c>
      <c r="K37" s="91">
        <v>90</v>
      </c>
      <c r="L37" s="91">
        <v>0</v>
      </c>
      <c r="M37" s="91">
        <v>0</v>
      </c>
      <c r="N37" s="91">
        <v>0</v>
      </c>
      <c r="O37" s="91">
        <v>0</v>
      </c>
      <c r="P37" s="91">
        <v>0</v>
      </c>
      <c r="Q37" s="92">
        <v>30</v>
      </c>
      <c r="S37" s="93">
        <v>4</v>
      </c>
      <c r="T37" s="85">
        <f t="shared" si="0"/>
        <v>90</v>
      </c>
      <c r="U37" s="85">
        <f t="shared" si="0"/>
        <v>0</v>
      </c>
      <c r="V37" s="85">
        <f t="shared" si="0"/>
        <v>0</v>
      </c>
      <c r="W37" s="85">
        <f t="shared" si="0"/>
        <v>0</v>
      </c>
      <c r="X37" s="85">
        <f t="shared" si="0"/>
        <v>0</v>
      </c>
      <c r="Y37" s="85">
        <f t="shared" si="0"/>
        <v>0</v>
      </c>
      <c r="Z37" s="90">
        <f t="shared" si="0"/>
        <v>30</v>
      </c>
    </row>
    <row r="38" spans="1:26" x14ac:dyDescent="0.2">
      <c r="A38" s="93">
        <v>5</v>
      </c>
      <c r="B38" s="91">
        <v>0</v>
      </c>
      <c r="C38" s="91">
        <v>0</v>
      </c>
      <c r="D38" s="91">
        <v>0</v>
      </c>
      <c r="E38" s="91">
        <v>0</v>
      </c>
      <c r="F38" s="91">
        <v>0</v>
      </c>
      <c r="G38" s="91">
        <v>0</v>
      </c>
      <c r="H38" s="92">
        <v>0</v>
      </c>
      <c r="J38" s="93">
        <v>5</v>
      </c>
      <c r="K38" s="91">
        <v>10</v>
      </c>
      <c r="L38" s="91">
        <v>0</v>
      </c>
      <c r="M38" s="91">
        <v>0</v>
      </c>
      <c r="N38" s="91">
        <v>0</v>
      </c>
      <c r="O38" s="91">
        <v>0</v>
      </c>
      <c r="P38" s="91">
        <v>0</v>
      </c>
      <c r="Q38" s="92">
        <v>20</v>
      </c>
      <c r="S38" s="93">
        <v>5</v>
      </c>
      <c r="T38" s="85">
        <f t="shared" si="0"/>
        <v>10</v>
      </c>
      <c r="U38" s="85">
        <f t="shared" si="0"/>
        <v>0</v>
      </c>
      <c r="V38" s="85">
        <f t="shared" si="0"/>
        <v>0</v>
      </c>
      <c r="W38" s="85">
        <f t="shared" si="0"/>
        <v>0</v>
      </c>
      <c r="X38" s="85">
        <f t="shared" si="0"/>
        <v>0</v>
      </c>
      <c r="Y38" s="85">
        <f t="shared" si="0"/>
        <v>0</v>
      </c>
      <c r="Z38" s="90">
        <f t="shared" si="0"/>
        <v>20</v>
      </c>
    </row>
    <row r="39" spans="1:26" ht="17" thickBot="1" x14ac:dyDescent="0.25">
      <c r="A39" s="94">
        <v>6</v>
      </c>
      <c r="B39" s="97">
        <v>0</v>
      </c>
      <c r="C39" s="97">
        <v>0</v>
      </c>
      <c r="D39" s="97">
        <v>0</v>
      </c>
      <c r="E39" s="97">
        <v>0</v>
      </c>
      <c r="F39" s="97">
        <v>0</v>
      </c>
      <c r="G39" s="97">
        <v>0</v>
      </c>
      <c r="H39" s="98">
        <v>0</v>
      </c>
      <c r="J39" s="94">
        <v>6</v>
      </c>
      <c r="K39" s="97">
        <v>0</v>
      </c>
      <c r="L39" s="97">
        <v>0</v>
      </c>
      <c r="M39" s="97">
        <v>0</v>
      </c>
      <c r="N39" s="97">
        <v>0</v>
      </c>
      <c r="O39" s="97">
        <v>0</v>
      </c>
      <c r="P39" s="97">
        <v>0</v>
      </c>
      <c r="Q39" s="98">
        <v>0</v>
      </c>
      <c r="S39" s="94">
        <v>6</v>
      </c>
      <c r="T39" s="95">
        <f t="shared" si="0"/>
        <v>0</v>
      </c>
      <c r="U39" s="95">
        <f t="shared" si="0"/>
        <v>0</v>
      </c>
      <c r="V39" s="95">
        <f t="shared" si="0"/>
        <v>0</v>
      </c>
      <c r="W39" s="95">
        <f t="shared" si="0"/>
        <v>0</v>
      </c>
      <c r="X39" s="95">
        <f t="shared" si="0"/>
        <v>0</v>
      </c>
      <c r="Y39" s="95">
        <f t="shared" si="0"/>
        <v>0</v>
      </c>
      <c r="Z39" s="96">
        <f t="shared" si="0"/>
        <v>0</v>
      </c>
    </row>
    <row r="41" spans="1:26" ht="17" thickBot="1" x14ac:dyDescent="0.25"/>
    <row r="42" spans="1:26" ht="17" thickBot="1" x14ac:dyDescent="0.25">
      <c r="A42" s="101" t="s">
        <v>22</v>
      </c>
      <c r="B42" s="102">
        <f>SUMPRODUCT(B5:H11,B33:H39)+SUMPRODUCT(B5:H11,K33:Q39)</f>
        <v>31051</v>
      </c>
    </row>
    <row r="44" spans="1:26" ht="17" thickBot="1" x14ac:dyDescent="0.25"/>
    <row r="45" spans="1:26" x14ac:dyDescent="0.2">
      <c r="A45" s="103" t="s">
        <v>23</v>
      </c>
      <c r="B45" s="104">
        <f>SUM(B33:H33)-SUM(B33:B39)</f>
        <v>130</v>
      </c>
      <c r="C45" s="104" t="s">
        <v>24</v>
      </c>
      <c r="D45" s="105">
        <f>B15</f>
        <v>130</v>
      </c>
      <c r="E45" s="106"/>
      <c r="F45" s="106"/>
      <c r="G45" s="106"/>
      <c r="H45" s="106"/>
      <c r="I45" s="107"/>
      <c r="J45" s="104">
        <f>SUM(K34:Q34)-SUM(L33:L39)</f>
        <v>300</v>
      </c>
      <c r="K45" s="104" t="s">
        <v>24</v>
      </c>
      <c r="L45" s="108">
        <f>L15</f>
        <v>300</v>
      </c>
    </row>
    <row r="46" spans="1:26" x14ac:dyDescent="0.2">
      <c r="A46" s="109"/>
      <c r="B46" s="110">
        <f>SUM(B36:H36)-SUM(E33:E39)</f>
        <v>153</v>
      </c>
      <c r="C46" s="110" t="s">
        <v>24</v>
      </c>
      <c r="D46" s="111">
        <f>E15</f>
        <v>153</v>
      </c>
      <c r="I46" s="112"/>
      <c r="J46" s="110">
        <f>SUM(K35:Q35)-SUM(M33:M39)</f>
        <v>240</v>
      </c>
      <c r="K46" s="110" t="s">
        <v>24</v>
      </c>
      <c r="L46" s="113">
        <f>M15</f>
        <v>240</v>
      </c>
    </row>
    <row r="47" spans="1:26" x14ac:dyDescent="0.2">
      <c r="A47" s="109"/>
      <c r="B47" s="110"/>
      <c r="C47" s="110"/>
      <c r="D47" s="111"/>
      <c r="I47" s="112"/>
      <c r="J47" s="110">
        <f>SUM(K37:Q37)-SUM(O33:O39)</f>
        <v>120</v>
      </c>
      <c r="K47" s="110" t="s">
        <v>24</v>
      </c>
      <c r="L47" s="113">
        <f>O15</f>
        <v>120</v>
      </c>
    </row>
    <row r="48" spans="1:26" x14ac:dyDescent="0.2">
      <c r="A48" s="109"/>
      <c r="B48" s="110">
        <f>SUM(B34:H34)-SUM(C33:C39)</f>
        <v>-90</v>
      </c>
      <c r="C48" s="110" t="s">
        <v>24</v>
      </c>
      <c r="D48" s="111">
        <f>-C16</f>
        <v>-90</v>
      </c>
      <c r="I48" s="112"/>
      <c r="J48" s="110"/>
      <c r="K48" s="110"/>
      <c r="L48" s="113"/>
    </row>
    <row r="49" spans="1:12" x14ac:dyDescent="0.2">
      <c r="A49" s="109"/>
      <c r="B49" s="110">
        <f>SUM(B38:H38)-SUM(G33:G39)</f>
        <v>-67</v>
      </c>
      <c r="C49" s="110" t="s">
        <v>24</v>
      </c>
      <c r="D49" s="111">
        <f>-G16</f>
        <v>-67</v>
      </c>
      <c r="I49" s="112"/>
      <c r="J49" s="110">
        <f>SUM(K33:Q33)-SUM(K33:K39)</f>
        <v>-300</v>
      </c>
      <c r="K49" s="110" t="s">
        <v>24</v>
      </c>
      <c r="L49" s="113">
        <f>-K16</f>
        <v>-300</v>
      </c>
    </row>
    <row r="50" spans="1:12" x14ac:dyDescent="0.2">
      <c r="A50" s="109"/>
      <c r="B50" s="110">
        <f>SUM(B39:H39)-SUM(H33:H39)</f>
        <v>-126</v>
      </c>
      <c r="C50" s="110" t="s">
        <v>24</v>
      </c>
      <c r="D50" s="111">
        <f>-H16</f>
        <v>-126</v>
      </c>
      <c r="I50" s="112"/>
      <c r="J50" s="110">
        <f>SUM(K36:Q36)-SUM(N33:N39)</f>
        <v>-130</v>
      </c>
      <c r="K50" s="110" t="s">
        <v>24</v>
      </c>
      <c r="L50" s="113">
        <f>-N16</f>
        <v>-130</v>
      </c>
    </row>
    <row r="51" spans="1:12" x14ac:dyDescent="0.2">
      <c r="A51" s="109"/>
      <c r="B51" s="110"/>
      <c r="C51" s="110"/>
      <c r="D51" s="111"/>
      <c r="I51" s="112"/>
      <c r="J51" s="110">
        <f>SUM(K39:Q39)-SUM(Q33:Q39)</f>
        <v>-230</v>
      </c>
      <c r="K51" s="110" t="s">
        <v>24</v>
      </c>
      <c r="L51" s="113">
        <f>-Q16</f>
        <v>-230</v>
      </c>
    </row>
    <row r="52" spans="1:12" x14ac:dyDescent="0.2">
      <c r="A52" s="109"/>
      <c r="B52" s="110">
        <f>SUM(B35:H35)-SUM(D33:D39)</f>
        <v>0</v>
      </c>
      <c r="C52" s="110" t="s">
        <v>24</v>
      </c>
      <c r="D52" s="111">
        <v>0</v>
      </c>
      <c r="I52" s="112"/>
      <c r="J52" s="110"/>
      <c r="K52" s="110"/>
      <c r="L52" s="113"/>
    </row>
    <row r="53" spans="1:12" ht="17" thickBot="1" x14ac:dyDescent="0.25">
      <c r="A53" s="114"/>
      <c r="B53" s="115">
        <f>SUM(B37:H37)-SUM(F33:F39)</f>
        <v>0</v>
      </c>
      <c r="C53" s="115" t="s">
        <v>24</v>
      </c>
      <c r="D53" s="116">
        <v>0</v>
      </c>
      <c r="E53" s="95"/>
      <c r="F53" s="95"/>
      <c r="G53" s="95"/>
      <c r="H53" s="95"/>
      <c r="I53" s="117"/>
      <c r="J53" s="115">
        <f>SUM(K38:Q38)-SUM(P33:P39)</f>
        <v>0</v>
      </c>
      <c r="K53" s="115" t="s">
        <v>24</v>
      </c>
      <c r="L53" s="118">
        <v>0</v>
      </c>
    </row>
  </sheetData>
  <mergeCells count="9">
    <mergeCell ref="S20:Z20"/>
    <mergeCell ref="A31:H31"/>
    <mergeCell ref="J31:Q31"/>
    <mergeCell ref="S31:Z31"/>
    <mergeCell ref="A3:H3"/>
    <mergeCell ref="A13:H13"/>
    <mergeCell ref="J13:Q13"/>
    <mergeCell ref="A20:H20"/>
    <mergeCell ref="J20:Q20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Exercise 9</vt:lpstr>
      <vt:lpstr>Exercise 10</vt:lpstr>
      <vt:lpstr>Exercise 11</vt:lpstr>
      <vt:lpstr>Exercise 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p826yeugdi@univie.onmicrosoft.com</dc:creator>
  <cp:lastModifiedBy>p826yeugdi@univie.onmicrosoft.com</cp:lastModifiedBy>
  <dcterms:created xsi:type="dcterms:W3CDTF">2024-10-11T15:28:49Z</dcterms:created>
  <dcterms:modified xsi:type="dcterms:W3CDTF">2024-10-29T13:22:07Z</dcterms:modified>
</cp:coreProperties>
</file>