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onent Li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0" authorId="0">
      <text>
        <r>
          <rPr>
            <sz val="12"/>
            <color rgb="FF000000"/>
            <rFont val="Calibri"/>
            <family val="2"/>
            <charset val="1"/>
          </rPr>
          <t xml:space="preserve">Josh Stewart:
</t>
        </r>
        <r>
          <rPr>
            <sz val="9"/>
            <color rgb="FF000000"/>
            <rFont val="Calibri"/>
            <family val="2"/>
            <charset val="1"/>
          </rPr>
          <t xml:space="preserve">Optional 3rd one for a spare ADC</t>
        </r>
      </text>
    </comment>
    <comment ref="D20" authorId="0">
      <text>
        <r>
          <rPr>
            <sz val="12"/>
            <color rgb="FF000000"/>
            <rFont val="Calibri"/>
            <family val="2"/>
            <charset val="1"/>
          </rPr>
          <t xml:space="preserve">Josh Stewart:
</t>
        </r>
        <r>
          <rPr>
            <sz val="9"/>
            <color rgb="FF000000"/>
            <rFont val="Calibri"/>
            <family val="2"/>
            <charset val="1"/>
          </rPr>
          <t xml:space="preserve">Optional 3rd one for a spare ADC</t>
        </r>
      </text>
    </comment>
  </commentList>
</comments>
</file>

<file path=xl/sharedStrings.xml><?xml version="1.0" encoding="utf-8"?>
<sst xmlns="http://schemas.openxmlformats.org/spreadsheetml/2006/main" count="213" uniqueCount="165">
  <si>
    <t xml:space="preserve">Aaron S. 2020</t>
  </si>
  <si>
    <t xml:space="preserve">DetonationEMS v1.1</t>
  </si>
  <si>
    <t xml:space="preserve">QTY Full</t>
  </si>
  <si>
    <t xml:space="preserve">Qty 2 Channel</t>
  </si>
  <si>
    <t xml:space="preserve">Board Reference Full</t>
  </si>
  <si>
    <t xml:space="preserve">Board Reference 2 Channel</t>
  </si>
  <si>
    <t xml:space="preserve">Value</t>
  </si>
  <si>
    <t xml:space="preserve">Type</t>
  </si>
  <si>
    <t xml:space="preserve">Information</t>
  </si>
  <si>
    <t xml:space="preserve">CTM QTY</t>
  </si>
  <si>
    <t xml:space="preserve">Digikey Order</t>
  </si>
  <si>
    <t xml:space="preserve">Model#</t>
  </si>
  <si>
    <t xml:space="preserve">Digikey P/N</t>
  </si>
  <si>
    <t xml:space="preserve">General Description</t>
  </si>
  <si>
    <t xml:space="preserve">C16</t>
  </si>
  <si>
    <t xml:space="preserve">10uF</t>
  </si>
  <si>
    <t xml:space="preserve">CAP TANT 10UF 35V 10% RADIAL</t>
  </si>
  <si>
    <t xml:space="preserve">Tantalum</t>
  </si>
  <si>
    <t xml:space="preserve">Y</t>
  </si>
  <si>
    <t xml:space="preserve">TAP106K035CRW</t>
  </si>
  <si>
    <t xml:space="preserve">478-7368-1-ND</t>
  </si>
  <si>
    <t xml:space="preserve">C2,C4,C6,C8,C10,C24</t>
  </si>
  <si>
    <t xml:space="preserve">C2,4,6,8,10,C24</t>
  </si>
  <si>
    <t xml:space="preserve">0.22uF</t>
  </si>
  <si>
    <t xml:space="preserve">CAP CER 0.22UF 50V 10% RADIAL</t>
  </si>
  <si>
    <t xml:space="preserve">X7R</t>
  </si>
  <si>
    <t xml:space="preserve">FA28X7R1H224KRU00</t>
  </si>
  <si>
    <t xml:space="preserve">445-181211-ND </t>
  </si>
  <si>
    <t xml:space="preserve">C1,C3,C5,C7,C9,C13,C15</t>
  </si>
  <si>
    <t xml:space="preserve">C1,3,5,7,9,13,15</t>
  </si>
  <si>
    <t xml:space="preserve">0.1uF / 100nF</t>
  </si>
  <si>
    <t xml:space="preserve">CAP CER 0.1UF 50V (10-20%) RADIAL</t>
  </si>
  <si>
    <t xml:space="preserve">C322C104K5R5TA</t>
  </si>
  <si>
    <t xml:space="preserve">399-4329-ND </t>
  </si>
  <si>
    <t xml:space="preserve">C14</t>
  </si>
  <si>
    <t xml:space="preserve">47uF</t>
  </si>
  <si>
    <t xml:space="preserve">CAP TANT 47UF 6.3V 10% RADIAL</t>
  </si>
  <si>
    <t xml:space="preserve">TAP476K006CCS</t>
  </si>
  <si>
    <t xml:space="preserve">478-4180-ND</t>
  </si>
  <si>
    <t xml:space="preserve">C18</t>
  </si>
  <si>
    <t xml:space="preserve">0.33uF</t>
  </si>
  <si>
    <t xml:space="preserve">CAP CER 0.33UF 50V 10% RADIAL</t>
  </si>
  <si>
    <t xml:space="preserve">FG24X7R1H334KNT06</t>
  </si>
  <si>
    <t xml:space="preserve">445-173379-1-ND </t>
  </si>
  <si>
    <t xml:space="preserve">C19,C25</t>
  </si>
  <si>
    <t xml:space="preserve">0.01uF</t>
  </si>
  <si>
    <t xml:space="preserve">CAP CER 10000PF 50V 10% RADIAL</t>
  </si>
  <si>
    <t xml:space="preserve">C317C103K5R5TA</t>
  </si>
  <si>
    <t xml:space="preserve">399-4206-ND</t>
  </si>
  <si>
    <t xml:space="preserve">C11,C12,C20</t>
  </si>
  <si>
    <t xml:space="preserve">C11,20</t>
  </si>
  <si>
    <t xml:space="preserve">1uF</t>
  </si>
  <si>
    <t xml:space="preserve">CAP CER 1UF 50V 20% RADIAL</t>
  </si>
  <si>
    <t xml:space="preserve">Z5U</t>
  </si>
  <si>
    <t xml:space="preserve">C330C105M5U5TA</t>
  </si>
  <si>
    <t xml:space="preserve">399-4390-ND</t>
  </si>
  <si>
    <t xml:space="preserve">C23</t>
  </si>
  <si>
    <t xml:space="preserve">22uf</t>
  </si>
  <si>
    <t xml:space="preserve">Part to be Selected</t>
  </si>
  <si>
    <t xml:space="preserve">D16</t>
  </si>
  <si>
    <t xml:space="preserve">1N5919BG Zener</t>
  </si>
  <si>
    <t xml:space="preserve">DIODE ZENER 5.6V 3W AXIAL</t>
  </si>
  <si>
    <t xml:space="preserve">DO-41</t>
  </si>
  <si>
    <t xml:space="preserve">1N5919BG</t>
  </si>
  <si>
    <t xml:space="preserve">1N5919BGOS-ND</t>
  </si>
  <si>
    <t xml:space="preserve">D15,D17</t>
  </si>
  <si>
    <t xml:space="preserve">D15,17</t>
  </si>
  <si>
    <t xml:space="preserve">1N5818-TP Schottky</t>
  </si>
  <si>
    <t xml:space="preserve">DIODE SCHOTTKY 1A 30V DO41</t>
  </si>
  <si>
    <t xml:space="preserve">N</t>
  </si>
  <si>
    <t xml:space="preserve">1N5818-TP</t>
  </si>
  <si>
    <t xml:space="preserve">1N5818-TPCT-ND</t>
  </si>
  <si>
    <t xml:space="preserve">LED1,LED2,LED3,LED4</t>
  </si>
  <si>
    <t xml:space="preserve">LED1,2,5,6</t>
  </si>
  <si>
    <t xml:space="preserve">LED-Red</t>
  </si>
  <si>
    <t xml:space="preserve">LED SS 3MM 625NM RED DIFF</t>
  </si>
  <si>
    <t xml:space="preserve">5mm-LED</t>
  </si>
  <si>
    <t xml:space="preserve">LTL-4221N</t>
  </si>
  <si>
    <t xml:space="preserve">160-1139-ND</t>
  </si>
  <si>
    <t xml:space="preserve">U2</t>
  </si>
  <si>
    <t xml:space="preserve">Surge Protection</t>
  </si>
  <si>
    <t xml:space="preserve">SURGE ABSORBER 14MM 22V 1000A ZNR</t>
  </si>
  <si>
    <t xml:space="preserve">Disc 14mm</t>
  </si>
  <si>
    <t xml:space="preserve">MOV-14D220K</t>
  </si>
  <si>
    <t xml:space="preserve">MOV-14D220K-ND </t>
  </si>
  <si>
    <t xml:space="preserve">J4</t>
  </si>
  <si>
    <t xml:space="preserve">2X40 IDC</t>
  </si>
  <si>
    <t xml:space="preserve">IDC BOX HEADER .100" 40POS</t>
  </si>
  <si>
    <t xml:space="preserve">3020-40-0100-00</t>
  </si>
  <si>
    <t xml:space="preserve">1175-1614-ND</t>
  </si>
  <si>
    <t xml:space="preserve">Q1,Q2,Q3,Q4,Q5,Q6,Q7,Q8</t>
  </si>
  <si>
    <t xml:space="preserve">Q1,2,5,6,7,8</t>
  </si>
  <si>
    <t xml:space="preserve">62A MOSFET N-CH</t>
  </si>
  <si>
    <t xml:space="preserve">MOSFET N-CH 33V TO-220</t>
  </si>
  <si>
    <t xml:space="preserve">TO-220</t>
  </si>
  <si>
    <t xml:space="preserve">STP62NS04Z</t>
  </si>
  <si>
    <t xml:space="preserve">497-5981-5-ND</t>
  </si>
  <si>
    <t xml:space="preserve">R54,63</t>
  </si>
  <si>
    <t xml:space="preserve">R54</t>
  </si>
  <si>
    <t xml:space="preserve">10k</t>
  </si>
  <si>
    <t xml:space="preserve">RES 10.0K OHM 1/4W 1-5% METAL FILM</t>
  </si>
  <si>
    <t xml:space="preserve">MFR-25FBF52-10K</t>
  </si>
  <si>
    <t xml:space="preserve">10.0KXBK-ND</t>
  </si>
  <si>
    <t xml:space="preserve">R11,R12,R15,R16,R21,R23,R24,R29,R30,R39,R40,R50,R51,R57,R58,R59,R60</t>
  </si>
  <si>
    <t xml:space="preserve">R10,13,R21,23,24,R39,R40,50,51,57,58,59,60</t>
  </si>
  <si>
    <t xml:space="preserve">1k</t>
  </si>
  <si>
    <t xml:space="preserve">RES 1K OHM 1/4W 1-5% METAL FILM</t>
  </si>
  <si>
    <t xml:space="preserve">MFR-25FBF52-1K</t>
  </si>
  <si>
    <t xml:space="preserve">1.00KXBK-ND</t>
  </si>
  <si>
    <t xml:space="preserve">R2,R4,R6,R8,R22,R41</t>
  </si>
  <si>
    <t xml:space="preserve">R2,4,6,8,22,41</t>
  </si>
  <si>
    <t xml:space="preserve">RES  470 OHM 1/4W 1% METAL FILM</t>
  </si>
  <si>
    <t xml:space="preserve">RNF14FTD470R</t>
  </si>
  <si>
    <t xml:space="preserve">RNF14FTD470RCT-ND</t>
  </si>
  <si>
    <t xml:space="preserve">R1,R3,R61</t>
  </si>
  <si>
    <t xml:space="preserve">R1,3,R26,R28,R61</t>
  </si>
  <si>
    <t xml:space="preserve">1% 2.49k</t>
  </si>
  <si>
    <t xml:space="preserve">2.49k Ohm ±1% 0.25W, 1/4W Through Hole Resistor Axial Metal Film</t>
  </si>
  <si>
    <t xml:space="preserve">For GM Sensors</t>
  </si>
  <si>
    <t xml:space="preserve">MFR-25FBF52-2K49</t>
  </si>
  <si>
    <t xml:space="preserve">2.49KXBK-ND</t>
  </si>
  <si>
    <t xml:space="preserve">R26,R28,R33,R34</t>
  </si>
  <si>
    <t xml:space="preserve">2.4k 5%</t>
  </si>
  <si>
    <t xml:space="preserve">RES 2.4K OHM 1/4W 1-5% AXIAL</t>
  </si>
  <si>
    <t xml:space="preserve">CFR-25JB-52-2K4</t>
  </si>
  <si>
    <t xml:space="preserve">2.4KQBK-ND </t>
  </si>
  <si>
    <t xml:space="preserve">R7</t>
  </si>
  <si>
    <t xml:space="preserve">0.1% 3.9k</t>
  </si>
  <si>
    <t xml:space="preserve">RES 3.9K OHM 1/4W 0.1% METAL FILM AXL</t>
  </si>
  <si>
    <t xml:space="preserve">MFP-25BRD52-3K9</t>
  </si>
  <si>
    <t xml:space="preserve">3.9KADCT-ND</t>
  </si>
  <si>
    <t xml:space="preserve">R9,R10,R13,R14,R35,R36,R37,R38,R48,R49,R55,R56</t>
  </si>
  <si>
    <t xml:space="preserve">R11,14,35,37,48,49,55,56</t>
  </si>
  <si>
    <t xml:space="preserve">100k</t>
  </si>
  <si>
    <t xml:space="preserve">RES 100K OHM 1/4W 1-5% METAL FILM</t>
  </si>
  <si>
    <t xml:space="preserve">MFR-25FBF52-100K</t>
  </si>
  <si>
    <t xml:space="preserve">100KXBK-ND</t>
  </si>
  <si>
    <t xml:space="preserve">R25,R27,R31,R32</t>
  </si>
  <si>
    <t xml:space="preserve">R25,27</t>
  </si>
  <si>
    <t xml:space="preserve">RES 10 OHM 1/4W 1-5% AXIAL</t>
  </si>
  <si>
    <t xml:space="preserve">CFR-25JB-52-10R</t>
  </si>
  <si>
    <t xml:space="preserve">10QBK-ND</t>
  </si>
  <si>
    <t xml:space="preserve">U1</t>
  </si>
  <si>
    <t xml:space="preserve">LM2940T-5.0/NOPB</t>
  </si>
  <si>
    <t xml:space="preserve">IC REGULATOR LDO LM2940-5.0 1A TO220</t>
  </si>
  <si>
    <t xml:space="preserve">MPX4250A</t>
  </si>
  <si>
    <t xml:space="preserve">1-Bar MAP sensor</t>
  </si>
  <si>
    <t xml:space="preserve">SENSOR ABS PRESS 36.3 PSI MAX</t>
  </si>
  <si>
    <t xml:space="preserve">6-SIP</t>
  </si>
  <si>
    <t xml:space="preserve">MPX4250AP</t>
  </si>
  <si>
    <t xml:space="preserve">MPX4250AP-ND</t>
  </si>
  <si>
    <t xml:space="preserve">IC1,IC2</t>
  </si>
  <si>
    <t xml:space="preserve">IC1</t>
  </si>
  <si>
    <t xml:space="preserve">IC GATE DRVR</t>
  </si>
  <si>
    <t xml:space="preserve">IC MOSFET DVR 3A DUAL HS 8-DIP</t>
  </si>
  <si>
    <t xml:space="preserve">8-DIP</t>
  </si>
  <si>
    <t xml:space="preserve">IXDN602PI</t>
  </si>
  <si>
    <t xml:space="preserve">CLA355-ND</t>
  </si>
  <si>
    <t xml:space="preserve">IC4</t>
  </si>
  <si>
    <t xml:space="preserve">SP721APP</t>
  </si>
  <si>
    <t xml:space="preserve">TVS ARRAY ESD 6 INPUT 30V 8-DIP</t>
  </si>
  <si>
    <t xml:space="preserve">F2720-ND</t>
  </si>
  <si>
    <t xml:space="preserve">READ ME!!</t>
  </si>
  <si>
    <t xml:space="preserve">Red indicates parts that should not be substituted </t>
  </si>
  <si>
    <t xml:space="preserve">Orange Indicates parts that can be substituted for alternatives. Parts should have exact values and temp ranges for proper results..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</si>
</sst>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1"/>
    </font>
    <font>
      <b val="true"/>
      <sz val="8"/>
      <color rgb="FFFFFFFF"/>
      <name val="Arial"/>
      <family val="0"/>
      <charset val="1"/>
    </font>
    <font>
      <sz val="8"/>
      <color rgb="FFFFFFFF"/>
      <name val="Calibri"/>
      <family val="2"/>
      <charset val="1"/>
    </font>
    <font>
      <sz val="8"/>
      <color rgb="FF000000"/>
      <name val="Arial"/>
      <family val="0"/>
      <charset val="1"/>
    </font>
    <font>
      <sz val="8"/>
      <color rgb="FFFF0000"/>
      <name val="Arial"/>
      <family val="0"/>
      <charset val="1"/>
    </font>
    <font>
      <sz val="8"/>
      <color rgb="FF000000"/>
      <name val="Arial"/>
      <family val="0"/>
    </font>
    <font>
      <sz val="10"/>
      <color rgb="FF000000"/>
      <name val="Arial"/>
      <family val="0"/>
      <charset val="1"/>
    </font>
    <font>
      <sz val="9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FF8000"/>
        <bgColor rgb="FFFF8080"/>
      </patternFill>
    </fill>
    <fill>
      <patternFill patternType="solid">
        <fgColor rgb="FFFF3838"/>
        <bgColor rgb="FFFF00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9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7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5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3838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www.digikey.com/product-detail/en/C315C103K5R5TA/399-4148-ND/817924" TargetMode="External"/><Relationship Id="rId3" Type="http://schemas.openxmlformats.org/officeDocument/2006/relationships/hyperlink" Target="http://search.digikey.com/us/en/products/1N5818-TP/1N5818-TPCT-ND/950587" TargetMode="External"/><Relationship Id="rId4" Type="http://schemas.openxmlformats.org/officeDocument/2006/relationships/hyperlink" Target="http://search.digikey.com/us/en/products/MFR-25FBF-10K0/10.0KXBK-ND/13219" TargetMode="External"/><Relationship Id="rId5" Type="http://schemas.openxmlformats.org/officeDocument/2006/relationships/hyperlink" Target="http://search.digikey.com/us/en/products/RC55Y-2K49BI/985-1047-1-ND/2401912" TargetMode="External"/><Relationship Id="rId6" Type="http://schemas.openxmlformats.org/officeDocument/2006/relationships/hyperlink" Target="http://search.digikey.com/us/en/products/MFP-25BRD52-3K9/3.9KADCT-ND/2059137" TargetMode="External"/><Relationship Id="rId7" Type="http://schemas.openxmlformats.org/officeDocument/2006/relationships/hyperlink" Target="http://search.digikey.com/us/en/products/MFR-25FBF-100K/100KXBK-ND/13473" TargetMode="External"/><Relationship Id="rId8" Type="http://schemas.openxmlformats.org/officeDocument/2006/relationships/hyperlink" Target="http://www.digikey.com.au/product-detail/en/MPX4250AP/MPX4250AP-ND/464053" TargetMode="External"/><Relationship Id="rId9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31"/>
  <sheetViews>
    <sheetView showFormulas="false" showGridLines="true" showRowColHeaders="true" showZeros="true" rightToLeft="false" tabSelected="true" showOutlineSymbols="true" defaultGridColor="true" view="normal" topLeftCell="A1" colorId="64" zoomScale="113" zoomScaleNormal="113" zoomScalePageLayoutView="100" workbookViewId="0">
      <selection pane="topLeft" activeCell="G10" activeCellId="0" sqref="G10"/>
    </sheetView>
  </sheetViews>
  <sheetFormatPr defaultColWidth="10.6015625" defaultRowHeight="12.8" zeroHeight="false" outlineLevelRow="0" outlineLevelCol="0"/>
  <cols>
    <col collapsed="false" customWidth="true" hidden="false" outlineLevel="0" max="1" min="1" style="1" width="18.83"/>
    <col collapsed="false" customWidth="true" hidden="true" outlineLevel="0" max="2" min="2" style="1" width="18.83"/>
    <col collapsed="false" customWidth="true" hidden="false" outlineLevel="0" max="3" min="3" style="2" width="46.67"/>
    <col collapsed="false" customWidth="true" hidden="true" outlineLevel="0" max="4" min="4" style="2" width="46.67"/>
    <col collapsed="false" customWidth="true" hidden="false" outlineLevel="0" max="5" min="5" style="2" width="15"/>
    <col collapsed="false" customWidth="true" hidden="false" outlineLevel="0" max="6" min="6" style="2" width="53.14"/>
    <col collapsed="false" customWidth="false" hidden="false" outlineLevel="0" max="7" min="7" style="2" width="10.61"/>
    <col collapsed="false" customWidth="true" hidden="true" outlineLevel="0" max="9" min="8" style="2" width="10.83"/>
    <col collapsed="false" customWidth="true" hidden="false" outlineLevel="0" max="10" min="10" style="2" width="24.65"/>
    <col collapsed="false" customWidth="true" hidden="false" outlineLevel="0" max="12" min="11" style="2" width="28"/>
    <col collapsed="false" customWidth="false" hidden="false" outlineLevel="0" max="1009" min="13" style="2" width="10.61"/>
    <col collapsed="false" customWidth="true" hidden="false" outlineLevel="0" max="1024" min="1010" style="2" width="10.5"/>
  </cols>
  <sheetData>
    <row r="1" s="6" customFormat="true" ht="12.8" hidden="false" customHeight="false" outlineLevel="0" collapsed="false">
      <c r="A1" s="3" t="s">
        <v>0</v>
      </c>
      <c r="B1" s="3"/>
      <c r="C1" s="3" t="s">
        <v>1</v>
      </c>
      <c r="D1" s="3"/>
      <c r="E1" s="3"/>
      <c r="F1" s="3"/>
      <c r="G1" s="3"/>
      <c r="H1" s="3"/>
      <c r="I1" s="3"/>
      <c r="J1" s="3"/>
      <c r="K1" s="4"/>
      <c r="L1" s="5"/>
    </row>
    <row r="2" s="6" customFormat="true" ht="12.8" hidden="false" customHeight="false" outlineLevel="0" collapsed="false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4" t="s">
        <v>12</v>
      </c>
      <c r="L2" s="5" t="s">
        <v>13</v>
      </c>
    </row>
    <row r="3" s="10" customFormat="true" ht="12.8" hidden="false" customHeight="false" outlineLevel="0" collapsed="false">
      <c r="A3" s="7" t="n">
        <f aca="false">LEN(C3)-LEN(SUBSTITUTE(C3,",",""))+1</f>
        <v>1</v>
      </c>
      <c r="B3" s="7" t="n">
        <f aca="false">LEN(D3)-LEN(SUBSTITUTE(D3,",",""))+1</f>
        <v>1</v>
      </c>
      <c r="C3" s="8" t="s">
        <v>14</v>
      </c>
      <c r="D3" s="8" t="s">
        <v>14</v>
      </c>
      <c r="E3" s="7" t="s">
        <v>15</v>
      </c>
      <c r="F3" s="7" t="s">
        <v>16</v>
      </c>
      <c r="G3" s="7" t="s">
        <v>17</v>
      </c>
      <c r="H3" s="7" t="n">
        <v>4</v>
      </c>
      <c r="I3" s="7" t="s">
        <v>18</v>
      </c>
      <c r="J3" s="7" t="s">
        <v>19</v>
      </c>
      <c r="K3" s="9" t="s">
        <v>20</v>
      </c>
      <c r="L3" s="10" t="str">
        <f aca="false">"Capacitor - " &amp;A3&amp;"x "&amp;E3</f>
        <v>Capacitor - 1x 10uF</v>
      </c>
    </row>
    <row r="4" s="10" customFormat="true" ht="12.8" hidden="false" customHeight="false" outlineLevel="0" collapsed="false">
      <c r="A4" s="7" t="n">
        <f aca="false">LEN(C4)-LEN(SUBSTITUTE(C4,",",""))+1</f>
        <v>6</v>
      </c>
      <c r="B4" s="7" t="n">
        <f aca="false">LEN(D4)-LEN(SUBSTITUTE(D4,",",""))+1</f>
        <v>6</v>
      </c>
      <c r="C4" s="8" t="s">
        <v>21</v>
      </c>
      <c r="D4" s="8" t="s">
        <v>22</v>
      </c>
      <c r="E4" s="7" t="s">
        <v>23</v>
      </c>
      <c r="F4" s="7" t="s">
        <v>24</v>
      </c>
      <c r="G4" s="7" t="s">
        <v>25</v>
      </c>
      <c r="H4" s="7" t="n">
        <v>15</v>
      </c>
      <c r="I4" s="7" t="s">
        <v>18</v>
      </c>
      <c r="J4" s="7" t="s">
        <v>26</v>
      </c>
      <c r="K4" s="9" t="s">
        <v>27</v>
      </c>
      <c r="L4" s="10" t="str">
        <f aca="false">"Capacitor - " &amp;A4&amp;"x "&amp;E4</f>
        <v>Capacitor - 6x 0.22uF</v>
      </c>
    </row>
    <row r="5" s="10" customFormat="true" ht="12.8" hidden="false" customHeight="false" outlineLevel="0" collapsed="false">
      <c r="A5" s="7" t="n">
        <f aca="false">LEN(C5)-LEN(SUBSTITUTE(C5,",",""))+1</f>
        <v>7</v>
      </c>
      <c r="B5" s="7" t="n">
        <f aca="false">LEN(D5)-LEN(SUBSTITUTE(D5,",",""))+1</f>
        <v>7</v>
      </c>
      <c r="C5" s="8" t="s">
        <v>28</v>
      </c>
      <c r="D5" s="8" t="s">
        <v>29</v>
      </c>
      <c r="E5" s="7" t="s">
        <v>30</v>
      </c>
      <c r="F5" s="7" t="s">
        <v>31</v>
      </c>
      <c r="G5" s="7" t="s">
        <v>25</v>
      </c>
      <c r="H5" s="7" t="n">
        <v>17</v>
      </c>
      <c r="I5" s="7" t="s">
        <v>18</v>
      </c>
      <c r="J5" s="7" t="s">
        <v>32</v>
      </c>
      <c r="K5" s="9" t="s">
        <v>33</v>
      </c>
      <c r="L5" s="10" t="str">
        <f aca="false">"Capacitor - " &amp;A5&amp;"x "&amp;E5</f>
        <v>Capacitor - 7x 0.1uF / 100nF</v>
      </c>
    </row>
    <row r="6" s="10" customFormat="true" ht="12.8" hidden="false" customHeight="false" outlineLevel="0" collapsed="false">
      <c r="A6" s="7" t="n">
        <f aca="false">LEN(C6)-LEN(SUBSTITUTE(C6,",",""))+1</f>
        <v>1</v>
      </c>
      <c r="B6" s="7" t="n">
        <f aca="false">LEN(D6)-LEN(SUBSTITUTE(D6,",",""))+1</f>
        <v>1</v>
      </c>
      <c r="C6" s="8" t="s">
        <v>34</v>
      </c>
      <c r="D6" s="8" t="s">
        <v>34</v>
      </c>
      <c r="E6" s="7" t="s">
        <v>35</v>
      </c>
      <c r="F6" s="7" t="s">
        <v>36</v>
      </c>
      <c r="G6" s="7" t="s">
        <v>17</v>
      </c>
      <c r="H6" s="7" t="n">
        <v>2</v>
      </c>
      <c r="I6" s="7" t="s">
        <v>18</v>
      </c>
      <c r="J6" s="7" t="s">
        <v>37</v>
      </c>
      <c r="K6" s="9" t="s">
        <v>38</v>
      </c>
      <c r="L6" s="10" t="str">
        <f aca="false">"Capacitor - " &amp;A6&amp;"x "&amp;E6</f>
        <v>Capacitor - 1x 47uF</v>
      </c>
    </row>
    <row r="7" s="10" customFormat="true" ht="12.8" hidden="false" customHeight="false" outlineLevel="0" collapsed="false">
      <c r="A7" s="7" t="n">
        <f aca="false">LEN(C7)-LEN(SUBSTITUTE(C7,",",""))+1</f>
        <v>1</v>
      </c>
      <c r="B7" s="7" t="n">
        <f aca="false">LEN(D7)-LEN(SUBSTITUTE(D7,",",""))+1</f>
        <v>1</v>
      </c>
      <c r="C7" s="8" t="s">
        <v>39</v>
      </c>
      <c r="D7" s="8" t="s">
        <v>39</v>
      </c>
      <c r="E7" s="7" t="s">
        <v>40</v>
      </c>
      <c r="F7" s="7" t="s">
        <v>41</v>
      </c>
      <c r="G7" s="7" t="s">
        <v>25</v>
      </c>
      <c r="H7" s="7" t="n">
        <v>2</v>
      </c>
      <c r="I7" s="7" t="s">
        <v>18</v>
      </c>
      <c r="J7" s="7" t="s">
        <v>42</v>
      </c>
      <c r="K7" s="9" t="s">
        <v>43</v>
      </c>
      <c r="L7" s="10" t="str">
        <f aca="false">"Capacitor - " &amp;A7&amp;"x "&amp;E7</f>
        <v>Capacitor - 1x 0.33uF</v>
      </c>
    </row>
    <row r="8" s="10" customFormat="true" ht="12.8" hidden="false" customHeight="false" outlineLevel="0" collapsed="false">
      <c r="A8" s="7" t="n">
        <f aca="false">LEN(C8)-LEN(SUBSTITUTE(C8,",",""))+1</f>
        <v>2</v>
      </c>
      <c r="B8" s="7" t="n">
        <f aca="false">LEN(D8)-LEN(SUBSTITUTE(D8,",",""))+1</f>
        <v>2</v>
      </c>
      <c r="C8" s="8" t="s">
        <v>44</v>
      </c>
      <c r="D8" s="8" t="s">
        <v>44</v>
      </c>
      <c r="E8" s="7" t="s">
        <v>45</v>
      </c>
      <c r="F8" s="7" t="s">
        <v>46</v>
      </c>
      <c r="G8" s="7" t="s">
        <v>25</v>
      </c>
      <c r="H8" s="7" t="n">
        <v>3</v>
      </c>
      <c r="I8" s="7" t="s">
        <v>18</v>
      </c>
      <c r="J8" s="7" t="s">
        <v>47</v>
      </c>
      <c r="K8" s="9" t="s">
        <v>48</v>
      </c>
      <c r="L8" s="10" t="str">
        <f aca="false">"Capacitor - " &amp;A8&amp;"x "&amp;E8</f>
        <v>Capacitor - 2x 0.01uF</v>
      </c>
    </row>
    <row r="9" s="10" customFormat="true" ht="12.8" hidden="false" customHeight="false" outlineLevel="0" collapsed="false">
      <c r="A9" s="7" t="n">
        <f aca="false">LEN(C9)-LEN(SUBSTITUTE(C9,",",""))+1</f>
        <v>3</v>
      </c>
      <c r="B9" s="7" t="n">
        <f aca="false">LEN(D9)-LEN(SUBSTITUTE(D9,",",""))+1</f>
        <v>2</v>
      </c>
      <c r="C9" s="8" t="s">
        <v>49</v>
      </c>
      <c r="D9" s="11" t="s">
        <v>50</v>
      </c>
      <c r="E9" s="7" t="s">
        <v>51</v>
      </c>
      <c r="F9" s="7" t="s">
        <v>52</v>
      </c>
      <c r="G9" s="7" t="s">
        <v>53</v>
      </c>
      <c r="H9" s="7" t="n">
        <v>4</v>
      </c>
      <c r="I9" s="7" t="s">
        <v>18</v>
      </c>
      <c r="J9" s="7" t="s">
        <v>54</v>
      </c>
      <c r="K9" s="9" t="s">
        <v>55</v>
      </c>
      <c r="L9" s="10" t="str">
        <f aca="false">"Capacitor - " &amp;A9&amp;"x "&amp;E9</f>
        <v>Capacitor - 3x 1uF</v>
      </c>
    </row>
    <row r="10" s="10" customFormat="true" ht="12.8" hidden="false" customHeight="false" outlineLevel="0" collapsed="false">
      <c r="A10" s="7" t="n">
        <f aca="false">LEN(C10)-LEN(SUBSTITUTE(C10,",",""))+1</f>
        <v>1</v>
      </c>
      <c r="B10" s="7" t="n">
        <f aca="false">LEN(D10)-LEN(SUBSTITUTE(D10,",",""))+1</f>
        <v>1</v>
      </c>
      <c r="C10" s="8" t="s">
        <v>56</v>
      </c>
      <c r="D10" s="8" t="s">
        <v>56</v>
      </c>
      <c r="E10" s="7" t="s">
        <v>57</v>
      </c>
      <c r="F10" s="7" t="s">
        <v>58</v>
      </c>
      <c r="G10" s="7" t="s">
        <v>25</v>
      </c>
      <c r="H10" s="7"/>
      <c r="I10" s="7" t="s">
        <v>18</v>
      </c>
      <c r="J10" s="12" t="s">
        <v>58</v>
      </c>
      <c r="K10" s="13" t="s">
        <v>58</v>
      </c>
      <c r="L10" s="10" t="str">
        <f aca="false">"Capacitor - " &amp;A10&amp;"x "&amp;E10</f>
        <v>Capacitor - 1x 22uf</v>
      </c>
    </row>
    <row r="11" s="18" customFormat="true" ht="12.8" hidden="false" customHeight="false" outlineLevel="0" collapsed="false">
      <c r="A11" s="14" t="n">
        <f aca="false">LEN(C11)-LEN(SUBSTITUTE(C11,",",""))+1</f>
        <v>1</v>
      </c>
      <c r="B11" s="14" t="n">
        <f aca="false">LEN(D11)-LEN(SUBSTITUTE(D11,",",""))+1</f>
        <v>1</v>
      </c>
      <c r="C11" s="15" t="s">
        <v>59</v>
      </c>
      <c r="D11" s="15" t="s">
        <v>59</v>
      </c>
      <c r="E11" s="14" t="s">
        <v>60</v>
      </c>
      <c r="F11" s="16" t="s">
        <v>61</v>
      </c>
      <c r="G11" s="14" t="s">
        <v>62</v>
      </c>
      <c r="H11" s="14" t="n">
        <v>1</v>
      </c>
      <c r="I11" s="14" t="s">
        <v>18</v>
      </c>
      <c r="J11" s="14" t="s">
        <v>63</v>
      </c>
      <c r="K11" s="17" t="s">
        <v>64</v>
      </c>
      <c r="L11" s="18" t="str">
        <f aca="false">"Diode - " &amp;A11&amp;"x "&amp;E11</f>
        <v>Diode - 1x 1N5919BG Zener</v>
      </c>
    </row>
    <row r="12" s="18" customFormat="true" ht="12.8" hidden="false" customHeight="false" outlineLevel="0" collapsed="false">
      <c r="A12" s="14" t="n">
        <f aca="false">LEN(C12)-LEN(SUBSTITUTE(C12,",",""))+1</f>
        <v>2</v>
      </c>
      <c r="B12" s="14" t="n">
        <f aca="false">LEN(D12)-LEN(SUBSTITUTE(D12,",",""))+1</f>
        <v>2</v>
      </c>
      <c r="C12" s="15" t="s">
        <v>65</v>
      </c>
      <c r="D12" s="15" t="s">
        <v>66</v>
      </c>
      <c r="E12" s="14" t="s">
        <v>67</v>
      </c>
      <c r="F12" s="14" t="s">
        <v>68</v>
      </c>
      <c r="G12" s="14" t="s">
        <v>62</v>
      </c>
      <c r="H12" s="14" t="n">
        <v>18</v>
      </c>
      <c r="I12" s="14" t="s">
        <v>69</v>
      </c>
      <c r="J12" s="14" t="s">
        <v>70</v>
      </c>
      <c r="K12" s="17" t="s">
        <v>71</v>
      </c>
      <c r="L12" s="18" t="str">
        <f aca="false">"Diode - " &amp;A12&amp;"x "&amp;E12</f>
        <v>Diode - 2x 1N5818-TP Schottky</v>
      </c>
    </row>
    <row r="13" s="10" customFormat="true" ht="12.8" hidden="false" customHeight="false" outlineLevel="0" collapsed="false">
      <c r="A13" s="7" t="n">
        <f aca="false">LEN(C13)-LEN(SUBSTITUTE(C13,",",""))+1</f>
        <v>4</v>
      </c>
      <c r="B13" s="7" t="n">
        <f aca="false">LEN(D13)-LEN(SUBSTITUTE(D13,",",""))+1</f>
        <v>4</v>
      </c>
      <c r="C13" s="8" t="s">
        <v>72</v>
      </c>
      <c r="D13" s="11" t="s">
        <v>73</v>
      </c>
      <c r="E13" s="7" t="s">
        <v>74</v>
      </c>
      <c r="F13" s="7" t="s">
        <v>75</v>
      </c>
      <c r="G13" s="7" t="s">
        <v>76</v>
      </c>
      <c r="H13" s="7"/>
      <c r="I13" s="7" t="s">
        <v>69</v>
      </c>
      <c r="J13" s="7" t="s">
        <v>77</v>
      </c>
      <c r="K13" s="9" t="s">
        <v>78</v>
      </c>
      <c r="L13" s="10" t="str">
        <f aca="false">"Diode - " &amp;A13&amp;"x "&amp;E13</f>
        <v>Diode - 4x LED-Red</v>
      </c>
    </row>
    <row r="14" s="18" customFormat="true" ht="12.8" hidden="false" customHeight="false" outlineLevel="0" collapsed="false">
      <c r="A14" s="14" t="n">
        <v>1</v>
      </c>
      <c r="B14" s="14" t="n">
        <f aca="false">LEN(D14)-LEN(SUBSTITUTE(D14,",",""))+1</f>
        <v>1</v>
      </c>
      <c r="C14" s="15" t="s">
        <v>79</v>
      </c>
      <c r="D14" s="15" t="s">
        <v>79</v>
      </c>
      <c r="E14" s="14" t="s">
        <v>80</v>
      </c>
      <c r="F14" s="14" t="s">
        <v>81</v>
      </c>
      <c r="G14" s="14" t="s">
        <v>82</v>
      </c>
      <c r="H14" s="14" t="n">
        <v>1</v>
      </c>
      <c r="I14" s="14" t="s">
        <v>69</v>
      </c>
      <c r="J14" s="14" t="s">
        <v>83</v>
      </c>
      <c r="K14" s="17" t="s">
        <v>84</v>
      </c>
      <c r="L14" s="18" t="str">
        <f aca="false">A14&amp;"x "&amp;E14</f>
        <v>1x Surge Protection</v>
      </c>
    </row>
    <row r="15" s="10" customFormat="true" ht="12.8" hidden="false" customHeight="false" outlineLevel="0" collapsed="false">
      <c r="A15" s="7" t="n">
        <v>1</v>
      </c>
      <c r="B15" s="7" t="n">
        <v>1</v>
      </c>
      <c r="C15" s="8" t="s">
        <v>85</v>
      </c>
      <c r="D15" s="8" t="s">
        <v>85</v>
      </c>
      <c r="E15" s="7" t="s">
        <v>86</v>
      </c>
      <c r="F15" s="7" t="s">
        <v>87</v>
      </c>
      <c r="G15" s="7"/>
      <c r="H15" s="7" t="n">
        <v>1</v>
      </c>
      <c r="I15" s="7" t="s">
        <v>18</v>
      </c>
      <c r="J15" s="7" t="s">
        <v>88</v>
      </c>
      <c r="K15" s="9" t="s">
        <v>89</v>
      </c>
      <c r="L15" s="10" t="str">
        <f aca="false">A15&amp;"x "&amp;E15</f>
        <v>1x 2X40 IDC</v>
      </c>
    </row>
    <row r="16" s="18" customFormat="true" ht="12.8" hidden="false" customHeight="false" outlineLevel="0" collapsed="false">
      <c r="A16" s="14" t="n">
        <f aca="false">LEN(C16)-LEN(SUBSTITUTE(C16,",",""))+1</f>
        <v>8</v>
      </c>
      <c r="B16" s="14" t="n">
        <f aca="false">LEN(D16)-LEN(SUBSTITUTE(D16,",",""))+1</f>
        <v>6</v>
      </c>
      <c r="C16" s="15" t="s">
        <v>90</v>
      </c>
      <c r="D16" s="19" t="s">
        <v>91</v>
      </c>
      <c r="E16" s="14" t="s">
        <v>92</v>
      </c>
      <c r="F16" s="14" t="s">
        <v>93</v>
      </c>
      <c r="G16" s="14" t="s">
        <v>94</v>
      </c>
      <c r="H16" s="14" t="n">
        <v>8</v>
      </c>
      <c r="I16" s="14" t="s">
        <v>18</v>
      </c>
      <c r="J16" s="14" t="s">
        <v>95</v>
      </c>
      <c r="K16" s="17" t="s">
        <v>96</v>
      </c>
      <c r="L16" s="18" t="str">
        <f aca="false">A16&amp;"x "&amp;E16</f>
        <v>8x 62A MOSFET N-CH</v>
      </c>
    </row>
    <row r="17" s="10" customFormat="true" ht="12.8" hidden="false" customHeight="false" outlineLevel="0" collapsed="false">
      <c r="A17" s="7" t="n">
        <f aca="false">LEN(C17)-LEN(SUBSTITUTE(C17,",",""))+1</f>
        <v>2</v>
      </c>
      <c r="B17" s="7" t="n">
        <f aca="false">LEN(D17)-LEN(SUBSTITUTE(D17,",",""))+1</f>
        <v>1</v>
      </c>
      <c r="C17" s="8" t="s">
        <v>97</v>
      </c>
      <c r="D17" s="8" t="s">
        <v>98</v>
      </c>
      <c r="E17" s="7" t="s">
        <v>99</v>
      </c>
      <c r="F17" s="7" t="s">
        <v>100</v>
      </c>
      <c r="G17" s="7"/>
      <c r="H17" s="7" t="n">
        <v>7</v>
      </c>
      <c r="I17" s="7" t="s">
        <v>18</v>
      </c>
      <c r="J17" s="7" t="s">
        <v>101</v>
      </c>
      <c r="K17" s="9" t="s">
        <v>102</v>
      </c>
      <c r="L17" s="10" t="str">
        <f aca="false">"Resistor - " &amp; A17&amp;"x "&amp;E17</f>
        <v>Resistor - 2x 10k</v>
      </c>
    </row>
    <row r="18" s="10" customFormat="true" ht="12.8" hidden="false" customHeight="false" outlineLevel="0" collapsed="false">
      <c r="A18" s="7" t="n">
        <f aca="false">LEN(C18)-LEN(SUBSTITUTE(C18,",",""))+1</f>
        <v>17</v>
      </c>
      <c r="B18" s="7" t="n">
        <f aca="false">LEN(D18)-LEN(SUBSTITUTE(D18,",",""))+1</f>
        <v>13</v>
      </c>
      <c r="C18" s="8" t="s">
        <v>103</v>
      </c>
      <c r="D18" s="11" t="s">
        <v>104</v>
      </c>
      <c r="E18" s="7" t="s">
        <v>105</v>
      </c>
      <c r="F18" s="7" t="s">
        <v>106</v>
      </c>
      <c r="G18" s="7"/>
      <c r="H18" s="7" t="n">
        <v>32</v>
      </c>
      <c r="I18" s="7" t="s">
        <v>18</v>
      </c>
      <c r="J18" s="7" t="s">
        <v>107</v>
      </c>
      <c r="K18" s="9" t="s">
        <v>108</v>
      </c>
      <c r="L18" s="10" t="str">
        <f aca="false">"Resistor - " &amp; A18&amp;"x "&amp;E18</f>
        <v>Resistor - 17x 1k</v>
      </c>
    </row>
    <row r="19" s="10" customFormat="true" ht="12.8" hidden="false" customHeight="false" outlineLevel="0" collapsed="false">
      <c r="A19" s="7" t="n">
        <f aca="false">LEN(C19)-LEN(SUBSTITUTE(C19,",",""))+1</f>
        <v>6</v>
      </c>
      <c r="B19" s="7" t="n">
        <f aca="false">LEN(D19)-LEN(SUBSTITUTE(D19,",",""))+1</f>
        <v>6</v>
      </c>
      <c r="C19" s="8" t="s">
        <v>109</v>
      </c>
      <c r="D19" s="8" t="s">
        <v>110</v>
      </c>
      <c r="E19" s="7" t="n">
        <v>470</v>
      </c>
      <c r="F19" s="20" t="s">
        <v>111</v>
      </c>
      <c r="G19" s="7"/>
      <c r="H19" s="7" t="n">
        <v>9</v>
      </c>
      <c r="I19" s="7" t="s">
        <v>18</v>
      </c>
      <c r="J19" s="7" t="s">
        <v>112</v>
      </c>
      <c r="K19" s="9" t="s">
        <v>113</v>
      </c>
      <c r="L19" s="10" t="str">
        <f aca="false">"Resistor - " &amp; A19&amp;"x "&amp;E19</f>
        <v>Resistor - 6x 470</v>
      </c>
    </row>
    <row r="20" s="18" customFormat="true" ht="12.8" hidden="false" customHeight="false" outlineLevel="0" collapsed="false">
      <c r="A20" s="14" t="n">
        <f aca="false">LEN(C20)-LEN(SUBSTITUTE(C20,",",""))+1</f>
        <v>3</v>
      </c>
      <c r="B20" s="14" t="n">
        <f aca="false">LEN(D20)-LEN(SUBSTITUTE(D20,",",""))+1</f>
        <v>5</v>
      </c>
      <c r="C20" s="15" t="s">
        <v>114</v>
      </c>
      <c r="D20" s="15" t="s">
        <v>115</v>
      </c>
      <c r="E20" s="14" t="s">
        <v>116</v>
      </c>
      <c r="F20" s="14" t="s">
        <v>117</v>
      </c>
      <c r="G20" s="14" t="s">
        <v>118</v>
      </c>
      <c r="H20" s="14" t="n">
        <v>3</v>
      </c>
      <c r="I20" s="14" t="s">
        <v>18</v>
      </c>
      <c r="J20" s="14" t="s">
        <v>119</v>
      </c>
      <c r="K20" s="17" t="s">
        <v>120</v>
      </c>
      <c r="L20" s="18" t="str">
        <f aca="false">"Resistor - " &amp; A20&amp;"x "&amp;E20</f>
        <v>Resistor - 3x 1% 2.49k</v>
      </c>
    </row>
    <row r="21" s="10" customFormat="true" ht="12.8" hidden="false" customHeight="false" outlineLevel="0" collapsed="false">
      <c r="A21" s="7" t="n">
        <v>4</v>
      </c>
      <c r="B21" s="7"/>
      <c r="C21" s="8" t="s">
        <v>121</v>
      </c>
      <c r="D21" s="8"/>
      <c r="E21" s="7" t="s">
        <v>122</v>
      </c>
      <c r="F21" s="7" t="s">
        <v>123</v>
      </c>
      <c r="G21" s="7"/>
      <c r="H21" s="7"/>
      <c r="I21" s="7"/>
      <c r="J21" s="7" t="s">
        <v>124</v>
      </c>
      <c r="K21" s="9" t="s">
        <v>125</v>
      </c>
    </row>
    <row r="22" s="18" customFormat="true" ht="12.8" hidden="false" customHeight="false" outlineLevel="0" collapsed="false">
      <c r="A22" s="14" t="n">
        <v>1</v>
      </c>
      <c r="B22" s="14" t="n">
        <f aca="false">LEN(D22)-LEN(SUBSTITUTE(D22,",",""))+1</f>
        <v>1</v>
      </c>
      <c r="C22" s="15" t="s">
        <v>126</v>
      </c>
      <c r="D22" s="15" t="s">
        <v>126</v>
      </c>
      <c r="E22" s="14" t="s">
        <v>127</v>
      </c>
      <c r="F22" s="14" t="s">
        <v>128</v>
      </c>
      <c r="G22" s="14"/>
      <c r="H22" s="14" t="n">
        <v>1</v>
      </c>
      <c r="I22" s="14" t="s">
        <v>18</v>
      </c>
      <c r="J22" s="14" t="s">
        <v>129</v>
      </c>
      <c r="K22" s="17" t="s">
        <v>130</v>
      </c>
      <c r="L22" s="18" t="str">
        <f aca="false">"Resistor - " &amp; A22&amp;"x "&amp;E22</f>
        <v>Resistor - 1x 0.1% 3.9k</v>
      </c>
    </row>
    <row r="23" s="10" customFormat="true" ht="12.8" hidden="false" customHeight="false" outlineLevel="0" collapsed="false">
      <c r="A23" s="7" t="n">
        <f aca="false">LEN(C23)-LEN(SUBSTITUTE(C23,",",""))+1</f>
        <v>12</v>
      </c>
      <c r="B23" s="7" t="n">
        <f aca="false">LEN(D23)-LEN(SUBSTITUTE(D23,",",""))+1</f>
        <v>8</v>
      </c>
      <c r="C23" s="8" t="s">
        <v>131</v>
      </c>
      <c r="D23" s="11" t="s">
        <v>132</v>
      </c>
      <c r="E23" s="7" t="s">
        <v>133</v>
      </c>
      <c r="F23" s="7" t="s">
        <v>134</v>
      </c>
      <c r="G23" s="7"/>
      <c r="H23" s="7" t="n">
        <v>17</v>
      </c>
      <c r="I23" s="7" t="s">
        <v>18</v>
      </c>
      <c r="J23" s="7" t="s">
        <v>135</v>
      </c>
      <c r="K23" s="9" t="s">
        <v>136</v>
      </c>
      <c r="L23" s="10" t="str">
        <f aca="false">"Resistor - " &amp; A23&amp;"x "&amp;E23</f>
        <v>Resistor - 12x 100k</v>
      </c>
    </row>
    <row r="24" s="10" customFormat="true" ht="12.8" hidden="false" customHeight="false" outlineLevel="0" collapsed="false">
      <c r="A24" s="7" t="n">
        <f aca="false">LEN(C24)-LEN(SUBSTITUTE(C24,",",""))+1</f>
        <v>4</v>
      </c>
      <c r="B24" s="7" t="n">
        <f aca="false">LEN(D24)-LEN(SUBSTITUTE(D24,",",""))+1</f>
        <v>2</v>
      </c>
      <c r="C24" s="8" t="s">
        <v>137</v>
      </c>
      <c r="D24" s="11" t="s">
        <v>138</v>
      </c>
      <c r="E24" s="7" t="n">
        <v>10</v>
      </c>
      <c r="F24" s="7" t="s">
        <v>139</v>
      </c>
      <c r="G24" s="7"/>
      <c r="H24" s="7" t="n">
        <v>4</v>
      </c>
      <c r="I24" s="7" t="s">
        <v>18</v>
      </c>
      <c r="J24" s="7" t="s">
        <v>140</v>
      </c>
      <c r="K24" s="9" t="s">
        <v>141</v>
      </c>
      <c r="L24" s="10" t="str">
        <f aca="false">"Resistor - " &amp; A24&amp;"x "&amp;E24</f>
        <v>Resistor - 4x 10</v>
      </c>
    </row>
    <row r="25" s="18" customFormat="true" ht="12.8" hidden="false" customHeight="false" outlineLevel="0" collapsed="false">
      <c r="A25" s="14" t="n">
        <v>1</v>
      </c>
      <c r="B25" s="14" t="n">
        <f aca="false">LEN(D25)-LEN(SUBSTITUTE(D25,",",""))+1</f>
        <v>1</v>
      </c>
      <c r="C25" s="15" t="s">
        <v>142</v>
      </c>
      <c r="D25" s="15" t="s">
        <v>142</v>
      </c>
      <c r="E25" s="14" t="s">
        <v>143</v>
      </c>
      <c r="F25" s="14" t="s">
        <v>144</v>
      </c>
      <c r="G25" s="14" t="s">
        <v>94</v>
      </c>
      <c r="H25" s="14" t="n">
        <v>2</v>
      </c>
      <c r="I25" s="14" t="s">
        <v>18</v>
      </c>
      <c r="J25" s="14" t="s">
        <v>143</v>
      </c>
      <c r="K25" s="17" t="s">
        <v>143</v>
      </c>
      <c r="L25" s="18" t="str">
        <f aca="false">A25&amp;"x "&amp;E25</f>
        <v>1x LM2940T-5.0/NOPB</v>
      </c>
    </row>
    <row r="26" s="10" customFormat="true" ht="12.8" hidden="false" customHeight="false" outlineLevel="0" collapsed="false">
      <c r="A26" s="7" t="n">
        <v>1</v>
      </c>
      <c r="B26" s="7" t="n">
        <f aca="false">LEN(D26)-LEN(SUBSTITUTE(D26,",",""))+1</f>
        <v>1</v>
      </c>
      <c r="C26" s="8" t="s">
        <v>145</v>
      </c>
      <c r="D26" s="8" t="s">
        <v>145</v>
      </c>
      <c r="E26" s="7" t="s">
        <v>146</v>
      </c>
      <c r="F26" s="7" t="s">
        <v>147</v>
      </c>
      <c r="G26" s="7" t="s">
        <v>148</v>
      </c>
      <c r="H26" s="7" t="n">
        <v>1</v>
      </c>
      <c r="I26" s="7"/>
      <c r="J26" s="7" t="s">
        <v>149</v>
      </c>
      <c r="K26" s="9" t="s">
        <v>150</v>
      </c>
      <c r="L26" s="10" t="str">
        <f aca="false">A26&amp;"x "&amp;E26</f>
        <v>1x 1-Bar MAP sensor</v>
      </c>
    </row>
    <row r="27" s="10" customFormat="true" ht="12.8" hidden="false" customHeight="false" outlineLevel="0" collapsed="false">
      <c r="A27" s="7" t="n">
        <v>2</v>
      </c>
      <c r="B27" s="7" t="n">
        <f aca="false">LEN(D27)-LEN(SUBSTITUTE(D27,",",""))+1</f>
        <v>1</v>
      </c>
      <c r="C27" s="21" t="s">
        <v>151</v>
      </c>
      <c r="D27" s="21" t="s">
        <v>152</v>
      </c>
      <c r="E27" s="9" t="s">
        <v>153</v>
      </c>
      <c r="F27" s="9" t="s">
        <v>154</v>
      </c>
      <c r="G27" s="7" t="s">
        <v>155</v>
      </c>
      <c r="H27" s="9" t="n">
        <v>2</v>
      </c>
      <c r="I27" s="9" t="s">
        <v>18</v>
      </c>
      <c r="J27" s="9" t="s">
        <v>156</v>
      </c>
      <c r="K27" s="9" t="s">
        <v>157</v>
      </c>
      <c r="L27" s="10" t="str">
        <f aca="false">A27&amp;"x "&amp;E27</f>
        <v>2x IC GATE DRVR</v>
      </c>
    </row>
    <row r="28" s="18" customFormat="true" ht="12.8" hidden="false" customHeight="false" outlineLevel="0" collapsed="false">
      <c r="A28" s="14" t="n">
        <v>1</v>
      </c>
      <c r="B28" s="17" t="n">
        <v>1</v>
      </c>
      <c r="C28" s="22" t="s">
        <v>158</v>
      </c>
      <c r="D28" s="22" t="s">
        <v>158</v>
      </c>
      <c r="E28" s="17" t="s">
        <v>159</v>
      </c>
      <c r="F28" s="14" t="s">
        <v>160</v>
      </c>
      <c r="G28" s="14" t="s">
        <v>155</v>
      </c>
      <c r="H28" s="17" t="n">
        <v>1</v>
      </c>
      <c r="I28" s="23" t="s">
        <v>18</v>
      </c>
      <c r="J28" s="17" t="s">
        <v>159</v>
      </c>
      <c r="K28" s="17" t="s">
        <v>161</v>
      </c>
      <c r="L28" s="18" t="str">
        <f aca="false">A28&amp;"x "&amp;E28</f>
        <v>1x SP721APP</v>
      </c>
    </row>
    <row r="29" s="28" customFormat="true" ht="12.8" hidden="false" customHeight="false" outlineLevel="0" collapsed="false">
      <c r="A29" s="24"/>
      <c r="B29" s="25"/>
      <c r="C29" s="26"/>
      <c r="D29" s="26"/>
      <c r="E29" s="25"/>
      <c r="F29" s="24"/>
      <c r="G29" s="24"/>
      <c r="H29" s="25"/>
      <c r="I29" s="27"/>
      <c r="J29" s="25"/>
      <c r="K29" s="25"/>
    </row>
    <row r="30" s="18" customFormat="true" ht="12.8" hidden="false" customHeight="false" outlineLevel="0" collapsed="false">
      <c r="A30" s="18" t="s">
        <v>162</v>
      </c>
      <c r="C30" s="18" t="s">
        <v>163</v>
      </c>
    </row>
    <row r="31" s="10" customFormat="true" ht="12.8" hidden="false" customHeight="false" outlineLevel="0" collapsed="false">
      <c r="A31" s="10" t="s">
        <v>162</v>
      </c>
      <c r="C31" s="10" t="s">
        <v>164</v>
      </c>
    </row>
  </sheetData>
  <hyperlinks>
    <hyperlink ref="K8" r:id="rId2" display="399-4206-ND"/>
    <hyperlink ref="K12" r:id="rId3" display="1N5818-TPCT-ND"/>
    <hyperlink ref="K17" r:id="rId4" display="10.0KXBK-ND"/>
    <hyperlink ref="K20" r:id="rId5" display="2.49KXBK-ND"/>
    <hyperlink ref="K22" r:id="rId6" display="3.9KADCT-ND"/>
    <hyperlink ref="K23" r:id="rId7" display="100KXBK-ND"/>
    <hyperlink ref="K26" r:id="rId8" display="MPX4250AP-ND"/>
  </hyperlink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LibreOffice/6.4.3.2$Windows_X86_64 LibreOffice_project/747b5d0ebf89f41c860ec2a39efd7cb15b54f2d8</Application>
  <Company>None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2014-08-24T22:56:25Z</dcterms:created>
  <dc:creator>Josh Stewart</dc:creator>
  <dc:description/>
  <dc:language>en-US</dc:language>
  <cp:lastModifiedBy/>
  <cp:lastPrinted>2019-12-06T22:24:11Z</cp:lastPrinted>
  <dcterms:modified xsi:type="dcterms:W3CDTF">2020-07-14T22:24:39Z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None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