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hidePivotFieldList="1"/>
  <mc:AlternateContent xmlns:mc="http://schemas.openxmlformats.org/markup-compatibility/2006">
    <mc:Choice Requires="x15">
      <x15ac:absPath xmlns:x15ac="http://schemas.microsoft.com/office/spreadsheetml/2010/11/ac" url="C:\Users\saloni jaiswal\Desktop\assignment\"/>
    </mc:Choice>
  </mc:AlternateContent>
  <xr:revisionPtr revIDLastSave="0" documentId="13_ncr:1_{A49D67BD-D904-4152-BC2C-9C8917EFA3A7}" xr6:coauthVersionLast="36" xr6:coauthVersionMax="36" xr10:uidLastSave="{00000000-0000-0000-0000-000000000000}"/>
  <bookViews>
    <workbookView xWindow="0" yWindow="0" windowWidth="20490" windowHeight="7545" activeTab="8" xr2:uid="{DD044D06-FDA2-438D-B9EE-B7D9CC755078}"/>
  </bookViews>
  <sheets>
    <sheet name="seprate dashboard" sheetId="1" r:id="rId1"/>
    <sheet name="Ethnicity" sheetId="4" state="hidden" r:id="rId2"/>
    <sheet name="Actives" sheetId="2" state="hidden" r:id="rId3"/>
    <sheet name="Seperation" sheetId="9" state="hidden" r:id="rId4"/>
    <sheet name="Region" sheetId="8" state="hidden" r:id="rId5"/>
    <sheet name="Tenure" sheetId="5" state="hidden" r:id="rId6"/>
    <sheet name="Headline" sheetId="11" state="hidden" r:id="rId7"/>
    <sheet name="Term Reason" sheetId="10" state="hidden" r:id="rId8"/>
    <sheet name="Active Dashboard" sheetId="12" r:id="rId9"/>
  </sheets>
  <definedNames>
    <definedName name="Slicer_BU_Region">#N/A</definedName>
    <definedName name="Slicer_Date__Year">#N/A</definedName>
    <definedName name="Slicer_EthnicGroup">#N/A</definedName>
    <definedName name="Slicer_FP">#N/A</definedName>
    <definedName name="Slicer_Gender">#N/A</definedName>
  </definedNames>
  <calcPr calcId="181029"/>
  <pivotCaches>
    <pivotCache cacheId="601" r:id="rId10"/>
    <pivotCache cacheId="625" r:id="rId11"/>
    <pivotCache cacheId="751" r:id="rId12"/>
    <pivotCache cacheId="754" r:id="rId13"/>
    <pivotCache cacheId="757" r:id="rId14"/>
    <pivotCache cacheId="760" r:id="rId15"/>
    <pivotCache cacheId="763" r:id="rId16"/>
    <pivotCache cacheId="766" r:id="rId17"/>
    <pivotCache cacheId="769" r:id="rId18"/>
    <pivotCache cacheId="772" r:id="rId19"/>
    <pivotCache cacheId="775" r:id="rId20"/>
  </pivotCaches>
  <extLst>
    <ext xmlns:x14="http://schemas.microsoft.com/office/spreadsheetml/2009/9/main" uri="{876F7934-8845-4945-9796-88D515C7AA90}">
      <x14:pivotCaches>
        <pivotCache cacheId="130"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8bc6c0e4-c5f5-432d-be2b-4e11757c98a4"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W3" i="12" l="1"/>
  <c r="V3" i="12"/>
  <c r="U3" i="12"/>
  <c r="F3" i="12"/>
  <c r="P3" i="12"/>
  <c r="L3" i="12"/>
  <c r="H3" i="12"/>
  <c r="O3" i="12"/>
  <c r="K3" i="12"/>
  <c r="G3" i="12"/>
  <c r="P2" i="12"/>
  <c r="L2" i="12"/>
  <c r="O2" i="12"/>
  <c r="K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4BC5C-CB4E-4B8F-AFEC-66CAE39B21DB}" name="Query - HR Data" description="Connection to the 'HR Data' query in the workbook." type="100" refreshedVersion="6" minRefreshableVersion="5">
    <extLst>
      <ext xmlns:x15="http://schemas.microsoft.com/office/spreadsheetml/2010/11/main" uri="{DE250136-89BD-433C-8126-D09CA5730AF9}">
        <x15:connection id="285550f7-2012-4c75-a531-aebf5b4ab962"/>
      </ext>
    </extLst>
  </connection>
  <connection id="2" xr16:uid="{0F3F101A-D776-4D2B-BF88-53D56D191AD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7E4D8850-F306-4AF5-94CA-9D7A1F0F5B12}"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46D65272-79A7-4E96-ABBB-2B6B8D22D9AE}" keepAlive="1" name="Query - Transform File from project data" description="Connection to the 'Transform File from project data' query in the workbook." type="5" refreshedVersion="0" background="1">
    <dbPr connection="Provider=Microsoft.Mashup.OleDb.1;Data Source=$Workbook$;Location=&quot;Transform File from project data&quot;;Extended Properties=&quot;&quot;" command="SELECT * FROM [Transform File from project data]"/>
  </connection>
  <connection id="5" xr16:uid="{2449DD2D-634C-42CA-BC39-14A5A2DC37CD}" keepAlive="1" name="Query - Transform Sample File from project data" description="Connection to the 'Transform Sample File from project data' query in the workbook." type="5" refreshedVersion="0" background="1">
    <dbPr connection="Provider=Microsoft.Mashup.OleDb.1;Data Source=$Workbook$;Location=&quot;Transform Sample File from project data&quot;;Extended Properties=&quot;&quot;" command="SELECT * FROM [Transform Sample File from project data]"/>
  </connection>
  <connection id="6" xr16:uid="{9C5386A8-E566-4097-8ECB-ABF0B3C0F32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<sst xmlns="http://schemas.openxmlformats.org/spreadsheetml/2006/main" count="243" uniqueCount="70">
  <si>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</si>
  <si>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</si>
  <si>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</si>
  <si>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</si>
  <si>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</si>
  <si>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</si>
  <si>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</si>
  <si>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</si>
  <si>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</si>
  <si>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</si>
  <si>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</si>
  <si>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</si>
  <si>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</si>
  <si>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</si>
  <si>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</si>
  <si>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</si>
  <si>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</si>
  <si>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</si>
  <si>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</si>
  <si>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</si>
  <si>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</si>
  <si>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</si>
  <si>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</si>
  <si>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</si>
  <si>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</si>
  <si>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</si>
  <si>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</si>
  <si>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</si>
  <si>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</si>
  <si>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</si>
  <si>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</si>
  <si>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</si>
  <si>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</si>
  <si>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</si>
  <si>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</si>
  <si>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</si>
  <si>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</si>
  <si>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</si>
  <si>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</si>
  <si>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</si>
  <si>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</si>
  <si>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</si>
  <si>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</si>
  <si>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</si>
  <si>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East</t>
  </si>
  <si>
    <t>Hourly</t>
  </si>
  <si>
    <t>Midwest</t>
  </si>
  <si>
    <t>Northwest</t>
  </si>
  <si>
    <t>North</t>
  </si>
  <si>
    <t>Salary</t>
  </si>
  <si>
    <t>South</t>
  </si>
  <si>
    <t>Central</t>
  </si>
  <si>
    <t>West</t>
  </si>
  <si>
    <t>Avg. Tenure Months</t>
  </si>
  <si>
    <t>Seperation</t>
  </si>
  <si>
    <t>Bad Hires</t>
  </si>
  <si>
    <t>Involuntary</t>
  </si>
  <si>
    <t>Voluntary</t>
  </si>
  <si>
    <t>HR Management Dashboard</t>
  </si>
  <si>
    <t>Total Emp</t>
  </si>
  <si>
    <t>Male</t>
  </si>
  <si>
    <t>Female</t>
  </si>
  <si>
    <t>Emp</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</si>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</sst>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8"/>
      <color rgb="FFC00000"/>
      <name val="Calibri"/>
      <family val="2"/>
      <scheme val="minor"/>
    </font>
    <font>
      <b/>
      <sz val="14"/>
      <color theme="7" tint="-0.249977111117893"/>
      <name val="Calibri"/>
      <family val="2"/>
      <scheme val="minor"/>
    </font>
    <font>
      <b/>
      <sz val="16"/>
      <color theme="9" tint="-0.249977111117893"/>
      <name val="Calibri"/>
      <family val="2"/>
      <scheme val="minor"/>
    </font>
    <font>
      <b/>
      <sz val="14"/>
      <color theme="5" tint="-0.249977111117893"/>
      <name val="Calibri"/>
      <family val="2"/>
      <scheme val="minor"/>
    </font>
    <font>
      <b/>
      <sz val="14"/>
      <color rgb="FF92D050"/>
      <name val="Calibri"/>
      <family val="2"/>
      <scheme val="minor"/>
    </font>
    <font>
      <b/>
      <sz val="16"/>
      <color theme="7" tint="-0.249977111117893"/>
      <name val="Calibri"/>
      <family val="2"/>
      <scheme val="minor"/>
    </font>
    <font>
      <b/>
      <sz val="16"/>
      <color theme="8" tint="-0.249977111117893"/>
      <name val="Calibri"/>
      <family val="2"/>
      <scheme val="minor"/>
    </font>
    <font>
      <b/>
      <sz val="12"/>
      <color theme="8" tint="-0.249977111117893"/>
      <name val="Calibri"/>
      <family val="2"/>
      <scheme val="minor"/>
    </font>
    <font>
      <sz val="11"/>
      <color rgb="FF002060"/>
      <name val="Calibri"/>
      <family val="2"/>
      <scheme val="minor"/>
    </font>
    <font>
      <b/>
      <sz val="14"/>
      <color theme="4" tint="-0.499984740745262"/>
      <name val="Calibri"/>
      <family val="2"/>
      <scheme val="minor"/>
    </font>
    <font>
      <b/>
      <sz val="11"/>
      <color rgb="FF002060"/>
      <name val="Calibri"/>
      <family val="2"/>
      <scheme val="minor"/>
    </font>
    <font>
      <sz val="11"/>
      <color theme="1"/>
      <name val="Calibri"/>
      <family val="2"/>
      <scheme val="minor"/>
    </font>
    <font>
      <sz val="18"/>
      <color rgb="FFFF0000"/>
      <name val="Calibri"/>
      <family val="2"/>
      <scheme val="minor"/>
    </font>
    <font>
      <b/>
      <sz val="14"/>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12" fillId="0" borderId="0" applyFont="0" applyFill="0" applyBorder="0" applyAlignment="0" applyProtection="0"/>
  </cellStyleXfs>
  <cellXfs count="2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2" borderId="0" xfId="0" applyFill="1"/>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7" fillId="2" borderId="0" xfId="0" applyFont="1" applyFill="1"/>
    <xf numFmtId="10" fontId="0" fillId="0" borderId="0" xfId="0" applyNumberFormat="1"/>
    <xf numFmtId="0" fontId="8" fillId="2" borderId="0" xfId="0" applyFont="1" applyFill="1"/>
    <xf numFmtId="10" fontId="9" fillId="2" borderId="0" xfId="0" applyNumberFormat="1" applyFont="1" applyFill="1"/>
    <xf numFmtId="0" fontId="10" fillId="2" borderId="0" xfId="0" applyFont="1" applyFill="1"/>
    <xf numFmtId="0" fontId="11" fillId="2" borderId="0" xfId="0" applyFont="1" applyFill="1"/>
    <xf numFmtId="0" fontId="0" fillId="2" borderId="0" xfId="0" applyFont="1" applyFill="1"/>
    <xf numFmtId="0" fontId="13" fillId="2" borderId="0" xfId="0" applyFont="1" applyFill="1"/>
    <xf numFmtId="0" fontId="14" fillId="2" borderId="0" xfId="0" applyFont="1" applyFill="1"/>
    <xf numFmtId="9" fontId="0" fillId="2" borderId="0" xfId="1" applyFont="1" applyFill="1"/>
    <xf numFmtId="0" fontId="1" fillId="2" borderId="0" xfId="0" applyFont="1" applyFill="1" applyAlignment="1">
      <alignment vertical="top"/>
    </xf>
    <xf numFmtId="0" fontId="0" fillId="2" borderId="0" xfId="0" applyFill="1" applyAlignment="1">
      <alignment vertical="top"/>
    </xf>
    <xf numFmtId="0" fontId="0" fillId="2" borderId="0" xfId="0" applyFont="1" applyFill="1" applyAlignment="1">
      <alignment vertical="top"/>
    </xf>
  </cellXfs>
  <cellStyles count="2">
    <cellStyle name="Normal" xfId="0" builtinId="0"/>
    <cellStyle name="Percent" xfId="1" builtinId="5"/>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[Book2.xlsx]Headline!Age</c:name>
    <c:fmtId val="2"/>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6.1443902684469595E-3"/>
              <c:y val="0.1979859660399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Headline!$B$27:$B$28</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Headline!$A$29:$A$32</c:f>
              <c:strCache>
                <c:ptCount val="3"/>
                <c:pt idx="0">
                  <c:v>&lt;30</c:v>
                </c:pt>
                <c:pt idx="1">
                  <c:v>30-49</c:v>
                </c:pt>
                <c:pt idx="2">
                  <c:v>50+</c:v>
                </c:pt>
              </c:strCache>
            </c:strRef>
          </c:cat>
          <c:val>
            <c:numRef>
              <c:f>Headline!$B$29:$B$32</c:f>
              <c:numCache>
                <c:formatCode>#,##0</c:formatCode>
                <c:ptCount val="3"/>
                <c:pt idx="0">
                  <c:v>172</c:v>
                </c:pt>
                <c:pt idx="1">
                  <c:v>81</c:v>
                </c:pt>
                <c:pt idx="2">
                  <c:v>44</c:v>
                </c:pt>
              </c:numCache>
            </c:numRef>
          </c:val>
          <c:extLst>
            <c:ext xmlns:c16="http://schemas.microsoft.com/office/drawing/2014/chart" uri="{C3380CC4-5D6E-409C-BE32-E72D297353CC}">
              <c16:uniqueId val="{00000000-14FF-416C-A80B-8DDC67929F7F}"/>
            </c:ext>
          </c:extLst>
        </c:ser>
        <c:ser>
          <c:idx val="1"/>
          <c:order val="1"/>
          <c:tx>
            <c:strRef>
              <c:f>Headline!$C$27:$C$28</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dLbl>
              <c:idx val="0"/>
              <c:layout>
                <c:manualLayout>
                  <c:x val="-6.1443902684469595E-3"/>
                  <c:y val="0.1979859660399592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FF-416C-A80B-8DDC67929F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Headline!$A$29:$A$32</c:f>
              <c:strCache>
                <c:ptCount val="3"/>
                <c:pt idx="0">
                  <c:v>&lt;30</c:v>
                </c:pt>
                <c:pt idx="1">
                  <c:v>30-49</c:v>
                </c:pt>
                <c:pt idx="2">
                  <c:v>50+</c:v>
                </c:pt>
              </c:strCache>
            </c:strRef>
          </c:cat>
          <c:val>
            <c:numRef>
              <c:f>Headline!$C$29:$C$32</c:f>
              <c:numCache>
                <c:formatCode>#,##0</c:formatCode>
                <c:ptCount val="3"/>
                <c:pt idx="0">
                  <c:v>165</c:v>
                </c:pt>
                <c:pt idx="1">
                  <c:v>105</c:v>
                </c:pt>
                <c:pt idx="2">
                  <c:v>83</c:v>
                </c:pt>
              </c:numCache>
            </c:numRef>
          </c:val>
          <c:extLst>
            <c:ext xmlns:c16="http://schemas.microsoft.com/office/drawing/2014/chart" uri="{C3380CC4-5D6E-409C-BE32-E72D297353CC}">
              <c16:uniqueId val="{00000001-14FF-416C-A80B-8DDC67929F7F}"/>
            </c:ext>
          </c:extLst>
        </c:ser>
        <c:dLbls>
          <c:dLblPos val="inEnd"/>
          <c:showLegendKey val="0"/>
          <c:showVal val="1"/>
          <c:showCatName val="0"/>
          <c:showSerName val="0"/>
          <c:showPercent val="0"/>
          <c:showBubbleSize val="0"/>
        </c:dLbls>
        <c:gapWidth val="100"/>
        <c:overlap val="-24"/>
        <c:axId val="1623705119"/>
        <c:axId val="1627196015"/>
      </c:barChart>
      <c:catAx>
        <c:axId val="16237051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7196015"/>
        <c:crosses val="autoZero"/>
        <c:auto val="1"/>
        <c:lblAlgn val="ctr"/>
        <c:lblOffset val="100"/>
        <c:noMultiLvlLbl val="0"/>
      </c:catAx>
      <c:valAx>
        <c:axId val="1627196015"/>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3705119"/>
        <c:crosses val="autoZero"/>
        <c:crossBetween val="between"/>
      </c:valAx>
      <c:spPr>
        <a:noFill/>
        <a:ln>
          <a:noFill/>
        </a:ln>
        <a:effectLst/>
      </c:spPr>
    </c:plotArea>
    <c:legend>
      <c:legendPos val="t"/>
      <c:layout>
        <c:manualLayout>
          <c:xMode val="edge"/>
          <c:yMode val="edge"/>
          <c:x val="0.58081082728651146"/>
          <c:y val="0.11379399003695964"/>
          <c:w val="0.30927290002728158"/>
          <c:h val="0.13888986098959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[Book2.xlsx]Ethnicity!Ethnicity</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Actives by Ethnic Group</a:t>
            </a:r>
          </a:p>
        </c:rich>
      </c:tx>
      <c:layout>
        <c:manualLayout>
          <c:xMode val="edge"/>
          <c:yMode val="edge"/>
          <c:x val="3.9339200247027931E-2"/>
          <c:y val="4.16666666666666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s>
    <c:plotArea>
      <c:layout>
        <c:manualLayout>
          <c:layoutTarget val="inner"/>
          <c:xMode val="edge"/>
          <c:yMode val="edge"/>
          <c:x val="6.126272069692007E-2"/>
          <c:y val="6.6244966329859004E-2"/>
          <c:w val="0.89841936424613589"/>
          <c:h val="0.57803202056369818"/>
        </c:manualLayout>
      </c:layout>
      <c:barChart>
        <c:barDir val="col"/>
        <c:grouping val="clustered"/>
        <c:varyColors val="0"/>
        <c:ser>
          <c:idx val="0"/>
          <c:order val="0"/>
          <c:tx>
            <c:strRef>
              <c:f>Ethnicity!$B$3:$B$4</c:f>
              <c:strCache>
                <c:ptCount val="1"/>
                <c:pt idx="0">
                  <c:v>FT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8137-40DC-88D4-7065D04A6AC1}"/>
            </c:ext>
          </c:extLst>
        </c:ser>
        <c:ser>
          <c:idx val="1"/>
          <c:order val="1"/>
          <c:tx>
            <c:strRef>
              <c:f>Ethnicity!$C$3:$C$4</c:f>
              <c:strCache>
                <c:ptCount val="1"/>
                <c:pt idx="0">
                  <c:v>PT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8137-40DC-88D4-7065D04A6AC1}"/>
            </c:ext>
          </c:extLst>
        </c:ser>
        <c:dLbls>
          <c:showLegendKey val="0"/>
          <c:showVal val="0"/>
          <c:showCatName val="0"/>
          <c:showSerName val="0"/>
          <c:showPercent val="0"/>
          <c:showBubbleSize val="0"/>
        </c:dLbls>
        <c:gapWidth val="164"/>
        <c:overlap val="-22"/>
        <c:axId val="1314291999"/>
        <c:axId val="1091190015"/>
      </c:barChart>
      <c:catAx>
        <c:axId val="13142919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90015"/>
        <c:crosses val="autoZero"/>
        <c:auto val="1"/>
        <c:lblAlgn val="ctr"/>
        <c:lblOffset val="100"/>
        <c:noMultiLvlLbl val="0"/>
      </c:catAx>
      <c:valAx>
        <c:axId val="1091190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91999"/>
        <c:crosses val="autoZero"/>
        <c:crossBetween val="between"/>
      </c:valAx>
      <c:spPr>
        <a:noFill/>
        <a:ln>
          <a:noFill/>
        </a:ln>
        <a:effectLst/>
      </c:spPr>
    </c:plotArea>
    <c:legend>
      <c:legendPos val="t"/>
      <c:layout>
        <c:manualLayout>
          <c:xMode val="edge"/>
          <c:yMode val="edge"/>
          <c:x val="0.8009531161545983"/>
          <c:y val="5.1342592592592606E-2"/>
          <c:w val="0.13011991148165303"/>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[Book2.xlsx]Tenure!Tenure</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3.9339200247027931E-2"/>
          <c:y val="4.16666666666666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97334948516051E-2"/>
          <c:y val="0.19060363105214004"/>
          <c:w val="0.89841936424613589"/>
          <c:h val="0.54332786526684163"/>
        </c:manualLayout>
      </c:layout>
      <c:barChart>
        <c:barDir val="col"/>
        <c:grouping val="clustered"/>
        <c:varyColors val="0"/>
        <c:ser>
          <c:idx val="0"/>
          <c:order val="0"/>
          <c:tx>
            <c:strRef>
              <c:f>Tenure!$B$3:$B$4</c:f>
              <c:strCache>
                <c:ptCount val="1"/>
                <c:pt idx="0">
                  <c:v>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72CB-4CCD-AD62-C6FE56AD79C9}"/>
            </c:ext>
          </c:extLst>
        </c:ser>
        <c:ser>
          <c:idx val="1"/>
          <c:order val="1"/>
          <c:tx>
            <c:strRef>
              <c:f>Tenure!$C$3:$C$4</c:f>
              <c:strCache>
                <c:ptCount val="1"/>
                <c:pt idx="0">
                  <c:v>PT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72CB-4CCD-AD62-C6FE56AD79C9}"/>
            </c:ext>
          </c:extLst>
        </c:ser>
        <c:dLbls>
          <c:dLblPos val="inEnd"/>
          <c:showLegendKey val="0"/>
          <c:showVal val="1"/>
          <c:showCatName val="0"/>
          <c:showSerName val="0"/>
          <c:showPercent val="0"/>
          <c:showBubbleSize val="0"/>
        </c:dLbls>
        <c:gapWidth val="100"/>
        <c:overlap val="-24"/>
        <c:axId val="1314291999"/>
        <c:axId val="1091190015"/>
      </c:barChart>
      <c:catAx>
        <c:axId val="1314291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90015"/>
        <c:crosses val="autoZero"/>
        <c:auto val="1"/>
        <c:lblAlgn val="ctr"/>
        <c:lblOffset val="100"/>
        <c:noMultiLvlLbl val="0"/>
      </c:catAx>
      <c:valAx>
        <c:axId val="1091190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91999"/>
        <c:crosses val="autoZero"/>
        <c:crossBetween val="between"/>
      </c:valAx>
      <c:spPr>
        <a:noFill/>
        <a:ln>
          <a:noFill/>
        </a:ln>
        <a:effectLst/>
      </c:spPr>
    </c:plotArea>
    <c:legend>
      <c:legendPos val="t"/>
      <c:layout>
        <c:manualLayout>
          <c:xMode val="edge"/>
          <c:yMode val="edge"/>
          <c:x val="0.8009531161545983"/>
          <c:y val="5.1342592592592606E-2"/>
          <c:w val="0.12547277178587971"/>
          <c:h val="8.77199301560846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[Book2.xlsx]Actives!Actives</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5.9144802133204694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5.8960220025260766E-2"/>
          <c:y val="3.790402693585699E-2"/>
          <c:w val="0.90405966465214382"/>
          <c:h val="0.60807949533121197"/>
        </c:manualLayout>
      </c:layout>
      <c:barChart>
        <c:barDir val="col"/>
        <c:grouping val="clustered"/>
        <c:varyColors val="0"/>
        <c:ser>
          <c:idx val="0"/>
          <c:order val="0"/>
          <c:tx>
            <c:strRef>
              <c:f>Actives!$B$1</c:f>
              <c:strCache>
                <c:ptCount val="1"/>
                <c:pt idx="0">
                  <c:v>Active Employees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Actives!$B$2:$B$90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EB0C-4290-B99E-7A1ABD65C0ED}"/>
            </c:ext>
          </c:extLst>
        </c:ser>
        <c:ser>
          <c:idx val="1"/>
          <c:order val="1"/>
          <c:tx>
            <c:strRef>
              <c:f>Actives!$C$1</c:f>
              <c:strCache>
                <c:ptCount val="1"/>
                <c:pt idx="0">
                  <c:v>New Hires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Actives!$A$2:$A$90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Actives!$C$2:$C$90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EB0C-4290-B99E-7A1ABD65C0ED}"/>
            </c:ext>
          </c:extLst>
        </c:ser>
        <c:dLbls>
          <c:showLegendKey val="0"/>
          <c:showVal val="0"/>
          <c:showCatName val="0"/>
          <c:showSerName val="0"/>
          <c:showPercent val="0"/>
          <c:showBubbleSize val="0"/>
        </c:dLbls>
        <c:gapWidth val="100"/>
        <c:overlap val="-24"/>
        <c:axId val="1926761695"/>
        <c:axId val="1920141135"/>
      </c:barChart>
      <c:catAx>
        <c:axId val="192676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41135"/>
        <c:crosses val="autoZero"/>
        <c:auto val="1"/>
        <c:lblAlgn val="ctr"/>
        <c:lblOffset val="100"/>
        <c:noMultiLvlLbl val="0"/>
      </c:catAx>
      <c:valAx>
        <c:axId val="19201411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61695"/>
        <c:crosses val="autoZero"/>
        <c:crossBetween val="between"/>
      </c:valAx>
      <c:spPr>
        <a:noFill/>
        <a:ln>
          <a:noFill/>
        </a:ln>
        <a:effectLst/>
      </c:spPr>
    </c:plotArea>
    <c:legend>
      <c:legendPos val="t"/>
      <c:layout>
        <c:manualLayout>
          <c:xMode val="edge"/>
          <c:yMode val="edge"/>
          <c:x val="0.6381610225595995"/>
          <c:y val="5.1342592592592606E-2"/>
          <c:w val="0.33087115194587846"/>
          <c:h val="8.6539067231980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[Book2.xlsx]Region!Region</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Actives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8692038495189"/>
          <c:y val="0.16538777517818898"/>
          <c:w val="0.83961312687348622"/>
          <c:h val="0.78628062117235342"/>
        </c:manualLayout>
      </c:layout>
      <c:barChart>
        <c:barDir val="bar"/>
        <c:grouping val="clustered"/>
        <c:varyColors val="0"/>
        <c:ser>
          <c:idx val="0"/>
          <c:order val="0"/>
          <c:tx>
            <c:strRef>
              <c:f>Region!$B$3:$B$4</c:f>
              <c:strCache>
                <c:ptCount val="1"/>
                <c:pt idx="0">
                  <c:v>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8A5D-4A3A-9E90-0FC983D86268}"/>
            </c:ext>
          </c:extLst>
        </c:ser>
        <c:ser>
          <c:idx val="1"/>
          <c:order val="1"/>
          <c:tx>
            <c:strRef>
              <c:f>Region!$C$3:$C$4</c:f>
              <c:strCache>
                <c:ptCount val="1"/>
                <c:pt idx="0">
                  <c:v>PT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8A5D-4A3A-9E90-0FC983D86268}"/>
            </c:ext>
          </c:extLst>
        </c:ser>
        <c:dLbls>
          <c:dLblPos val="inEnd"/>
          <c:showLegendKey val="0"/>
          <c:showVal val="1"/>
          <c:showCatName val="0"/>
          <c:showSerName val="0"/>
          <c:showPercent val="0"/>
          <c:showBubbleSize val="0"/>
        </c:dLbls>
        <c:gapWidth val="100"/>
        <c:axId val="1290872015"/>
        <c:axId val="1091177951"/>
      </c:barChart>
      <c:catAx>
        <c:axId val="1290872015"/>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1177951"/>
        <c:crosses val="autoZero"/>
        <c:auto val="1"/>
        <c:lblAlgn val="ctr"/>
        <c:lblOffset val="100"/>
        <c:noMultiLvlLbl val="0"/>
      </c:catAx>
      <c:valAx>
        <c:axId val="1091177951"/>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0872015"/>
        <c:crosses val="autoZero"/>
        <c:crossBetween val="between"/>
      </c:valAx>
      <c:spPr>
        <a:noFill/>
        <a:ln>
          <a:noFill/>
        </a:ln>
        <a:effectLst/>
      </c:spPr>
    </c:plotArea>
    <c:legend>
      <c:legendPos val="t"/>
      <c:layout>
        <c:manualLayout>
          <c:xMode val="edge"/>
          <c:yMode val="edge"/>
          <c:x val="0.7988974190726158"/>
          <c:y val="5.597222222222223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[Book2.xlsx]Seperation!Seperation</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Seperation</a:t>
            </a:r>
          </a:p>
        </c:rich>
      </c:tx>
      <c:layout>
        <c:manualLayout>
          <c:xMode val="edge"/>
          <c:yMode val="edge"/>
          <c:x val="1.900474561891885E-2"/>
          <c:y val="1.796301815033984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03030303030304E-2"/>
          <c:y val="0.18110161969438207"/>
          <c:w val="0.92592592592592593"/>
          <c:h val="0.57351565435144125"/>
        </c:manualLayout>
      </c:layout>
      <c:barChart>
        <c:barDir val="col"/>
        <c:grouping val="clustered"/>
        <c:varyColors val="0"/>
        <c:ser>
          <c:idx val="0"/>
          <c:order val="0"/>
          <c:tx>
            <c:strRef>
              <c:f>Seperation!$B$3</c:f>
              <c:strCache>
                <c:ptCount val="1"/>
                <c:pt idx="0">
                  <c:v>Seperation</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Seperation!$A$4:$A$8</c:f>
              <c:strCache>
                <c:ptCount val="4"/>
                <c:pt idx="0">
                  <c:v>2015</c:v>
                </c:pt>
                <c:pt idx="1">
                  <c:v>2016</c:v>
                </c:pt>
                <c:pt idx="2">
                  <c:v>2017</c:v>
                </c:pt>
                <c:pt idx="3">
                  <c:v>2018</c:v>
                </c:pt>
              </c:strCache>
            </c:strRef>
          </c:cat>
          <c:val>
            <c:numRef>
              <c:f>Seperation!$B$4:$B$8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7C16-4EBB-B7C1-B323CFDDA9F4}"/>
            </c:ext>
          </c:extLst>
        </c:ser>
        <c:ser>
          <c:idx val="1"/>
          <c:order val="1"/>
          <c:tx>
            <c:strRef>
              <c:f>Seperation!$C$3</c:f>
              <c:strCache>
                <c:ptCount val="1"/>
                <c:pt idx="0">
                  <c:v>Bad Hires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Seperation!$A$4:$A$8</c:f>
              <c:strCache>
                <c:ptCount val="4"/>
                <c:pt idx="0">
                  <c:v>2015</c:v>
                </c:pt>
                <c:pt idx="1">
                  <c:v>2016</c:v>
                </c:pt>
                <c:pt idx="2">
                  <c:v>2017</c:v>
                </c:pt>
                <c:pt idx="3">
                  <c:v>2018</c:v>
                </c:pt>
              </c:strCache>
            </c:strRef>
          </c:cat>
          <c:val>
            <c:numRef>
              <c:f>Seperation!$C$4:$C$8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7C16-4EBB-B7C1-B323CFDDA9F4}"/>
            </c:ext>
          </c:extLst>
        </c:ser>
        <c:dLbls>
          <c:dLblPos val="outEnd"/>
          <c:showLegendKey val="0"/>
          <c:showVal val="1"/>
          <c:showCatName val="0"/>
          <c:showSerName val="0"/>
          <c:showPercent val="0"/>
          <c:showBubbleSize val="0"/>
        </c:dLbls>
        <c:gapWidth val="355"/>
        <c:overlap val="-70"/>
        <c:axId val="1292025791"/>
        <c:axId val="2059961503"/>
      </c:barChart>
      <c:catAx>
        <c:axId val="129202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61503"/>
        <c:crosses val="autoZero"/>
        <c:auto val="1"/>
        <c:lblAlgn val="ctr"/>
        <c:lblOffset val="100"/>
        <c:noMultiLvlLbl val="0"/>
      </c:catAx>
      <c:valAx>
        <c:axId val="205996150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25791"/>
        <c:crosses val="autoZero"/>
        <c:crossBetween val="between"/>
      </c:valAx>
      <c:spPr>
        <a:noFill/>
        <a:ln>
          <a:noFill/>
        </a:ln>
        <a:effectLst/>
      </c:spPr>
    </c:plotArea>
    <c:legend>
      <c:legendPos val="t"/>
      <c:layout>
        <c:manualLayout>
          <c:xMode val="edge"/>
          <c:yMode val="edge"/>
          <c:x val="7.268931559787245E-2"/>
          <c:y val="0.29184624109560453"/>
          <c:w val="0.2742071634985021"/>
          <c:h val="0.23157978326405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[Book2.xlsx]Term Reason!TermReason</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Termination Reason</a:t>
            </a:r>
          </a:p>
        </c:rich>
      </c:tx>
      <c:layout>
        <c:manualLayout>
          <c:xMode val="edge"/>
          <c:yMode val="edge"/>
          <c:x val="6.9509796123969347E-2"/>
          <c:y val="0.1205420737042515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11338856730195E-2"/>
          <c:y val="2.0920725782832314E-2"/>
          <c:w val="0.96320092576287386"/>
          <c:h val="0.76337016514321865"/>
        </c:manualLayout>
      </c:layout>
      <c:barChart>
        <c:barDir val="col"/>
        <c:grouping val="clustered"/>
        <c:varyColors val="0"/>
        <c:ser>
          <c:idx val="0"/>
          <c:order val="0"/>
          <c:tx>
            <c:strRef>
              <c:f>'Term Reason'!$B$3:$B$4</c:f>
              <c:strCache>
                <c:ptCount val="1"/>
                <c:pt idx="0">
                  <c:v>Involuntary</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1D66-4A5B-A2DC-D5A5138F7986}"/>
            </c:ext>
          </c:extLst>
        </c:ser>
        <c:ser>
          <c:idx val="1"/>
          <c:order val="1"/>
          <c:tx>
            <c:strRef>
              <c:f>'Term Reason'!$C$3:$C$4</c:f>
              <c:strCache>
                <c:ptCount val="1"/>
                <c:pt idx="0">
                  <c:v>Voluntary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1D66-4A5B-A2DC-D5A5138F7986}"/>
            </c:ext>
          </c:extLst>
        </c:ser>
        <c:dLbls>
          <c:dLblPos val="outEnd"/>
          <c:showLegendKey val="0"/>
          <c:showVal val="1"/>
          <c:showCatName val="0"/>
          <c:showSerName val="0"/>
          <c:showPercent val="0"/>
          <c:showBubbleSize val="0"/>
        </c:dLbls>
        <c:gapWidth val="355"/>
        <c:overlap val="-70"/>
        <c:axId val="1292025791"/>
        <c:axId val="2059961503"/>
      </c:barChart>
      <c:catAx>
        <c:axId val="129202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61503"/>
        <c:crosses val="autoZero"/>
        <c:auto val="1"/>
        <c:lblAlgn val="ctr"/>
        <c:lblOffset val="100"/>
        <c:noMultiLvlLbl val="0"/>
      </c:catAx>
      <c:valAx>
        <c:axId val="205996150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25791"/>
        <c:crosses val="autoZero"/>
        <c:crossBetween val="between"/>
      </c:valAx>
      <c:spPr>
        <a:noFill/>
        <a:ln>
          <a:noFill/>
        </a:ln>
        <a:effectLst/>
      </c:spPr>
    </c:plotArea>
    <c:legend>
      <c:legendPos val="t"/>
      <c:layout>
        <c:manualLayout>
          <c:xMode val="edge"/>
          <c:yMode val="edge"/>
          <c:x val="7.4007509624677212E-2"/>
          <c:y val="0.29076522006800615"/>
          <c:w val="0.47093095255967693"/>
          <c:h val="0.185519355338548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Active 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seprate dashboard'!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219075</xdr:colOff>
      <xdr:row>0</xdr:row>
      <xdr:rowOff>447675</xdr:rowOff>
    </xdr:from>
    <xdr:to>
      <xdr:col>2</xdr:col>
      <xdr:colOff>523875</xdr:colOff>
      <xdr:row>0</xdr:row>
      <xdr:rowOff>781050</xdr:rowOff>
    </xdr:to>
    <xdr:sp macro="" textlink="">
      <xdr:nvSpPr>
        <xdr:cNvPr id="2" name="Rectangle: Diagonal Corners Rounded 1">
          <a:extLst>
            <a:ext uri="{FF2B5EF4-FFF2-40B4-BE49-F238E27FC236}">
              <a16:creationId xmlns:a16="http://schemas.microsoft.com/office/drawing/2014/main" id="{9F4A5687-0AE2-434E-A9D5-625E723D092E}"/>
            </a:ext>
          </a:extLst>
        </xdr:cNvPr>
        <xdr:cNvSpPr/>
      </xdr:nvSpPr>
      <xdr:spPr>
        <a:xfrm>
          <a:off x="828675" y="447675"/>
          <a:ext cx="914400" cy="33337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seprate dashboard</a:t>
          </a:r>
        </a:p>
      </xdr:txBody>
    </xdr:sp>
    <xdr:clientData/>
  </xdr:twoCellAnchor>
  <xdr:twoCellAnchor>
    <xdr:from>
      <xdr:col>1</xdr:col>
      <xdr:colOff>209550</xdr:colOff>
      <xdr:row>0</xdr:row>
      <xdr:rowOff>838200</xdr:rowOff>
    </xdr:from>
    <xdr:to>
      <xdr:col>2</xdr:col>
      <xdr:colOff>514350</xdr:colOff>
      <xdr:row>0</xdr:row>
      <xdr:rowOff>1171575</xdr:rowOff>
    </xdr:to>
    <xdr:sp macro="" textlink="">
      <xdr:nvSpPr>
        <xdr:cNvPr id="3" name="Rectangle: Diagonal Corners Rounded 2">
          <a:hlinkClick xmlns:r="http://schemas.openxmlformats.org/officeDocument/2006/relationships" r:id="rId1"/>
          <a:extLst>
            <a:ext uri="{FF2B5EF4-FFF2-40B4-BE49-F238E27FC236}">
              <a16:creationId xmlns:a16="http://schemas.microsoft.com/office/drawing/2014/main" id="{5F526FF1-D7D1-4CAF-8389-2D7B98775E1F}"/>
            </a:ext>
          </a:extLst>
        </xdr:cNvPr>
        <xdr:cNvSpPr/>
      </xdr:nvSpPr>
      <xdr:spPr>
        <a:xfrm>
          <a:off x="819150" y="838200"/>
          <a:ext cx="914400" cy="33337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active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47624</xdr:colOff>
      <xdr:row>0</xdr:row>
      <xdr:rowOff>0</xdr:rowOff>
    </xdr:from>
    <xdr:to>
      <xdr:col>19</xdr:col>
      <xdr:colOff>342899</xdr:colOff>
      <xdr:row>3</xdr:row>
      <xdr:rowOff>66675</xdr:rowOff>
    </xdr:to>
    <xdr:graphicFrame macro="">
      <xdr:nvGraphicFramePr>
        <xdr:cNvPr id="2" name="Chart 1">
          <a:extLst>
            <a:ext uri="{FF2B5EF4-FFF2-40B4-BE49-F238E27FC236}">
              <a16:creationId xmlns:a16="http://schemas.microsoft.com/office/drawing/2014/main" id="{1E2443E5-86CC-4251-BAF9-0F93D9328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163871</xdr:rowOff>
    </xdr:from>
    <xdr:to>
      <xdr:col>25</xdr:col>
      <xdr:colOff>251810</xdr:colOff>
      <xdr:row>25</xdr:row>
      <xdr:rowOff>174113</xdr:rowOff>
    </xdr:to>
    <xdr:sp macro="" textlink="">
      <xdr:nvSpPr>
        <xdr:cNvPr id="5" name="Rectangle: Rounded Corners 4">
          <a:extLst>
            <a:ext uri="{FF2B5EF4-FFF2-40B4-BE49-F238E27FC236}">
              <a16:creationId xmlns:a16="http://schemas.microsoft.com/office/drawing/2014/main" id="{BF441871-F9BD-4EAF-89B5-424A496B3CF1}"/>
            </a:ext>
          </a:extLst>
        </xdr:cNvPr>
        <xdr:cNvSpPr/>
      </xdr:nvSpPr>
      <xdr:spPr>
        <a:xfrm>
          <a:off x="0" y="1028785"/>
          <a:ext cx="14572155" cy="4214380"/>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16</xdr:col>
      <xdr:colOff>161509</xdr:colOff>
      <xdr:row>3</xdr:row>
      <xdr:rowOff>194596</xdr:rowOff>
    </xdr:from>
    <xdr:to>
      <xdr:col>25</xdr:col>
      <xdr:colOff>208017</xdr:colOff>
      <xdr:row>13</xdr:row>
      <xdr:rowOff>122114</xdr:rowOff>
    </xdr:to>
    <xdr:graphicFrame macro="">
      <xdr:nvGraphicFramePr>
        <xdr:cNvPr id="8" name="Chart 7">
          <a:extLst>
            <a:ext uri="{FF2B5EF4-FFF2-40B4-BE49-F238E27FC236}">
              <a16:creationId xmlns:a16="http://schemas.microsoft.com/office/drawing/2014/main" id="{2C6B565A-90AF-433E-87E2-676C5AF24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65689</xdr:colOff>
      <xdr:row>13</xdr:row>
      <xdr:rowOff>158750</xdr:rowOff>
    </xdr:from>
    <xdr:to>
      <xdr:col>25</xdr:col>
      <xdr:colOff>218965</xdr:colOff>
      <xdr:row>25</xdr:row>
      <xdr:rowOff>151659</xdr:rowOff>
    </xdr:to>
    <xdr:graphicFrame macro="">
      <xdr:nvGraphicFramePr>
        <xdr:cNvPr id="9" name="Chart 8">
          <a:extLst>
            <a:ext uri="{FF2B5EF4-FFF2-40B4-BE49-F238E27FC236}">
              <a16:creationId xmlns:a16="http://schemas.microsoft.com/office/drawing/2014/main" id="{62CB9874-07D3-4278-BB8C-DF5AA619C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549519</xdr:colOff>
      <xdr:row>3</xdr:row>
      <xdr:rowOff>161901</xdr:rowOff>
    </xdr:from>
    <xdr:to>
      <xdr:col>16</xdr:col>
      <xdr:colOff>164240</xdr:colOff>
      <xdr:row>13</xdr:row>
      <xdr:rowOff>146537</xdr:rowOff>
    </xdr:to>
    <xdr:graphicFrame macro="">
      <xdr:nvGraphicFramePr>
        <xdr:cNvPr id="10" name="Chart 9">
          <a:extLst>
            <a:ext uri="{FF2B5EF4-FFF2-40B4-BE49-F238E27FC236}">
              <a16:creationId xmlns:a16="http://schemas.microsoft.com/office/drawing/2014/main" id="{191258D0-230A-452A-911D-5D94E733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2757</xdr:colOff>
      <xdr:row>13</xdr:row>
      <xdr:rowOff>158751</xdr:rowOff>
    </xdr:from>
    <xdr:to>
      <xdr:col>17</xdr:col>
      <xdr:colOff>43792</xdr:colOff>
      <xdr:row>25</xdr:row>
      <xdr:rowOff>133146</xdr:rowOff>
    </xdr:to>
    <xdr:graphicFrame macro="">
      <xdr:nvGraphicFramePr>
        <xdr:cNvPr id="11" name="Chart 10">
          <a:extLst>
            <a:ext uri="{FF2B5EF4-FFF2-40B4-BE49-F238E27FC236}">
              <a16:creationId xmlns:a16="http://schemas.microsoft.com/office/drawing/2014/main" id="{A1D79DE8-7D17-45E2-843C-2594D89AB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561730</xdr:colOff>
      <xdr:row>13</xdr:row>
      <xdr:rowOff>158750</xdr:rowOff>
    </xdr:from>
    <xdr:to>
      <xdr:col>8</xdr:col>
      <xdr:colOff>172930</xdr:colOff>
      <xdr:row>19</xdr:row>
      <xdr:rowOff>122116</xdr:rowOff>
    </xdr:to>
    <xdr:graphicFrame macro="">
      <xdr:nvGraphicFramePr>
        <xdr:cNvPr id="12" name="Chart 11">
          <a:extLst>
            <a:ext uri="{FF2B5EF4-FFF2-40B4-BE49-F238E27FC236}">
              <a16:creationId xmlns:a16="http://schemas.microsoft.com/office/drawing/2014/main" id="{7DF8C195-A457-45BA-81F7-028CAE335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561731</xdr:colOff>
      <xdr:row>19</xdr:row>
      <xdr:rowOff>109904</xdr:rowOff>
    </xdr:from>
    <xdr:to>
      <xdr:col>8</xdr:col>
      <xdr:colOff>170961</xdr:colOff>
      <xdr:row>25</xdr:row>
      <xdr:rowOff>122115</xdr:rowOff>
    </xdr:to>
    <xdr:graphicFrame macro="">
      <xdr:nvGraphicFramePr>
        <xdr:cNvPr id="13" name="Chart 12">
          <a:extLst>
            <a:ext uri="{FF2B5EF4-FFF2-40B4-BE49-F238E27FC236}">
              <a16:creationId xmlns:a16="http://schemas.microsoft.com/office/drawing/2014/main" id="{8EE51776-394D-4963-A931-D787016E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1313</xdr:colOff>
      <xdr:row>0</xdr:row>
      <xdr:rowOff>93937</xdr:rowOff>
    </xdr:from>
    <xdr:to>
      <xdr:col>25</xdr:col>
      <xdr:colOff>197070</xdr:colOff>
      <xdr:row>3</xdr:row>
      <xdr:rowOff>120431</xdr:rowOff>
    </xdr:to>
    <mc:AlternateContent xmlns:mc="http://schemas.openxmlformats.org/markup-compatibility/2006">
      <mc:Choice xmlns:a14="http://schemas.microsoft.com/office/drawing/2010/main" Requires="a14">
        <xdr:graphicFrame macro="">
          <xdr:nvGraphicFramePr>
            <xdr:cNvPr id="14" name="Date (Year)">
              <a:extLst>
                <a:ext uri="{FF2B5EF4-FFF2-40B4-BE49-F238E27FC236}">
                  <a16:creationId xmlns:a16="http://schemas.microsoft.com/office/drawing/2014/main" id="{4B78EF5C-BDE1-49E5-A528-DE6C95EFBDF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3026751" y="93937"/>
              <a:ext cx="1410194" cy="89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28684</xdr:colOff>
      <xdr:row>15</xdr:row>
      <xdr:rowOff>99411</xdr:rowOff>
    </xdr:from>
    <xdr:to>
      <xdr:col>2</xdr:col>
      <xdr:colOff>481723</xdr:colOff>
      <xdr:row>25</xdr:row>
      <xdr:rowOff>175172</xdr:rowOff>
    </xdr:to>
    <mc:AlternateContent xmlns:mc="http://schemas.openxmlformats.org/markup-compatibility/2006">
      <mc:Choice xmlns:a14="http://schemas.microsoft.com/office/drawing/2010/main" Requires="a14">
        <xdr:graphicFrame macro="">
          <xdr:nvGraphicFramePr>
            <xdr:cNvPr id="15" name="EthnicGroup">
              <a:extLst>
                <a:ext uri="{FF2B5EF4-FFF2-40B4-BE49-F238E27FC236}">
                  <a16:creationId xmlns:a16="http://schemas.microsoft.com/office/drawing/2014/main" id="{EA9DBBAF-2F30-4A6E-B5E9-F230DE97CB4D}"/>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28684" y="3361724"/>
              <a:ext cx="1560320" cy="1980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21896</xdr:colOff>
      <xdr:row>1</xdr:row>
      <xdr:rowOff>43793</xdr:rowOff>
    </xdr:from>
    <xdr:to>
      <xdr:col>2</xdr:col>
      <xdr:colOff>514569</xdr:colOff>
      <xdr:row>4</xdr:row>
      <xdr:rowOff>76638</xdr:rowOff>
    </xdr:to>
    <mc:AlternateContent xmlns:mc="http://schemas.openxmlformats.org/markup-compatibility/2006">
      <mc:Choice xmlns:a14="http://schemas.microsoft.com/office/drawing/2010/main" Requires="a14">
        <xdr:graphicFrame macro="">
          <xdr:nvGraphicFramePr>
            <xdr:cNvPr id="16" name="FP">
              <a:extLst>
                <a:ext uri="{FF2B5EF4-FFF2-40B4-BE49-F238E27FC236}">
                  <a16:creationId xmlns:a16="http://schemas.microsoft.com/office/drawing/2014/main" id="{146F97FB-4E5F-41E1-91B4-4D24DD064D4B}"/>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21896" y="341449"/>
              <a:ext cx="1599954" cy="902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130970</xdr:rowOff>
    </xdr:from>
    <xdr:to>
      <xdr:col>2</xdr:col>
      <xdr:colOff>525517</xdr:colOff>
      <xdr:row>6</xdr:row>
      <xdr:rowOff>47625</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65EED920-74A7-401C-A543-4ECC0E6A7F3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00126"/>
              <a:ext cx="1632798" cy="595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6</xdr:row>
      <xdr:rowOff>151553</xdr:rowOff>
    </xdr:from>
    <xdr:to>
      <xdr:col>2</xdr:col>
      <xdr:colOff>550288</xdr:colOff>
      <xdr:row>15</xdr:row>
      <xdr:rowOff>71437</xdr:rowOff>
    </xdr:to>
    <mc:AlternateContent xmlns:mc="http://schemas.openxmlformats.org/markup-compatibility/2006">
      <mc:Choice xmlns:a14="http://schemas.microsoft.com/office/drawing/2010/main" Requires="a14">
        <xdr:graphicFrame macro="">
          <xdr:nvGraphicFramePr>
            <xdr:cNvPr id="18" name="BU Region">
              <a:extLst>
                <a:ext uri="{FF2B5EF4-FFF2-40B4-BE49-F238E27FC236}">
                  <a16:creationId xmlns:a16="http://schemas.microsoft.com/office/drawing/2014/main" id="{EAC06F80-E315-4103-828E-4FE77F452F97}"/>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35719" y="1699366"/>
              <a:ext cx="1621850" cy="1634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35718</xdr:colOff>
      <xdr:row>1</xdr:row>
      <xdr:rowOff>0</xdr:rowOff>
    </xdr:from>
    <xdr:to>
      <xdr:col>4</xdr:col>
      <xdr:colOff>247649</xdr:colOff>
      <xdr:row>2</xdr:row>
      <xdr:rowOff>71437</xdr:rowOff>
    </xdr:to>
    <xdr:sp macro="" textlink="">
      <xdr:nvSpPr>
        <xdr:cNvPr id="19" name="Rectangle: Diagonal Corners Rounded 18">
          <a:hlinkClick xmlns:r="http://schemas.openxmlformats.org/officeDocument/2006/relationships" r:id="rId8"/>
          <a:extLst>
            <a:ext uri="{FF2B5EF4-FFF2-40B4-BE49-F238E27FC236}">
              <a16:creationId xmlns:a16="http://schemas.microsoft.com/office/drawing/2014/main" id="{5271E163-2FAA-4254-8EC5-A489140B5AEA}"/>
            </a:ext>
          </a:extLst>
        </xdr:cNvPr>
        <xdr:cNvSpPr/>
      </xdr:nvSpPr>
      <xdr:spPr>
        <a:xfrm>
          <a:off x="1750218" y="297656"/>
          <a:ext cx="914400" cy="33337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seprate</a:t>
          </a:r>
          <a:r>
            <a:rPr lang="en-IN" sz="1100" baseline="0"/>
            <a:t> dashboard</a:t>
          </a:r>
          <a:endParaRPr lang="en-IN" sz="1100"/>
        </a:p>
      </xdr:txBody>
    </xdr:sp>
    <xdr:clientData/>
  </xdr:twoCellAnchor>
  <xdr:twoCellAnchor>
    <xdr:from>
      <xdr:col>3</xdr:col>
      <xdr:colOff>23812</xdr:colOff>
      <xdr:row>2</xdr:row>
      <xdr:rowOff>107156</xdr:rowOff>
    </xdr:from>
    <xdr:to>
      <xdr:col>4</xdr:col>
      <xdr:colOff>235743</xdr:colOff>
      <xdr:row>3</xdr:row>
      <xdr:rowOff>130969</xdr:rowOff>
    </xdr:to>
    <xdr:sp macro="" textlink="">
      <xdr:nvSpPr>
        <xdr:cNvPr id="20" name="Rectangle: Diagonal Corners Rounded 19">
          <a:extLst>
            <a:ext uri="{FF2B5EF4-FFF2-40B4-BE49-F238E27FC236}">
              <a16:creationId xmlns:a16="http://schemas.microsoft.com/office/drawing/2014/main" id="{96C6CB2A-9D0D-4D1B-845F-CD4BBA1F4F36}"/>
            </a:ext>
          </a:extLst>
        </xdr:cNvPr>
        <xdr:cNvSpPr/>
      </xdr:nvSpPr>
      <xdr:spPr>
        <a:xfrm>
          <a:off x="1738312" y="666750"/>
          <a:ext cx="914400" cy="33337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active dashboard</a:t>
          </a:r>
        </a:p>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780233796293" backgroundQuery="1" createdVersion="6" refreshedVersion="6" minRefreshableVersion="3" recordCount="0" supportSubquery="1" supportAdvancedDrill="1" xr:uid="{A8DFD88A-5D99-475C-909E-6E9E5DB1BC40}">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9027779" backgroundQuery="1" createdVersion="6" refreshedVersion="6" minRefreshableVersion="3" recordCount="0" supportSubquery="1" supportAdvancedDrill="1" xr:uid="{CE7B80D7-4A8D-45B4-A3BD-5BD27579D763}">
  <cacheSource type="external" connectionId="6"/>
  <cacheFields count="4">
    <cacheField name="[Measures].[Seperation]" caption="Seperation"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oneField="1">
      <fieldsUsage count="1">
        <fieldUsage x="0"/>
      </fieldsUsage>
    </cacheHierarchy>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9722226" backgroundQuery="1" createdVersion="6" refreshedVersion="6" minRefreshableVersion="3" recordCount="0" supportSubquery="1" supportAdvancedDrill="1" xr:uid="{ECF09787-548E-469D-90D3-F00088DB2E72}">
  <cacheSource type="external" connectionId="6"/>
  <cacheFields count="4">
    <cacheField name="[Measures].[Seperation]" caption="Seperation"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oneField="1">
      <fieldsUsage count="1">
        <fieldUsage x="0"/>
      </fieldsUsage>
    </cacheHierarchy>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764204398147" backgroundQuery="1" createdVersion="3" refreshedVersion="6" minRefreshableVersion="3" recordCount="0" supportSubquery="1" supportAdvancedDrill="1" xr:uid="{C6372262-AC6E-4D63-A602-6057B8D28F9E}">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51319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780237268518" backgroundQuery="1" createdVersion="6" refreshedVersion="6" minRefreshableVersion="3" recordCount="0" supportSubquery="1" supportAdvancedDrill="1" xr:uid="{74184F6F-90B6-4C87-9B58-7C64A557BB0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5208331" backgroundQuery="1" createdVersion="6" refreshedVersion="6" minRefreshableVersion="3" recordCount="0" supportSubquery="1" supportAdvancedDrill="1" xr:uid="{03D40804-7403-4ADB-AA81-A727BA4A41B7}">
  <cacheSource type="external" connectionId="6"/>
  <cacheFields count="6">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1"/>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0"/>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3"/>
      </fieldsUsage>
    </cacheHierarchy>
    <cacheHierarchy uniqueName="[Measures].[New Hires]" caption="New Hires" measure="1" displayFolder="" measureGroup="HR Data" count="0" oneField="1">
      <fieldsUsage count="1">
        <fieldUsage x="4"/>
      </fieldsUsage>
    </cacheHierarchy>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6250001" backgroundQuery="1" createdVersion="6" refreshedVersion="6" minRefreshableVersion="3" recordCount="0" supportSubquery="1" supportAdvancedDrill="1" xr:uid="{5A58DDAE-3096-4690-8A79-8431181DEDA9}">
  <cacheSource type="external" connectionId="6"/>
  <cacheFields count="4">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unt="2">
        <s v="F"/>
        <s v="M"/>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6712962" backgroundQuery="1" createdVersion="6" refreshedVersion="6" minRefreshableVersion="3" recordCount="0" supportSubquery="1" supportAdvancedDrill="1" xr:uid="{7B34D8A2-B5F4-441E-86AD-EE6A868DDC86}">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7407409" backgroundQuery="1" createdVersion="6" refreshedVersion="6" minRefreshableVersion="3" recordCount="0" supportSubquery="1" supportAdvancedDrill="1" xr:uid="{C84A2D41-763D-4903-9DAC-38D26886937A}">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7754632" backgroundQuery="1" createdVersion="6" refreshedVersion="6" minRefreshableVersion="3" recordCount="0" supportSubquery="1" supportAdvancedDrill="1" xr:uid="{23F52547-9E4F-4005-9D5F-5AB703E72B5B}">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8101855" backgroundQuery="1" createdVersion="6" refreshedVersion="6" minRefreshableVersion="3" recordCount="0" supportSubquery="1" supportAdvancedDrill="1" xr:uid="{A2E2B455-8B0E-4EEC-B48D-9AB33992EB90}">
  <cacheSource type="external" connectionId="6"/>
  <cacheFields count="4">
    <cacheField name="[Measures].[To %]" caption="To %" numFmtId="0" hierarchy="31"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ni jaiswal" refreshedDate="44666.813508449071" backgroundQuery="1" createdVersion="6" refreshedVersion="6" minRefreshableVersion="3" recordCount="0" supportSubquery="1" supportAdvancedDrill="1" xr:uid="{4706AAE3-2519-42C4-8047-B7D0199379DE}">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 caption="Seperation" measure="1" displayFolder="" measureGroup="HR Data" count="0"/>
    <cacheHierarchy uniqueName="[Measures].[To%]" caption="To%"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2E4A2-5D77-4BB9-87C6-87A8D1874531}" name="Ethnicity" cacheId="601" applyNumberFormats="0" applyBorderFormats="0" applyFontFormats="0" applyPatternFormats="0" applyAlignmentFormats="0" applyWidthHeightFormats="1" dataCaption="Values" tag="377f0ec2-5eed-4aae-b991-d70e1662f123" updatedVersion="6" minRefreshableVersion="3" useAutoFormatting="1" subtotalHiddenItems="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68FC30-E160-47AD-A56A-BFDAAC945F46}" name="PayType" cacheId="760" applyNumberFormats="0" applyBorderFormats="0" applyFontFormats="0" applyPatternFormats="0" applyAlignmentFormats="0" applyWidthHeightFormats="1" dataCaption="Values" tag="e439b920-126c-468d-b5c8-0b6293d884ae" updatedVersion="6" minRefreshableVersion="3" useAutoFormatting="1" itemPrintTitles="1" createdVersion="6" indent="0" outline="1" outlineData="1" multipleFieldFilters="0" chartFormat="1">
  <location ref="A11:D1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F710CF-5929-457F-8309-7A4FFC7A31FD}" name="TermReason" cacheId="775" applyNumberFormats="0" applyBorderFormats="0" applyFontFormats="0" applyPatternFormats="0" applyAlignmentFormats="0" applyWidthHeightFormats="1" dataCaption="Values" tag="ef18b954-ec21-4ef4-85cc-8cd65af7d4f4" updatedVersion="6"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8672B-65F3-4C71-A66A-0BF01757DAAB}" name="Actives" cacheId="751" applyNumberFormats="0" applyBorderFormats="0" applyFontFormats="0" applyPatternFormats="0" applyAlignmentFormats="0" applyWidthHeightFormats="1" dataCaption="Values" tag="a3ea0287-4bdf-4bb5-8a23-e9fb3cbec367" updatedVersion="6" minRefreshableVersion="3" useAutoFormatting="1" subtotalHiddenItems="1" itemPrintTitles="1" createdVersion="6" indent="0" outline="1" outlineData="1" multipleFieldFilters="0" chartFormat="9">
  <location ref="A1:C90" firstHeaderRow="0" firstDataRow="1" firstDataCol="1"/>
  <pivotFields count="6">
    <pivotField axis="axisRow" allDrilled="1" subtotalTop="0" showAll="0" dataSourceSort="1" defaultAttributeDrillState="1">
      <items count="13">
        <item x="0"/>
        <item x="1"/>
        <item x="2"/>
        <item x="3"/>
        <item x="4"/>
        <item x="5"/>
        <item x="6"/>
        <item x="7"/>
        <item x="8"/>
        <item x="9"/>
        <item x="10"/>
        <item x="11"/>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3" subtotal="count" baseField="0" baseItem="0"/>
    <dataField fld="4"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B8912-7241-4709-986A-5FAA6AADBD40}" name="Seperation" cacheId="772" applyNumberFormats="0" applyBorderFormats="0" applyFontFormats="0" applyPatternFormats="0" applyAlignmentFormats="0" applyWidthHeightFormats="1" dataCaption="Values" tag="4d2b355c-e37a-4989-9825-6eb93daed4fa"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EC86C2-AEA0-4AA4-B55E-1CBCC256E2AD}" name="Region" cacheId="769" applyNumberFormats="0" applyBorderFormats="0" applyFontFormats="0" applyPatternFormats="0" applyAlignmentFormats="0" applyWidthHeightFormats="1" dataCaption="Values" tag="f1be937f-f3b5-49dd-a639-fe4458cc9a75"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A7D3EB-BB3F-4B58-A57A-CBB074481541}" name="Tenure" cacheId="625" applyNumberFormats="0" applyBorderFormats="0" applyFontFormats="0" applyPatternFormats="0" applyAlignmentFormats="0" applyWidthHeightFormats="1" dataCaption="Values" tag="d0653625-818e-40ea-b39e-fb2ccaf0b657" updatedVersion="6" minRefreshableVersion="3" useAutoFormatting="1" subtotalHiddenItems="1" itemPrintTitles="1" createdVersion="6" indent="0" outline="1" outlineData="1" multipleFieldFilters="0" chartFormat="5">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BE5D27-CE8E-4104-A49B-64CFF3338C92}" name="Turnover" cacheId="766" applyNumberFormats="0" applyBorderFormats="0" applyFontFormats="0" applyPatternFormats="0" applyAlignmentFormats="0" applyWidthHeightFormats="1" dataCaption="Values" tag="bf8f26b8-7934-4e19-b59d-5433780c7786" updatedVersion="6" minRefreshableVersion="3" useAutoFormatting="1" subtotalHiddenItems="1" itemPrintTitles="1" createdVersion="6" indent="0" outline="1" outlineData="1" multipleFieldFilters="0">
  <location ref="A35:D41"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formats count="2">
    <format dxfId="1">
      <pivotArea collapsedLevelsAreSubtotals="1" fieldPosition="0">
        <references count="1">
          <reference field="1" count="0"/>
        </references>
      </pivotArea>
    </format>
    <format dxfId="0">
      <pivotArea grandRow="1" outline="0" collapsedLevelsAreSubtotals="1" fieldPosition="0"/>
    </format>
  </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F9CE1A-2B16-4526-91E2-2862CAD27193}" name="Age" cacheId="763" applyNumberFormats="0" applyBorderFormats="0" applyFontFormats="0" applyPatternFormats="0" applyAlignmentFormats="0" applyWidthHeightFormats="1" dataCaption="Values" tag="3ef34888-c336-4da3-a837-bff8333822ab" updatedVersion="6" minRefreshableVersion="3" useAutoFormatting="1" itemPrintTitles="1" createdVersion="6" indent="0" outline="1" outlineData="1" multipleFieldFilters="0" chartFormat="4">
  <location ref="A27:D3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54660C-4665-49CA-AE78-85E290044C4F}" name="Gender" cacheId="757" applyNumberFormats="0" applyBorderFormats="0" applyFontFormats="0" applyPatternFormats="0" applyAlignmentFormats="0" applyWidthHeightFormats="1" dataCaption="Values" tag="d5d3a551-5160-4551-8da7-c8d9eb226465"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29D34D-7CF3-43DB-91CF-8BA4D8A486DA}" name="FT_PT" cacheId="754" applyNumberFormats="0" applyBorderFormats="0" applyFontFormats="0" applyPatternFormats="0" applyAlignmentFormats="0" applyWidthHeightFormats="1" dataCaption="Values" tag="774f99b4-ab27-410f-902b-95a0263c97eb" updatedVersion="6" minRefreshableVersion="3" useAutoFormatting="1" itemPrintTitles="1" createdVersion="6" indent="0" outline="1" outlineData="1" multipleFieldFilters="0">
  <location ref="A19:D23"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E72532E-B8A3-4D6D-B0EC-1627B87A7567}" sourceName="[HR Data].[Date (Year)]">
  <pivotTables>
    <pivotTable tabId="4" name="Ethnicity"/>
    <pivotTable tabId="11" name="FT_PT"/>
    <pivotTable tabId="11" name="Gender"/>
    <pivotTable tabId="11" name="PayType"/>
    <pivotTable tabId="11" name="Age"/>
    <pivotTable tabId="11" name="Turnover"/>
    <pivotTable tabId="8" name="Region"/>
    <pivotTable tabId="9" name="Seperation"/>
    <pivotTable tabId="5" name="Tenure"/>
    <pivotTable tabId="10" name="TermReason"/>
  </pivotTables>
  <data>
    <olap pivotCacheId="315131981">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8EC45B3-31A3-4E0F-9901-28363257159E}" sourceName="[HR Data].[EthnicGroup]">
  <pivotTables>
    <pivotTable tabId="2" name="Actives"/>
    <pivotTable tabId="11" name="FT_PT"/>
    <pivotTable tabId="11" name="Gender"/>
    <pivotTable tabId="11" name="PayType"/>
    <pivotTable tabId="11" name="Age"/>
    <pivotTable tabId="11" name="Turnover"/>
    <pivotTable tabId="8" name="Region"/>
    <pivotTable tabId="9" name="Seperation"/>
    <pivotTable tabId="10" name="TermReason"/>
  </pivotTables>
  <data>
    <olap pivotCacheId="315131981">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C4A0DB67-FF1F-4D46-BC18-8419021F8C3A}" sourceName="[HR Data].[FP]">
  <pivotTables>
    <pivotTable tabId="2" name="Actives"/>
    <pivotTable tabId="11" name="Gender"/>
    <pivotTable tabId="11" name="PayType"/>
    <pivotTable tabId="9" name="Seperation"/>
    <pivotTable tabId="10" name="TermReason"/>
  </pivotTables>
  <data>
    <olap pivotCacheId="315131981">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27206A-3281-4619-83FB-8E3658A9FF36}" sourceName="[HR Data].[Gender]">
  <pivotTables>
    <pivotTable tabId="2" name="Actives"/>
    <pivotTable tabId="8" name="Region"/>
    <pivotTable tabId="9" name="Seperation"/>
    <pivotTable tabId="10" name="TermReason"/>
  </pivotTables>
  <data>
    <olap pivotCacheId="315131981">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5FD41D90-0ECC-4AA7-A287-35151E863EF3}" sourceName="[HR Data].[BU Region]">
  <pivotTables>
    <pivotTable tabId="2" name="Actives"/>
    <pivotTable tabId="4" name="Ethnicity"/>
    <pivotTable tabId="11" name="FT_PT"/>
    <pivotTable tabId="11" name="Gender"/>
    <pivotTable tabId="11" name="PayType"/>
    <pivotTable tabId="11" name="Age"/>
    <pivotTable tabId="11" name="Turnover"/>
    <pivotTable tabId="8" name="Region"/>
    <pivotTable tabId="9" name="Seperation"/>
    <pivotTable tabId="5" name="Tenure"/>
    <pivotTable tabId="10" name="TermReason"/>
  </pivotTables>
  <data>
    <olap pivotCacheId="315131981">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582D0325-5BEB-493C-8F9D-3801DD51CF30}" cache="Slicer_Date__Year" caption="Date (Year)" columnCount="2" level="1" rowHeight="241300"/>
  <slicer name="EthnicGroup" xr10:uid="{72314A45-DB9F-4254-B8C1-F7E9C8924831}" cache="Slicer_EthnicGroup" caption="EthnicGroup" level="1" rowHeight="241300"/>
  <slicer name="FP" xr10:uid="{6CE963CF-7994-454E-9B97-21F931A82593}" cache="Slicer_FP" caption="FP" columnCount="2" level="1" rowHeight="241300"/>
  <slicer name="Gender" xr10:uid="{47F05E29-D985-4C0F-9F10-2071D8D9BA36}" cache="Slicer_Gender" caption="Gender" columnCount="2" level="1" rowHeight="241300"/>
  <slicer name="BU Region" xr10:uid="{56580B2B-CF05-4C47-B42F-31BA7612ED13}" cache="Slicer_BU_Region" caption="BU Region" level="1"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CA9B6-7D15-4FB2-B5A0-FA19C70D915B}">
  <dimension ref="A1:E1"/>
  <sheetViews>
    <sheetView workbookViewId="0"/>
  </sheetViews>
  <sheetFormatPr defaultRowHeight="15" x14ac:dyDescent="0.25"/>
  <sheetData>
    <row r="1" spans="1:5" s="7" customFormat="1" ht="95.25" customHeight="1" x14ac:dyDescent="0.25">
      <c r="A1" s="24" t="s">
        <v>58</v>
      </c>
      <c r="B1" s="25"/>
      <c r="C1" s="25"/>
      <c r="D1" s="26"/>
      <c r="E1" s="2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52D0-15D7-47EB-9F13-63BE03DE238D}">
  <dimension ref="A3:D26"/>
  <sheetViews>
    <sheetView topLeftCell="A7" workbookViewId="0">
      <selection activeCell="E21" sqref="E21"/>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 t="s">
        <v>30</v>
      </c>
      <c r="B3" s="2" t="s">
        <v>41</v>
      </c>
    </row>
    <row r="4" spans="1:4" x14ac:dyDescent="0.25">
      <c r="A4" s="2" t="s">
        <v>0</v>
      </c>
      <c r="B4" t="s">
        <v>42</v>
      </c>
      <c r="C4" t="s">
        <v>43</v>
      </c>
      <c r="D4" t="s">
        <v>1</v>
      </c>
    </row>
    <row r="5" spans="1:4" x14ac:dyDescent="0.25">
      <c r="A5" s="3" t="s">
        <v>32</v>
      </c>
      <c r="B5" s="1"/>
      <c r="C5" s="1"/>
      <c r="D5" s="1"/>
    </row>
    <row r="6" spans="1:4" x14ac:dyDescent="0.25">
      <c r="A6" s="4" t="s">
        <v>39</v>
      </c>
      <c r="B6" s="6">
        <v>20</v>
      </c>
      <c r="C6" s="6">
        <v>25</v>
      </c>
      <c r="D6" s="6">
        <v>45</v>
      </c>
    </row>
    <row r="7" spans="1:4" x14ac:dyDescent="0.25">
      <c r="A7" s="4" t="s">
        <v>40</v>
      </c>
      <c r="B7" s="6">
        <v>14</v>
      </c>
      <c r="C7" s="6">
        <v>35</v>
      </c>
      <c r="D7" s="6">
        <v>49</v>
      </c>
    </row>
    <row r="8" spans="1:4" x14ac:dyDescent="0.25">
      <c r="A8" s="3" t="s">
        <v>33</v>
      </c>
      <c r="B8" s="1"/>
      <c r="C8" s="1"/>
      <c r="D8" s="1"/>
    </row>
    <row r="9" spans="1:4" x14ac:dyDescent="0.25">
      <c r="A9" s="4" t="s">
        <v>39</v>
      </c>
      <c r="B9" s="6">
        <v>25</v>
      </c>
      <c r="C9" s="6">
        <v>17</v>
      </c>
      <c r="D9" s="6">
        <v>42</v>
      </c>
    </row>
    <row r="10" spans="1:4" x14ac:dyDescent="0.25">
      <c r="A10" s="4" t="s">
        <v>40</v>
      </c>
      <c r="B10" s="6">
        <v>15</v>
      </c>
      <c r="C10" s="6">
        <v>35</v>
      </c>
      <c r="D10" s="6">
        <v>50</v>
      </c>
    </row>
    <row r="11" spans="1:4" x14ac:dyDescent="0.25">
      <c r="A11" s="3" t="s">
        <v>34</v>
      </c>
      <c r="B11" s="1"/>
      <c r="C11" s="1"/>
      <c r="D11" s="1"/>
    </row>
    <row r="12" spans="1:4" x14ac:dyDescent="0.25">
      <c r="A12" s="4" t="s">
        <v>39</v>
      </c>
      <c r="B12" s="6">
        <v>14</v>
      </c>
      <c r="C12" s="6">
        <v>16</v>
      </c>
      <c r="D12" s="6">
        <v>30</v>
      </c>
    </row>
    <row r="13" spans="1:4" x14ac:dyDescent="0.25">
      <c r="A13" s="4" t="s">
        <v>40</v>
      </c>
      <c r="B13" s="6">
        <v>11</v>
      </c>
      <c r="C13" s="6">
        <v>50</v>
      </c>
      <c r="D13" s="6">
        <v>61</v>
      </c>
    </row>
    <row r="14" spans="1:4" x14ac:dyDescent="0.25">
      <c r="A14" s="3" t="s">
        <v>35</v>
      </c>
      <c r="B14" s="1"/>
      <c r="C14" s="1"/>
      <c r="D14" s="1"/>
    </row>
    <row r="15" spans="1:4" x14ac:dyDescent="0.25">
      <c r="A15" s="4" t="s">
        <v>39</v>
      </c>
      <c r="B15" s="6">
        <v>19</v>
      </c>
      <c r="C15" s="6">
        <v>24</v>
      </c>
      <c r="D15" s="6">
        <v>43</v>
      </c>
    </row>
    <row r="16" spans="1:4" x14ac:dyDescent="0.25">
      <c r="A16" s="4" t="s">
        <v>40</v>
      </c>
      <c r="B16" s="6">
        <v>13</v>
      </c>
      <c r="C16" s="6">
        <v>35</v>
      </c>
      <c r="D16" s="6">
        <v>48</v>
      </c>
    </row>
    <row r="17" spans="1:4" x14ac:dyDescent="0.25">
      <c r="A17" s="3" t="s">
        <v>36</v>
      </c>
      <c r="B17" s="1"/>
      <c r="C17" s="1"/>
      <c r="D17" s="1"/>
    </row>
    <row r="18" spans="1:4" x14ac:dyDescent="0.25">
      <c r="A18" s="4" t="s">
        <v>39</v>
      </c>
      <c r="B18" s="6">
        <v>27</v>
      </c>
      <c r="C18" s="6">
        <v>22</v>
      </c>
      <c r="D18" s="6">
        <v>49</v>
      </c>
    </row>
    <row r="19" spans="1:4" x14ac:dyDescent="0.25">
      <c r="A19" s="4" t="s">
        <v>40</v>
      </c>
      <c r="B19" s="6">
        <v>13</v>
      </c>
      <c r="C19" s="6">
        <v>30</v>
      </c>
      <c r="D19" s="6">
        <v>43</v>
      </c>
    </row>
    <row r="20" spans="1:4" x14ac:dyDescent="0.25">
      <c r="A20" s="3" t="s">
        <v>37</v>
      </c>
      <c r="B20" s="1"/>
      <c r="C20" s="1"/>
      <c r="D20" s="1"/>
    </row>
    <row r="21" spans="1:4" x14ac:dyDescent="0.25">
      <c r="A21" s="4" t="s">
        <v>39</v>
      </c>
      <c r="B21" s="6">
        <v>23</v>
      </c>
      <c r="C21" s="6">
        <v>25</v>
      </c>
      <c r="D21" s="6">
        <v>48</v>
      </c>
    </row>
    <row r="22" spans="1:4" x14ac:dyDescent="0.25">
      <c r="A22" s="4" t="s">
        <v>40</v>
      </c>
      <c r="B22" s="6">
        <v>14</v>
      </c>
      <c r="C22" s="6">
        <v>40</v>
      </c>
      <c r="D22" s="6">
        <v>54</v>
      </c>
    </row>
    <row r="23" spans="1:4" x14ac:dyDescent="0.25">
      <c r="A23" s="3" t="s">
        <v>38</v>
      </c>
      <c r="B23" s="1"/>
      <c r="C23" s="1"/>
      <c r="D23" s="1"/>
    </row>
    <row r="24" spans="1:4" x14ac:dyDescent="0.25">
      <c r="A24" s="4" t="s">
        <v>39</v>
      </c>
      <c r="B24" s="6">
        <v>21</v>
      </c>
      <c r="C24" s="6">
        <v>19</v>
      </c>
      <c r="D24" s="6">
        <v>40</v>
      </c>
    </row>
    <row r="25" spans="1:4" x14ac:dyDescent="0.25">
      <c r="A25" s="4" t="s">
        <v>40</v>
      </c>
      <c r="B25" s="6">
        <v>18</v>
      </c>
      <c r="C25" s="6">
        <v>30</v>
      </c>
      <c r="D25" s="6">
        <v>48</v>
      </c>
    </row>
    <row r="26" spans="1:4" x14ac:dyDescent="0.25">
      <c r="A26" s="3" t="s">
        <v>1</v>
      </c>
      <c r="B26" s="6">
        <v>247</v>
      </c>
      <c r="C26" s="6">
        <v>403</v>
      </c>
      <c r="D26" s="6">
        <v>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9813-7435-4CBE-8B12-7C704A2D6323}">
  <dimension ref="A1:C90"/>
  <sheetViews>
    <sheetView topLeftCell="A10" workbookViewId="0">
      <selection activeCell="S14" sqref="S14"/>
    </sheetView>
  </sheetViews>
  <sheetFormatPr defaultRowHeight="15" x14ac:dyDescent="0.25"/>
  <cols>
    <col min="1" max="1" width="13.140625" bestFit="1" customWidth="1"/>
    <col min="2" max="2" width="16.85546875" bestFit="1" customWidth="1"/>
    <col min="3" max="3" width="10.140625" bestFit="1" customWidth="1"/>
    <col min="4" max="4" width="4.57031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49" width="10.42578125" bestFit="1" customWidth="1"/>
    <col min="50" max="50" width="11.28515625" bestFit="1" customWidth="1"/>
  </cols>
  <sheetData>
    <row r="1" spans="1:3" x14ac:dyDescent="0.25">
      <c r="A1" s="2" t="s">
        <v>0</v>
      </c>
      <c r="B1" t="s">
        <v>30</v>
      </c>
      <c r="C1" t="s">
        <v>31</v>
      </c>
    </row>
    <row r="2" spans="1:3" x14ac:dyDescent="0.25">
      <c r="A2" s="3" t="s">
        <v>2</v>
      </c>
      <c r="B2" s="1"/>
      <c r="C2" s="1"/>
    </row>
    <row r="3" spans="1:3" x14ac:dyDescent="0.25">
      <c r="A3" s="4" t="s">
        <v>3</v>
      </c>
      <c r="B3" s="1"/>
      <c r="C3" s="1"/>
    </row>
    <row r="4" spans="1:3" x14ac:dyDescent="0.25">
      <c r="A4" s="5" t="s">
        <v>4</v>
      </c>
      <c r="B4" s="6">
        <v>228</v>
      </c>
      <c r="C4" s="6">
        <v>1</v>
      </c>
    </row>
    <row r="5" spans="1:3" x14ac:dyDescent="0.25">
      <c r="A5" s="5" t="s">
        <v>5</v>
      </c>
      <c r="B5" s="6">
        <v>229</v>
      </c>
      <c r="C5" s="6">
        <v>1</v>
      </c>
    </row>
    <row r="6" spans="1:3" x14ac:dyDescent="0.25">
      <c r="A6" s="5" t="s">
        <v>6</v>
      </c>
      <c r="B6" s="6">
        <v>229</v>
      </c>
      <c r="C6" s="6">
        <v>1</v>
      </c>
    </row>
    <row r="7" spans="1:3" x14ac:dyDescent="0.25">
      <c r="A7" s="4" t="s">
        <v>22</v>
      </c>
      <c r="B7" s="6">
        <v>229</v>
      </c>
      <c r="C7" s="6">
        <v>3</v>
      </c>
    </row>
    <row r="8" spans="1:3" x14ac:dyDescent="0.25">
      <c r="A8" s="4" t="s">
        <v>7</v>
      </c>
      <c r="B8" s="1"/>
      <c r="C8" s="1"/>
    </row>
    <row r="9" spans="1:3" x14ac:dyDescent="0.25">
      <c r="A9" s="5" t="s">
        <v>8</v>
      </c>
      <c r="B9" s="6">
        <v>233</v>
      </c>
      <c r="C9" s="6">
        <v>4</v>
      </c>
    </row>
    <row r="10" spans="1:3" x14ac:dyDescent="0.25">
      <c r="A10" s="5" t="s">
        <v>9</v>
      </c>
      <c r="B10" s="6">
        <v>242</v>
      </c>
      <c r="C10" s="6">
        <v>8</v>
      </c>
    </row>
    <row r="11" spans="1:3" x14ac:dyDescent="0.25">
      <c r="A11" s="5" t="s">
        <v>10</v>
      </c>
      <c r="B11" s="6">
        <v>251</v>
      </c>
      <c r="C11" s="6">
        <v>9</v>
      </c>
    </row>
    <row r="12" spans="1:3" x14ac:dyDescent="0.25">
      <c r="A12" s="4" t="s">
        <v>23</v>
      </c>
      <c r="B12" s="6">
        <v>251</v>
      </c>
      <c r="C12" s="6">
        <v>21</v>
      </c>
    </row>
    <row r="13" spans="1:3" x14ac:dyDescent="0.25">
      <c r="A13" s="4" t="s">
        <v>11</v>
      </c>
      <c r="B13" s="1"/>
      <c r="C13" s="1"/>
    </row>
    <row r="14" spans="1:3" x14ac:dyDescent="0.25">
      <c r="A14" s="5" t="s">
        <v>12</v>
      </c>
      <c r="B14" s="6">
        <v>258</v>
      </c>
      <c r="C14" s="6">
        <v>7</v>
      </c>
    </row>
    <row r="15" spans="1:3" x14ac:dyDescent="0.25">
      <c r="A15" s="5" t="s">
        <v>13</v>
      </c>
      <c r="B15" s="6">
        <v>269</v>
      </c>
      <c r="C15" s="6">
        <v>11</v>
      </c>
    </row>
    <row r="16" spans="1:3" x14ac:dyDescent="0.25">
      <c r="A16" s="5" t="s">
        <v>14</v>
      </c>
      <c r="B16" s="6">
        <v>275</v>
      </c>
      <c r="C16" s="6">
        <v>6</v>
      </c>
    </row>
    <row r="17" spans="1:3" x14ac:dyDescent="0.25">
      <c r="A17" s="4" t="s">
        <v>24</v>
      </c>
      <c r="B17" s="6">
        <v>275</v>
      </c>
      <c r="C17" s="6">
        <v>24</v>
      </c>
    </row>
    <row r="18" spans="1:3" x14ac:dyDescent="0.25">
      <c r="A18" s="4" t="s">
        <v>15</v>
      </c>
      <c r="B18" s="1"/>
      <c r="C18" s="1"/>
    </row>
    <row r="19" spans="1:3" x14ac:dyDescent="0.25">
      <c r="A19" s="5" t="s">
        <v>16</v>
      </c>
      <c r="B19" s="6">
        <v>289</v>
      </c>
      <c r="C19" s="6">
        <v>14</v>
      </c>
    </row>
    <row r="20" spans="1:3" x14ac:dyDescent="0.25">
      <c r="A20" s="5" t="s">
        <v>17</v>
      </c>
      <c r="B20" s="6">
        <v>291</v>
      </c>
      <c r="C20" s="6">
        <v>9</v>
      </c>
    </row>
    <row r="21" spans="1:3" x14ac:dyDescent="0.25">
      <c r="A21" s="5" t="s">
        <v>18</v>
      </c>
      <c r="B21" s="6">
        <v>300</v>
      </c>
      <c r="C21" s="6">
        <v>7</v>
      </c>
    </row>
    <row r="22" spans="1:3" x14ac:dyDescent="0.25">
      <c r="A22" s="4" t="s">
        <v>25</v>
      </c>
      <c r="B22" s="6">
        <v>300</v>
      </c>
      <c r="C22" s="6">
        <v>30</v>
      </c>
    </row>
    <row r="23" spans="1:3" x14ac:dyDescent="0.25">
      <c r="A23" s="3" t="s">
        <v>26</v>
      </c>
      <c r="B23" s="6">
        <v>300</v>
      </c>
      <c r="C23" s="6">
        <v>78</v>
      </c>
    </row>
    <row r="24" spans="1:3" x14ac:dyDescent="0.25">
      <c r="A24" s="3" t="s">
        <v>19</v>
      </c>
      <c r="B24" s="1"/>
      <c r="C24" s="1"/>
    </row>
    <row r="25" spans="1:3" x14ac:dyDescent="0.25">
      <c r="A25" s="4" t="s">
        <v>3</v>
      </c>
      <c r="B25" s="1"/>
      <c r="C25" s="1"/>
    </row>
    <row r="26" spans="1:3" x14ac:dyDescent="0.25">
      <c r="A26" s="5" t="s">
        <v>4</v>
      </c>
      <c r="B26" s="6">
        <v>312</v>
      </c>
      <c r="C26" s="6">
        <v>10</v>
      </c>
    </row>
    <row r="27" spans="1:3" x14ac:dyDescent="0.25">
      <c r="A27" s="5" t="s">
        <v>5</v>
      </c>
      <c r="B27" s="6">
        <v>322</v>
      </c>
      <c r="C27" s="6">
        <v>9</v>
      </c>
    </row>
    <row r="28" spans="1:3" x14ac:dyDescent="0.25">
      <c r="A28" s="5" t="s">
        <v>6</v>
      </c>
      <c r="B28" s="6">
        <v>338</v>
      </c>
      <c r="C28" s="6">
        <v>18</v>
      </c>
    </row>
    <row r="29" spans="1:3" x14ac:dyDescent="0.25">
      <c r="A29" s="4" t="s">
        <v>22</v>
      </c>
      <c r="B29" s="6">
        <v>338</v>
      </c>
      <c r="C29" s="6">
        <v>37</v>
      </c>
    </row>
    <row r="30" spans="1:3" x14ac:dyDescent="0.25">
      <c r="A30" s="4" t="s">
        <v>7</v>
      </c>
      <c r="B30" s="1"/>
      <c r="C30" s="1"/>
    </row>
    <row r="31" spans="1:3" x14ac:dyDescent="0.25">
      <c r="A31" s="5" t="s">
        <v>8</v>
      </c>
      <c r="B31" s="6">
        <v>343</v>
      </c>
      <c r="C31" s="6">
        <v>8</v>
      </c>
    </row>
    <row r="32" spans="1:3" x14ac:dyDescent="0.25">
      <c r="A32" s="5" t="s">
        <v>9</v>
      </c>
      <c r="B32" s="6">
        <v>351</v>
      </c>
      <c r="C32" s="6">
        <v>7</v>
      </c>
    </row>
    <row r="33" spans="1:3" x14ac:dyDescent="0.25">
      <c r="A33" s="5" t="s">
        <v>10</v>
      </c>
      <c r="B33" s="6">
        <v>361</v>
      </c>
      <c r="C33" s="6">
        <v>7</v>
      </c>
    </row>
    <row r="34" spans="1:3" x14ac:dyDescent="0.25">
      <c r="A34" s="4" t="s">
        <v>23</v>
      </c>
      <c r="B34" s="6">
        <v>361</v>
      </c>
      <c r="C34" s="6">
        <v>22</v>
      </c>
    </row>
    <row r="35" spans="1:3" x14ac:dyDescent="0.25">
      <c r="A35" s="4" t="s">
        <v>11</v>
      </c>
      <c r="B35" s="1"/>
      <c r="C35" s="1"/>
    </row>
    <row r="36" spans="1:3" x14ac:dyDescent="0.25">
      <c r="A36" s="5" t="s">
        <v>12</v>
      </c>
      <c r="B36" s="6">
        <v>370</v>
      </c>
      <c r="C36" s="6">
        <v>8</v>
      </c>
    </row>
    <row r="37" spans="1:3" x14ac:dyDescent="0.25">
      <c r="A37" s="5" t="s">
        <v>13</v>
      </c>
      <c r="B37" s="6">
        <v>386</v>
      </c>
      <c r="C37" s="6">
        <v>18</v>
      </c>
    </row>
    <row r="38" spans="1:3" x14ac:dyDescent="0.25">
      <c r="A38" s="5" t="s">
        <v>14</v>
      </c>
      <c r="B38" s="6">
        <v>403</v>
      </c>
      <c r="C38" s="6">
        <v>21</v>
      </c>
    </row>
    <row r="39" spans="1:3" x14ac:dyDescent="0.25">
      <c r="A39" s="4" t="s">
        <v>24</v>
      </c>
      <c r="B39" s="6">
        <v>403</v>
      </c>
      <c r="C39" s="6">
        <v>47</v>
      </c>
    </row>
    <row r="40" spans="1:3" x14ac:dyDescent="0.25">
      <c r="A40" s="4" t="s">
        <v>15</v>
      </c>
      <c r="B40" s="1"/>
      <c r="C40" s="1"/>
    </row>
    <row r="41" spans="1:3" x14ac:dyDescent="0.25">
      <c r="A41" s="5" t="s">
        <v>16</v>
      </c>
      <c r="B41" s="6">
        <v>426</v>
      </c>
      <c r="C41" s="6">
        <v>24</v>
      </c>
    </row>
    <row r="42" spans="1:3" x14ac:dyDescent="0.25">
      <c r="A42" s="5" t="s">
        <v>17</v>
      </c>
      <c r="B42" s="6">
        <v>453</v>
      </c>
      <c r="C42" s="6">
        <v>33</v>
      </c>
    </row>
    <row r="43" spans="1:3" x14ac:dyDescent="0.25">
      <c r="A43" s="5" t="s">
        <v>18</v>
      </c>
      <c r="B43" s="6">
        <v>467</v>
      </c>
      <c r="C43" s="6">
        <v>17</v>
      </c>
    </row>
    <row r="44" spans="1:3" x14ac:dyDescent="0.25">
      <c r="A44" s="4" t="s">
        <v>25</v>
      </c>
      <c r="B44" s="6">
        <v>467</v>
      </c>
      <c r="C44" s="6">
        <v>74</v>
      </c>
    </row>
    <row r="45" spans="1:3" x14ac:dyDescent="0.25">
      <c r="A45" s="3" t="s">
        <v>27</v>
      </c>
      <c r="B45" s="6">
        <v>467</v>
      </c>
      <c r="C45" s="6">
        <v>180</v>
      </c>
    </row>
    <row r="46" spans="1:3" x14ac:dyDescent="0.25">
      <c r="A46" s="3" t="s">
        <v>20</v>
      </c>
      <c r="B46" s="1"/>
      <c r="C46" s="1"/>
    </row>
    <row r="47" spans="1:3" x14ac:dyDescent="0.25">
      <c r="A47" s="4" t="s">
        <v>3</v>
      </c>
      <c r="B47" s="1"/>
      <c r="C47" s="1"/>
    </row>
    <row r="48" spans="1:3" x14ac:dyDescent="0.25">
      <c r="A48" s="5" t="s">
        <v>4</v>
      </c>
      <c r="B48" s="6">
        <v>455</v>
      </c>
      <c r="C48" s="6">
        <v>18</v>
      </c>
    </row>
    <row r="49" spans="1:3" x14ac:dyDescent="0.25">
      <c r="A49" s="5" t="s">
        <v>5</v>
      </c>
      <c r="B49" s="6">
        <v>454</v>
      </c>
      <c r="C49" s="6">
        <v>27</v>
      </c>
    </row>
    <row r="50" spans="1:3" x14ac:dyDescent="0.25">
      <c r="A50" s="5" t="s">
        <v>6</v>
      </c>
      <c r="B50" s="6">
        <v>449</v>
      </c>
      <c r="C50" s="6">
        <v>21</v>
      </c>
    </row>
    <row r="51" spans="1:3" x14ac:dyDescent="0.25">
      <c r="A51" s="4" t="s">
        <v>22</v>
      </c>
      <c r="B51" s="6">
        <v>449</v>
      </c>
      <c r="C51" s="6">
        <v>66</v>
      </c>
    </row>
    <row r="52" spans="1:3" x14ac:dyDescent="0.25">
      <c r="A52" s="4" t="s">
        <v>7</v>
      </c>
      <c r="B52" s="1"/>
      <c r="C52" s="1"/>
    </row>
    <row r="53" spans="1:3" x14ac:dyDescent="0.25">
      <c r="A53" s="5" t="s">
        <v>8</v>
      </c>
      <c r="B53" s="6">
        <v>448</v>
      </c>
      <c r="C53" s="6">
        <v>31</v>
      </c>
    </row>
    <row r="54" spans="1:3" x14ac:dyDescent="0.25">
      <c r="A54" s="5" t="s">
        <v>9</v>
      </c>
      <c r="B54" s="6">
        <v>454</v>
      </c>
      <c r="C54" s="6">
        <v>47</v>
      </c>
    </row>
    <row r="55" spans="1:3" x14ac:dyDescent="0.25">
      <c r="A55" s="5" t="s">
        <v>10</v>
      </c>
      <c r="B55" s="6">
        <v>458</v>
      </c>
      <c r="C55" s="6">
        <v>36</v>
      </c>
    </row>
    <row r="56" spans="1:3" x14ac:dyDescent="0.25">
      <c r="A56" s="4" t="s">
        <v>23</v>
      </c>
      <c r="B56" s="6">
        <v>458</v>
      </c>
      <c r="C56" s="6">
        <v>114</v>
      </c>
    </row>
    <row r="57" spans="1:3" x14ac:dyDescent="0.25">
      <c r="A57" s="4" t="s">
        <v>11</v>
      </c>
      <c r="B57" s="1"/>
      <c r="C57" s="1"/>
    </row>
    <row r="58" spans="1:3" x14ac:dyDescent="0.25">
      <c r="A58" s="5" t="s">
        <v>12</v>
      </c>
      <c r="B58" s="6">
        <v>462</v>
      </c>
      <c r="C58" s="6">
        <v>53</v>
      </c>
    </row>
    <row r="59" spans="1:3" x14ac:dyDescent="0.25">
      <c r="A59" s="5" t="s">
        <v>13</v>
      </c>
      <c r="B59" s="6">
        <v>488</v>
      </c>
      <c r="C59" s="6">
        <v>76</v>
      </c>
    </row>
    <row r="60" spans="1:3" x14ac:dyDescent="0.25">
      <c r="A60" s="5" t="s">
        <v>14</v>
      </c>
      <c r="B60" s="6">
        <v>494</v>
      </c>
      <c r="C60" s="6">
        <v>47</v>
      </c>
    </row>
    <row r="61" spans="1:3" x14ac:dyDescent="0.25">
      <c r="A61" s="4" t="s">
        <v>24</v>
      </c>
      <c r="B61" s="6">
        <v>494</v>
      </c>
      <c r="C61" s="6">
        <v>176</v>
      </c>
    </row>
    <row r="62" spans="1:3" x14ac:dyDescent="0.25">
      <c r="A62" s="4" t="s">
        <v>15</v>
      </c>
      <c r="B62" s="1"/>
      <c r="C62" s="1"/>
    </row>
    <row r="63" spans="1:3" x14ac:dyDescent="0.25">
      <c r="A63" s="5" t="s">
        <v>16</v>
      </c>
      <c r="B63" s="6">
        <v>504</v>
      </c>
      <c r="C63" s="6">
        <v>65</v>
      </c>
    </row>
    <row r="64" spans="1:3" x14ac:dyDescent="0.25">
      <c r="A64" s="5" t="s">
        <v>17</v>
      </c>
      <c r="B64" s="6">
        <v>517</v>
      </c>
      <c r="C64" s="6">
        <v>55</v>
      </c>
    </row>
    <row r="65" spans="1:3" x14ac:dyDescent="0.25">
      <c r="A65" s="5" t="s">
        <v>18</v>
      </c>
      <c r="B65" s="6">
        <v>505</v>
      </c>
      <c r="C65" s="6">
        <v>10</v>
      </c>
    </row>
    <row r="66" spans="1:3" x14ac:dyDescent="0.25">
      <c r="A66" s="4" t="s">
        <v>25</v>
      </c>
      <c r="B66" s="6">
        <v>505</v>
      </c>
      <c r="C66" s="6">
        <v>130</v>
      </c>
    </row>
    <row r="67" spans="1:3" x14ac:dyDescent="0.25">
      <c r="A67" s="3" t="s">
        <v>28</v>
      </c>
      <c r="B67" s="6">
        <v>505</v>
      </c>
      <c r="C67" s="6">
        <v>486</v>
      </c>
    </row>
    <row r="68" spans="1:3" x14ac:dyDescent="0.25">
      <c r="A68" s="3" t="s">
        <v>21</v>
      </c>
      <c r="B68" s="1"/>
      <c r="C68" s="1"/>
    </row>
    <row r="69" spans="1:3" x14ac:dyDescent="0.25">
      <c r="A69" s="4" t="s">
        <v>3</v>
      </c>
      <c r="B69" s="1"/>
      <c r="C69" s="1"/>
    </row>
    <row r="70" spans="1:3" x14ac:dyDescent="0.25">
      <c r="A70" s="5" t="s">
        <v>4</v>
      </c>
      <c r="B70" s="6">
        <v>506</v>
      </c>
      <c r="C70" s="6">
        <v>39</v>
      </c>
    </row>
    <row r="71" spans="1:3" x14ac:dyDescent="0.25">
      <c r="A71" s="5" t="s">
        <v>5</v>
      </c>
      <c r="B71" s="6">
        <v>505</v>
      </c>
      <c r="C71" s="6">
        <v>34</v>
      </c>
    </row>
    <row r="72" spans="1:3" x14ac:dyDescent="0.25">
      <c r="A72" s="5" t="s">
        <v>6</v>
      </c>
      <c r="B72" s="6">
        <v>525</v>
      </c>
      <c r="C72" s="6">
        <v>54</v>
      </c>
    </row>
    <row r="73" spans="1:3" x14ac:dyDescent="0.25">
      <c r="A73" s="4" t="s">
        <v>22</v>
      </c>
      <c r="B73" s="6">
        <v>525</v>
      </c>
      <c r="C73" s="6">
        <v>127</v>
      </c>
    </row>
    <row r="74" spans="1:3" x14ac:dyDescent="0.25">
      <c r="A74" s="4" t="s">
        <v>7</v>
      </c>
      <c r="B74" s="1"/>
      <c r="C74" s="1"/>
    </row>
    <row r="75" spans="1:3" x14ac:dyDescent="0.25">
      <c r="A75" s="5" t="s">
        <v>8</v>
      </c>
      <c r="B75" s="6">
        <v>537</v>
      </c>
      <c r="C75" s="6">
        <v>72</v>
      </c>
    </row>
    <row r="76" spans="1:3" x14ac:dyDescent="0.25">
      <c r="A76" s="5" t="s">
        <v>9</v>
      </c>
      <c r="B76" s="6">
        <v>571</v>
      </c>
      <c r="C76" s="6">
        <v>108</v>
      </c>
    </row>
    <row r="77" spans="1:3" x14ac:dyDescent="0.25">
      <c r="A77" s="5" t="s">
        <v>10</v>
      </c>
      <c r="B77" s="6">
        <v>633</v>
      </c>
      <c r="C77" s="6">
        <v>118</v>
      </c>
    </row>
    <row r="78" spans="1:3" x14ac:dyDescent="0.25">
      <c r="A78" s="4" t="s">
        <v>23</v>
      </c>
      <c r="B78" s="6">
        <v>633</v>
      </c>
      <c r="C78" s="6">
        <v>298</v>
      </c>
    </row>
    <row r="79" spans="1:3" x14ac:dyDescent="0.25">
      <c r="A79" s="4" t="s">
        <v>11</v>
      </c>
      <c r="B79" s="1"/>
      <c r="C79" s="1"/>
    </row>
    <row r="80" spans="1:3" x14ac:dyDescent="0.25">
      <c r="A80" s="5" t="s">
        <v>12</v>
      </c>
      <c r="B80" s="6">
        <v>635</v>
      </c>
      <c r="C80" s="6">
        <v>102</v>
      </c>
    </row>
    <row r="81" spans="1:3" x14ac:dyDescent="0.25">
      <c r="A81" s="5" t="s">
        <v>13</v>
      </c>
      <c r="B81" s="6">
        <v>634</v>
      </c>
      <c r="C81" s="6">
        <v>96</v>
      </c>
    </row>
    <row r="82" spans="1:3" x14ac:dyDescent="0.25">
      <c r="A82" s="5" t="s">
        <v>14</v>
      </c>
      <c r="B82" s="6">
        <v>648</v>
      </c>
      <c r="C82" s="6">
        <v>80</v>
      </c>
    </row>
    <row r="83" spans="1:3" x14ac:dyDescent="0.25">
      <c r="A83" s="4" t="s">
        <v>24</v>
      </c>
      <c r="B83" s="6">
        <v>648</v>
      </c>
      <c r="C83" s="6">
        <v>278</v>
      </c>
    </row>
    <row r="84" spans="1:3" x14ac:dyDescent="0.25">
      <c r="A84" s="4" t="s">
        <v>15</v>
      </c>
      <c r="B84" s="1"/>
      <c r="C84" s="1"/>
    </row>
    <row r="85" spans="1:3" x14ac:dyDescent="0.25">
      <c r="A85" s="5" t="s">
        <v>16</v>
      </c>
      <c r="B85" s="6">
        <v>658</v>
      </c>
      <c r="C85" s="6">
        <v>102</v>
      </c>
    </row>
    <row r="86" spans="1:3" x14ac:dyDescent="0.25">
      <c r="A86" s="5" t="s">
        <v>17</v>
      </c>
      <c r="B86" s="6">
        <v>657</v>
      </c>
      <c r="C86" s="6">
        <v>45</v>
      </c>
    </row>
    <row r="87" spans="1:3" x14ac:dyDescent="0.25">
      <c r="A87" s="5" t="s">
        <v>18</v>
      </c>
      <c r="B87" s="6">
        <v>650</v>
      </c>
      <c r="C87" s="6">
        <v>2</v>
      </c>
    </row>
    <row r="88" spans="1:3" x14ac:dyDescent="0.25">
      <c r="A88" s="4" t="s">
        <v>25</v>
      </c>
      <c r="B88" s="6">
        <v>650</v>
      </c>
      <c r="C88" s="6">
        <v>149</v>
      </c>
    </row>
    <row r="89" spans="1:3" x14ac:dyDescent="0.25">
      <c r="A89" s="3" t="s">
        <v>29</v>
      </c>
      <c r="B89" s="6">
        <v>650</v>
      </c>
      <c r="C89" s="6">
        <v>852</v>
      </c>
    </row>
    <row r="90" spans="1:3" x14ac:dyDescent="0.25">
      <c r="A90" s="3" t="s">
        <v>1</v>
      </c>
      <c r="B90" s="6">
        <v>650</v>
      </c>
      <c r="C90" s="6">
        <v>1596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7F15-DF88-4D0E-B1EE-3FA2D2665CE0}">
  <dimension ref="A3:C8"/>
  <sheetViews>
    <sheetView workbookViewId="0">
      <selection activeCell="G4" sqref="G4"/>
    </sheetView>
  </sheetViews>
  <sheetFormatPr defaultRowHeight="15" x14ac:dyDescent="0.25"/>
  <cols>
    <col min="1" max="1" width="13.140625" bestFit="1" customWidth="1"/>
    <col min="2" max="2" width="10.7109375" bestFit="1" customWidth="1"/>
    <col min="3" max="3" width="9.28515625" bestFit="1" customWidth="1"/>
  </cols>
  <sheetData>
    <row r="3" spans="1:3" x14ac:dyDescent="0.25">
      <c r="A3" s="2" t="s">
        <v>0</v>
      </c>
      <c r="B3" t="s">
        <v>54</v>
      </c>
      <c r="C3" t="s">
        <v>55</v>
      </c>
    </row>
    <row r="4" spans="1:3" x14ac:dyDescent="0.25">
      <c r="A4" s="3" t="s">
        <v>2</v>
      </c>
      <c r="B4" s="6">
        <v>11</v>
      </c>
      <c r="C4" s="1">
        <v>11</v>
      </c>
    </row>
    <row r="5" spans="1:3" x14ac:dyDescent="0.25">
      <c r="A5" s="3" t="s">
        <v>19</v>
      </c>
      <c r="B5" s="6">
        <v>96</v>
      </c>
      <c r="C5" s="1">
        <v>92</v>
      </c>
    </row>
    <row r="6" spans="1:3" x14ac:dyDescent="0.25">
      <c r="A6" s="3" t="s">
        <v>20</v>
      </c>
      <c r="B6" s="6">
        <v>599</v>
      </c>
      <c r="C6" s="1">
        <v>400</v>
      </c>
    </row>
    <row r="7" spans="1:3" x14ac:dyDescent="0.25">
      <c r="A7" s="3" t="s">
        <v>21</v>
      </c>
      <c r="B7" s="6">
        <v>950</v>
      </c>
      <c r="C7" s="1">
        <v>676</v>
      </c>
    </row>
    <row r="8" spans="1:3" x14ac:dyDescent="0.25">
      <c r="A8" s="3" t="s">
        <v>1</v>
      </c>
      <c r="B8" s="6">
        <v>1656</v>
      </c>
      <c r="C8" s="1">
        <v>1179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3991-DB7D-4A22-9574-62C0AD7BD951}">
  <dimension ref="A3:D12"/>
  <sheetViews>
    <sheetView workbookViewId="0">
      <selection activeCell="B15" sqref="B15"/>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 t="s">
        <v>30</v>
      </c>
      <c r="B3" s="2" t="s">
        <v>41</v>
      </c>
    </row>
    <row r="4" spans="1:4" x14ac:dyDescent="0.25">
      <c r="A4" s="2" t="s">
        <v>0</v>
      </c>
      <c r="B4" t="s">
        <v>42</v>
      </c>
      <c r="C4" t="s">
        <v>43</v>
      </c>
      <c r="D4" t="s">
        <v>1</v>
      </c>
    </row>
    <row r="5" spans="1:4" x14ac:dyDescent="0.25">
      <c r="A5" s="3" t="s">
        <v>51</v>
      </c>
      <c r="B5" s="6">
        <v>25</v>
      </c>
      <c r="C5" s="6">
        <v>50</v>
      </c>
      <c r="D5" s="6">
        <v>75</v>
      </c>
    </row>
    <row r="6" spans="1:4" x14ac:dyDescent="0.25">
      <c r="A6" s="3" t="s">
        <v>44</v>
      </c>
      <c r="B6" s="6">
        <v>86</v>
      </c>
      <c r="C6" s="6">
        <v>27</v>
      </c>
      <c r="D6" s="6">
        <v>113</v>
      </c>
    </row>
    <row r="7" spans="1:4" x14ac:dyDescent="0.25">
      <c r="A7" s="3" t="s">
        <v>46</v>
      </c>
      <c r="B7" s="6">
        <v>21</v>
      </c>
      <c r="C7" s="6">
        <v>41</v>
      </c>
      <c r="D7" s="6">
        <v>62</v>
      </c>
    </row>
    <row r="8" spans="1:4" x14ac:dyDescent="0.25">
      <c r="A8" s="3" t="s">
        <v>48</v>
      </c>
      <c r="B8" s="6">
        <v>34</v>
      </c>
      <c r="C8" s="6">
        <v>90</v>
      </c>
      <c r="D8" s="6">
        <v>124</v>
      </c>
    </row>
    <row r="9" spans="1:4" x14ac:dyDescent="0.25">
      <c r="A9" s="3" t="s">
        <v>47</v>
      </c>
      <c r="B9" s="6">
        <v>21</v>
      </c>
      <c r="C9" s="6">
        <v>73</v>
      </c>
      <c r="D9" s="6">
        <v>94</v>
      </c>
    </row>
    <row r="10" spans="1:4" x14ac:dyDescent="0.25">
      <c r="A10" s="3" t="s">
        <v>50</v>
      </c>
      <c r="B10" s="6">
        <v>33</v>
      </c>
      <c r="C10" s="6">
        <v>81</v>
      </c>
      <c r="D10" s="6">
        <v>114</v>
      </c>
    </row>
    <row r="11" spans="1:4" x14ac:dyDescent="0.25">
      <c r="A11" s="3" t="s">
        <v>52</v>
      </c>
      <c r="B11" s="6">
        <v>27</v>
      </c>
      <c r="C11" s="6">
        <v>41</v>
      </c>
      <c r="D11" s="6">
        <v>68</v>
      </c>
    </row>
    <row r="12" spans="1:4" x14ac:dyDescent="0.25">
      <c r="A12" s="3" t="s">
        <v>1</v>
      </c>
      <c r="B12" s="6">
        <v>247</v>
      </c>
      <c r="C12" s="6">
        <v>403</v>
      </c>
      <c r="D12" s="6">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9733E-D5D3-4764-8DE6-F48D4335215D}">
  <dimension ref="A3:D26"/>
  <sheetViews>
    <sheetView topLeftCell="A4" workbookViewId="0">
      <selection activeCell="E2" sqref="E2"/>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2.28515625" bestFit="1" customWidth="1"/>
    <col min="17" max="17" width="11.28515625" bestFit="1" customWidth="1"/>
  </cols>
  <sheetData>
    <row r="3" spans="1:4" x14ac:dyDescent="0.25">
      <c r="A3" s="2" t="s">
        <v>53</v>
      </c>
      <c r="B3" s="2" t="s">
        <v>41</v>
      </c>
    </row>
    <row r="4" spans="1:4" x14ac:dyDescent="0.25">
      <c r="A4" s="2" t="s">
        <v>0</v>
      </c>
      <c r="B4" t="s">
        <v>42</v>
      </c>
      <c r="C4" t="s">
        <v>43</v>
      </c>
      <c r="D4" t="s">
        <v>1</v>
      </c>
    </row>
    <row r="5" spans="1:4" x14ac:dyDescent="0.25">
      <c r="A5" s="3" t="s">
        <v>32</v>
      </c>
      <c r="B5" s="1"/>
      <c r="C5" s="1"/>
      <c r="D5" s="1"/>
    </row>
    <row r="6" spans="1:4" x14ac:dyDescent="0.25">
      <c r="A6" s="4" t="s">
        <v>39</v>
      </c>
      <c r="B6" s="6">
        <v>76.815238095238087</v>
      </c>
      <c r="C6" s="6">
        <v>28.947199999999999</v>
      </c>
      <c r="D6" s="6">
        <v>50.800000000000004</v>
      </c>
    </row>
    <row r="7" spans="1:4" x14ac:dyDescent="0.25">
      <c r="A7" s="4" t="s">
        <v>40</v>
      </c>
      <c r="B7" s="6">
        <v>112.63642857142858</v>
      </c>
      <c r="C7" s="6">
        <v>20.302857142857142</v>
      </c>
      <c r="D7" s="6">
        <v>46.683877551020416</v>
      </c>
    </row>
    <row r="8" spans="1:4" x14ac:dyDescent="0.25">
      <c r="A8" s="3" t="s">
        <v>33</v>
      </c>
      <c r="B8" s="1"/>
      <c r="C8" s="1"/>
      <c r="D8" s="1"/>
    </row>
    <row r="9" spans="1:4" x14ac:dyDescent="0.25">
      <c r="A9" s="4" t="s">
        <v>39</v>
      </c>
      <c r="B9" s="6">
        <v>86.816800000000001</v>
      </c>
      <c r="C9" s="6">
        <v>15.668823529411766</v>
      </c>
      <c r="D9" s="6">
        <v>58.018809523809523</v>
      </c>
    </row>
    <row r="10" spans="1:4" x14ac:dyDescent="0.25">
      <c r="A10" s="4" t="s">
        <v>40</v>
      </c>
      <c r="B10" s="6">
        <v>63.764000000000003</v>
      </c>
      <c r="C10" s="6">
        <v>16.629428571428569</v>
      </c>
      <c r="D10" s="6">
        <v>30.7698</v>
      </c>
    </row>
    <row r="11" spans="1:4" x14ac:dyDescent="0.25">
      <c r="A11" s="3" t="s">
        <v>34</v>
      </c>
      <c r="B11" s="1"/>
      <c r="C11" s="1"/>
      <c r="D11" s="1"/>
    </row>
    <row r="12" spans="1:4" x14ac:dyDescent="0.25">
      <c r="A12" s="4" t="s">
        <v>39</v>
      </c>
      <c r="B12" s="6">
        <v>55.166428571428575</v>
      </c>
      <c r="C12" s="6">
        <v>10.90764705882353</v>
      </c>
      <c r="D12" s="6">
        <v>30.895483870967741</v>
      </c>
    </row>
    <row r="13" spans="1:4" x14ac:dyDescent="0.25">
      <c r="A13" s="4" t="s">
        <v>40</v>
      </c>
      <c r="B13" s="6">
        <v>130.64363636363635</v>
      </c>
      <c r="C13" s="6">
        <v>18.820399999999999</v>
      </c>
      <c r="D13" s="6">
        <v>38.985245901639345</v>
      </c>
    </row>
    <row r="14" spans="1:4" x14ac:dyDescent="0.25">
      <c r="A14" s="3" t="s">
        <v>35</v>
      </c>
      <c r="B14" s="1"/>
      <c r="C14" s="1"/>
      <c r="D14" s="1"/>
    </row>
    <row r="15" spans="1:4" x14ac:dyDescent="0.25">
      <c r="A15" s="4" t="s">
        <v>39</v>
      </c>
      <c r="B15" s="6">
        <v>88.446315789473687</v>
      </c>
      <c r="C15" s="6">
        <v>18.317083333333333</v>
      </c>
      <c r="D15" s="6">
        <v>49.304418604651168</v>
      </c>
    </row>
    <row r="16" spans="1:4" x14ac:dyDescent="0.25">
      <c r="A16" s="4" t="s">
        <v>40</v>
      </c>
      <c r="B16" s="6">
        <v>83.696923076923071</v>
      </c>
      <c r="C16" s="6">
        <v>18.36611111111111</v>
      </c>
      <c r="D16" s="6">
        <v>35.698775510204079</v>
      </c>
    </row>
    <row r="17" spans="1:4" x14ac:dyDescent="0.25">
      <c r="A17" s="3" t="s">
        <v>36</v>
      </c>
      <c r="B17" s="1"/>
      <c r="C17" s="1"/>
      <c r="D17" s="1"/>
    </row>
    <row r="18" spans="1:4" x14ac:dyDescent="0.25">
      <c r="A18" s="4" t="s">
        <v>39</v>
      </c>
      <c r="B18" s="6">
        <v>86.20703703703704</v>
      </c>
      <c r="C18" s="6">
        <v>12.388260869565217</v>
      </c>
      <c r="D18" s="6">
        <v>52.250399999999999</v>
      </c>
    </row>
    <row r="19" spans="1:4" x14ac:dyDescent="0.25">
      <c r="A19" s="4" t="s">
        <v>40</v>
      </c>
      <c r="B19" s="6">
        <v>66.261538461538464</v>
      </c>
      <c r="C19" s="6">
        <v>33.782258064516128</v>
      </c>
      <c r="D19" s="6">
        <v>43.378409090909095</v>
      </c>
    </row>
    <row r="20" spans="1:4" x14ac:dyDescent="0.25">
      <c r="A20" s="3" t="s">
        <v>37</v>
      </c>
      <c r="B20" s="1"/>
      <c r="C20" s="1"/>
      <c r="D20" s="1"/>
    </row>
    <row r="21" spans="1:4" x14ac:dyDescent="0.25">
      <c r="A21" s="4" t="s">
        <v>39</v>
      </c>
      <c r="B21" s="6">
        <v>68.317826086956515</v>
      </c>
      <c r="C21" s="6">
        <v>12.6516</v>
      </c>
      <c r="D21" s="6">
        <v>39.324999999999996</v>
      </c>
    </row>
    <row r="22" spans="1:4" x14ac:dyDescent="0.25">
      <c r="A22" s="4" t="s">
        <v>40</v>
      </c>
      <c r="B22" s="6">
        <v>74.398571428571429</v>
      </c>
      <c r="C22" s="6">
        <v>19.814146341463413</v>
      </c>
      <c r="D22" s="6">
        <v>33.708363636363636</v>
      </c>
    </row>
    <row r="23" spans="1:4" x14ac:dyDescent="0.25">
      <c r="A23" s="3" t="s">
        <v>38</v>
      </c>
      <c r="B23" s="1"/>
      <c r="C23" s="1"/>
      <c r="D23" s="1"/>
    </row>
    <row r="24" spans="1:4" x14ac:dyDescent="0.25">
      <c r="A24" s="4" t="s">
        <v>39</v>
      </c>
      <c r="B24" s="6">
        <v>73.84571428571428</v>
      </c>
      <c r="C24" s="6">
        <v>7.696315789473684</v>
      </c>
      <c r="D24" s="6">
        <v>42.424750000000003</v>
      </c>
    </row>
    <row r="25" spans="1:4" x14ac:dyDescent="0.25">
      <c r="A25" s="4" t="s">
        <v>40</v>
      </c>
      <c r="B25" s="6">
        <v>93.846666666666664</v>
      </c>
      <c r="C25" s="6">
        <v>17.697741935483872</v>
      </c>
      <c r="D25" s="6">
        <v>45.670816326530613</v>
      </c>
    </row>
    <row r="26" spans="1:4" x14ac:dyDescent="0.25">
      <c r="A26" s="3" t="s">
        <v>1</v>
      </c>
      <c r="B26" s="6">
        <v>82.002983870967753</v>
      </c>
      <c r="C26" s="6">
        <v>18.742371638141808</v>
      </c>
      <c r="D26" s="6">
        <v>42.621567732115679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A9397-F406-41B1-A765-6AE075A80E36}">
  <dimension ref="A3:D41"/>
  <sheetViews>
    <sheetView workbookViewId="0">
      <selection activeCell="B28" sqref="B28"/>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2" t="s">
        <v>0</v>
      </c>
      <c r="B3" t="s">
        <v>30</v>
      </c>
    </row>
    <row r="4" spans="1:4" x14ac:dyDescent="0.25">
      <c r="A4" s="3" t="s">
        <v>39</v>
      </c>
      <c r="B4" s="6">
        <v>297</v>
      </c>
    </row>
    <row r="5" spans="1:4" x14ac:dyDescent="0.25">
      <c r="A5" s="3" t="s">
        <v>40</v>
      </c>
      <c r="B5" s="6">
        <v>353</v>
      </c>
    </row>
    <row r="6" spans="1:4" x14ac:dyDescent="0.25">
      <c r="A6" s="3" t="s">
        <v>1</v>
      </c>
      <c r="B6" s="6">
        <v>650</v>
      </c>
    </row>
    <row r="11" spans="1:4" x14ac:dyDescent="0.25">
      <c r="A11" s="2" t="s">
        <v>30</v>
      </c>
      <c r="B11" s="2" t="s">
        <v>41</v>
      </c>
    </row>
    <row r="12" spans="1:4" x14ac:dyDescent="0.25">
      <c r="A12" s="2" t="s">
        <v>0</v>
      </c>
      <c r="B12" t="s">
        <v>39</v>
      </c>
      <c r="C12" t="s">
        <v>40</v>
      </c>
      <c r="D12" t="s">
        <v>1</v>
      </c>
    </row>
    <row r="13" spans="1:4" x14ac:dyDescent="0.25">
      <c r="A13" s="3" t="s">
        <v>45</v>
      </c>
      <c r="B13" s="15">
        <v>0.81818181818181823</v>
      </c>
      <c r="C13" s="15">
        <v>0.91501416430594906</v>
      </c>
      <c r="D13" s="15">
        <v>0.87076923076923074</v>
      </c>
    </row>
    <row r="14" spans="1:4" x14ac:dyDescent="0.25">
      <c r="A14" s="3" t="s">
        <v>49</v>
      </c>
      <c r="B14" s="15">
        <v>0.18181818181818182</v>
      </c>
      <c r="C14" s="15">
        <v>8.4985835694050993E-2</v>
      </c>
      <c r="D14" s="15">
        <v>0.12923076923076923</v>
      </c>
    </row>
    <row r="15" spans="1:4" x14ac:dyDescent="0.25">
      <c r="A15" s="3" t="s">
        <v>1</v>
      </c>
      <c r="B15" s="15">
        <v>1</v>
      </c>
      <c r="C15" s="15">
        <v>1</v>
      </c>
      <c r="D15" s="15">
        <v>1</v>
      </c>
    </row>
    <row r="19" spans="1:4" x14ac:dyDescent="0.25">
      <c r="A19" s="2" t="s">
        <v>30</v>
      </c>
      <c r="B19" s="2" t="s">
        <v>41</v>
      </c>
    </row>
    <row r="20" spans="1:4" x14ac:dyDescent="0.25">
      <c r="A20" s="2" t="s">
        <v>0</v>
      </c>
      <c r="B20" t="s">
        <v>39</v>
      </c>
      <c r="C20" t="s">
        <v>40</v>
      </c>
      <c r="D20" t="s">
        <v>1</v>
      </c>
    </row>
    <row r="21" spans="1:4" x14ac:dyDescent="0.25">
      <c r="A21" s="3" t="s">
        <v>42</v>
      </c>
      <c r="B21" s="15">
        <v>0.50168350168350173</v>
      </c>
      <c r="C21" s="15">
        <v>0.27762039660056659</v>
      </c>
      <c r="D21" s="15">
        <v>0.38</v>
      </c>
    </row>
    <row r="22" spans="1:4" x14ac:dyDescent="0.25">
      <c r="A22" s="3" t="s">
        <v>43</v>
      </c>
      <c r="B22" s="15">
        <v>0.49831649831649832</v>
      </c>
      <c r="C22" s="15">
        <v>0.72237960339943341</v>
      </c>
      <c r="D22" s="15">
        <v>0.62</v>
      </c>
    </row>
    <row r="23" spans="1:4" x14ac:dyDescent="0.25">
      <c r="A23" s="3" t="s">
        <v>1</v>
      </c>
      <c r="B23" s="15">
        <v>1</v>
      </c>
      <c r="C23" s="15">
        <v>1</v>
      </c>
      <c r="D23" s="15">
        <v>1</v>
      </c>
    </row>
    <row r="27" spans="1:4" x14ac:dyDescent="0.25">
      <c r="A27" s="2" t="s">
        <v>30</v>
      </c>
      <c r="B27" s="2" t="s">
        <v>41</v>
      </c>
    </row>
    <row r="28" spans="1:4" x14ac:dyDescent="0.25">
      <c r="A28" s="2" t="s">
        <v>0</v>
      </c>
      <c r="B28" t="s">
        <v>39</v>
      </c>
      <c r="C28" t="s">
        <v>40</v>
      </c>
      <c r="D28" t="s">
        <v>1</v>
      </c>
    </row>
    <row r="29" spans="1:4" x14ac:dyDescent="0.25">
      <c r="A29" s="3" t="s">
        <v>65</v>
      </c>
      <c r="B29" s="6">
        <v>172</v>
      </c>
      <c r="C29" s="6">
        <v>165</v>
      </c>
      <c r="D29" s="6">
        <v>337</v>
      </c>
    </row>
    <row r="30" spans="1:4" x14ac:dyDescent="0.25">
      <c r="A30" s="3" t="s">
        <v>66</v>
      </c>
      <c r="B30" s="6">
        <v>81</v>
      </c>
      <c r="C30" s="6">
        <v>105</v>
      </c>
      <c r="D30" s="6">
        <v>186</v>
      </c>
    </row>
    <row r="31" spans="1:4" x14ac:dyDescent="0.25">
      <c r="A31" s="3" t="s">
        <v>67</v>
      </c>
      <c r="B31" s="6">
        <v>44</v>
      </c>
      <c r="C31" s="6">
        <v>83</v>
      </c>
      <c r="D31" s="6">
        <v>127</v>
      </c>
    </row>
    <row r="32" spans="1:4" x14ac:dyDescent="0.25">
      <c r="A32" s="3" t="s">
        <v>1</v>
      </c>
      <c r="B32" s="6">
        <v>297</v>
      </c>
      <c r="C32" s="6">
        <v>353</v>
      </c>
      <c r="D32" s="6">
        <v>650</v>
      </c>
    </row>
    <row r="35" spans="1:4" x14ac:dyDescent="0.25">
      <c r="A35" s="2" t="s">
        <v>68</v>
      </c>
      <c r="B35" s="2" t="s">
        <v>41</v>
      </c>
    </row>
    <row r="36" spans="1:4" x14ac:dyDescent="0.25">
      <c r="A36" s="2" t="s">
        <v>0</v>
      </c>
      <c r="B36" t="s">
        <v>39</v>
      </c>
      <c r="C36" t="s">
        <v>40</v>
      </c>
      <c r="D36" t="s">
        <v>1</v>
      </c>
    </row>
    <row r="37" spans="1:4" x14ac:dyDescent="0.25">
      <c r="A37" s="3" t="s">
        <v>2</v>
      </c>
      <c r="B37" s="15">
        <v>3.2258064516129031E-2</v>
      </c>
      <c r="C37" s="15">
        <v>4.1379310344827586E-2</v>
      </c>
      <c r="D37" s="6">
        <v>3.6666666666666667E-2</v>
      </c>
    </row>
    <row r="38" spans="1:4" x14ac:dyDescent="0.25">
      <c r="A38" s="3" t="s">
        <v>19</v>
      </c>
      <c r="B38" s="15">
        <v>0.19742489270386265</v>
      </c>
      <c r="C38" s="15">
        <v>0.21367521367521367</v>
      </c>
      <c r="D38" s="6">
        <v>0.20556745182012848</v>
      </c>
    </row>
    <row r="39" spans="1:4" x14ac:dyDescent="0.25">
      <c r="A39" s="3" t="s">
        <v>20</v>
      </c>
      <c r="B39" s="15">
        <v>1.1836734693877551</v>
      </c>
      <c r="C39" s="15">
        <v>1.1884615384615385</v>
      </c>
      <c r="D39" s="6">
        <v>1.1861386138613861</v>
      </c>
    </row>
    <row r="40" spans="1:4" x14ac:dyDescent="0.25">
      <c r="A40" s="3" t="s">
        <v>21</v>
      </c>
      <c r="B40" s="15">
        <v>1.3905723905723906</v>
      </c>
      <c r="C40" s="15">
        <v>1.5212464589235128</v>
      </c>
      <c r="D40" s="6">
        <v>1.4615384615384615</v>
      </c>
    </row>
    <row r="41" spans="1:4" x14ac:dyDescent="0.25">
      <c r="A41" s="3" t="s">
        <v>1</v>
      </c>
      <c r="B41" s="15">
        <v>2.5387205387205389</v>
      </c>
      <c r="C41" s="15">
        <v>2.5552407932011332</v>
      </c>
      <c r="D41" s="15">
        <v>2.5476923076923077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355D-567A-40BD-8207-FED12E20D8F3}">
  <dimension ref="A3:D9"/>
  <sheetViews>
    <sheetView workbookViewId="0">
      <selection activeCell="C16" sqref="C16"/>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5.7109375" bestFit="1" customWidth="1"/>
    <col min="8" max="8" width="14.28515625" bestFit="1" customWidth="1"/>
  </cols>
  <sheetData>
    <row r="3" spans="1:4" x14ac:dyDescent="0.25">
      <c r="A3" s="2" t="s">
        <v>54</v>
      </c>
      <c r="B3" s="2" t="s">
        <v>41</v>
      </c>
    </row>
    <row r="4" spans="1:4" x14ac:dyDescent="0.25">
      <c r="A4" s="2" t="s">
        <v>0</v>
      </c>
      <c r="B4" t="s">
        <v>56</v>
      </c>
      <c r="C4" t="s">
        <v>57</v>
      </c>
      <c r="D4" t="s">
        <v>1</v>
      </c>
    </row>
    <row r="5" spans="1:4" x14ac:dyDescent="0.25">
      <c r="A5" s="3" t="s">
        <v>2</v>
      </c>
      <c r="B5" s="6">
        <v>11</v>
      </c>
      <c r="C5" s="6"/>
      <c r="D5" s="6">
        <v>11</v>
      </c>
    </row>
    <row r="6" spans="1:4" x14ac:dyDescent="0.25">
      <c r="A6" s="3" t="s">
        <v>19</v>
      </c>
      <c r="B6" s="6">
        <v>73</v>
      </c>
      <c r="C6" s="6">
        <v>23</v>
      </c>
      <c r="D6" s="6">
        <v>96</v>
      </c>
    </row>
    <row r="7" spans="1:4" x14ac:dyDescent="0.25">
      <c r="A7" s="3" t="s">
        <v>20</v>
      </c>
      <c r="B7" s="6">
        <v>127</v>
      </c>
      <c r="C7" s="6">
        <v>472</v>
      </c>
      <c r="D7" s="6">
        <v>599</v>
      </c>
    </row>
    <row r="8" spans="1:4" x14ac:dyDescent="0.25">
      <c r="A8" s="3" t="s">
        <v>21</v>
      </c>
      <c r="B8" s="6">
        <v>228</v>
      </c>
      <c r="C8" s="6">
        <v>722</v>
      </c>
      <c r="D8" s="6">
        <v>950</v>
      </c>
    </row>
    <row r="9" spans="1:4" x14ac:dyDescent="0.25">
      <c r="A9" s="3" t="s">
        <v>1</v>
      </c>
      <c r="B9" s="6">
        <v>439</v>
      </c>
      <c r="C9" s="6">
        <v>1217</v>
      </c>
      <c r="D9" s="6">
        <v>1656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9264-DD6D-4B67-AC63-3974F984DB9F}">
  <dimension ref="A1:W4"/>
  <sheetViews>
    <sheetView tabSelected="1" zoomScale="80" zoomScaleNormal="80" workbookViewId="0">
      <selection activeCell="AA13" sqref="AA13"/>
    </sheetView>
  </sheetViews>
  <sheetFormatPr defaultRowHeight="15" x14ac:dyDescent="0.25"/>
  <cols>
    <col min="1" max="1" width="7.42578125" style="7" customWidth="1"/>
    <col min="2" max="3" width="9.140625" style="7"/>
    <col min="4" max="4" width="10.5703125" style="7" customWidth="1"/>
    <col min="5" max="5" width="6.28515625" style="7" customWidth="1"/>
    <col min="6" max="8" width="9.140625" style="7"/>
    <col min="9" max="9" width="3" style="7" customWidth="1"/>
    <col min="10" max="10" width="9.7109375" style="7" customWidth="1"/>
    <col min="11" max="12" width="9.140625" style="7"/>
    <col min="13" max="13" width="2.85546875" style="7" customWidth="1"/>
    <col min="14" max="14" width="11.42578125" style="7" customWidth="1"/>
    <col min="15" max="15" width="9.140625" style="7"/>
    <col min="16" max="16" width="9.5703125" style="7" customWidth="1"/>
    <col min="17" max="18" width="9.140625" style="7"/>
    <col min="19" max="19" width="7" style="7" customWidth="1"/>
    <col min="20" max="16384" width="9.140625" style="7"/>
  </cols>
  <sheetData>
    <row r="1" spans="1:23" ht="23.25" customHeight="1" x14ac:dyDescent="0.35">
      <c r="A1" s="8" t="s">
        <v>58</v>
      </c>
      <c r="D1" s="20"/>
      <c r="F1" s="10" t="s">
        <v>59</v>
      </c>
      <c r="H1" s="9"/>
      <c r="I1" s="11"/>
      <c r="J1" s="13"/>
      <c r="K1" s="16" t="s">
        <v>60</v>
      </c>
      <c r="L1" s="16" t="s">
        <v>61</v>
      </c>
      <c r="O1" s="16" t="s">
        <v>60</v>
      </c>
      <c r="P1" s="16" t="s">
        <v>61</v>
      </c>
      <c r="U1" s="21" t="s">
        <v>69</v>
      </c>
    </row>
    <row r="2" spans="1:23" ht="21" customHeight="1" x14ac:dyDescent="0.35">
      <c r="F2" s="12" t="s">
        <v>62</v>
      </c>
      <c r="G2" s="9" t="s">
        <v>60</v>
      </c>
      <c r="H2" s="11" t="s">
        <v>61</v>
      </c>
      <c r="J2" s="13" t="s">
        <v>49</v>
      </c>
      <c r="K2" s="17">
        <f>GETPIVOTDATA("[Measures].[Active Employees]",Headline!$A$11,"[HR Data].[Gender]","[HR Data].[Gender].&amp;[M]","[HR Data].[PayType]","[HR Data].[PayType].&amp;[Salary]")</f>
        <v>8.4985835694050993E-2</v>
      </c>
      <c r="L2" s="17">
        <f>GETPIVOTDATA("[Measures].[Active Employees]",Headline!$A$11,"[HR Data].[Gender]","[HR Data].[Gender].&amp;[F]","[HR Data].[PayType]","[HR Data].[PayType].&amp;[Salary]")</f>
        <v>0.18181818181818182</v>
      </c>
      <c r="M2" s="13"/>
      <c r="N2" s="18" t="s">
        <v>63</v>
      </c>
      <c r="O2" s="17">
        <f>GETPIVOTDATA("[Measures].[Active Employees]",Headline!$A$19,"[HR Data].[FP]","[HR Data].[FP].&amp;[FT]","[HR Data].[Gender]","[HR Data].[Gender].&amp;[M]")</f>
        <v>0.27762039660056659</v>
      </c>
      <c r="P2" s="17">
        <f>GETPIVOTDATA("[Measures].[Active Employees]",Headline!$A$19,"[HR Data].[FP]","[HR Data].[FP].&amp;[FT]","[HR Data].[Gender]","[HR Data].[Gender].&amp;[F]")</f>
        <v>0.50168350168350173</v>
      </c>
      <c r="U2" s="22" t="s">
        <v>62</v>
      </c>
      <c r="V2" s="22" t="s">
        <v>60</v>
      </c>
      <c r="W2" s="22" t="s">
        <v>61</v>
      </c>
    </row>
    <row r="3" spans="1:23" ht="24" customHeight="1" x14ac:dyDescent="0.35">
      <c r="F3" s="19">
        <f>GETPIVOTDATA("[Measures].[Active Employees]",Headline!$A$3)</f>
        <v>650</v>
      </c>
      <c r="G3" s="19">
        <f>GETPIVOTDATA("[Measures].[Active Employees]",Headline!$A$3,"[HR Data].[Gender]","[HR Data].[Gender].&amp;[M]")</f>
        <v>353</v>
      </c>
      <c r="H3" s="19">
        <f>GETPIVOTDATA("[Measures].[Active Employees]",Headline!$A$3,"[HR Data].[Gender]","[HR Data].[Gender].&amp;[F]")</f>
        <v>297</v>
      </c>
      <c r="J3" s="14" t="s">
        <v>45</v>
      </c>
      <c r="K3" s="17">
        <f>GETPIVOTDATA("[Measures].[Active Employees]",Headline!$A$11,"[HR Data].[Gender]","[HR Data].[Gender].&amp;[M]","[HR Data].[PayType]","[HR Data].[PayType].&amp;[Hourly]")</f>
        <v>0.91501416430594906</v>
      </c>
      <c r="L3" s="17">
        <f>GETPIVOTDATA("[Measures].[Active Employees]",Headline!$A$11,"[HR Data].[Gender]","[HR Data].[Gender].&amp;[F]","[HR Data].[PayType]","[HR Data].[PayType].&amp;[Hourly]")</f>
        <v>0.81818181818181823</v>
      </c>
      <c r="M3" s="14"/>
      <c r="N3" s="18" t="s">
        <v>64</v>
      </c>
      <c r="O3" s="17">
        <f>GETPIVOTDATA("[Measures].[Active Employees]",Headline!$A$19,"[HR Data].[FP]","[HR Data].[FP].&amp;[PT]","[HR Data].[Gender]","[HR Data].[Gender].&amp;[M]")</f>
        <v>0.72237960339943341</v>
      </c>
      <c r="P3" s="17">
        <f>GETPIVOTDATA("[Measures].[Active Employees]",Headline!$A$19,"[HR Data].[FP]","[HR Data].[FP].&amp;[PT]","[HR Data].[Gender]","[HR Data].[Gender].&amp;[F]")</f>
        <v>0.49831649831649832</v>
      </c>
      <c r="T3" s="23"/>
      <c r="U3" s="23">
        <f>GETPIVOTDATA("[Measures].[To %]",Headline!$A$35)</f>
        <v>2.5476923076923077</v>
      </c>
      <c r="V3" s="23">
        <f>GETPIVOTDATA("[Measures].[To %]",Headline!$A$35,"[HR Data].[Gender]","[HR Data].[Gender].&amp;[M]")</f>
        <v>2.5552407932011332</v>
      </c>
      <c r="W3" s="23">
        <f>GETPIVOTDATA("[Measures].[To %]",Headline!$A$35,"[HR Data].[Gender]","[HR Data].[Gender].&amp;[F]")</f>
        <v>2.5387205387205389</v>
      </c>
    </row>
    <row r="4" spans="1:23" ht="23.25" customHeight="1" x14ac:dyDescent="0.25"/>
  </sheetData>
  <pageMargins left="0.7" right="0.7" top="0.75" bottom="0.75" header="0.3" footer="0.3"/>
  <pageSetup scale="78" fitToWidth="0" fitToHeight="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5 d 3 a 5 5 1 - 5 1 6 0 - 4 5 5 1 - 8 d a 7 - c 8 d 9 e b 2 2 6 4 6 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 M e a s u r e s \ S e p e r a t i o n < / K e y > < / D i a g r a m O b j e c t K e y > < D i a g r a m O b j e c t K e y > < K e y > M e a s u r e s \ S e p e r a t i o n \ T a g I n f o \ F o r m u l a < / K e y > < / D i a g r a m O b j e c t K e y > < D i a g r a m O b j e c t K e y > < K e y > M e a s u r e s \ S e p e r a t i o n \ T a g I n f o \ V a l u e < / K e y > < / D i a g r a m O b j e c t K e y > < D i a g r a m O b j e c t K e y > < K e y > M e a s u r e s \ S u m   o f   B a d H i r e s < / K e y > < / D i a g r a m O b j e c t K e y > < D i a g r a m O b j e c t K e y > < K e y > M e a s u r e s \ S u m   o f   B a d H i r e s \ T a g I n f o \ F o r m u l a < / K e y > < / D i a g r a m O b j e c t K e y > < D i a g r a m O b j e c t K e y > < K e y > M e a s u r e s \ S u m   o f   B a d H i r e s \ T a g I n f o \ V a l u e < / 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 M e a s u r e s \ S e p e r a t i o n < / K e y > < / a : K e y > < a : V a l u e   i : t y p e = " M e a s u r e G r i d N o d e V i e w S t a t e " > < L a y e d O u t > t r u e < / L a y e d O u t > < R o w > 4 < / R o w > < / a : V a l u e > < / a : K e y V a l u e O f D i a g r a m O b j e c t K e y a n y T y p e z b w N T n L X > < a : K e y V a l u e O f D i a g r a m O b j e c t K e y a n y T y p e z b w N T n L X > < a : K e y > < K e y > M e a s u r e s \ S e p e r a t i o n \ T a g I n f o \ F o r m u l a < / K e y > < / a : K e y > < a : V a l u e   i : t y p e = " M e a s u r e G r i d V i e w S t a t e I D i a g r a m T a g A d d i t i o n a l I n f o " / > < / a : K e y V a l u e O f D i a g r a m O b j e c t K e y a n y T y p e z b w N T n L X > < a : K e y V a l u e O f D i a g r a m O b j e c t K e y a n y T y p e z b w N T n L X > < a : K e y > < K e y > M e a s u r e s \ S e p e r a t i o n \ T a g I n f o \ V a l u e 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H R   D a t a _ 8 b c 6 c 0 e 4 - c 5 f 5 - 4 3 2 d - b e 2 b - 4 e 1 1 7 5 7 c 9 8 a 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e 6 0 e 7 2 6 e - a 7 7 d - 4 5 b 3 - a b 5 b - 0 7 2 9 c b 9 b 3 3 6 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 T r u e < / V i s i b l e > < / i t e m > < / C a l c u l a t e d F i e l d s > < S A H o s t H a s h > 0 < / S A H o s t H a s h > < G e m i n i F i e l d L i s t V i s i b l e > T r u e < / G e m i n i F i e l d L i s t V i s i b l e > < / S e t t i n g s > ] ] > < / C u s t o m C o n t e n t > < / G e m i n i > 
</file>

<file path=customXml/item16.xml>��< ? x m l   v e r s i o n = " 1 . 0 "   e n c o d i n g = " U T F - 1 6 " ? > < G e m i n i   x m l n s = " h t t p : / / g e m i n i / p i v o t c u s t o m i z a t i o n / 3 e f 3 4 8 8 8 - c 3 3 6 - 4 d a 3 - a 8 3 7 - b f f 8 3 3 3 8 2 2 a 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a 3 e a 0 2 8 7 - 4 b d f - 4 b b 5 - 8 a 2 3 - e 9 f b 3 c b e c 3 6 7 " > < 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e 4 3 9 b 9 2 0 - 1 2 6 c - 4 6 8 d - b 5 c 8 - 0 b 6 2 9 3 d 8 8 4 a 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C a l c u l a t e d F i e l d s > < S A H o s t H a s h > 0 < / S A H o s t H a s h > < G e m i n i F i e l d L i s t V i s i b l e > T r u e < / G e m i n i F i e l d L i s t V i s i b l e > < / S e t t i n g s > ] ] > < / C u s t o m C o n t e n t > < / G e m i n i > 
</file>

<file path=customXml/item19.xml>��< ? x m l   v e r s i o n = " 1 . 0 "   e n c o d i n g = " U T F - 1 6 " ? > < G e m i n i   x m l n s = " h t t p : / / g e m i n i / p i v o t c u s t o m i z a t i o n / b f 8 f 2 6 b 8 - 7 9 3 4 - 4 e 1 9 - b 5 9 d - 5 4 3 3 7 8 0 c 7 7 8 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i t e m > < M e a s u r e N a m e > T o   % < / M e a s u r e N a m e > < D i s p l a y N a m e > T o   % < / D i s p l a y N a m e > < V i s i b l e > T r u e < / V i s i b l e > < / i t e m > < / C a l c u l a t e d F i e l d s > < S A H o s t H a s h > 0 < / S A H o s t H a s h > < G e m i n i F i e l d L i s t V i s i b l e > T r u e < / G e m i n i F i e l d L i s t V i s i b l e > < / S e t t i n g s > ] ] > < / C u s t o m C o n t e n t > < / G e m i n i > 
</file>

<file path=customXml/item2.xml>��< ? x m l   v e r s i o n = " 1 . 0 "   e n c o d i n g = " U T F - 1 6 " ? > < G e m i n i   x m l n s = " h t t p : / / g e m i n i / p i v o t c u s t o m i z a t i o n / T a b l e O r d e r " > < C u s t o m C o n t e n t > < ! [ C D A T A [ H R   D a t a _ 8 b c 6 c 0 e 4 - c 5 f 5 - 4 3 2 d - b e 2 b - 4 e 1 1 7 5 7 c 9 8 a 4 ] ] > < / C u s t o m C o n t e n t > < / G e m i n i > 
</file>

<file path=customXml/item20.xml>��< ? x m l   v e r s i o n = " 1 . 0 "   e n c o d i n g = " U T F - 1 6 " ? > < G e m i n i   x m l n s = " h t t p : / / g e m i n i / p i v o t c u s t o m i z a t i o n / 3 7 7 f 0 e c 2 - 5 e e d - 4 a a e - b 9 9 1 - d 7 0 e 1 6 6 2 f 1 2 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d 0 6 5 3 6 2 5 - 8 1 8 e - 4 0 e a - b 3 9 e - f b 2 c c a f 0 b 6 5 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 S e p e r a t i o n < / M e a s u r e N a m e > < D i s p l a y N a m e > S e p e r a t i o n < / D i s p l a y N a m e > < V i s i b l e > F a l s e 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f 1 b e 9 3 7 f - f 3 b 5 - 4 9 d d - a 6 3 9 - f e 4 4 5 8 c c 9 a 7 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4 d 2 b 3 5 5 c - e 3 7 a - 4 9 8 9 - 9 8 2 5 - 6 e b 9 3 d a e d 4 f 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 T r u e 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e f 1 8 b 9 5 4 - e c 2 1 - 4 e f 4 - 8 5 c c - 8 c d 6 5 a f 7 d 4 f 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 T r u e < / V i s i b l e > < / i t e m > < i t e m > < M e a s u r e N a m e > T o % < / M e a s u r e N a m e > < D i s p l a y N a m e > T o % < / D i s p l a y N a m e > < V i s i b l e > F a l s e < / V i s i b l e > < / i t e m > < i t e m > < M e a s u r e N a m e > T o   % < / M e a s u r e N a m e > < D i s p l a y N a m e > T o   % < / 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8 0 0 . 8 6 9 ] ] > < / 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 2 0 2 2 - 0 4 - 1 5 T 1 9 : 3 7 : 5 4 . 5 4 5 2 2 4 6 + 0 5 : 3 0 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H R   D a t a _ 8 b c 6 c 0 e 4 - c 5 f 5 - 4 3 2 d - b e 2 b - 4 e 1 1 7 5 7 c 9 8 a 4 ] ] > < / 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 D a t a _ 8 b c 6 c 0 e 4 - c 5 f 5 - 4 3 2 d - b e 2 b - 4 e 1 1 7 5 7 c 9 8 a 4 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7 7 4 f 9 9 b 4 - a b 2 7 - 4 1 0 f - 9 0 2 b - 9 5 a 0 2 6 3 c 9 7 e 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M e a s u r e N a m e > < D i s p l a y N a m e > S e p e r a t i o n < / 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D a t a M a s h u p   s q m i d = " 6 a e 9 e 2 b e - 2 9 a 0 - 4 7 e 3 - b e c a - 3 4 0 9 5 e d 9 2 7 c 8 "   x m l n s = " h t t p : / / s c h e m a s . m i c r o s o f t . c o m / D a t a M a s h u p " > A A A A A D M G A A B Q S w M E F A A C A A g A + Y a O V F Q o V x 6 n A A A A + Q A A A B I A H A B D b 2 5 m a W c v U G F j a 2 F n Z S 5 4 b W w g o h g A K K A U A A A A A A A A A A A A A A A A A A A A A A A A A A A A h Y + 9 D o I w G E V f h X S n f 0 S j 5 K M M T i Z i T E y M K y k V G q E Y W i z v 5 u A j + Q q S K O r m e E / O c O 7 j d o d 0 a O r g q j q r W 5 M g h i k K l J F t o U 2 Z o N 6 d w g V K B e x y e c 5 L F Y y y s f F g i w R V z l 1 i Q r z 3 2 E e 4 7 U r C K W X k m G 3 2 s l J N j j 6 y / i + H 2 l i X G 6 m Q g M M r R n A 8 Z 3 j G l h y z i D I g E 4 d M m 6 / D x 2 R M g f x A W P W 1 6 z s l l A n X W y D T B P K + I Z 5 Q S w M E F A A C A A g A + Y a O 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G j l T S k + D p K g M A A F o K A A A T A B w A R m 9 y b X V s Y X M v U 2 V j d G l v b j E u b S C i G A A o o B Q A A A A A A A A A A A A A A A A A A A A A A A A A A A D F V c F S I j E Q v V v l P 6 T C B a q m q M X a 3 Y P u a C m I c l h X Q U / I I T I t R G c S N s m g F M W / b y d B Z m B m S g 6 7 t V y A 7 v R 7 r 1 8 6 i Y a x 4 V K Q g f 9 u n R w e H B 7 o K V M Q k R q 9 7 p M O M 4 y S k M R g D g 8 I f g Y y V W P A S F f G E a h m l 8 e g 6 7 R 9 / P i g Q e l H z W I p O H l h X L + x + L E D + t X I 2 e N M y R f k I J H F a w Q e q 0 a x 2 o A l u + Z R B I I 4 t J Y l v G d P M T Q H E G N V X 7 7 p u i c O C L D x l A z P j V H 8 K T W g R 2 d D X z w 6 I z 9 O i V E p Z P g 9 M Z e v Q N q p N j I h 3 V T 4 N j O C 8 y h q y z h N R L 1 S T E D o v W J C P 0 u V u B h 5 V g i 2 1 d F a V u 3 z l f V h W w o D w o w a m c w + C J Y g s Z e S N 8 B n 1 v F 6 d U M B W d I b X G n V e q e a 7 u 8 q T 5 L I O Z L 8 M l N Q J V T e 6 4 y q I M p y 5 L H 3 M S b H f / k + Y y J C Q E e 3 h s 3 x + 7 z 7 v d m S C s 3 7 b Y m H 9 U V W s G 3 q 8 / 2 p 0 Q F L Z p i z C 2 g j t 0 v t K R M T q 3 8 x g 0 z 2 B t E T 2 a Q l q u g 2 W O 5 6 a L C A G H g 3 K + s v n r d N E P W A C 1 4 m s 1 4 H o z 1 h v n 9 t W g Y X v g I k U A W I 8 w k U 1 1 6 a q e D j K y X T W a G g e 1 s I 3 Y N K 8 l K Y W L g 4 1 z f w d s 1 V U f j F A + n D B G e x k L H L S 9 u 6 Z Q t n Z R l 5 H 5 j O s D 7 o s b X y F u 5 B p J Z l o Y u t + 9 x P P H V T / V E o 0 u Q J l B f O I q t w p 7 D k 3 K y n L 3 8 2 b S I 7 M F v z E S y r z m F + W e v T O d p l t w N U 6 u b u l m 0 l t u 1 0 t q 0 a h w d c l I v a f g b y 5 + F f P Q U 3 b M 4 n z N 1 l C O i R l 1 9 W m 8 s y 0 5 p b W S m T 3 D K F r u N t 7 g z e a Q E T j A x 7 e r P o L g W 1 C O 3 L E Z A L L p h a 9 P D + N / y Z g w q 3 i w P n U E j 9 M j s z O z B 9 + J 3 i O E U O b r S t M L t 8 8 l q L d 1 C p y W 0 9 b 3 b k O E 1 Q W b 2 y 2 2 D Y g Z g n H P + E N E B 9 6 7 k J W 9 8 D c i n G M u J i E r a O v h 0 F 5 C 6 V B g Z m E U O Y / W z e S A G j b F p v U R 3 m 8 F E E h p u c G / 9 1 Z h 3 f v M / D d f w 8 j g d j F j O l v R V b 4 1 Z A d U Y N N w + a s x I 9 t m q R k C 4 p h X f A j p n q o n 9 p z N y p o s d 0 b 1 P p i h I c o z 2 e g F L 7 q y 1 v k P A 0 K / j / e / b 3 9 8 0 i f u x d B X q 2 u R 7 v 5 A 9 Q S w E C L Q A U A A I A C A D 5 h o 5 U V C h X H q c A A A D 5 A A A A E g A A A A A A A A A A A A A A A A A A A A A A Q 2 9 u Z m l n L 1 B h Y 2 t h Z 2 U u e G 1 s U E s B A i 0 A F A A C A A g A + Y a O V A / K 6 a u k A A A A 6 Q A A A B M A A A A A A A A A A A A A A A A A 8 w A A A F t D b 2 5 0 Z W 5 0 X 1 R 5 c G V z X S 5 4 b W x Q S w E C L Q A U A A I A C A D 5 h o 5 U 0 p P g 6 S o D A A B a C g A A E w A A A A A A A A A A A A A A A A D k 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J g A A A A A A A O A 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J 6 S m 1 i N n J n T m F R N n F V R E p J T G F t M 1 Z J R l J 5 W V c 1 e l p t O X l i U 0 J H Y V d 4 b E l H W n l i M j B n Y 0 h K d m F t V m p k Q 0 J r W V h S a E F B Q U F B Q U F B Q U F B Q U F J M W d z c k s 0 L 3 l W S 3 V 1 b S s 3 b D V V N 3 d v T V U y R n R j R 3 h s S U Z G M V p Y S j V B Q U Z 6 S m 1 i N n J n T m F R N n F V R E p J T G F t M 1 Z B Q U F B Q U E 9 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N C 0 x N F Q w O T o 1 M z o z N C 4 w M z k z N D I y W i I g L z 4 8 R W 5 0 c n k g V H l w Z T 0 i R m l s b E V y c m 9 y Q 2 9 k Z S I g V m F s d W U 9 I n N V b m t u b 3 d u I i A v P j x F b n R y e S B U e X B l P S J B Z G R l Z F R v R G F 0 Y U 1 v Z G V s I i B W Y W x 1 Z T 0 i b D A i I C 8 + P E V u d H J 5 I F R 5 c G U 9 I k x v Y W R U b 1 J l c G 9 y d E R p c 2 F i b G V k I i B W Y W x 1 Z T 0 i b D E i I C 8 + P E V u d H J 5 I F R 5 c G U 9 I l F 1 Z X J 5 R 3 J v d X B J R C I g V m F s d W U 9 I n N i M m I y N j A 4 Z C 1 m Z m I 4 L T R h M j U t Y m F l O S 1 i Z W V l N W U 1 N G V m M G E i I C 8 + P E V u d H J 5 I F R 5 c G U 9 I k 5 h b W V V c G R h d G V k Q W Z 0 Z X J G a W x s I i B W Y W x 1 Z T 0 i b D E i I C 8 + P E V u d H J 5 I F R 5 c G U 9 I l J l c 3 V s d F R 5 c G U i I F Z h b H V l P S J z Q m l u Y X J 5 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2 I y Y j I 2 M D h k L W Z m Y j g t N G E y N S 1 i Y W U 5 L W J l Z W U 1 Z T U 0 Z W Y w Y S 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0 L T E 0 V D A 5 O j U z O j M 0 L j A 1 N D k 2 M z h a I i A v P j x F b n R y e S B U e X B l P S J G a W x s U 3 R h d H V z I i B W Y W x 1 Z T 0 i c 0 N v b X B s Z X R l I i A v P j w v U 3 R h Y m x l R W 5 0 c m l l c z 4 8 L 0 l 0 Z W 0 + P E l 0 Z W 0 + P E l 0 Z W 1 M b 2 N h d G l v b j 4 8 S X R l b V R 5 c G U + R m 9 y b X V s Y T w v S X R l b V R 5 c G U + P E l 0 Z W 1 Q Y X R o P l N l Y 3 R p b 2 4 x L 1 R y Y W 5 z Z m 9 y b S U y M F N h b X B s Z S U y M E Z p b G U l M j B m c m 9 t J T I w c H J v a m V j d C U y M G R h d G E 8 L 0 l 0 Z W 1 Q Y X R o P j w v S X R l b U x v Y 2 F 0 a W 9 u P j x T d G F i b G V F b n R y a W V z P j x F b n R y e S B U e X B l P S J J c 1 B y a X Z h d G U i I F Z h b H V l P S J s M C I g L z 4 8 R W 5 0 c n k g V H l w Z T 0 i T G 9 h Z F R v U m V w b 3 J 0 R G l z Y W J s Z W Q i I F Z h b H V l P S J s M S I g L z 4 8 R W 5 0 c n k g V H l w Z T 0 i U X V l c n l H c m 9 1 c E l E I i B W Y W x 1 Z T 0 i c 2 Z h N j Y y N j c z L T A z Y W U t N D M 1 Y S 1 h Y T k 0 L T B j O T I w Y j Z h N m R k N S 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Q t M T R U M D k 6 N T M 6 M z Q u M D c w N T g 3 M F o i I C 8 + P E V u d H J 5 I F R 5 c G U 9 I k Z p b G x T d G F 0 d X M i I F Z h b H V l P S J z Q 2 9 t c G x l d G U i I C 8 + P C 9 T d G F i b G V F b n R y a W V z P j w v S X R l b T 4 8 S X R l b T 4 8 S X R l b U x v Y 2 F 0 a W 9 u P j x J d G V t V H l w Z T 5 G b 3 J t d W x h P C 9 J d G V t V H l w Z T 4 8 S X R l b V B h d G g + U 2 V j d G l v b j E v V H J h b n N m b 3 J t J T I w U 2 F t c G x l J T I w R m l s Z S U y M G Z y b 2 0 l M j B w c m 9 q Z W N 0 J T I w Z G F 0 Y S 9 T b 3 V y Y 2 U 8 L 0 l 0 Z W 1 Q Y X R o P j w v S X R l b U x v Y 2 F 0 a W 9 u P j x T d G F i b G V F b n R y a W V z I C 8 + P C 9 J d G V t P j x J d G V t P j x J d G V t T G 9 j Y X R p b 2 4 + P E l 0 Z W 1 U e X B l P k Z v c m 1 1 b G E 8 L 0 l 0 Z W 1 U e X B l P j x J d G V t U G F 0 a D 5 T Z W N 0 a W 9 u M S 9 U c m F u c 2 Z v c m 0 l M j B T Y W 1 w b G U l M j B G a W x l J T I w Z n J v b S U y M H B y b 2 p l Y 3 Q l M j B k Y X R h L 1 B y b 2 1 v d G V k J T I w S G V h Z G V y c z w v S X R l b V B h d G g + P C 9 J d G V t T G 9 j Y X R p b 2 4 + P F N 0 Y W J s Z U V u d H J p Z X M g L z 4 8 L 0 l 0 Z W 0 + P E l 0 Z W 0 + P E l 0 Z W 1 M b 2 N h d G l v b j 4 8 S X R l b V R 5 c G U + R m 9 y b X V s Y T w v S X R l b V R 5 c G U + P E l 0 Z W 1 Q Y X R o P l N l Y 3 R p b 2 4 x L 1 R y Y W 5 z Z m 9 y b S U y M E Z p b G U l M j B m c m 9 t J T I w c H J v a m V j d C U y M G R h d G E 8 L 0 l 0 Z W 1 Q Y X R o P j w v S X R l b U x v Y 2 F 0 a W 9 u P j x T d G F i b G V F b n R y a W V z P j x F b n R y e S B U e X B l P S J M b 2 F k V G 9 S Z X B v c n R E a X N h Y m x l Z C I g V m F s d W U 9 I m w x I i A v P j x F b n R y e S B U e X B l P S J R d W V y e U d y b 3 V w S U Q i I F Z h b H V l P S J z Z m E 2 N j I 2 N z M t M D N h Z S 0 0 M z V h L W F h O T Q t M G M 5 M j B i N m E 2 Z G Q 1 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Q t M T R U M D k 6 N T M 6 M z Q u M T E 3 N D Y w N l o i I C 8 + P E V u d H J 5 I F R 5 c G U 9 I k Z p b G x T d G F 0 d X M i I F Z h b H V l P S J z Q 2 9 t c G x l d G U i I C 8 + P E V u d H J 5 I F R 5 c G U 9 I k 5 h d m l n Y X R p b 2 5 T d G V w T m F t Z S I g V m F s d W U 9 I n N O Y X Z p Z 2 F 0 a W 9 u I i A v P j w v U 3 R h Y m x l R W 5 0 c m l l c z 4 8 L 0 l 0 Z W 0 + P E l 0 Z W 0 + P E l 0 Z W 1 M b 2 N h d G l v b j 4 8 S X R l b V R 5 c G U + R m 9 y b X V s Y T w v S X R l b V R 5 c G U + P E l 0 Z W 1 Q Y X R o P l N l Y 3 R p b 2 4 x L 1 R y Y W 5 z Z m 9 y b S U y M E Z p b G U l M j B m c m 9 t J T I w c H J v a m V j d C U y M G R h d G E v U 2 9 1 c m N l P C 9 J d G V t U G F 0 a D 4 8 L 0 l 0 Z W 1 M b 2 N h d G l v b j 4 8 U 3 R h Y m x l R W 5 0 c m l l c y A v P j w v S X R l b T 4 8 S X R l b T 4 8 S X R l b U x v Y 2 F 0 a W 9 u P j x J d G V t V H l w Z T 5 G b 3 J t d W x h P C 9 J d G V t V H l w Z T 4 8 S X R l b V B h d G g + U 2 V j d G l v b j E v S F I l M j B 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l J l Y 2 9 2 Z X J 5 V G F y Z 2 V 0 U m 9 3 I i B W Y W x 1 Z T 0 i b D E i I C 8 + P E V u d H J 5 I F R 5 c G U 9 I l J l Y 2 9 2 Z X J 5 V G F y Z 2 V 0 Q 2 9 s d W 1 u I i B W Y W x 1 Z T 0 i b D E i I C 8 + P E V u d H J 5 I F R 5 c G U 9 I l J l Y 2 9 2 Z X J 5 V G F y Z 2 V 0 U 2 h l Z X Q i I F Z h b H V l P S J z U 2 h l Z X Q y I i A v P j x F b n R y e S B U e X B l P S J S Z W x h d G l v b n N o a X B J b m Z v Q 2 9 u d G F p b m V y I i B W Y W x 1 Z T 0 i c 3 s m c X V v d D t j b 2 x 1 b W 5 D b 3 V u d C Z x d W 9 0 O z o x N i w m c X V v d D t r Z X l D b 2 x 1 b W 5 O Y W 1 l c y Z x d W 9 0 O z p b X S w m c X V v d D t x d W V y e V J l b G F 0 a W 9 u c 2 h p c H M m c X V v d D s 6 W 1 0 s J n F 1 b 3 Q 7 Y 2 9 s d W 1 u S W R l b n R p d G l l c y Z x d W 9 0 O z p b J n F 1 b 3 Q 7 U 2 V j d G l v b j E v S F I g R G F 0 Y S 9 D a G F u Z 2 V k I F R 5 c G U x L n t E Y X R l L D B 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M S 5 7 R G F 0 Z S w w 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R m l s b F N 0 Y X R 1 c y I g V m F s d W U 9 I n N D b 2 1 w b G V 0 Z 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Q 2 9 s d W 1 u V H l w Z X M i I F Z h b H V l P S J z Q 1 F N R 0 F 3 W U d D U V l H Q 1 F Z R 0 J n T U Z B d z 0 9 I i A v P j x F b n R y e S B U e X B l P S J G a W x s T G F z d F V w Z G F 0 Z W Q i I F Z h b H V l P S J k M j A y M i 0 w N C 0 x N F Q x M D o z M T o 0 N S 4 1 N D Y 5 M j M 2 W i I g L z 4 8 R W 5 0 c n k g V H l w Z T 0 i R m l s b E V y c m 9 y Q 2 9 1 b n Q i I F Z h b H V l P S J s M C I g L z 4 8 R W 5 0 c n k g V H l w Z T 0 i R m l s b E V y c m 9 y Q 2 9 k Z S I g V m F s d W U 9 I n N V b m t u b 3 d u I i A v P j x F b n R y e S B U e X B l P S J G a W x s Q 2 9 1 b n Q i I F Z h b H V l P S J s M j I x M j k i I C 8 + P E V u d H J 5 I F R 5 c G U 9 I k F k Z G V k V G 9 E Y X R h T W 9 k Z W w i I F Z h b H V l P S J s M S I g L z 4 8 R W 5 0 c n k g V H l w Z T 0 i U X V l c n l J R C I g V m F s d W U 9 I n M 2 O W I w M G Q 4 Y y 0 4 Z j h m L T R j Z T Y t O W I z M C 1 m M z B h Z T Y 0 Y 2 V l N G M 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D d u 4 i u W 5 6 M S p V B Y c a M / r w e A A A A A A I A A A A A A B B m A A A A A Q A A I A A A A O I D t q Z L Z i 6 u 8 X 5 s 4 d 5 U l u 0 o 6 X 4 4 B D y 3 h y 2 A h F k e d Q x F A A A A A A 6 A A A A A A g A A I A A A A M R 2 i / 1 q 2 A 6 o D o m Z Y C k h E t M K n 1 H v 3 4 + M + T M b 3 Y c w F Z R 5 U A A A A M a + y C A O 7 P 0 3 s s U a D c G 4 Y Z U T D e N 8 j I Z X h R K l z B N N T N G j u 9 Y x h r f E L O U y Y 8 T w n p Q 9 x W u F n G i e y u D a V q U L Y T e a V A t n l 2 Y r L V M y H 2 j A X F l 1 O O s M Q A A A A I 9 O g R A H / T 4 x r t F f d z h d Q K 4 x R H z l l Y c i d t q u L Y G 2 L k 7 5 V J u n Q U e N 2 9 t y b C I i D n j Q U i e w S 9 O J K A v 7 i z L z / 5 l e m 3 4 = < / D a t a M a s h u p > 
</file>

<file path=customXml/itemProps1.xml><?xml version="1.0" encoding="utf-8"?>
<ds:datastoreItem xmlns:ds="http://schemas.openxmlformats.org/officeDocument/2006/customXml" ds:itemID="{9BB5C4B1-1B89-4485-AB41-DFD0982CA57D}">
  <ds:schemaRefs/>
</ds:datastoreItem>
</file>

<file path=customXml/itemProps10.xml><?xml version="1.0" encoding="utf-8"?>
<ds:datastoreItem xmlns:ds="http://schemas.openxmlformats.org/officeDocument/2006/customXml" ds:itemID="{78462A22-7C5A-4E60-9633-1D3E53E7A4B5}">
  <ds:schemaRefs/>
</ds:datastoreItem>
</file>

<file path=customXml/itemProps11.xml><?xml version="1.0" encoding="utf-8"?>
<ds:datastoreItem xmlns:ds="http://schemas.openxmlformats.org/officeDocument/2006/customXml" ds:itemID="{0176418C-704F-4A27-AE0A-7947BC7B5480}">
  <ds:schemaRefs/>
</ds:datastoreItem>
</file>

<file path=customXml/itemProps12.xml><?xml version="1.0" encoding="utf-8"?>
<ds:datastoreItem xmlns:ds="http://schemas.openxmlformats.org/officeDocument/2006/customXml" ds:itemID="{BC5F9AAA-466B-402D-BFD3-1C9F38D21050}">
  <ds:schemaRefs/>
</ds:datastoreItem>
</file>

<file path=customXml/itemProps13.xml><?xml version="1.0" encoding="utf-8"?>
<ds:datastoreItem xmlns:ds="http://schemas.openxmlformats.org/officeDocument/2006/customXml" ds:itemID="{EE6E6A8E-765A-4E5D-B982-F8D81EDDCE05}">
  <ds:schemaRefs/>
</ds:datastoreItem>
</file>

<file path=customXml/itemProps14.xml><?xml version="1.0" encoding="utf-8"?>
<ds:datastoreItem xmlns:ds="http://schemas.openxmlformats.org/officeDocument/2006/customXml" ds:itemID="{64943151-17AC-4ED8-857F-C10917159236}">
  <ds:schemaRefs/>
</ds:datastoreItem>
</file>

<file path=customXml/itemProps15.xml><?xml version="1.0" encoding="utf-8"?>
<ds:datastoreItem xmlns:ds="http://schemas.openxmlformats.org/officeDocument/2006/customXml" ds:itemID="{DF82E468-0D6C-4E5D-9D86-F24AC89D65BF}">
  <ds:schemaRefs/>
</ds:datastoreItem>
</file>

<file path=customXml/itemProps16.xml><?xml version="1.0" encoding="utf-8"?>
<ds:datastoreItem xmlns:ds="http://schemas.openxmlformats.org/officeDocument/2006/customXml" ds:itemID="{224D6F7B-F7E8-4A9B-AAA9-42669D9FC233}">
  <ds:schemaRefs/>
</ds:datastoreItem>
</file>

<file path=customXml/itemProps17.xml><?xml version="1.0" encoding="utf-8"?>
<ds:datastoreItem xmlns:ds="http://schemas.openxmlformats.org/officeDocument/2006/customXml" ds:itemID="{58CC3E62-F2AE-4B24-95D8-6BC3858A3145}">
  <ds:schemaRefs/>
</ds:datastoreItem>
</file>

<file path=customXml/itemProps18.xml><?xml version="1.0" encoding="utf-8"?>
<ds:datastoreItem xmlns:ds="http://schemas.openxmlformats.org/officeDocument/2006/customXml" ds:itemID="{CB351E01-7FCF-4E81-A09F-79DFD5309E1F}">
  <ds:schemaRefs/>
</ds:datastoreItem>
</file>

<file path=customXml/itemProps19.xml><?xml version="1.0" encoding="utf-8"?>
<ds:datastoreItem xmlns:ds="http://schemas.openxmlformats.org/officeDocument/2006/customXml" ds:itemID="{3BE49750-8E09-48AC-AB87-DAC8E799F338}">
  <ds:schemaRefs/>
</ds:datastoreItem>
</file>

<file path=customXml/itemProps2.xml><?xml version="1.0" encoding="utf-8"?>
<ds:datastoreItem xmlns:ds="http://schemas.openxmlformats.org/officeDocument/2006/customXml" ds:itemID="{B0CC752E-F385-4124-89DD-B7BD678EACB1}">
  <ds:schemaRefs/>
</ds:datastoreItem>
</file>

<file path=customXml/itemProps20.xml><?xml version="1.0" encoding="utf-8"?>
<ds:datastoreItem xmlns:ds="http://schemas.openxmlformats.org/officeDocument/2006/customXml" ds:itemID="{B78576C0-0085-4566-A4E6-11E1F21676C3}">
  <ds:schemaRefs/>
</ds:datastoreItem>
</file>

<file path=customXml/itemProps21.xml><?xml version="1.0" encoding="utf-8"?>
<ds:datastoreItem xmlns:ds="http://schemas.openxmlformats.org/officeDocument/2006/customXml" ds:itemID="{601216CE-C045-41CA-8EFF-31BE53171F26}">
  <ds:schemaRefs/>
</ds:datastoreItem>
</file>

<file path=customXml/itemProps22.xml><?xml version="1.0" encoding="utf-8"?>
<ds:datastoreItem xmlns:ds="http://schemas.openxmlformats.org/officeDocument/2006/customXml" ds:itemID="{9F315652-044E-43A0-8DFC-14CA38548651}">
  <ds:schemaRefs/>
</ds:datastoreItem>
</file>

<file path=customXml/itemProps23.xml><?xml version="1.0" encoding="utf-8"?>
<ds:datastoreItem xmlns:ds="http://schemas.openxmlformats.org/officeDocument/2006/customXml" ds:itemID="{570B40E7-F8DE-4B3D-B576-9FAD038B6C94}">
  <ds:schemaRefs/>
</ds:datastoreItem>
</file>

<file path=customXml/itemProps24.xml><?xml version="1.0" encoding="utf-8"?>
<ds:datastoreItem xmlns:ds="http://schemas.openxmlformats.org/officeDocument/2006/customXml" ds:itemID="{637AAF0E-B292-4D35-B387-68C322BAED6D}">
  <ds:schemaRefs/>
</ds:datastoreItem>
</file>

<file path=customXml/itemProps25.xml><?xml version="1.0" encoding="utf-8"?>
<ds:datastoreItem xmlns:ds="http://schemas.openxmlformats.org/officeDocument/2006/customXml" ds:itemID="{05B7E801-24A7-4E5C-BFEC-74D010D22099}">
  <ds:schemaRefs/>
</ds:datastoreItem>
</file>

<file path=customXml/itemProps26.xml><?xml version="1.0" encoding="utf-8"?>
<ds:datastoreItem xmlns:ds="http://schemas.openxmlformats.org/officeDocument/2006/customXml" ds:itemID="{1FC02B99-A654-4983-B584-2548696F682B}">
  <ds:schemaRefs/>
</ds:datastoreItem>
</file>

<file path=customXml/itemProps27.xml><?xml version="1.0" encoding="utf-8"?>
<ds:datastoreItem xmlns:ds="http://schemas.openxmlformats.org/officeDocument/2006/customXml" ds:itemID="{2BEA0899-F306-4D16-A680-AF7D73F38E8E}">
  <ds:schemaRefs/>
</ds:datastoreItem>
</file>

<file path=customXml/itemProps28.xml><?xml version="1.0" encoding="utf-8"?>
<ds:datastoreItem xmlns:ds="http://schemas.openxmlformats.org/officeDocument/2006/customXml" ds:itemID="{F6238798-F5A0-4450-8E22-9414A59BEC34}">
  <ds:schemaRefs/>
</ds:datastoreItem>
</file>

<file path=customXml/itemProps29.xml><?xml version="1.0" encoding="utf-8"?>
<ds:datastoreItem xmlns:ds="http://schemas.openxmlformats.org/officeDocument/2006/customXml" ds:itemID="{22F7CDC7-A51C-4A67-9BFD-28F127E4C74E}">
  <ds:schemaRefs/>
</ds:datastoreItem>
</file>

<file path=customXml/itemProps3.xml><?xml version="1.0" encoding="utf-8"?>
<ds:datastoreItem xmlns:ds="http://schemas.openxmlformats.org/officeDocument/2006/customXml" ds:itemID="{776769F3-36FB-4C10-ACBD-47A9D3951310}">
  <ds:schemaRefs/>
</ds:datastoreItem>
</file>

<file path=customXml/itemProps4.xml><?xml version="1.0" encoding="utf-8"?>
<ds:datastoreItem xmlns:ds="http://schemas.openxmlformats.org/officeDocument/2006/customXml" ds:itemID="{BCAD6192-CDCB-478A-BFD4-4C431E62064C}">
  <ds:schemaRefs/>
</ds:datastoreItem>
</file>

<file path=customXml/itemProps5.xml><?xml version="1.0" encoding="utf-8"?>
<ds:datastoreItem xmlns:ds="http://schemas.openxmlformats.org/officeDocument/2006/customXml" ds:itemID="{60E37340-5757-47C9-9D37-AEFDC4684704}">
  <ds:schemaRefs/>
</ds:datastoreItem>
</file>

<file path=customXml/itemProps6.xml><?xml version="1.0" encoding="utf-8"?>
<ds:datastoreItem xmlns:ds="http://schemas.openxmlformats.org/officeDocument/2006/customXml" ds:itemID="{461C312E-C79E-4D57-8A5F-7B9C3B10DFDA}">
  <ds:schemaRefs/>
</ds:datastoreItem>
</file>

<file path=customXml/itemProps7.xml><?xml version="1.0" encoding="utf-8"?>
<ds:datastoreItem xmlns:ds="http://schemas.openxmlformats.org/officeDocument/2006/customXml" ds:itemID="{FA538AFF-4F33-4864-B3EA-B6C18518A393}">
  <ds:schemaRefs/>
</ds:datastoreItem>
</file>

<file path=customXml/itemProps8.xml><?xml version="1.0" encoding="utf-8"?>
<ds:datastoreItem xmlns:ds="http://schemas.openxmlformats.org/officeDocument/2006/customXml" ds:itemID="{E870D7B2-D327-4898-A24F-5602FD8428C8}">
  <ds:schemaRefs/>
</ds:datastoreItem>
</file>

<file path=customXml/itemProps9.xml><?xml version="1.0" encoding="utf-8"?>
<ds:datastoreItem xmlns:ds="http://schemas.openxmlformats.org/officeDocument/2006/customXml" ds:itemID="{095687BD-70B1-4B4D-A60F-2BD82DA2B4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seprate dashboard</vt:lpstr>
      <vt:lpstr>Ethnicity</vt:lpstr>
      <vt:lpstr>Actives</vt:lpstr>
      <vt:lpstr>Seperation</vt:lpstr>
      <vt:lpstr>Region</vt:lpstr>
      <vt:lpstr>Tenure</vt:lpstr>
      <vt:lpstr>Headline</vt:lpstr>
      <vt:lpstr>Term Reason</vt:lpstr>
      <vt:lpst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saloni jaiswal</dc:creator>
  <cp:lastModifiedBy>saloni jaiswal</cp:lastModifiedBy>
  <dcterms:created xsi:type="dcterms:W3CDTF">2022-04-14T09:47:13Z</dcterms:created>
  <dcterms:modified xsi:type="dcterms:W3CDTF">2022-04-15T14:07:55Z</dcterms:modified>
</cp:coreProperties>
</file>