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IAH\SPK\"/>
    </mc:Choice>
  </mc:AlternateContent>
  <xr:revisionPtr revIDLastSave="0" documentId="13_ncr:1_{26521871-231E-4658-9AF0-46C431D6BFE9}" xr6:coauthVersionLast="44" xr6:coauthVersionMax="44" xr10:uidLastSave="{00000000-0000-0000-0000-000000000000}"/>
  <bookViews>
    <workbookView xWindow="-120" yWindow="-120" windowWidth="20730" windowHeight="11160" xr2:uid="{5D1C0A72-043B-4CBB-B888-097433D1A4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5" i="1" l="1"/>
  <c r="F64" i="1"/>
  <c r="F63" i="1"/>
  <c r="F62" i="1"/>
  <c r="F61" i="1"/>
  <c r="F60" i="1"/>
  <c r="F59" i="1"/>
  <c r="F58" i="1"/>
  <c r="F57" i="1"/>
  <c r="F56" i="1"/>
  <c r="F55" i="1"/>
  <c r="K46" i="1"/>
  <c r="K45" i="1"/>
  <c r="K44" i="1"/>
  <c r="K43" i="1"/>
  <c r="K42" i="1"/>
  <c r="K41" i="1"/>
  <c r="K40" i="1"/>
  <c r="K39" i="1"/>
  <c r="K38" i="1"/>
  <c r="K37" i="1"/>
  <c r="K36" i="1"/>
  <c r="I26" i="1"/>
  <c r="I25" i="1"/>
  <c r="I24" i="1"/>
  <c r="I23" i="1"/>
  <c r="I22" i="1"/>
  <c r="I21" i="1"/>
  <c r="F26" i="1" l="1"/>
</calcChain>
</file>

<file path=xl/sharedStrings.xml><?xml version="1.0" encoding="utf-8"?>
<sst xmlns="http://schemas.openxmlformats.org/spreadsheetml/2006/main" count="95" uniqueCount="66">
  <si>
    <t>Nama Restoran</t>
  </si>
  <si>
    <t>Harga</t>
  </si>
  <si>
    <t>Rating Restoran</t>
  </si>
  <si>
    <t>Pelayanan</t>
  </si>
  <si>
    <t>Jarak</t>
  </si>
  <si>
    <t>Estimasi Waktu Pengantaran</t>
  </si>
  <si>
    <t>Sistem Penunjang Keputusan Restoran Cepat Saji Secara Online</t>
  </si>
  <si>
    <t>KFC</t>
  </si>
  <si>
    <t>McDonald's</t>
  </si>
  <si>
    <t>Richeese Factory</t>
  </si>
  <si>
    <t>Burger King</t>
  </si>
  <si>
    <t>HokBen</t>
  </si>
  <si>
    <t>Pizza Hut</t>
  </si>
  <si>
    <t>J.CO Donuts &amp; Coffee</t>
  </si>
  <si>
    <t>Subway</t>
  </si>
  <si>
    <t>Domino's Pizza</t>
  </si>
  <si>
    <t>A&amp;W</t>
  </si>
  <si>
    <t>4,6</t>
  </si>
  <si>
    <t>4,8</t>
  </si>
  <si>
    <t>4,7</t>
  </si>
  <si>
    <t>7,5 km</t>
  </si>
  <si>
    <t>7,9 km</t>
  </si>
  <si>
    <t>7,2 km</t>
  </si>
  <si>
    <t>9,8 km</t>
  </si>
  <si>
    <t>8,7 km</t>
  </si>
  <si>
    <t>8,5 km</t>
  </si>
  <si>
    <t>19,2 km</t>
  </si>
  <si>
    <t>9,6 km</t>
  </si>
  <si>
    <t>13,2 km</t>
  </si>
  <si>
    <t>35 menit</t>
  </si>
  <si>
    <t>30 menit</t>
  </si>
  <si>
    <t>40 menit</t>
  </si>
  <si>
    <t>45 menit</t>
  </si>
  <si>
    <t>55 menit</t>
  </si>
  <si>
    <t>38 menit</t>
  </si>
  <si>
    <t>Bobot</t>
  </si>
  <si>
    <t>Total Bobot</t>
  </si>
  <si>
    <t xml:space="preserve">rumus mencari nilai bobot   </t>
  </si>
  <si>
    <t>Nilai</t>
  </si>
  <si>
    <t>W1</t>
  </si>
  <si>
    <t>W2</t>
  </si>
  <si>
    <t>W3</t>
  </si>
  <si>
    <t>W4</t>
  </si>
  <si>
    <t>W5</t>
  </si>
  <si>
    <t>∑W</t>
  </si>
  <si>
    <t>Harga (C1)</t>
  </si>
  <si>
    <t>Rating Restoran (C2)</t>
  </si>
  <si>
    <t>Pelayanan (C3)</t>
  </si>
  <si>
    <t>Jarak (C5)</t>
  </si>
  <si>
    <t>Estimasi Waktu Pengantaran (C5)</t>
  </si>
  <si>
    <t>Nilai (SI)</t>
  </si>
  <si>
    <t>Prefensi (VI)</t>
  </si>
  <si>
    <t>Nilai (NI)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</si>
  <si>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</si>
  <si>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</si>
  <si>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</si>
  <si>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</si>
  <si>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</si>
  <si>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</si>
  <si>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</si>
  <si>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</si>
  <si>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</si>
  <si>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</si>
  <si>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</si>
  <si>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Total SI</t>
  </si>
  <si>
    <r>
      <t xml:space="preserve">Maka Nilai Tertinggi nya Adalah </t>
    </r>
    <r>
      <rPr>
        <b/>
        <sz val="12"/>
        <color theme="1"/>
        <rFont val="Calibri"/>
        <family val="2"/>
        <scheme val="minor"/>
      </rPr>
      <t>V1</t>
    </r>
    <r>
      <rPr>
        <sz val="12"/>
        <color theme="1"/>
        <rFont val="Calibri"/>
        <family val="2"/>
        <scheme val="minor"/>
      </rPr>
      <t xml:space="preserve"> Karena Nilai Preferensi nya </t>
    </r>
    <r>
      <rPr>
        <b/>
        <sz val="12"/>
        <color theme="1"/>
        <rFont val="Calibri"/>
        <family val="2"/>
        <scheme val="minor"/>
      </rPr>
      <t>0.3110477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</si>
</sst>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9" formatCode="_-[$Rp-421]* #,##0.000_-;\-[$Rp-421]* #,##0.000_-;_-[$Rp-421]* &quot;-&quot;???_-;_-@_-"/>
    <numFmt numFmtId="170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69" fontId="0" fillId="0" borderId="1" xfId="0" applyNumberFormat="1" applyBorder="1" applyAlignment="1">
      <alignment horizontal="center" vertical="center"/>
    </xf>
    <xf numFmtId="0" fontId="0" fillId="0" borderId="1" xfId="0" applyNumberFormat="1" applyBorder="1"/>
    <xf numFmtId="170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0" fillId="0" borderId="0" xfId="0" applyFill="1" applyAlignment="1">
      <alignment horizontal="center" vertical="center"/>
    </xf>
    <xf numFmtId="0" fontId="4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1009650</xdr:colOff>
      <xdr:row>17</xdr:row>
      <xdr:rowOff>19050</xdr:rowOff>
    </xdr:from>
    <xdr:to>
      <xdr:col>9</xdr:col>
      <xdr:colOff>2025</xdr:colOff>
      <xdr:row>19</xdr:row>
      <xdr:rowOff>1611</xdr:rowOff>
    </xdr:to>
    <xdr:pic>
      <xdr:nvPicPr>
        <xdr:cNvPr id="2" name="Picture 1" descr="weighted-product-4">
          <a:extLst>
            <a:ext uri="{FF2B5EF4-FFF2-40B4-BE49-F238E27FC236}">
              <a16:creationId xmlns:a16="http://schemas.microsoft.com/office/drawing/2014/main" id="{6FEAB046-8497-48A7-8CEA-29264B1373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8972550" y="3371850"/>
          <a:ext cx="814550" cy="363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1485571</xdr:colOff>
      <xdr:row>33</xdr:row>
      <xdr:rowOff>80736</xdr:rowOff>
    </xdr:to>
    <xdr:pic>
      <xdr:nvPicPr>
        <xdr:cNvPr id="3" name="Picture 2" descr="weighted-product-5">
          <a:extLst>
            <a:ext uri="{FF2B5EF4-FFF2-40B4-BE49-F238E27FC236}">
              <a16:creationId xmlns:a16="http://schemas.microsoft.com/office/drawing/2014/main" id="{44012819-B0F1-4652-A4EF-9AD9523F3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6019800"/>
          <a:ext cx="1466521" cy="461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171450</xdr:colOff>
      <xdr:row>49</xdr:row>
      <xdr:rowOff>57150</xdr:rowOff>
    </xdr:from>
    <xdr:to>
      <xdr:col>4</xdr:col>
      <xdr:colOff>1474733</xdr:colOff>
      <xdr:row>51</xdr:row>
      <xdr:rowOff>166461</xdr:rowOff>
    </xdr:to>
    <xdr:pic>
      <xdr:nvPicPr>
        <xdr:cNvPr id="4" name="Picture 3" descr="contoh perhitungan weighted product 8">
          <a:extLst>
            <a:ext uri="{FF2B5EF4-FFF2-40B4-BE49-F238E27FC236}">
              <a16:creationId xmlns:a16="http://schemas.microsoft.com/office/drawing/2014/main" id="{E9377AED-66E5-437A-8C3C-5FCC8FDC1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9505950"/>
          <a:ext cx="1303283" cy="490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0402D-F7BD-44B4-A666-E7D565036A1D}">
  <dimension ref="D4:M68"/>
  <sheetViews>
    <sheetView tabSelected="1" topLeftCell="A33" zoomScale="80" zoomScaleNormal="80" workbookViewId="0">
      <selection activeCell="H48" sqref="H48"/>
    </sheetView>
  </sheetViews>
  <sheetFormatPr defaultRowHeight="15" x14ac:dyDescent="0.25"/>
  <cols>
    <col min="5" max="5" width="31.28515625" customWidth="1"/>
    <col min="6" max="6" width="21.7109375" customWidth="1"/>
    <col min="7" max="7" width="23.5703125" customWidth="1"/>
    <col min="8" max="8" width="22" customWidth="1"/>
    <col min="9" max="9" width="27.42578125" customWidth="1"/>
    <col min="10" max="10" width="33.42578125" customWidth="1"/>
    <col min="11" max="11" width="18.85546875" customWidth="1"/>
  </cols>
  <sheetData>
    <row r="4" spans="4:13" ht="24" customHeight="1" x14ac:dyDescent="0.25">
      <c r="D4" s="17" t="s">
        <v>6</v>
      </c>
      <c r="E4" s="17"/>
      <c r="F4" s="17"/>
      <c r="G4" s="17"/>
      <c r="H4" s="17"/>
      <c r="I4" s="17"/>
      <c r="J4" s="17"/>
      <c r="K4" s="17"/>
      <c r="L4" s="16"/>
      <c r="M4" s="16"/>
    </row>
    <row r="6" spans="4:13" x14ac:dyDescent="0.25">
      <c r="D6" s="1"/>
      <c r="E6" s="12" t="s">
        <v>0</v>
      </c>
      <c r="F6" s="12" t="s">
        <v>1</v>
      </c>
      <c r="G6" s="12" t="s">
        <v>2</v>
      </c>
      <c r="H6" s="12" t="s">
        <v>3</v>
      </c>
      <c r="I6" s="12" t="s">
        <v>4</v>
      </c>
      <c r="J6" s="12" t="s">
        <v>5</v>
      </c>
    </row>
    <row r="7" spans="4:13" x14ac:dyDescent="0.25">
      <c r="E7" s="2" t="s">
        <v>7</v>
      </c>
      <c r="F7" s="3">
        <v>46</v>
      </c>
      <c r="G7" s="2" t="s">
        <v>17</v>
      </c>
      <c r="H7" s="2">
        <v>60</v>
      </c>
      <c r="I7" s="2" t="s">
        <v>20</v>
      </c>
      <c r="J7" s="2" t="s">
        <v>29</v>
      </c>
    </row>
    <row r="8" spans="4:13" x14ac:dyDescent="0.25">
      <c r="E8" s="2" t="s">
        <v>8</v>
      </c>
      <c r="F8" s="3">
        <v>65</v>
      </c>
      <c r="G8" s="2" t="s">
        <v>18</v>
      </c>
      <c r="H8" s="2">
        <v>90</v>
      </c>
      <c r="I8" s="2" t="s">
        <v>21</v>
      </c>
      <c r="J8" s="2" t="s">
        <v>30</v>
      </c>
    </row>
    <row r="9" spans="4:13" x14ac:dyDescent="0.25">
      <c r="E9" s="2" t="s">
        <v>9</v>
      </c>
      <c r="F9" s="3">
        <v>37</v>
      </c>
      <c r="G9" s="2" t="s">
        <v>19</v>
      </c>
      <c r="H9" s="2">
        <v>75</v>
      </c>
      <c r="I9" s="2" t="s">
        <v>22</v>
      </c>
      <c r="J9" s="2" t="s">
        <v>31</v>
      </c>
    </row>
    <row r="10" spans="4:13" x14ac:dyDescent="0.25">
      <c r="E10" s="2" t="s">
        <v>10</v>
      </c>
      <c r="F10" s="3">
        <v>45</v>
      </c>
      <c r="G10" s="2" t="s">
        <v>19</v>
      </c>
      <c r="H10" s="2">
        <v>60</v>
      </c>
      <c r="I10" s="2" t="s">
        <v>23</v>
      </c>
      <c r="J10" s="2" t="s">
        <v>32</v>
      </c>
    </row>
    <row r="11" spans="4:13" x14ac:dyDescent="0.25">
      <c r="E11" s="2" t="s">
        <v>11</v>
      </c>
      <c r="F11" s="3">
        <v>38</v>
      </c>
      <c r="G11" s="2" t="s">
        <v>18</v>
      </c>
      <c r="H11" s="2">
        <v>90</v>
      </c>
      <c r="I11" s="2" t="s">
        <v>24</v>
      </c>
      <c r="J11" s="2" t="s">
        <v>31</v>
      </c>
    </row>
    <row r="12" spans="4:13" x14ac:dyDescent="0.25">
      <c r="E12" s="2" t="s">
        <v>12</v>
      </c>
      <c r="F12" s="3">
        <v>78</v>
      </c>
      <c r="G12" s="2" t="s">
        <v>18</v>
      </c>
      <c r="H12" s="2">
        <v>70</v>
      </c>
      <c r="I12" s="2" t="s">
        <v>25</v>
      </c>
      <c r="J12" s="2" t="s">
        <v>32</v>
      </c>
    </row>
    <row r="13" spans="4:13" x14ac:dyDescent="0.25">
      <c r="E13" s="2" t="s">
        <v>13</v>
      </c>
      <c r="F13" s="3">
        <v>93</v>
      </c>
      <c r="G13" s="2" t="s">
        <v>18</v>
      </c>
      <c r="H13" s="2">
        <v>60</v>
      </c>
      <c r="I13" s="2" t="s">
        <v>22</v>
      </c>
      <c r="J13" s="2" t="s">
        <v>31</v>
      </c>
    </row>
    <row r="14" spans="4:13" x14ac:dyDescent="0.25">
      <c r="E14" s="2" t="s">
        <v>14</v>
      </c>
      <c r="F14" s="3">
        <v>45</v>
      </c>
      <c r="G14" s="2" t="s">
        <v>19</v>
      </c>
      <c r="H14" s="2">
        <v>65</v>
      </c>
      <c r="I14" s="2" t="s">
        <v>26</v>
      </c>
      <c r="J14" s="2" t="s">
        <v>33</v>
      </c>
    </row>
    <row r="15" spans="4:13" x14ac:dyDescent="0.25">
      <c r="E15" s="2" t="s">
        <v>15</v>
      </c>
      <c r="F15" s="3">
        <v>68</v>
      </c>
      <c r="G15" s="2" t="s">
        <v>18</v>
      </c>
      <c r="H15" s="2">
        <v>68</v>
      </c>
      <c r="I15" s="2" t="s">
        <v>27</v>
      </c>
      <c r="J15" s="2" t="s">
        <v>34</v>
      </c>
    </row>
    <row r="16" spans="4:13" x14ac:dyDescent="0.25">
      <c r="E16" s="2" t="s">
        <v>16</v>
      </c>
      <c r="F16" s="3">
        <v>30</v>
      </c>
      <c r="G16" s="2" t="s">
        <v>18</v>
      </c>
      <c r="H16" s="2">
        <v>75</v>
      </c>
      <c r="I16" s="2" t="s">
        <v>28</v>
      </c>
      <c r="J16" s="2" t="s">
        <v>32</v>
      </c>
    </row>
    <row r="18" spans="5:9" x14ac:dyDescent="0.25">
      <c r="H18" s="10" t="s">
        <v>37</v>
      </c>
      <c r="I18" s="10"/>
    </row>
    <row r="19" spans="5:9" x14ac:dyDescent="0.25">
      <c r="H19" s="10"/>
      <c r="I19" s="10"/>
    </row>
    <row r="20" spans="5:9" x14ac:dyDescent="0.25">
      <c r="E20" s="13" t="s">
        <v>35</v>
      </c>
      <c r="F20" s="13"/>
      <c r="H20" s="14" t="s">
        <v>35</v>
      </c>
      <c r="I20" s="12" t="s">
        <v>38</v>
      </c>
    </row>
    <row r="21" spans="5:9" x14ac:dyDescent="0.25">
      <c r="E21" s="5" t="s">
        <v>1</v>
      </c>
      <c r="F21" s="5">
        <v>3</v>
      </c>
      <c r="H21" s="5" t="s">
        <v>39</v>
      </c>
      <c r="I21" s="5">
        <f>F21/F26</f>
        <v>0.2</v>
      </c>
    </row>
    <row r="22" spans="5:9" x14ac:dyDescent="0.25">
      <c r="E22" s="5" t="s">
        <v>2</v>
      </c>
      <c r="F22" s="5">
        <v>2</v>
      </c>
      <c r="H22" s="5" t="s">
        <v>40</v>
      </c>
      <c r="I22" s="5">
        <f>F22/F26</f>
        <v>0.13333333333333333</v>
      </c>
    </row>
    <row r="23" spans="5:9" x14ac:dyDescent="0.25">
      <c r="E23" s="5" t="s">
        <v>3</v>
      </c>
      <c r="F23" s="5">
        <v>2</v>
      </c>
      <c r="H23" s="5" t="s">
        <v>41</v>
      </c>
      <c r="I23" s="5">
        <f>F23/F26</f>
        <v>0.13333333333333333</v>
      </c>
    </row>
    <row r="24" spans="5:9" x14ac:dyDescent="0.25">
      <c r="E24" s="5" t="s">
        <v>4</v>
      </c>
      <c r="F24" s="5">
        <v>4</v>
      </c>
      <c r="H24" s="5" t="s">
        <v>42</v>
      </c>
      <c r="I24" s="5">
        <f>F24/F26</f>
        <v>0.26666666666666666</v>
      </c>
    </row>
    <row r="25" spans="5:9" x14ac:dyDescent="0.25">
      <c r="E25" s="5" t="s">
        <v>5</v>
      </c>
      <c r="F25" s="5">
        <v>4</v>
      </c>
      <c r="H25" s="5" t="s">
        <v>43</v>
      </c>
      <c r="I25" s="5">
        <f>F25/F26</f>
        <v>0.26666666666666666</v>
      </c>
    </row>
    <row r="26" spans="5:9" x14ac:dyDescent="0.25">
      <c r="E26" s="9" t="s">
        <v>36</v>
      </c>
      <c r="F26" s="9">
        <f>(F21+F22+F23+F24+F25)</f>
        <v>15</v>
      </c>
      <c r="H26" s="11" t="s">
        <v>44</v>
      </c>
      <c r="I26" s="9">
        <f>SUM(I21+I22+I23+I24+I25)</f>
        <v>1</v>
      </c>
    </row>
    <row r="31" spans="5:9" x14ac:dyDescent="0.25">
      <c r="E31" s="4"/>
    </row>
    <row r="32" spans="5:9" x14ac:dyDescent="0.25">
      <c r="E32" s="4"/>
    </row>
    <row r="33" spans="5:11" x14ac:dyDescent="0.25">
      <c r="E33" s="4"/>
    </row>
    <row r="34" spans="5:11" x14ac:dyDescent="0.25">
      <c r="E34" s="4"/>
    </row>
    <row r="35" spans="5:11" x14ac:dyDescent="0.25">
      <c r="E35" s="15" t="s">
        <v>0</v>
      </c>
      <c r="F35" s="15" t="s">
        <v>45</v>
      </c>
      <c r="G35" s="15" t="s">
        <v>46</v>
      </c>
      <c r="H35" s="15" t="s">
        <v>47</v>
      </c>
      <c r="I35" s="15" t="s">
        <v>48</v>
      </c>
      <c r="J35" s="15" t="s">
        <v>49</v>
      </c>
      <c r="K35" s="15" t="s">
        <v>50</v>
      </c>
    </row>
    <row r="36" spans="5:11" x14ac:dyDescent="0.25">
      <c r="E36" s="2" t="s">
        <v>7</v>
      </c>
      <c r="F36" s="6">
        <v>46</v>
      </c>
      <c r="G36" s="8">
        <v>4.5999999999999996</v>
      </c>
      <c r="H36" s="2">
        <v>60</v>
      </c>
      <c r="I36" s="8">
        <v>7.5</v>
      </c>
      <c r="J36" s="2">
        <v>35</v>
      </c>
      <c r="K36" s="7">
        <f>F36^I21*G36^I22*H36^I23*I36^I24*J36^I25</f>
        <v>20.095890671012377</v>
      </c>
    </row>
    <row r="37" spans="5:11" x14ac:dyDescent="0.25">
      <c r="E37" s="2" t="s">
        <v>8</v>
      </c>
      <c r="F37" s="6">
        <v>65</v>
      </c>
      <c r="G37" s="8">
        <v>4.8</v>
      </c>
      <c r="H37" s="2">
        <v>90</v>
      </c>
      <c r="I37" s="8">
        <v>7.9</v>
      </c>
      <c r="J37" s="2">
        <v>30</v>
      </c>
      <c r="K37" s="5">
        <f>F37^-I21*G37^I22*H37^I23*I37^I24*J37^I25</f>
        <v>4.1887205476901226</v>
      </c>
    </row>
    <row r="38" spans="5:11" x14ac:dyDescent="0.25">
      <c r="E38" s="2" t="s">
        <v>9</v>
      </c>
      <c r="F38" s="6">
        <v>37</v>
      </c>
      <c r="G38" s="8">
        <v>4.7</v>
      </c>
      <c r="H38" s="2">
        <v>75</v>
      </c>
      <c r="I38" s="8">
        <v>7.2</v>
      </c>
      <c r="J38" s="2">
        <v>40</v>
      </c>
      <c r="K38" s="5">
        <f>F38^-I21*G38^I22*H38^I23*I38^I24*J38^I25</f>
        <v>4.8063884582137302</v>
      </c>
    </row>
    <row r="39" spans="5:11" x14ac:dyDescent="0.25">
      <c r="E39" s="2" t="s">
        <v>10</v>
      </c>
      <c r="F39" s="6">
        <v>45</v>
      </c>
      <c r="G39" s="8">
        <v>4.7</v>
      </c>
      <c r="H39" s="2">
        <v>60</v>
      </c>
      <c r="I39" s="8">
        <v>9.8000000000000007</v>
      </c>
      <c r="J39" s="2">
        <v>45</v>
      </c>
      <c r="K39" s="5">
        <f>F39^-I21*G39^I22*H39^I23*I39^I24*J39^I25</f>
        <v>5.026214309031217</v>
      </c>
    </row>
    <row r="40" spans="5:11" x14ac:dyDescent="0.25">
      <c r="E40" s="2" t="s">
        <v>11</v>
      </c>
      <c r="F40" s="6">
        <v>38</v>
      </c>
      <c r="G40" s="8">
        <v>4.8</v>
      </c>
      <c r="H40" s="2">
        <v>90</v>
      </c>
      <c r="I40" s="8">
        <v>8.6999999999999993</v>
      </c>
      <c r="J40" s="2">
        <v>40</v>
      </c>
      <c r="K40" s="5">
        <f>F40^-I21*G40^I22*H40^I23*I40^I24*J40^I25</f>
        <v>5.1664898276271556</v>
      </c>
    </row>
    <row r="41" spans="5:11" x14ac:dyDescent="0.25">
      <c r="E41" s="2" t="s">
        <v>12</v>
      </c>
      <c r="F41" s="6">
        <v>78</v>
      </c>
      <c r="G41" s="8">
        <v>4.8</v>
      </c>
      <c r="H41" s="2">
        <v>70</v>
      </c>
      <c r="I41" s="8">
        <v>8.5</v>
      </c>
      <c r="J41" s="2">
        <v>45</v>
      </c>
      <c r="K41" s="5">
        <f>F41^-I21*G41^I22*H41^I23*I41^I24*J41^I25</f>
        <v>4.4373944274807311</v>
      </c>
    </row>
    <row r="42" spans="5:11" x14ac:dyDescent="0.25">
      <c r="E42" s="2" t="s">
        <v>13</v>
      </c>
      <c r="F42" s="6">
        <v>93</v>
      </c>
      <c r="G42" s="8">
        <v>4.8</v>
      </c>
      <c r="H42" s="2">
        <v>60</v>
      </c>
      <c r="I42" s="8">
        <v>7.2</v>
      </c>
      <c r="J42" s="2">
        <v>40</v>
      </c>
      <c r="K42" s="5">
        <f>F42^-I21*G42^I22*H42^I23*I42^I24*J42^I25</f>
        <v>3.8909926048553469</v>
      </c>
    </row>
    <row r="43" spans="5:11" x14ac:dyDescent="0.25">
      <c r="E43" s="2" t="s">
        <v>14</v>
      </c>
      <c r="F43" s="6">
        <v>45</v>
      </c>
      <c r="G43" s="8">
        <v>4.7</v>
      </c>
      <c r="H43" s="2">
        <v>65</v>
      </c>
      <c r="I43" s="8">
        <v>19.2</v>
      </c>
      <c r="J43" s="2">
        <v>55</v>
      </c>
      <c r="K43" s="5">
        <f>F43^-I21*G43^I22*H43^I23*I43^I24*J43^I25</f>
        <v>6.4121356895155435</v>
      </c>
    </row>
    <row r="44" spans="5:11" x14ac:dyDescent="0.25">
      <c r="E44" s="2" t="s">
        <v>15</v>
      </c>
      <c r="F44" s="6">
        <v>68</v>
      </c>
      <c r="G44" s="8">
        <v>4.8</v>
      </c>
      <c r="H44" s="2">
        <v>68</v>
      </c>
      <c r="I44" s="8">
        <v>9.6</v>
      </c>
      <c r="J44" s="2">
        <v>38</v>
      </c>
      <c r="K44" s="5">
        <f>F44^-I21*G44^I22*H44^I23*I44^I24*J44^I25</f>
        <v>4.4862092384936521</v>
      </c>
    </row>
    <row r="45" spans="5:11" x14ac:dyDescent="0.25">
      <c r="E45" s="2" t="s">
        <v>16</v>
      </c>
      <c r="F45" s="6">
        <v>30</v>
      </c>
      <c r="G45" s="8">
        <v>4.8</v>
      </c>
      <c r="H45" s="2">
        <v>75</v>
      </c>
      <c r="I45" s="8">
        <v>13.2</v>
      </c>
      <c r="J45" s="2">
        <v>45</v>
      </c>
      <c r="K45" s="5">
        <f>F45^-I21*G45^I22*H45^I23*I45^I24*J45^I25</f>
        <v>6.0966669062024508</v>
      </c>
    </row>
    <row r="46" spans="5:11" x14ac:dyDescent="0.25">
      <c r="J46" s="9" t="s">
        <v>64</v>
      </c>
      <c r="K46" s="9">
        <f>K36+K37+K38+K39+K40+K41+K42+K43+K44+K45</f>
        <v>64.607102680122324</v>
      </c>
    </row>
    <row r="50" spans="5:6" x14ac:dyDescent="0.25">
      <c r="E50" s="4"/>
    </row>
    <row r="51" spans="5:6" x14ac:dyDescent="0.25">
      <c r="E51" s="4"/>
    </row>
    <row r="52" spans="5:6" x14ac:dyDescent="0.25">
      <c r="E52" s="4"/>
    </row>
    <row r="54" spans="5:6" x14ac:dyDescent="0.25">
      <c r="E54" s="14" t="s">
        <v>51</v>
      </c>
      <c r="F54" s="14" t="s">
        <v>52</v>
      </c>
    </row>
    <row r="55" spans="5:6" x14ac:dyDescent="0.25">
      <c r="E55" s="5" t="s">
        <v>53</v>
      </c>
      <c r="F55" s="5">
        <f>K36/K46</f>
        <v>0.31104769967026058</v>
      </c>
    </row>
    <row r="56" spans="5:6" x14ac:dyDescent="0.25">
      <c r="E56" s="5" t="s">
        <v>54</v>
      </c>
      <c r="F56" s="5">
        <f>K37/K46</f>
        <v>6.4833746970963724E-2</v>
      </c>
    </row>
    <row r="57" spans="5:6" x14ac:dyDescent="0.25">
      <c r="E57" s="5" t="s">
        <v>55</v>
      </c>
      <c r="F57" s="5">
        <f>K38/K46</f>
        <v>7.4394118584929406E-2</v>
      </c>
    </row>
    <row r="58" spans="5:6" x14ac:dyDescent="0.25">
      <c r="E58" s="5" t="s">
        <v>56</v>
      </c>
      <c r="F58" s="5">
        <f>K39/K46</f>
        <v>7.7796621432114355E-2</v>
      </c>
    </row>
    <row r="59" spans="5:6" x14ac:dyDescent="0.25">
      <c r="E59" s="5" t="s">
        <v>57</v>
      </c>
      <c r="F59" s="5">
        <f>K40/K46</f>
        <v>7.9967830366996631E-2</v>
      </c>
    </row>
    <row r="60" spans="5:6" x14ac:dyDescent="0.25">
      <c r="E60" s="5" t="s">
        <v>58</v>
      </c>
      <c r="F60" s="5">
        <f>K41/K46</f>
        <v>6.8682764640457791E-2</v>
      </c>
    </row>
    <row r="61" spans="5:6" x14ac:dyDescent="0.25">
      <c r="E61" s="5" t="s">
        <v>59</v>
      </c>
      <c r="F61" s="5">
        <f>K42/K46</f>
        <v>6.0225461960740259E-2</v>
      </c>
    </row>
    <row r="62" spans="5:6" x14ac:dyDescent="0.25">
      <c r="E62" s="5" t="s">
        <v>60</v>
      </c>
      <c r="F62" s="5">
        <f>K43/K46</f>
        <v>9.9248154204698083E-2</v>
      </c>
    </row>
    <row r="63" spans="5:6" x14ac:dyDescent="0.25">
      <c r="E63" s="5" t="s">
        <v>61</v>
      </c>
      <c r="F63" s="5">
        <f>K44/K46</f>
        <v>6.9438328796532223E-2</v>
      </c>
    </row>
    <row r="64" spans="5:6" x14ac:dyDescent="0.25">
      <c r="E64" s="5" t="s">
        <v>62</v>
      </c>
      <c r="F64" s="5">
        <f>K45/K46</f>
        <v>9.436527337230699E-2</v>
      </c>
    </row>
    <row r="65" spans="5:8" x14ac:dyDescent="0.25">
      <c r="E65" s="9" t="s">
        <v>63</v>
      </c>
      <c r="F65" s="9">
        <f>MAX(F55:F64)</f>
        <v>0.31104769967026058</v>
      </c>
    </row>
    <row r="68" spans="5:8" ht="15.75" x14ac:dyDescent="0.25">
      <c r="E68" s="19" t="s">
        <v>65</v>
      </c>
      <c r="F68" s="19"/>
      <c r="G68" s="19"/>
      <c r="H68" s="18"/>
    </row>
  </sheetData>
  <mergeCells count="6">
    <mergeCell ref="E68:G68"/>
    <mergeCell ref="E20:F20"/>
    <mergeCell ref="H18:I19"/>
    <mergeCell ref="E31:E34"/>
    <mergeCell ref="E50:E52"/>
    <mergeCell ref="D4:K4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2023-10-30T11:14:01Z</dcterms:created>
  <dcterms:modified xsi:type="dcterms:W3CDTF">2023-10-31T05:48:56Z</dcterms:modified>
</cp:coreProperties>
</file>