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Salsa\Downloads\"/>
    </mc:Choice>
  </mc:AlternateContent>
  <xr:revisionPtr revIDLastSave="0" documentId="8_{BA6F34E1-6E94-4B17-BFD8-CF06F4D71B7B}" xr6:coauthVersionLast="47" xr6:coauthVersionMax="47" xr10:uidLastSave="{00000000-0000-0000-0000-000000000000}"/>
  <bookViews>
    <workbookView xWindow="-110" yWindow="-110" windowWidth="19420" windowHeight="11500" firstSheet="1" activeTab="6" xr2:uid="{00000000-000D-0000-FFFF-FFFF00000000}"/>
  </bookViews>
  <sheets>
    <sheet name="retail_sales_dataset" sheetId="9" state="hidden" r:id="rId1"/>
    <sheet name="Deskripsi" sheetId="13" r:id="rId2"/>
    <sheet name="tbCustomer" sheetId="8" r:id="rId3"/>
    <sheet name="tbSales" sheetId="11" r:id="rId4"/>
    <sheet name="tbProduct" sheetId="10" r:id="rId5"/>
    <sheet name="Analisis" sheetId="12" state="hidden" r:id="rId6"/>
    <sheet name="Summary" sheetId="14" r:id="rId7"/>
  </sheets>
  <definedNames>
    <definedName name="_xlcn.WorksheetConnection_SampleSuperstore.csvtbCustomer" hidden="1">tbCustomer[]</definedName>
    <definedName name="_xlcn.WorksheetConnection_SampleSuperstore.csvtblProduct" hidden="1">tbProduct[]</definedName>
    <definedName name="_xlcn.WorksheetConnection_SampleSuperstore.csvtbSales" hidden="1">tbSales[]</definedName>
    <definedName name="ExternalData_1" localSheetId="0" hidden="1">'retail_sales_dataset'!$A$1:$I$1001</definedName>
  </definedNames>
  <calcPr calcId="191029"/>
  <pivotCaches>
    <pivotCache cacheId="10" r:id="rId8"/>
    <pivotCache cacheId="11" r:id="rId9"/>
    <pivotCache cacheId="12" r:id="rId10"/>
    <pivotCache cacheId="13" r:id="rId11"/>
    <pivotCache cacheId="14" r:id="rId12"/>
    <pivotCache cacheId="15" r:id="rId13"/>
    <pivotCache cacheId="16" r:id="rId14"/>
  </pivotCaches>
  <extLst>
    <ext xmlns:x15="http://schemas.microsoft.com/office/spreadsheetml/2010/11/main" uri="{FCE2AD5D-F65C-4FA6-A056-5C36A1767C68}">
      <x15:dataModel>
        <x15:modelTables>
          <x15:modelTable id="tbSales" name="tbSales" connection="WorksheetConnection_Sample - Superstore.csv!tbSales"/>
          <x15:modelTable id="tblProduct" name="tblProduct" connection="WorksheetConnection_Sample - Superstore.csv!tblProduct"/>
          <x15:modelTable id="tbCustomer" name="tbCustomer" connection="WorksheetConnection_Sample - Superstore.csv!tbCustomer"/>
        </x15:modelTables>
        <x15:modelRelationships>
          <x15:modelRelationship fromTable="tbSales" fromColumn="Prodcut_ID" toTable="tblProduct" toColumn="Product_ID"/>
          <x15:modelRelationship fromTable="tbSales" fromColumn="Customer_ID" toTable="tbCustomer" toColumn="Customer ID"/>
        </x15:modelRelationships>
        <x15:extLst>
          <ext xmlns:x16="http://schemas.microsoft.com/office/spreadsheetml/2014/11/main" uri="{9835A34E-60A6-4A7C-AAB8-D5F71C897F49}">
            <x16:modelTimeGroupings>
              <x16:modelTimeGrouping tableName="tb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39" i="12" l="1"/>
  <c r="R134" i="12"/>
  <c r="F78" i="12"/>
  <c r="E58" i="12"/>
  <c r="E57" i="12"/>
  <c r="D57" i="12"/>
  <c r="M16" i="12"/>
  <c r="M12" i="12"/>
  <c r="M13" i="12"/>
  <c r="M14" i="12"/>
  <c r="M15" i="12"/>
  <c r="M11" i="12"/>
  <c r="L16" i="12"/>
  <c r="K11" i="12" a="1"/>
  <c r="K11" i="12" s="1"/>
  <c r="K100" i="12"/>
  <c r="L100" i="12"/>
  <c r="L99" i="12" l="1"/>
  <c r="K99" i="12"/>
  <c r="M135" i="12"/>
  <c r="O130" i="12" a="1"/>
  <c r="O130" i="12" s="1"/>
  <c r="J131" i="12" a="1"/>
  <c r="J131" i="12" s="1"/>
  <c r="J130" i="12" a="1"/>
  <c r="J130" i="12" s="1"/>
  <c r="H131" i="12" a="1"/>
  <c r="H131" i="12" s="1"/>
  <c r="M131" i="12" s="1"/>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131" i="12"/>
  <c r="N136" i="12" s="1" a="1"/>
  <c r="H8" i="12"/>
  <c r="H12" i="12"/>
  <c r="H16" i="12"/>
  <c r="H20" i="12"/>
  <c r="H24" i="12"/>
  <c r="H28" i="12"/>
  <c r="H32" i="12"/>
  <c r="H36" i="12"/>
  <c r="H40" i="12"/>
  <c r="H44" i="12"/>
  <c r="H48" i="12"/>
  <c r="G74" i="12" a="1"/>
  <c r="G74" i="12" s="1"/>
  <c r="E74" i="12" a="1"/>
  <c r="E74" i="12" s="1"/>
  <c r="E4" i="12" a="1"/>
  <c r="E4" i="12" s="1"/>
  <c r="H4" i="12" s="1"/>
  <c r="C3" i="11" a="1"/>
  <c r="C3" i="11" s="1"/>
  <c r="F3" i="11" s="1"/>
  <c r="C4" i="11" a="1"/>
  <c r="C4" i="11" s="1"/>
  <c r="F4" i="11" s="1"/>
  <c r="C5" i="11" a="1"/>
  <c r="C5" i="11" s="1"/>
  <c r="F5" i="11" s="1"/>
  <c r="C6" i="11" a="1"/>
  <c r="C6" i="11" s="1"/>
  <c r="F6" i="11" s="1"/>
  <c r="C7" i="11" a="1"/>
  <c r="C7" i="11" s="1"/>
  <c r="F7" i="11" s="1"/>
  <c r="C8" i="11" a="1"/>
  <c r="C8" i="11" s="1"/>
  <c r="F8" i="11" s="1"/>
  <c r="C9" i="11" a="1"/>
  <c r="C9" i="11" s="1"/>
  <c r="F9" i="11" s="1"/>
  <c r="C10" i="11" a="1"/>
  <c r="C10" i="11" s="1"/>
  <c r="F10" i="11" s="1"/>
  <c r="C11" i="11" a="1"/>
  <c r="C11" i="11" s="1"/>
  <c r="F11" i="11" s="1"/>
  <c r="C12" i="11" a="1"/>
  <c r="C12" i="11" s="1"/>
  <c r="F12" i="11" s="1"/>
  <c r="C13" i="11" a="1"/>
  <c r="C13" i="11" s="1"/>
  <c r="F13" i="11" s="1"/>
  <c r="C14" i="11" a="1"/>
  <c r="C14" i="11" s="1"/>
  <c r="F14" i="11" s="1"/>
  <c r="C15" i="11" a="1"/>
  <c r="C15" i="11" s="1"/>
  <c r="F15" i="11" s="1"/>
  <c r="C16" i="11" a="1"/>
  <c r="C16" i="11" s="1"/>
  <c r="F16" i="11" s="1"/>
  <c r="C17" i="11" a="1"/>
  <c r="C17" i="11" s="1"/>
  <c r="F17" i="11" s="1"/>
  <c r="C18" i="11" a="1"/>
  <c r="C18" i="11" s="1"/>
  <c r="F18" i="11" s="1"/>
  <c r="C19" i="11" a="1"/>
  <c r="C19" i="11" s="1"/>
  <c r="F19" i="11" s="1"/>
  <c r="C20" i="11" a="1"/>
  <c r="C20" i="11" s="1"/>
  <c r="F20" i="11" s="1"/>
  <c r="C21" i="11" a="1"/>
  <c r="C21" i="11" s="1"/>
  <c r="F21" i="11" s="1"/>
  <c r="C22" i="11" a="1"/>
  <c r="C22" i="11" s="1"/>
  <c r="F22" i="11" s="1"/>
  <c r="C23" i="11" a="1"/>
  <c r="C23" i="11" s="1"/>
  <c r="F23" i="11" s="1"/>
  <c r="C24" i="11" a="1"/>
  <c r="C24" i="11" s="1"/>
  <c r="F24" i="11" s="1"/>
  <c r="C25" i="11" a="1"/>
  <c r="C25" i="11" s="1"/>
  <c r="F25" i="11" s="1"/>
  <c r="C26" i="11" a="1"/>
  <c r="C26" i="11" s="1"/>
  <c r="F26" i="11" s="1"/>
  <c r="C27" i="11" a="1"/>
  <c r="C27" i="11" s="1"/>
  <c r="F27" i="11" s="1"/>
  <c r="C28" i="11" a="1"/>
  <c r="C28" i="11" s="1"/>
  <c r="F28" i="11" s="1"/>
  <c r="C29" i="11" a="1"/>
  <c r="C29" i="11" s="1"/>
  <c r="F29" i="11" s="1"/>
  <c r="C30" i="11" a="1"/>
  <c r="C30" i="11" s="1"/>
  <c r="F30" i="11" s="1"/>
  <c r="C31" i="11" a="1"/>
  <c r="C31" i="11" s="1"/>
  <c r="F31" i="11" s="1"/>
  <c r="C32" i="11" a="1"/>
  <c r="C32" i="11" s="1"/>
  <c r="F32" i="11" s="1"/>
  <c r="C33" i="11" a="1"/>
  <c r="C33" i="11" s="1"/>
  <c r="F33" i="11" s="1"/>
  <c r="C34" i="11" a="1"/>
  <c r="C34" i="11" s="1"/>
  <c r="F34" i="11" s="1"/>
  <c r="C35" i="11" a="1"/>
  <c r="C35" i="11" s="1"/>
  <c r="F35" i="11" s="1"/>
  <c r="C36" i="11" a="1"/>
  <c r="C36" i="11" s="1"/>
  <c r="F36" i="11" s="1"/>
  <c r="C37" i="11" a="1"/>
  <c r="C37" i="11" s="1"/>
  <c r="F37" i="11" s="1"/>
  <c r="C38" i="11" a="1"/>
  <c r="C38" i="11" s="1"/>
  <c r="F38" i="11" s="1"/>
  <c r="C39" i="11" a="1"/>
  <c r="C39" i="11" s="1"/>
  <c r="F39" i="11" s="1"/>
  <c r="C40" i="11" a="1"/>
  <c r="C40" i="11" s="1"/>
  <c r="F40" i="11" s="1"/>
  <c r="C41" i="11" a="1"/>
  <c r="C41" i="11" s="1"/>
  <c r="F41" i="11" s="1"/>
  <c r="C42" i="11" a="1"/>
  <c r="C42" i="11" s="1"/>
  <c r="F42" i="11" s="1"/>
  <c r="C43" i="11" a="1"/>
  <c r="C43" i="11" s="1"/>
  <c r="F43" i="11" s="1"/>
  <c r="C44" i="11" a="1"/>
  <c r="C44" i="11" s="1"/>
  <c r="F44" i="11" s="1"/>
  <c r="C45" i="11" a="1"/>
  <c r="C45" i="11" s="1"/>
  <c r="F45" i="11" s="1"/>
  <c r="C46" i="11" a="1"/>
  <c r="C46" i="11" s="1"/>
  <c r="F46" i="11" s="1"/>
  <c r="C47" i="11" a="1"/>
  <c r="C47" i="11" s="1"/>
  <c r="F47" i="11" s="1"/>
  <c r="C48" i="11" a="1"/>
  <c r="C48" i="11" s="1"/>
  <c r="F48" i="11" s="1"/>
  <c r="C49" i="11" a="1"/>
  <c r="C49" i="11" s="1"/>
  <c r="F49" i="11" s="1"/>
  <c r="C50" i="11" a="1"/>
  <c r="C50" i="11" s="1"/>
  <c r="F50" i="11" s="1"/>
  <c r="C51" i="11" a="1"/>
  <c r="C51" i="11" s="1"/>
  <c r="F51" i="11" s="1"/>
  <c r="C52" i="11" a="1"/>
  <c r="C52" i="11" s="1"/>
  <c r="F52" i="11" s="1"/>
  <c r="C53" i="11" a="1"/>
  <c r="C53" i="11" s="1"/>
  <c r="F53" i="11" s="1"/>
  <c r="C54" i="11" a="1"/>
  <c r="C54" i="11" s="1"/>
  <c r="F54" i="11" s="1"/>
  <c r="C55" i="11" a="1"/>
  <c r="C55" i="11" s="1"/>
  <c r="F55" i="11" s="1"/>
  <c r="C56" i="11" a="1"/>
  <c r="C56" i="11" s="1"/>
  <c r="F56" i="11" s="1"/>
  <c r="C57" i="11" a="1"/>
  <c r="C57" i="11" s="1"/>
  <c r="F57" i="11" s="1"/>
  <c r="C58" i="11" a="1"/>
  <c r="C58" i="11" s="1"/>
  <c r="F58" i="11" s="1"/>
  <c r="C59" i="11" a="1"/>
  <c r="C59" i="11" s="1"/>
  <c r="F59" i="11" s="1"/>
  <c r="C60" i="11" a="1"/>
  <c r="C60" i="11" s="1"/>
  <c r="F60" i="11" s="1"/>
  <c r="C61" i="11" a="1"/>
  <c r="C61" i="11" s="1"/>
  <c r="F61" i="11" s="1"/>
  <c r="C62" i="11" a="1"/>
  <c r="C62" i="11"/>
  <c r="F62" i="11" s="1"/>
  <c r="C63" i="11" a="1"/>
  <c r="C63" i="11" s="1"/>
  <c r="F63" i="11" s="1"/>
  <c r="C64" i="11" a="1"/>
  <c r="C64" i="11" s="1"/>
  <c r="F64" i="11" s="1"/>
  <c r="C65" i="11" a="1"/>
  <c r="C65" i="11" s="1"/>
  <c r="F65" i="11" s="1"/>
  <c r="C66" i="11" a="1"/>
  <c r="C66" i="11" s="1"/>
  <c r="F66" i="11" s="1"/>
  <c r="C67" i="11" a="1"/>
  <c r="C67" i="11" s="1"/>
  <c r="F67" i="11" s="1"/>
  <c r="C68" i="11" a="1"/>
  <c r="C68" i="11" s="1"/>
  <c r="F68" i="11" s="1"/>
  <c r="C69" i="11" a="1"/>
  <c r="C69" i="11" s="1"/>
  <c r="F69" i="11" s="1"/>
  <c r="C70" i="11" a="1"/>
  <c r="C70" i="11" s="1"/>
  <c r="F70" i="11" s="1"/>
  <c r="C71" i="11" a="1"/>
  <c r="C71" i="11" s="1"/>
  <c r="F71" i="11" s="1"/>
  <c r="C72" i="11" a="1"/>
  <c r="C72" i="11" s="1"/>
  <c r="F72" i="11" s="1"/>
  <c r="C73" i="11" a="1"/>
  <c r="C73" i="11" s="1"/>
  <c r="F73" i="11" s="1"/>
  <c r="C74" i="11" a="1"/>
  <c r="C74" i="11" s="1"/>
  <c r="F74" i="11" s="1"/>
  <c r="C75" i="11" a="1"/>
  <c r="C75" i="11" s="1"/>
  <c r="F75" i="11" s="1"/>
  <c r="C76" i="11" a="1"/>
  <c r="C76" i="11" s="1"/>
  <c r="F76" i="11" s="1"/>
  <c r="C77" i="11" a="1"/>
  <c r="C77" i="11" s="1"/>
  <c r="F77" i="11" s="1"/>
  <c r="C78" i="11" a="1"/>
  <c r="C78" i="11" s="1"/>
  <c r="F78" i="11" s="1"/>
  <c r="C79" i="11" a="1"/>
  <c r="C79" i="11" s="1"/>
  <c r="F79" i="11" s="1"/>
  <c r="C80" i="11" a="1"/>
  <c r="C80" i="11" s="1"/>
  <c r="F80" i="11" s="1"/>
  <c r="C81" i="11" a="1"/>
  <c r="C81" i="11" s="1"/>
  <c r="F81" i="11" s="1"/>
  <c r="C82" i="11" a="1"/>
  <c r="C82" i="11" s="1"/>
  <c r="F82" i="11" s="1"/>
  <c r="C83" i="11" a="1"/>
  <c r="C83" i="11" s="1"/>
  <c r="F83" i="11" s="1"/>
  <c r="C84" i="11" a="1"/>
  <c r="C84" i="11" s="1"/>
  <c r="F84" i="11" s="1"/>
  <c r="C85" i="11" a="1"/>
  <c r="C85" i="11" s="1"/>
  <c r="F85" i="11" s="1"/>
  <c r="C86" i="11" a="1"/>
  <c r="C86" i="11" s="1"/>
  <c r="F86" i="11" s="1"/>
  <c r="C87" i="11" a="1"/>
  <c r="C87" i="11" s="1"/>
  <c r="F87" i="11" s="1"/>
  <c r="C88" i="11" a="1"/>
  <c r="C88" i="11" s="1"/>
  <c r="F88" i="11" s="1"/>
  <c r="C89" i="11" a="1"/>
  <c r="C89" i="11" s="1"/>
  <c r="F89" i="11" s="1"/>
  <c r="C90" i="11" a="1"/>
  <c r="C90" i="11" s="1"/>
  <c r="F90" i="11" s="1"/>
  <c r="C91" i="11" a="1"/>
  <c r="C91" i="11" s="1"/>
  <c r="F91" i="11" s="1"/>
  <c r="C92" i="11" a="1"/>
  <c r="C92" i="11" s="1"/>
  <c r="F92" i="11" s="1"/>
  <c r="C93" i="11" a="1"/>
  <c r="C93" i="11" s="1"/>
  <c r="F93" i="11" s="1"/>
  <c r="C94" i="11" a="1"/>
  <c r="C94" i="11" s="1"/>
  <c r="F94" i="11" s="1"/>
  <c r="C95" i="11" a="1"/>
  <c r="C95" i="11" s="1"/>
  <c r="F95" i="11" s="1"/>
  <c r="C96" i="11" a="1"/>
  <c r="C96" i="11" s="1"/>
  <c r="F96" i="11" s="1"/>
  <c r="C97" i="11" a="1"/>
  <c r="C97" i="11" s="1"/>
  <c r="F97" i="11" s="1"/>
  <c r="C98" i="11" a="1"/>
  <c r="C98" i="11" s="1"/>
  <c r="F98" i="11" s="1"/>
  <c r="C99" i="11" a="1"/>
  <c r="C99" i="11" s="1"/>
  <c r="F99" i="11" s="1"/>
  <c r="C100" i="11" a="1"/>
  <c r="C100" i="11" s="1"/>
  <c r="F100" i="11" s="1"/>
  <c r="C101" i="11" a="1"/>
  <c r="C101" i="11" s="1"/>
  <c r="F101" i="11" s="1"/>
  <c r="C102" i="11" a="1"/>
  <c r="C102" i="11" s="1"/>
  <c r="F102" i="11" s="1"/>
  <c r="C103" i="11" a="1"/>
  <c r="C103" i="11" s="1"/>
  <c r="F103" i="11" s="1"/>
  <c r="C104" i="11" a="1"/>
  <c r="C104" i="11" s="1"/>
  <c r="F104" i="11" s="1"/>
  <c r="C105" i="11" a="1"/>
  <c r="C105" i="11" s="1"/>
  <c r="F105" i="11" s="1"/>
  <c r="C106" i="11" a="1"/>
  <c r="C106" i="11" s="1"/>
  <c r="F106" i="11" s="1"/>
  <c r="C107" i="11" a="1"/>
  <c r="C107" i="11" s="1"/>
  <c r="F107" i="11" s="1"/>
  <c r="C108" i="11" a="1"/>
  <c r="C108" i="11" s="1"/>
  <c r="F108" i="11" s="1"/>
  <c r="C109" i="11" a="1"/>
  <c r="C109" i="11" s="1"/>
  <c r="F109" i="11" s="1"/>
  <c r="C110" i="11" a="1"/>
  <c r="C110" i="11" s="1"/>
  <c r="F110" i="11" s="1"/>
  <c r="C111" i="11" a="1"/>
  <c r="C111" i="11" s="1"/>
  <c r="F111" i="11" s="1"/>
  <c r="C112" i="11" a="1"/>
  <c r="C112" i="11" s="1"/>
  <c r="F112" i="11" s="1"/>
  <c r="C113" i="11" a="1"/>
  <c r="C113" i="11" s="1"/>
  <c r="F113" i="11" s="1"/>
  <c r="C114" i="11" a="1"/>
  <c r="C114" i="11" s="1"/>
  <c r="F114" i="11" s="1"/>
  <c r="C115" i="11" a="1"/>
  <c r="C115" i="11" s="1"/>
  <c r="F115" i="11" s="1"/>
  <c r="C116" i="11" a="1"/>
  <c r="C116" i="11" s="1"/>
  <c r="F116" i="11" s="1"/>
  <c r="C117" i="11" a="1"/>
  <c r="C117" i="11" s="1"/>
  <c r="F117" i="11" s="1"/>
  <c r="C118" i="11" a="1"/>
  <c r="C118" i="11" s="1"/>
  <c r="F118" i="11" s="1"/>
  <c r="C119" i="11" a="1"/>
  <c r="C119" i="11" s="1"/>
  <c r="F119" i="11" s="1"/>
  <c r="C120" i="11" a="1"/>
  <c r="C120" i="11" s="1"/>
  <c r="F120" i="11" s="1"/>
  <c r="C121" i="11" a="1"/>
  <c r="C121" i="11" s="1"/>
  <c r="F121" i="11" s="1"/>
  <c r="C122" i="11" a="1"/>
  <c r="C122" i="11" s="1"/>
  <c r="F122" i="11" s="1"/>
  <c r="C123" i="11" a="1"/>
  <c r="C123" i="11" s="1"/>
  <c r="F123" i="11" s="1"/>
  <c r="C124" i="11" a="1"/>
  <c r="C124" i="11" s="1"/>
  <c r="F124" i="11" s="1"/>
  <c r="C125" i="11" a="1"/>
  <c r="C125" i="11" s="1"/>
  <c r="F125" i="11" s="1"/>
  <c r="C126" i="11" a="1"/>
  <c r="C126" i="11" s="1"/>
  <c r="F126" i="11" s="1"/>
  <c r="C127" i="11" a="1"/>
  <c r="C127" i="11" s="1"/>
  <c r="F127" i="11" s="1"/>
  <c r="C128" i="11" a="1"/>
  <c r="C128" i="11" s="1"/>
  <c r="F128" i="11" s="1"/>
  <c r="C129" i="11" a="1"/>
  <c r="C129" i="11" s="1"/>
  <c r="F129" i="11" s="1"/>
  <c r="C130" i="11" a="1"/>
  <c r="C130" i="11" s="1"/>
  <c r="F130" i="11" s="1"/>
  <c r="C131" i="11" a="1"/>
  <c r="C131" i="11" s="1"/>
  <c r="F131" i="11" s="1"/>
  <c r="C132" i="11" a="1"/>
  <c r="C132" i="11" s="1"/>
  <c r="F132" i="11" s="1"/>
  <c r="C133" i="11" a="1"/>
  <c r="C133" i="11" s="1"/>
  <c r="F133" i="11" s="1"/>
  <c r="C134" i="11" a="1"/>
  <c r="C134" i="11" s="1"/>
  <c r="F134" i="11" s="1"/>
  <c r="C135" i="11" a="1"/>
  <c r="C135" i="11" s="1"/>
  <c r="F135" i="11" s="1"/>
  <c r="C136" i="11" a="1"/>
  <c r="C136" i="11" s="1"/>
  <c r="F136" i="11" s="1"/>
  <c r="C137" i="11" a="1"/>
  <c r="C137" i="11" s="1"/>
  <c r="F137" i="11" s="1"/>
  <c r="C138" i="11" a="1"/>
  <c r="C138" i="11" s="1"/>
  <c r="F138" i="11" s="1"/>
  <c r="C139" i="11" a="1"/>
  <c r="C139" i="11" s="1"/>
  <c r="F139" i="11" s="1"/>
  <c r="C140" i="11" a="1"/>
  <c r="C140" i="11" s="1"/>
  <c r="F140" i="11" s="1"/>
  <c r="C141" i="11" a="1"/>
  <c r="C141" i="11" s="1"/>
  <c r="F141" i="11" s="1"/>
  <c r="C142" i="11" a="1"/>
  <c r="C142" i="11" s="1"/>
  <c r="F142" i="11" s="1"/>
  <c r="C143" i="11" a="1"/>
  <c r="C143" i="11" s="1"/>
  <c r="F143" i="11" s="1"/>
  <c r="C144" i="11" a="1"/>
  <c r="C144" i="11" s="1"/>
  <c r="F144" i="11" s="1"/>
  <c r="C145" i="11" a="1"/>
  <c r="C145" i="11" s="1"/>
  <c r="F145" i="11" s="1"/>
  <c r="C146" i="11" a="1"/>
  <c r="C146" i="11" s="1"/>
  <c r="F146" i="11" s="1"/>
  <c r="C147" i="11" a="1"/>
  <c r="C147" i="11" s="1"/>
  <c r="F147" i="11" s="1"/>
  <c r="C148" i="11" a="1"/>
  <c r="C148" i="11" s="1"/>
  <c r="F148" i="11" s="1"/>
  <c r="C149" i="11" a="1"/>
  <c r="C149" i="11" s="1"/>
  <c r="F149" i="11" s="1"/>
  <c r="C150" i="11" a="1"/>
  <c r="C150" i="11" s="1"/>
  <c r="F150" i="11" s="1"/>
  <c r="C151" i="11" a="1"/>
  <c r="C151" i="11" s="1"/>
  <c r="F151" i="11" s="1"/>
  <c r="C152" i="11" a="1"/>
  <c r="C152" i="11"/>
  <c r="F152" i="11" s="1"/>
  <c r="C153" i="11" a="1"/>
  <c r="C153" i="11" s="1"/>
  <c r="F153" i="11" s="1"/>
  <c r="C154" i="11" a="1"/>
  <c r="C154" i="11" s="1"/>
  <c r="F154" i="11" s="1"/>
  <c r="C155" i="11" a="1"/>
  <c r="C155" i="11" s="1"/>
  <c r="F155" i="11" s="1"/>
  <c r="C156" i="11" a="1"/>
  <c r="C156" i="11" s="1"/>
  <c r="F156" i="11" s="1"/>
  <c r="C157" i="11" a="1"/>
  <c r="C157" i="11" s="1"/>
  <c r="F157" i="11" s="1"/>
  <c r="C158" i="11" a="1"/>
  <c r="C158" i="11" s="1"/>
  <c r="F158" i="11" s="1"/>
  <c r="C159" i="11" a="1"/>
  <c r="C159" i="11" s="1"/>
  <c r="F159" i="11" s="1"/>
  <c r="C160" i="11" a="1"/>
  <c r="C160" i="11" s="1"/>
  <c r="F160" i="11" s="1"/>
  <c r="C161" i="11" a="1"/>
  <c r="C161" i="11" s="1"/>
  <c r="F161" i="11" s="1"/>
  <c r="C162" i="11" a="1"/>
  <c r="C162" i="11" s="1"/>
  <c r="F162" i="11" s="1"/>
  <c r="C163" i="11" a="1"/>
  <c r="C163" i="11" s="1"/>
  <c r="F163" i="11" s="1"/>
  <c r="C164" i="11" a="1"/>
  <c r="C164" i="11" s="1"/>
  <c r="F164" i="11" s="1"/>
  <c r="C165" i="11" a="1"/>
  <c r="C165" i="11" s="1"/>
  <c r="F165" i="11" s="1"/>
  <c r="C166" i="11" a="1"/>
  <c r="C166" i="11" s="1"/>
  <c r="F166" i="11" s="1"/>
  <c r="C167" i="11" a="1"/>
  <c r="C167" i="11" s="1"/>
  <c r="F167" i="11" s="1"/>
  <c r="C168" i="11" a="1"/>
  <c r="C168" i="11" s="1"/>
  <c r="F168" i="11" s="1"/>
  <c r="C169" i="11" a="1"/>
  <c r="C169" i="11" s="1"/>
  <c r="F169" i="11" s="1"/>
  <c r="C170" i="11" a="1"/>
  <c r="C170" i="11" s="1"/>
  <c r="F170" i="11" s="1"/>
  <c r="C171" i="11" a="1"/>
  <c r="C171" i="11" s="1"/>
  <c r="F171" i="11" s="1"/>
  <c r="C172" i="11" a="1"/>
  <c r="C172" i="11" s="1"/>
  <c r="F172" i="11" s="1"/>
  <c r="C173" i="11" a="1"/>
  <c r="C173" i="11" s="1"/>
  <c r="F173" i="11" s="1"/>
  <c r="C174" i="11" a="1"/>
  <c r="C174" i="11" s="1"/>
  <c r="F174" i="11" s="1"/>
  <c r="C175" i="11" a="1"/>
  <c r="C175" i="11" s="1"/>
  <c r="F175" i="11" s="1"/>
  <c r="C176" i="11" a="1"/>
  <c r="C176" i="11" s="1"/>
  <c r="F176" i="11" s="1"/>
  <c r="C177" i="11" a="1"/>
  <c r="C177" i="11" s="1"/>
  <c r="F177" i="11" s="1"/>
  <c r="C178" i="11" a="1"/>
  <c r="C178" i="11" s="1"/>
  <c r="F178" i="11" s="1"/>
  <c r="C179" i="11" a="1"/>
  <c r="C179" i="11" s="1"/>
  <c r="F179" i="11" s="1"/>
  <c r="C180" i="11" a="1"/>
  <c r="C180" i="11" s="1"/>
  <c r="F180" i="11" s="1"/>
  <c r="C181" i="11" a="1"/>
  <c r="C181" i="11" s="1"/>
  <c r="F181" i="11" s="1"/>
  <c r="C182" i="11" a="1"/>
  <c r="C182" i="11" s="1"/>
  <c r="F182" i="11" s="1"/>
  <c r="C183" i="11" a="1"/>
  <c r="C183" i="11" s="1"/>
  <c r="F183" i="11" s="1"/>
  <c r="C184" i="11" a="1"/>
  <c r="C184" i="11" s="1"/>
  <c r="F184" i="11" s="1"/>
  <c r="C185" i="11" a="1"/>
  <c r="C185" i="11" s="1"/>
  <c r="F185" i="11" s="1"/>
  <c r="C186" i="11" a="1"/>
  <c r="C186" i="11" s="1"/>
  <c r="F186" i="11" s="1"/>
  <c r="C187" i="11" a="1"/>
  <c r="C187" i="11" s="1"/>
  <c r="F187" i="11" s="1"/>
  <c r="C188" i="11" a="1"/>
  <c r="C188" i="11" s="1"/>
  <c r="F188" i="11" s="1"/>
  <c r="C189" i="11" a="1"/>
  <c r="C189" i="11" s="1"/>
  <c r="F189" i="11" s="1"/>
  <c r="C190" i="11" a="1"/>
  <c r="C190" i="11" s="1"/>
  <c r="F190" i="11" s="1"/>
  <c r="C191" i="11" a="1"/>
  <c r="C191" i="11" s="1"/>
  <c r="F191" i="11" s="1"/>
  <c r="C192" i="11" a="1"/>
  <c r="C192" i="11" s="1"/>
  <c r="F192" i="11" s="1"/>
  <c r="C193" i="11" a="1"/>
  <c r="C193" i="11" s="1"/>
  <c r="F193" i="11" s="1"/>
  <c r="C194" i="11" a="1"/>
  <c r="C194" i="11" s="1"/>
  <c r="F194" i="11" s="1"/>
  <c r="C195" i="11" a="1"/>
  <c r="C195" i="11" s="1"/>
  <c r="F195" i="11" s="1"/>
  <c r="C196" i="11" a="1"/>
  <c r="C196" i="11" s="1"/>
  <c r="F196" i="11" s="1"/>
  <c r="C197" i="11" a="1"/>
  <c r="C197" i="11" s="1"/>
  <c r="F197" i="11" s="1"/>
  <c r="C198" i="11" a="1"/>
  <c r="C198" i="11" s="1"/>
  <c r="F198" i="11" s="1"/>
  <c r="C199" i="11" a="1"/>
  <c r="C199" i="11" s="1"/>
  <c r="F199" i="11" s="1"/>
  <c r="C200" i="11" a="1"/>
  <c r="C200" i="11" s="1"/>
  <c r="F200" i="11" s="1"/>
  <c r="C201" i="11" a="1"/>
  <c r="C201" i="11" s="1"/>
  <c r="F201" i="11" s="1"/>
  <c r="C202" i="11" a="1"/>
  <c r="C202" i="11" s="1"/>
  <c r="F202" i="11" s="1"/>
  <c r="C203" i="11" a="1"/>
  <c r="C203" i="11" s="1"/>
  <c r="F203" i="11" s="1"/>
  <c r="C204" i="11" a="1"/>
  <c r="C204" i="11" s="1"/>
  <c r="F204" i="11" s="1"/>
  <c r="C205" i="11" a="1"/>
  <c r="C205" i="11" s="1"/>
  <c r="F205" i="11" s="1"/>
  <c r="C206" i="11" a="1"/>
  <c r="C206" i="11" s="1"/>
  <c r="F206" i="11" s="1"/>
  <c r="C207" i="11" a="1"/>
  <c r="C207" i="11" s="1"/>
  <c r="F207" i="11" s="1"/>
  <c r="C208" i="11" a="1"/>
  <c r="C208" i="11" s="1"/>
  <c r="F208" i="11" s="1"/>
  <c r="C209" i="11" a="1"/>
  <c r="C209" i="11" s="1"/>
  <c r="F209" i="11" s="1"/>
  <c r="C210" i="11" a="1"/>
  <c r="C210" i="11" s="1"/>
  <c r="F210" i="11" s="1"/>
  <c r="C211" i="11" a="1"/>
  <c r="C211" i="11" s="1"/>
  <c r="F211" i="11" s="1"/>
  <c r="C212" i="11" a="1"/>
  <c r="C212" i="11" s="1"/>
  <c r="F212" i="11" s="1"/>
  <c r="C213" i="11" a="1"/>
  <c r="C213" i="11" s="1"/>
  <c r="F213" i="11" s="1"/>
  <c r="C214" i="11" a="1"/>
  <c r="C214" i="11" s="1"/>
  <c r="F214" i="11" s="1"/>
  <c r="C215" i="11" a="1"/>
  <c r="C215" i="11" s="1"/>
  <c r="F215" i="11" s="1"/>
  <c r="C216" i="11" a="1"/>
  <c r="C216" i="11"/>
  <c r="F216" i="11" s="1"/>
  <c r="C217" i="11" a="1"/>
  <c r="C217" i="11" s="1"/>
  <c r="F217" i="11" s="1"/>
  <c r="C218" i="11" a="1"/>
  <c r="C218" i="11" s="1"/>
  <c r="F218" i="11" s="1"/>
  <c r="C219" i="11" a="1"/>
  <c r="C219" i="11" s="1"/>
  <c r="F219" i="11" s="1"/>
  <c r="C220" i="11" a="1"/>
  <c r="C220" i="11" s="1"/>
  <c r="F220" i="11" s="1"/>
  <c r="C221" i="11" a="1"/>
  <c r="C221" i="11" s="1"/>
  <c r="F221" i="11" s="1"/>
  <c r="C222" i="11" a="1"/>
  <c r="C222" i="11" s="1"/>
  <c r="F222" i="11" s="1"/>
  <c r="C223" i="11" a="1"/>
  <c r="C223" i="11" s="1"/>
  <c r="F223" i="11" s="1"/>
  <c r="C224" i="11" a="1"/>
  <c r="C224" i="11" s="1"/>
  <c r="F224" i="11" s="1"/>
  <c r="C225" i="11" a="1"/>
  <c r="C225" i="11" s="1"/>
  <c r="F225" i="11" s="1"/>
  <c r="C226" i="11" a="1"/>
  <c r="C226" i="11" s="1"/>
  <c r="F226" i="11" s="1"/>
  <c r="C227" i="11" a="1"/>
  <c r="C227" i="11" s="1"/>
  <c r="F227" i="11" s="1"/>
  <c r="C228" i="11" a="1"/>
  <c r="C228" i="11" s="1"/>
  <c r="F228" i="11" s="1"/>
  <c r="C229" i="11" a="1"/>
  <c r="C229" i="11" s="1"/>
  <c r="F229" i="11" s="1"/>
  <c r="C230" i="11" a="1"/>
  <c r="C230" i="11" s="1"/>
  <c r="F230" i="11" s="1"/>
  <c r="C231" i="11" a="1"/>
  <c r="C231" i="11" s="1"/>
  <c r="F231" i="11" s="1"/>
  <c r="C232" i="11" a="1"/>
  <c r="C232" i="11" s="1"/>
  <c r="F232" i="11" s="1"/>
  <c r="C233" i="11" a="1"/>
  <c r="C233" i="11" s="1"/>
  <c r="F233" i="11" s="1"/>
  <c r="C234" i="11" a="1"/>
  <c r="C234" i="11" s="1"/>
  <c r="F234" i="11" s="1"/>
  <c r="C235" i="11" a="1"/>
  <c r="C235" i="11" s="1"/>
  <c r="F235" i="11" s="1"/>
  <c r="C236" i="11" a="1"/>
  <c r="C236" i="11" s="1"/>
  <c r="F236" i="11" s="1"/>
  <c r="C237" i="11" a="1"/>
  <c r="C237" i="11" s="1"/>
  <c r="F237" i="11" s="1"/>
  <c r="C238" i="11" a="1"/>
  <c r="C238" i="11" s="1"/>
  <c r="F238" i="11" s="1"/>
  <c r="C239" i="11" a="1"/>
  <c r="C239" i="11" s="1"/>
  <c r="F239" i="11" s="1"/>
  <c r="C240" i="11" a="1"/>
  <c r="C240" i="11" s="1"/>
  <c r="F240" i="11" s="1"/>
  <c r="C241" i="11" a="1"/>
  <c r="C241" i="11" s="1"/>
  <c r="F241" i="11" s="1"/>
  <c r="C242" i="11" a="1"/>
  <c r="C242" i="11" s="1"/>
  <c r="F242" i="11" s="1"/>
  <c r="C243" i="11" a="1"/>
  <c r="C243" i="11" s="1"/>
  <c r="F243" i="11" s="1"/>
  <c r="C244" i="11" a="1"/>
  <c r="C244" i="11" s="1"/>
  <c r="F244" i="11" s="1"/>
  <c r="C245" i="11" a="1"/>
  <c r="C245" i="11" s="1"/>
  <c r="F245" i="11" s="1"/>
  <c r="C246" i="11" a="1"/>
  <c r="C246" i="11" s="1"/>
  <c r="F246" i="11" s="1"/>
  <c r="C247" i="11" a="1"/>
  <c r="C247" i="11" s="1"/>
  <c r="F247" i="11" s="1"/>
  <c r="C248" i="11" a="1"/>
  <c r="C248" i="11" s="1"/>
  <c r="F248" i="11" s="1"/>
  <c r="C249" i="11" a="1"/>
  <c r="C249" i="11" s="1"/>
  <c r="F249" i="11" s="1"/>
  <c r="C250" i="11" a="1"/>
  <c r="C250" i="11" s="1"/>
  <c r="F250" i="11" s="1"/>
  <c r="C251" i="11" a="1"/>
  <c r="C251" i="11" s="1"/>
  <c r="F251" i="11" s="1"/>
  <c r="C252" i="11" a="1"/>
  <c r="C252" i="11" s="1"/>
  <c r="F252" i="11" s="1"/>
  <c r="C253" i="11" a="1"/>
  <c r="C253" i="11" s="1"/>
  <c r="F253" i="11" s="1"/>
  <c r="C254" i="11" a="1"/>
  <c r="C254" i="11" s="1"/>
  <c r="F254" i="11" s="1"/>
  <c r="C255" i="11" a="1"/>
  <c r="C255" i="11" s="1"/>
  <c r="F255" i="11" s="1"/>
  <c r="C256" i="11" a="1"/>
  <c r="C256" i="11" s="1"/>
  <c r="F256" i="11" s="1"/>
  <c r="C257" i="11" a="1"/>
  <c r="C257" i="11" s="1"/>
  <c r="F257" i="11" s="1"/>
  <c r="C258" i="11" a="1"/>
  <c r="C258" i="11" s="1"/>
  <c r="F258" i="11" s="1"/>
  <c r="C259" i="11" a="1"/>
  <c r="C259" i="11" s="1"/>
  <c r="F259" i="11" s="1"/>
  <c r="C260" i="11" a="1"/>
  <c r="C260" i="11" s="1"/>
  <c r="F260" i="11" s="1"/>
  <c r="C261" i="11" a="1"/>
  <c r="C261" i="11" s="1"/>
  <c r="F261" i="11" s="1"/>
  <c r="C262" i="11" a="1"/>
  <c r="C262" i="11" s="1"/>
  <c r="F262" i="11" s="1"/>
  <c r="C263" i="11" a="1"/>
  <c r="C263" i="11" s="1"/>
  <c r="F263" i="11" s="1"/>
  <c r="C264" i="11" a="1"/>
  <c r="C264" i="11" s="1"/>
  <c r="F264" i="11" s="1"/>
  <c r="C265" i="11" a="1"/>
  <c r="C265" i="11" s="1"/>
  <c r="F265" i="11" s="1"/>
  <c r="C266" i="11" a="1"/>
  <c r="C266" i="11" s="1"/>
  <c r="F266" i="11" s="1"/>
  <c r="C267" i="11" a="1"/>
  <c r="C267" i="11" s="1"/>
  <c r="F267" i="11" s="1"/>
  <c r="C268" i="11" a="1"/>
  <c r="C268" i="11" s="1"/>
  <c r="F268" i="11" s="1"/>
  <c r="C269" i="11" a="1"/>
  <c r="C269" i="11" s="1"/>
  <c r="F269" i="11" s="1"/>
  <c r="C270" i="11" a="1"/>
  <c r="C270" i="11" s="1"/>
  <c r="F270" i="11" s="1"/>
  <c r="C271" i="11" a="1"/>
  <c r="C271" i="11" s="1"/>
  <c r="F271" i="11" s="1"/>
  <c r="C272" i="11" a="1"/>
  <c r="C272" i="11" s="1"/>
  <c r="F272" i="11" s="1"/>
  <c r="C273" i="11" a="1"/>
  <c r="C273" i="11" s="1"/>
  <c r="F273" i="11" s="1"/>
  <c r="C274" i="11" a="1"/>
  <c r="C274" i="11" s="1"/>
  <c r="F274" i="11" s="1"/>
  <c r="C275" i="11" a="1"/>
  <c r="C275" i="11" s="1"/>
  <c r="F275" i="11" s="1"/>
  <c r="C276" i="11" a="1"/>
  <c r="C276" i="11" s="1"/>
  <c r="F276" i="11" s="1"/>
  <c r="C277" i="11" a="1"/>
  <c r="C277" i="11" s="1"/>
  <c r="F277" i="11" s="1"/>
  <c r="C278" i="11" a="1"/>
  <c r="C278" i="11" s="1"/>
  <c r="F278" i="11" s="1"/>
  <c r="C279" i="11" a="1"/>
  <c r="C279" i="11" s="1"/>
  <c r="F279" i="11" s="1"/>
  <c r="C280" i="11" a="1"/>
  <c r="C280" i="11" s="1"/>
  <c r="F280" i="11" s="1"/>
  <c r="C281" i="11" a="1"/>
  <c r="C281" i="11" s="1"/>
  <c r="F281" i="11" s="1"/>
  <c r="C282" i="11" a="1"/>
  <c r="C282" i="11" s="1"/>
  <c r="F282" i="11" s="1"/>
  <c r="C283" i="11" a="1"/>
  <c r="C283" i="11" s="1"/>
  <c r="F283" i="11" s="1"/>
  <c r="C284" i="11" a="1"/>
  <c r="C284" i="11" s="1"/>
  <c r="F284" i="11" s="1"/>
  <c r="C285" i="11" a="1"/>
  <c r="C285" i="11" s="1"/>
  <c r="F285" i="11" s="1"/>
  <c r="C286" i="11" a="1"/>
  <c r="C286" i="11" s="1"/>
  <c r="F286" i="11" s="1"/>
  <c r="C287" i="11" a="1"/>
  <c r="C287" i="11" s="1"/>
  <c r="F287" i="11" s="1"/>
  <c r="C288" i="11" a="1"/>
  <c r="C288" i="11" s="1"/>
  <c r="F288" i="11" s="1"/>
  <c r="C289" i="11" a="1"/>
  <c r="C289" i="11" s="1"/>
  <c r="F289" i="11" s="1"/>
  <c r="C290" i="11" a="1"/>
  <c r="C290" i="11" s="1"/>
  <c r="F290" i="11" s="1"/>
  <c r="C291" i="11" a="1"/>
  <c r="C291" i="11" s="1"/>
  <c r="F291" i="11" s="1"/>
  <c r="C292" i="11" a="1"/>
  <c r="C292" i="11" s="1"/>
  <c r="F292" i="11" s="1"/>
  <c r="C293" i="11" a="1"/>
  <c r="C293" i="11" s="1"/>
  <c r="F293" i="11" s="1"/>
  <c r="C294" i="11" a="1"/>
  <c r="C294" i="11" s="1"/>
  <c r="F294" i="11" s="1"/>
  <c r="C295" i="11" a="1"/>
  <c r="C295" i="11" s="1"/>
  <c r="F295" i="11" s="1"/>
  <c r="C296" i="11" a="1"/>
  <c r="C296" i="11" s="1"/>
  <c r="F296" i="11" s="1"/>
  <c r="C297" i="11" a="1"/>
  <c r="C297" i="11" s="1"/>
  <c r="F297" i="11" s="1"/>
  <c r="C298" i="11" a="1"/>
  <c r="C298" i="11" s="1"/>
  <c r="F298" i="11" s="1"/>
  <c r="C299" i="11" a="1"/>
  <c r="C299" i="11" s="1"/>
  <c r="F299" i="11" s="1"/>
  <c r="C300" i="11" a="1"/>
  <c r="C300" i="11" s="1"/>
  <c r="F300" i="11" s="1"/>
  <c r="C301" i="11" a="1"/>
  <c r="C301" i="11" s="1"/>
  <c r="F301" i="11" s="1"/>
  <c r="C302" i="11" a="1"/>
  <c r="C302" i="11" s="1"/>
  <c r="F302" i="11" s="1"/>
  <c r="C303" i="11" a="1"/>
  <c r="C303" i="11" s="1"/>
  <c r="F303" i="11" s="1"/>
  <c r="C304" i="11" a="1"/>
  <c r="C304" i="11" s="1"/>
  <c r="F304" i="11" s="1"/>
  <c r="C305" i="11" a="1"/>
  <c r="C305" i="11" s="1"/>
  <c r="F305" i="11" s="1"/>
  <c r="C306" i="11" a="1"/>
  <c r="C306" i="11" s="1"/>
  <c r="F306" i="11" s="1"/>
  <c r="C307" i="11" a="1"/>
  <c r="C307" i="11" s="1"/>
  <c r="F307" i="11" s="1"/>
  <c r="C308" i="11" a="1"/>
  <c r="C308" i="11"/>
  <c r="F308" i="11" s="1"/>
  <c r="C309" i="11" a="1"/>
  <c r="C309" i="11" s="1"/>
  <c r="F309" i="11" s="1"/>
  <c r="C310" i="11" a="1"/>
  <c r="C310" i="11"/>
  <c r="F310" i="11" s="1"/>
  <c r="C311" i="11" a="1"/>
  <c r="C311" i="11" s="1"/>
  <c r="F311" i="11" s="1"/>
  <c r="C312" i="11" a="1"/>
  <c r="C312" i="11" s="1"/>
  <c r="F312" i="11" s="1"/>
  <c r="C313" i="11" a="1"/>
  <c r="C313" i="11" s="1"/>
  <c r="F313" i="11" s="1"/>
  <c r="C314" i="11" a="1"/>
  <c r="C314" i="11" s="1"/>
  <c r="F314" i="11" s="1"/>
  <c r="C315" i="11" a="1"/>
  <c r="C315" i="11" s="1"/>
  <c r="F315" i="11" s="1"/>
  <c r="C316" i="11" a="1"/>
  <c r="C316" i="11"/>
  <c r="F316" i="11" s="1"/>
  <c r="C317" i="11" a="1"/>
  <c r="C317" i="11" s="1"/>
  <c r="F317" i="11" s="1"/>
  <c r="C318" i="11" a="1"/>
  <c r="C318" i="11"/>
  <c r="F318" i="11" s="1"/>
  <c r="C319" i="11" a="1"/>
  <c r="C319" i="11" s="1"/>
  <c r="F319" i="11" s="1"/>
  <c r="C320" i="11" a="1"/>
  <c r="C320" i="11" s="1"/>
  <c r="F320" i="11" s="1"/>
  <c r="C321" i="11" a="1"/>
  <c r="C321" i="11" s="1"/>
  <c r="F321" i="11" s="1"/>
  <c r="C322" i="11" a="1"/>
  <c r="C322" i="11" s="1"/>
  <c r="F322" i="11" s="1"/>
  <c r="C323" i="11" a="1"/>
  <c r="C323" i="11" s="1"/>
  <c r="F323" i="11" s="1"/>
  <c r="C324" i="11" a="1"/>
  <c r="C324" i="11" s="1"/>
  <c r="F324" i="11" s="1"/>
  <c r="C325" i="11" a="1"/>
  <c r="C325" i="11" s="1"/>
  <c r="F325" i="11" s="1"/>
  <c r="C326" i="11" a="1"/>
  <c r="C326" i="11" s="1"/>
  <c r="F326" i="11" s="1"/>
  <c r="C327" i="11" a="1"/>
  <c r="C327" i="11" s="1"/>
  <c r="F327" i="11" s="1"/>
  <c r="C328" i="11" a="1"/>
  <c r="C328" i="11" s="1"/>
  <c r="F328" i="11" s="1"/>
  <c r="C329" i="11" a="1"/>
  <c r="C329" i="11" s="1"/>
  <c r="F329" i="11" s="1"/>
  <c r="C330" i="11" a="1"/>
  <c r="C330" i="11" s="1"/>
  <c r="F330" i="11" s="1"/>
  <c r="C331" i="11" a="1"/>
  <c r="C331" i="11" s="1"/>
  <c r="F331" i="11" s="1"/>
  <c r="C332" i="11" a="1"/>
  <c r="C332" i="11" s="1"/>
  <c r="F332" i="11" s="1"/>
  <c r="C333" i="11" a="1"/>
  <c r="C333" i="11" s="1"/>
  <c r="F333" i="11" s="1"/>
  <c r="C334" i="11" a="1"/>
  <c r="C334" i="11" s="1"/>
  <c r="F334" i="11" s="1"/>
  <c r="C335" i="11" a="1"/>
  <c r="C335" i="11" s="1"/>
  <c r="F335" i="11" s="1"/>
  <c r="C336" i="11" a="1"/>
  <c r="C336" i="11" s="1"/>
  <c r="F336" i="11" s="1"/>
  <c r="C337" i="11" a="1"/>
  <c r="C337" i="11" s="1"/>
  <c r="F337" i="11" s="1"/>
  <c r="C338" i="11" a="1"/>
  <c r="C338" i="11" s="1"/>
  <c r="F338" i="11" s="1"/>
  <c r="C339" i="11" a="1"/>
  <c r="C339" i="11" s="1"/>
  <c r="F339" i="11" s="1"/>
  <c r="C340" i="11" a="1"/>
  <c r="C340" i="11" s="1"/>
  <c r="F340" i="11" s="1"/>
  <c r="C341" i="11" a="1"/>
  <c r="C341" i="11" s="1"/>
  <c r="F341" i="11" s="1"/>
  <c r="C342" i="11" a="1"/>
  <c r="C342" i="11" s="1"/>
  <c r="F342" i="11" s="1"/>
  <c r="C343" i="11" a="1"/>
  <c r="C343" i="11" s="1"/>
  <c r="F343" i="11" s="1"/>
  <c r="C344" i="11" a="1"/>
  <c r="C344" i="11" s="1"/>
  <c r="F344" i="11" s="1"/>
  <c r="C345" i="11" a="1"/>
  <c r="C345" i="11" s="1"/>
  <c r="F345" i="11" s="1"/>
  <c r="C346" i="11" a="1"/>
  <c r="C346" i="11" s="1"/>
  <c r="F346" i="11" s="1"/>
  <c r="C347" i="11" a="1"/>
  <c r="C347" i="11" s="1"/>
  <c r="F347" i="11" s="1"/>
  <c r="C348" i="11" a="1"/>
  <c r="C348" i="11" s="1"/>
  <c r="F348" i="11" s="1"/>
  <c r="C349" i="11" a="1"/>
  <c r="C349" i="11" s="1"/>
  <c r="F349" i="11" s="1"/>
  <c r="C350" i="11" a="1"/>
  <c r="C350" i="11" s="1"/>
  <c r="F350" i="11" s="1"/>
  <c r="C351" i="11" a="1"/>
  <c r="C351" i="11" s="1"/>
  <c r="F351" i="11" s="1"/>
  <c r="C352" i="11" a="1"/>
  <c r="C352" i="11" s="1"/>
  <c r="F352" i="11" s="1"/>
  <c r="C353" i="11" a="1"/>
  <c r="C353" i="11" s="1"/>
  <c r="F353" i="11" s="1"/>
  <c r="C354" i="11" a="1"/>
  <c r="C354" i="11" s="1"/>
  <c r="F354" i="11" s="1"/>
  <c r="C355" i="11" a="1"/>
  <c r="C355" i="11" s="1"/>
  <c r="F355" i="11" s="1"/>
  <c r="C356" i="11" a="1"/>
  <c r="C356" i="11" s="1"/>
  <c r="F356" i="11" s="1"/>
  <c r="C357" i="11" a="1"/>
  <c r="C357" i="11"/>
  <c r="F357" i="11" s="1"/>
  <c r="C358" i="11" a="1"/>
  <c r="C358" i="11" s="1"/>
  <c r="F358" i="11" s="1"/>
  <c r="C359" i="11" a="1"/>
  <c r="C359" i="11" s="1"/>
  <c r="F359" i="11" s="1"/>
  <c r="C360" i="11" a="1"/>
  <c r="C360" i="11" s="1"/>
  <c r="F360" i="11" s="1"/>
  <c r="C361" i="11" a="1"/>
  <c r="C361" i="11" s="1"/>
  <c r="F361" i="11" s="1"/>
  <c r="C362" i="11" a="1"/>
  <c r="C362" i="11" s="1"/>
  <c r="F362" i="11" s="1"/>
  <c r="C363" i="11" a="1"/>
  <c r="C363" i="11" s="1"/>
  <c r="F363" i="11" s="1"/>
  <c r="C364" i="11" a="1"/>
  <c r="C364" i="11" s="1"/>
  <c r="F364" i="11" s="1"/>
  <c r="C365" i="11" a="1"/>
  <c r="C365" i="11" s="1"/>
  <c r="F365" i="11" s="1"/>
  <c r="C366" i="11" a="1"/>
  <c r="C366" i="11" s="1"/>
  <c r="F366" i="11" s="1"/>
  <c r="C367" i="11" a="1"/>
  <c r="C367" i="11" s="1"/>
  <c r="F367" i="11" s="1"/>
  <c r="C368" i="11" a="1"/>
  <c r="C368" i="11" s="1"/>
  <c r="F368" i="11" s="1"/>
  <c r="C369" i="11" a="1"/>
  <c r="C369" i="11" s="1"/>
  <c r="F369" i="11" s="1"/>
  <c r="C370" i="11" a="1"/>
  <c r="C370" i="11" s="1"/>
  <c r="F370" i="11" s="1"/>
  <c r="C371" i="11" a="1"/>
  <c r="C371" i="11" s="1"/>
  <c r="F371" i="11" s="1"/>
  <c r="C372" i="11" a="1"/>
  <c r="C372" i="11" s="1"/>
  <c r="F372" i="11" s="1"/>
  <c r="C373" i="11" a="1"/>
  <c r="C373" i="11" s="1"/>
  <c r="F373" i="11" s="1"/>
  <c r="C374" i="11" a="1"/>
  <c r="C374" i="11" s="1"/>
  <c r="F374" i="11" s="1"/>
  <c r="C375" i="11" a="1"/>
  <c r="C375" i="11" s="1"/>
  <c r="F375" i="11" s="1"/>
  <c r="C376" i="11" a="1"/>
  <c r="C376" i="11" s="1"/>
  <c r="F376" i="11" s="1"/>
  <c r="C377" i="11" a="1"/>
  <c r="C377" i="11" s="1"/>
  <c r="F377" i="11" s="1"/>
  <c r="C378" i="11" a="1"/>
  <c r="C378" i="11" s="1"/>
  <c r="F378" i="11" s="1"/>
  <c r="C379" i="11" a="1"/>
  <c r="C379" i="11" s="1"/>
  <c r="F379" i="11" s="1"/>
  <c r="C380" i="11" a="1"/>
  <c r="C380" i="11" s="1"/>
  <c r="F380" i="11" s="1"/>
  <c r="C381" i="11" a="1"/>
  <c r="C381" i="11" s="1"/>
  <c r="F381" i="11" s="1"/>
  <c r="C382" i="11" a="1"/>
  <c r="C382" i="11" s="1"/>
  <c r="F382" i="11" s="1"/>
  <c r="C383" i="11" a="1"/>
  <c r="C383" i="11" s="1"/>
  <c r="F383" i="11" s="1"/>
  <c r="C384" i="11" a="1"/>
  <c r="C384" i="11" s="1"/>
  <c r="F384" i="11" s="1"/>
  <c r="C385" i="11" a="1"/>
  <c r="C385" i="11" s="1"/>
  <c r="F385" i="11" s="1"/>
  <c r="C386" i="11" a="1"/>
  <c r="C386" i="11" s="1"/>
  <c r="F386" i="11" s="1"/>
  <c r="C387" i="11" a="1"/>
  <c r="C387" i="11" s="1"/>
  <c r="F387" i="11" s="1"/>
  <c r="C388" i="11" a="1"/>
  <c r="C388" i="11" s="1"/>
  <c r="F388" i="11" s="1"/>
  <c r="C389" i="11" a="1"/>
  <c r="C389" i="11" s="1"/>
  <c r="F389" i="11" s="1"/>
  <c r="C390" i="11" a="1"/>
  <c r="C390" i="11" s="1"/>
  <c r="F390" i="11" s="1"/>
  <c r="C391" i="11" a="1"/>
  <c r="C391" i="11" s="1"/>
  <c r="F391" i="11" s="1"/>
  <c r="C392" i="11" a="1"/>
  <c r="C392" i="11" s="1"/>
  <c r="F392" i="11" s="1"/>
  <c r="C393" i="11" a="1"/>
  <c r="C393" i="11" s="1"/>
  <c r="F393" i="11" s="1"/>
  <c r="C394" i="11" a="1"/>
  <c r="C394" i="11" s="1"/>
  <c r="F394" i="11" s="1"/>
  <c r="C395" i="11" a="1"/>
  <c r="C395" i="11" s="1"/>
  <c r="F395" i="11" s="1"/>
  <c r="C396" i="11" a="1"/>
  <c r="C396" i="11" s="1"/>
  <c r="F396" i="11" s="1"/>
  <c r="C397" i="11" a="1"/>
  <c r="C397" i="11" s="1"/>
  <c r="F397" i="11" s="1"/>
  <c r="C398" i="11" a="1"/>
  <c r="C398" i="11" s="1"/>
  <c r="F398" i="11" s="1"/>
  <c r="C399" i="11" a="1"/>
  <c r="C399" i="11" s="1"/>
  <c r="F399" i="11" s="1"/>
  <c r="C400" i="11" a="1"/>
  <c r="C400" i="11" s="1"/>
  <c r="F400" i="11" s="1"/>
  <c r="C401" i="11" a="1"/>
  <c r="C401" i="11" s="1"/>
  <c r="F401" i="11" s="1"/>
  <c r="C402" i="11" a="1"/>
  <c r="C402" i="11" s="1"/>
  <c r="F402" i="11" s="1"/>
  <c r="C403" i="11" a="1"/>
  <c r="C403" i="11" s="1"/>
  <c r="F403" i="11" s="1"/>
  <c r="C404" i="11" a="1"/>
  <c r="C404" i="11" s="1"/>
  <c r="F404" i="11" s="1"/>
  <c r="C405" i="11" a="1"/>
  <c r="C405" i="11" s="1"/>
  <c r="F405" i="11" s="1"/>
  <c r="C406" i="11" a="1"/>
  <c r="C406" i="11" s="1"/>
  <c r="F406" i="11" s="1"/>
  <c r="C407" i="11" a="1"/>
  <c r="C407" i="11" s="1"/>
  <c r="F407" i="11" s="1"/>
  <c r="C408" i="11" a="1"/>
  <c r="C408" i="11" s="1"/>
  <c r="F408" i="11" s="1"/>
  <c r="C409" i="11" a="1"/>
  <c r="C409" i="11" s="1"/>
  <c r="F409" i="11" s="1"/>
  <c r="C410" i="11" a="1"/>
  <c r="C410" i="11" s="1"/>
  <c r="F410" i="11" s="1"/>
  <c r="C411" i="11" a="1"/>
  <c r="C411" i="11" s="1"/>
  <c r="F411" i="11" s="1"/>
  <c r="C412" i="11" a="1"/>
  <c r="C412" i="11" s="1"/>
  <c r="F412" i="11" s="1"/>
  <c r="C413" i="11" a="1"/>
  <c r="C413" i="11" s="1"/>
  <c r="F413" i="11" s="1"/>
  <c r="C414" i="11" a="1"/>
  <c r="C414" i="11" s="1"/>
  <c r="F414" i="11" s="1"/>
  <c r="C415" i="11" a="1"/>
  <c r="C415" i="11" s="1"/>
  <c r="F415" i="11" s="1"/>
  <c r="C416" i="11" a="1"/>
  <c r="C416" i="11" s="1"/>
  <c r="F416" i="11" s="1"/>
  <c r="C417" i="11" a="1"/>
  <c r="C417" i="11" s="1"/>
  <c r="F417" i="11" s="1"/>
  <c r="C418" i="11" a="1"/>
  <c r="C418" i="11" s="1"/>
  <c r="F418" i="11" s="1"/>
  <c r="C419" i="11" a="1"/>
  <c r="C419" i="11" s="1"/>
  <c r="F419" i="11" s="1"/>
  <c r="C420" i="11" a="1"/>
  <c r="C420" i="11" s="1"/>
  <c r="F420" i="11" s="1"/>
  <c r="C421" i="11" a="1"/>
  <c r="C421" i="11" s="1"/>
  <c r="F421" i="11" s="1"/>
  <c r="C422" i="11" a="1"/>
  <c r="C422" i="11" s="1"/>
  <c r="F422" i="11" s="1"/>
  <c r="C423" i="11" a="1"/>
  <c r="C423" i="11" s="1"/>
  <c r="F423" i="11" s="1"/>
  <c r="C424" i="11" a="1"/>
  <c r="C424" i="11" s="1"/>
  <c r="F424" i="11" s="1"/>
  <c r="C425" i="11" a="1"/>
  <c r="C425" i="11" s="1"/>
  <c r="F425" i="11" s="1"/>
  <c r="C426" i="11" a="1"/>
  <c r="C426" i="11" s="1"/>
  <c r="F426" i="11" s="1"/>
  <c r="C427" i="11" a="1"/>
  <c r="C427" i="11" s="1"/>
  <c r="F427" i="11" s="1"/>
  <c r="C428" i="11" a="1"/>
  <c r="C428" i="11" s="1"/>
  <c r="F428" i="11" s="1"/>
  <c r="C429" i="11" a="1"/>
  <c r="C429" i="11" s="1"/>
  <c r="F429" i="11" s="1"/>
  <c r="C430" i="11" a="1"/>
  <c r="C430" i="11" s="1"/>
  <c r="F430" i="11" s="1"/>
  <c r="C431" i="11" a="1"/>
  <c r="C431" i="11" s="1"/>
  <c r="F431" i="11" s="1"/>
  <c r="C432" i="11" a="1"/>
  <c r="C432" i="11" s="1"/>
  <c r="F432" i="11" s="1"/>
  <c r="C433" i="11" a="1"/>
  <c r="C433" i="11" s="1"/>
  <c r="F433" i="11" s="1"/>
  <c r="C434" i="11" a="1"/>
  <c r="C434" i="11" s="1"/>
  <c r="F434" i="11" s="1"/>
  <c r="C435" i="11" a="1"/>
  <c r="C435" i="11" s="1"/>
  <c r="F435" i="11" s="1"/>
  <c r="C436" i="11" a="1"/>
  <c r="C436" i="11" s="1"/>
  <c r="F436" i="11" s="1"/>
  <c r="C437" i="11" a="1"/>
  <c r="C437" i="11" s="1"/>
  <c r="F437" i="11" s="1"/>
  <c r="C438" i="11" a="1"/>
  <c r="C438" i="11" s="1"/>
  <c r="F438" i="11" s="1"/>
  <c r="C439" i="11" a="1"/>
  <c r="C439" i="11" s="1"/>
  <c r="F439" i="11" s="1"/>
  <c r="C440" i="11" a="1"/>
  <c r="C440" i="11" s="1"/>
  <c r="F440" i="11" s="1"/>
  <c r="C441" i="11" a="1"/>
  <c r="C441" i="11" s="1"/>
  <c r="F441" i="11" s="1"/>
  <c r="C442" i="11" a="1"/>
  <c r="C442" i="11" s="1"/>
  <c r="F442" i="11" s="1"/>
  <c r="C443" i="11" a="1"/>
  <c r="C443" i="11" s="1"/>
  <c r="F443" i="11" s="1"/>
  <c r="C444" i="11" a="1"/>
  <c r="C444" i="11" s="1"/>
  <c r="F444" i="11" s="1"/>
  <c r="C445" i="11" a="1"/>
  <c r="C445" i="11" s="1"/>
  <c r="F445" i="11" s="1"/>
  <c r="C446" i="11" a="1"/>
  <c r="C446" i="11" s="1"/>
  <c r="F446" i="11" s="1"/>
  <c r="C447" i="11" a="1"/>
  <c r="C447" i="11" s="1"/>
  <c r="F447" i="11" s="1"/>
  <c r="C448" i="11" a="1"/>
  <c r="C448" i="11" s="1"/>
  <c r="F448" i="11" s="1"/>
  <c r="C449" i="11" a="1"/>
  <c r="C449" i="11" s="1"/>
  <c r="F449" i="11" s="1"/>
  <c r="C450" i="11" a="1"/>
  <c r="C450" i="11" s="1"/>
  <c r="F450" i="11" s="1"/>
  <c r="C451" i="11" a="1"/>
  <c r="C451" i="11" s="1"/>
  <c r="F451" i="11" s="1"/>
  <c r="C452" i="11" a="1"/>
  <c r="C452" i="11" s="1"/>
  <c r="F452" i="11" s="1"/>
  <c r="C453" i="11" a="1"/>
  <c r="C453" i="11" s="1"/>
  <c r="F453" i="11" s="1"/>
  <c r="C454" i="11" a="1"/>
  <c r="C454" i="11" s="1"/>
  <c r="F454" i="11" s="1"/>
  <c r="C455" i="11" a="1"/>
  <c r="C455" i="11" s="1"/>
  <c r="F455" i="11" s="1"/>
  <c r="C456" i="11" a="1"/>
  <c r="C456" i="11" s="1"/>
  <c r="F456" i="11" s="1"/>
  <c r="C457" i="11" a="1"/>
  <c r="C457" i="11" s="1"/>
  <c r="F457" i="11" s="1"/>
  <c r="C458" i="11" a="1"/>
  <c r="C458" i="11" s="1"/>
  <c r="F458" i="11" s="1"/>
  <c r="C459" i="11" a="1"/>
  <c r="C459" i="11" s="1"/>
  <c r="F459" i="11" s="1"/>
  <c r="C460" i="11" a="1"/>
  <c r="C460" i="11" s="1"/>
  <c r="F460" i="11" s="1"/>
  <c r="C461" i="11" a="1"/>
  <c r="C461" i="11" s="1"/>
  <c r="F461" i="11" s="1"/>
  <c r="C462" i="11" a="1"/>
  <c r="C462" i="11" s="1"/>
  <c r="F462" i="11" s="1"/>
  <c r="C463" i="11" a="1"/>
  <c r="C463" i="11" s="1"/>
  <c r="F463" i="11" s="1"/>
  <c r="C464" i="11" a="1"/>
  <c r="C464" i="11" s="1"/>
  <c r="F464" i="11" s="1"/>
  <c r="C465" i="11" a="1"/>
  <c r="C465" i="11"/>
  <c r="F465" i="11" s="1"/>
  <c r="C466" i="11" a="1"/>
  <c r="C466" i="11" s="1"/>
  <c r="F466" i="11" s="1"/>
  <c r="C467" i="11" a="1"/>
  <c r="C467" i="11" s="1"/>
  <c r="F467" i="11" s="1"/>
  <c r="C468" i="11" a="1"/>
  <c r="C468" i="11" s="1"/>
  <c r="F468" i="11" s="1"/>
  <c r="C469" i="11" a="1"/>
  <c r="C469" i="11" s="1"/>
  <c r="F469" i="11" s="1"/>
  <c r="C470" i="11" a="1"/>
  <c r="C470" i="11" s="1"/>
  <c r="F470" i="11" s="1"/>
  <c r="C471" i="11" a="1"/>
  <c r="C471" i="11" s="1"/>
  <c r="F471" i="11" s="1"/>
  <c r="C472" i="11" a="1"/>
  <c r="C472" i="11" s="1"/>
  <c r="F472" i="11" s="1"/>
  <c r="C473" i="11" a="1"/>
  <c r="C473" i="11" s="1"/>
  <c r="F473" i="11" s="1"/>
  <c r="C474" i="11" a="1"/>
  <c r="C474" i="11" s="1"/>
  <c r="F474" i="11" s="1"/>
  <c r="C475" i="11" a="1"/>
  <c r="C475" i="11" s="1"/>
  <c r="F475" i="11" s="1"/>
  <c r="C476" i="11" a="1"/>
  <c r="C476" i="11" s="1"/>
  <c r="F476" i="11" s="1"/>
  <c r="C477" i="11" a="1"/>
  <c r="C477" i="11" s="1"/>
  <c r="F477" i="11" s="1"/>
  <c r="C478" i="11" a="1"/>
  <c r="C478" i="11" s="1"/>
  <c r="F478" i="11" s="1"/>
  <c r="C479" i="11" a="1"/>
  <c r="C479" i="11" s="1"/>
  <c r="F479" i="11" s="1"/>
  <c r="C480" i="11" a="1"/>
  <c r="C480" i="11" s="1"/>
  <c r="F480" i="11" s="1"/>
  <c r="C481" i="11" a="1"/>
  <c r="C481" i="11" s="1"/>
  <c r="F481" i="11" s="1"/>
  <c r="C482" i="11" a="1"/>
  <c r="C482" i="11" s="1"/>
  <c r="F482" i="11" s="1"/>
  <c r="C483" i="11" a="1"/>
  <c r="C483" i="11" s="1"/>
  <c r="F483" i="11" s="1"/>
  <c r="C484" i="11" a="1"/>
  <c r="C484" i="11" s="1"/>
  <c r="F484" i="11" s="1"/>
  <c r="C485" i="11" a="1"/>
  <c r="C485" i="11" s="1"/>
  <c r="F485" i="11" s="1"/>
  <c r="C486" i="11" a="1"/>
  <c r="C486" i="11" s="1"/>
  <c r="F486" i="11" s="1"/>
  <c r="C487" i="11" a="1"/>
  <c r="C487" i="11" s="1"/>
  <c r="F487" i="11" s="1"/>
  <c r="C488" i="11" a="1"/>
  <c r="C488" i="11" s="1"/>
  <c r="F488" i="11" s="1"/>
  <c r="C489" i="11" a="1"/>
  <c r="C489" i="11" s="1"/>
  <c r="F489" i="11" s="1"/>
  <c r="C490" i="11" a="1"/>
  <c r="C490" i="11" s="1"/>
  <c r="F490" i="11" s="1"/>
  <c r="C491" i="11" a="1"/>
  <c r="C491" i="11" s="1"/>
  <c r="F491" i="11" s="1"/>
  <c r="C492" i="11" a="1"/>
  <c r="C492" i="11" s="1"/>
  <c r="F492" i="11" s="1"/>
  <c r="C493" i="11" a="1"/>
  <c r="C493" i="11" s="1"/>
  <c r="F493" i="11" s="1"/>
  <c r="C494" i="11" a="1"/>
  <c r="C494" i="11" s="1"/>
  <c r="F494" i="11" s="1"/>
  <c r="C495" i="11" a="1"/>
  <c r="C495" i="11" s="1"/>
  <c r="F495" i="11" s="1"/>
  <c r="C496" i="11" a="1"/>
  <c r="C496" i="11" s="1"/>
  <c r="F496" i="11" s="1"/>
  <c r="C497" i="11" a="1"/>
  <c r="C497" i="11" s="1"/>
  <c r="F497" i="11" s="1"/>
  <c r="C498" i="11" a="1"/>
  <c r="C498" i="11" s="1"/>
  <c r="F498" i="11" s="1"/>
  <c r="C499" i="11" a="1"/>
  <c r="C499" i="11" s="1"/>
  <c r="F499" i="11" s="1"/>
  <c r="C500" i="11" a="1"/>
  <c r="C500" i="11" s="1"/>
  <c r="F500" i="11" s="1"/>
  <c r="C501" i="11" a="1"/>
  <c r="C501" i="11" s="1"/>
  <c r="F501" i="11" s="1"/>
  <c r="C502" i="11" a="1"/>
  <c r="C502" i="11" s="1"/>
  <c r="F502" i="11" s="1"/>
  <c r="C503" i="11" a="1"/>
  <c r="C503" i="11" s="1"/>
  <c r="F503" i="11" s="1"/>
  <c r="C504" i="11" a="1"/>
  <c r="C504" i="11" s="1"/>
  <c r="F504" i="11" s="1"/>
  <c r="C505" i="11" a="1"/>
  <c r="C505" i="11" s="1"/>
  <c r="F505" i="11" s="1"/>
  <c r="C506" i="11" a="1"/>
  <c r="C506" i="11" s="1"/>
  <c r="F506" i="11" s="1"/>
  <c r="C507" i="11" a="1"/>
  <c r="C507" i="11" s="1"/>
  <c r="F507" i="11" s="1"/>
  <c r="C508" i="11" a="1"/>
  <c r="C508" i="11" s="1"/>
  <c r="F508" i="11" s="1"/>
  <c r="C509" i="11" a="1"/>
  <c r="C509" i="11" s="1"/>
  <c r="F509" i="11" s="1"/>
  <c r="C510" i="11" a="1"/>
  <c r="C510" i="11" s="1"/>
  <c r="F510" i="11" s="1"/>
  <c r="C511" i="11" a="1"/>
  <c r="C511" i="11" s="1"/>
  <c r="F511" i="11" s="1"/>
  <c r="C512" i="11" a="1"/>
  <c r="C512" i="11" s="1"/>
  <c r="F512" i="11" s="1"/>
  <c r="C513" i="11" a="1"/>
  <c r="C513" i="11" s="1"/>
  <c r="F513" i="11" s="1"/>
  <c r="C514" i="11" a="1"/>
  <c r="C514" i="11" s="1"/>
  <c r="F514" i="11" s="1"/>
  <c r="C515" i="11" a="1"/>
  <c r="C515" i="11" s="1"/>
  <c r="F515" i="11" s="1"/>
  <c r="C516" i="11" a="1"/>
  <c r="C516" i="11" s="1"/>
  <c r="F516" i="11" s="1"/>
  <c r="C517" i="11" a="1"/>
  <c r="C517" i="11" s="1"/>
  <c r="F517" i="11" s="1"/>
  <c r="C518" i="11" a="1"/>
  <c r="C518" i="11" s="1"/>
  <c r="F518" i="11" s="1"/>
  <c r="C519" i="11" a="1"/>
  <c r="C519" i="11" s="1"/>
  <c r="F519" i="11" s="1"/>
  <c r="C520" i="11" a="1"/>
  <c r="C520" i="11" s="1"/>
  <c r="F520" i="11" s="1"/>
  <c r="C521" i="11" a="1"/>
  <c r="C521" i="11" s="1"/>
  <c r="F521" i="11" s="1"/>
  <c r="C522" i="11" a="1"/>
  <c r="C522" i="11" s="1"/>
  <c r="F522" i="11" s="1"/>
  <c r="C523" i="11" a="1"/>
  <c r="C523" i="11" s="1"/>
  <c r="F523" i="11" s="1"/>
  <c r="C524" i="11" a="1"/>
  <c r="C524" i="11" s="1"/>
  <c r="F524" i="11" s="1"/>
  <c r="C525" i="11" a="1"/>
  <c r="C525" i="11" s="1"/>
  <c r="F525" i="11" s="1"/>
  <c r="C526" i="11" a="1"/>
  <c r="C526" i="11" s="1"/>
  <c r="F526" i="11" s="1"/>
  <c r="C527" i="11" a="1"/>
  <c r="C527" i="11" s="1"/>
  <c r="F527" i="11" s="1"/>
  <c r="C528" i="11" a="1"/>
  <c r="C528" i="11" s="1"/>
  <c r="F528" i="11" s="1"/>
  <c r="C529" i="11" a="1"/>
  <c r="C529" i="11" s="1"/>
  <c r="F529" i="11" s="1"/>
  <c r="C530" i="11" a="1"/>
  <c r="C530" i="11" s="1"/>
  <c r="F530" i="11" s="1"/>
  <c r="C531" i="11" a="1"/>
  <c r="C531" i="11" s="1"/>
  <c r="F531" i="11" s="1"/>
  <c r="C532" i="11" a="1"/>
  <c r="C532" i="11" s="1"/>
  <c r="F532" i="11" s="1"/>
  <c r="C533" i="11" a="1"/>
  <c r="C533" i="11" s="1"/>
  <c r="F533" i="11" s="1"/>
  <c r="C534" i="11" a="1"/>
  <c r="C534" i="11" s="1"/>
  <c r="F534" i="11" s="1"/>
  <c r="C535" i="11" a="1"/>
  <c r="C535" i="11" s="1"/>
  <c r="F535" i="11" s="1"/>
  <c r="C536" i="11" a="1"/>
  <c r="C536" i="11" s="1"/>
  <c r="F536" i="11" s="1"/>
  <c r="C537" i="11" a="1"/>
  <c r="C537" i="11" s="1"/>
  <c r="F537" i="11" s="1"/>
  <c r="C538" i="11" a="1"/>
  <c r="C538" i="11" s="1"/>
  <c r="F538" i="11" s="1"/>
  <c r="C539" i="11" a="1"/>
  <c r="C539" i="11" s="1"/>
  <c r="F539" i="11" s="1"/>
  <c r="C540" i="11" a="1"/>
  <c r="C540" i="11" s="1"/>
  <c r="F540" i="11" s="1"/>
  <c r="C541" i="11" a="1"/>
  <c r="C541" i="11" s="1"/>
  <c r="F541" i="11" s="1"/>
  <c r="C542" i="11" a="1"/>
  <c r="C542" i="11" s="1"/>
  <c r="F542" i="11" s="1"/>
  <c r="C543" i="11" a="1"/>
  <c r="C543" i="11" s="1"/>
  <c r="F543" i="11" s="1"/>
  <c r="C544" i="11" a="1"/>
  <c r="C544" i="11" s="1"/>
  <c r="F544" i="11" s="1"/>
  <c r="C545" i="11" a="1"/>
  <c r="C545" i="11" s="1"/>
  <c r="F545" i="11" s="1"/>
  <c r="C546" i="11" a="1"/>
  <c r="C546" i="11" s="1"/>
  <c r="F546" i="11" s="1"/>
  <c r="C547" i="11" a="1"/>
  <c r="C547" i="11" s="1"/>
  <c r="F547" i="11" s="1"/>
  <c r="C548" i="11" a="1"/>
  <c r="C548" i="11" s="1"/>
  <c r="F548" i="11" s="1"/>
  <c r="C549" i="11" a="1"/>
  <c r="C549" i="11" s="1"/>
  <c r="F549" i="11" s="1"/>
  <c r="C550" i="11" a="1"/>
  <c r="C550" i="11" s="1"/>
  <c r="F550" i="11" s="1"/>
  <c r="C551" i="11" a="1"/>
  <c r="C551" i="11" s="1"/>
  <c r="F551" i="11" s="1"/>
  <c r="C552" i="11" a="1"/>
  <c r="C552" i="11" s="1"/>
  <c r="F552" i="11" s="1"/>
  <c r="C553" i="11" a="1"/>
  <c r="C553" i="11" s="1"/>
  <c r="F553" i="11" s="1"/>
  <c r="C554" i="11" a="1"/>
  <c r="C554" i="11" s="1"/>
  <c r="F554" i="11" s="1"/>
  <c r="C555" i="11" a="1"/>
  <c r="C555" i="11" s="1"/>
  <c r="F555" i="11" s="1"/>
  <c r="C556" i="11" a="1"/>
  <c r="C556" i="11" s="1"/>
  <c r="F556" i="11" s="1"/>
  <c r="C557" i="11" a="1"/>
  <c r="C557" i="11" s="1"/>
  <c r="F557" i="11" s="1"/>
  <c r="C558" i="11" a="1"/>
  <c r="C558" i="11" s="1"/>
  <c r="F558" i="11" s="1"/>
  <c r="C559" i="11" a="1"/>
  <c r="C559" i="11" s="1"/>
  <c r="F559" i="11" s="1"/>
  <c r="C560" i="11" a="1"/>
  <c r="C560" i="11" s="1"/>
  <c r="F560" i="11" s="1"/>
  <c r="C561" i="11" a="1"/>
  <c r="C561" i="11" s="1"/>
  <c r="F561" i="11" s="1"/>
  <c r="C562" i="11" a="1"/>
  <c r="C562" i="11" s="1"/>
  <c r="F562" i="11" s="1"/>
  <c r="C563" i="11" a="1"/>
  <c r="C563" i="11" s="1"/>
  <c r="F563" i="11" s="1"/>
  <c r="C564" i="11" a="1"/>
  <c r="C564" i="11" s="1"/>
  <c r="F564" i="11" s="1"/>
  <c r="C565" i="11" a="1"/>
  <c r="C565" i="11" s="1"/>
  <c r="F565" i="11" s="1"/>
  <c r="C566" i="11" a="1"/>
  <c r="C566" i="11" s="1"/>
  <c r="F566" i="11" s="1"/>
  <c r="C567" i="11" a="1"/>
  <c r="C567" i="11" s="1"/>
  <c r="F567" i="11" s="1"/>
  <c r="C568" i="11" a="1"/>
  <c r="C568" i="11" s="1"/>
  <c r="F568" i="11" s="1"/>
  <c r="C569" i="11" a="1"/>
  <c r="C569" i="11" s="1"/>
  <c r="F569" i="11" s="1"/>
  <c r="C570" i="11" a="1"/>
  <c r="C570" i="11" s="1"/>
  <c r="F570" i="11" s="1"/>
  <c r="C571" i="11" a="1"/>
  <c r="C571" i="11" s="1"/>
  <c r="F571" i="11" s="1"/>
  <c r="C572" i="11" a="1"/>
  <c r="C572" i="11" s="1"/>
  <c r="F572" i="11" s="1"/>
  <c r="C573" i="11" a="1"/>
  <c r="C573" i="11" s="1"/>
  <c r="F573" i="11" s="1"/>
  <c r="C574" i="11" a="1"/>
  <c r="C574" i="11" s="1"/>
  <c r="F574" i="11" s="1"/>
  <c r="C575" i="11" a="1"/>
  <c r="C575" i="11" s="1"/>
  <c r="F575" i="11" s="1"/>
  <c r="C576" i="11" a="1"/>
  <c r="C576" i="11" s="1"/>
  <c r="F576" i="11" s="1"/>
  <c r="C577" i="11" a="1"/>
  <c r="C577" i="11" s="1"/>
  <c r="F577" i="11" s="1"/>
  <c r="C578" i="11" a="1"/>
  <c r="C578" i="11" s="1"/>
  <c r="F578" i="11" s="1"/>
  <c r="C579" i="11" a="1"/>
  <c r="C579" i="11" s="1"/>
  <c r="F579" i="11" s="1"/>
  <c r="C580" i="11" a="1"/>
  <c r="C580" i="11" s="1"/>
  <c r="F580" i="11" s="1"/>
  <c r="C581" i="11" a="1"/>
  <c r="C581" i="11" s="1"/>
  <c r="F581" i="11" s="1"/>
  <c r="C582" i="11" a="1"/>
  <c r="C582" i="11" s="1"/>
  <c r="F582" i="11" s="1"/>
  <c r="C583" i="11" a="1"/>
  <c r="C583" i="11" s="1"/>
  <c r="F583" i="11" s="1"/>
  <c r="C584" i="11" a="1"/>
  <c r="C584" i="11" s="1"/>
  <c r="F584" i="11" s="1"/>
  <c r="C585" i="11" a="1"/>
  <c r="C585" i="11" s="1"/>
  <c r="F585" i="11" s="1"/>
  <c r="C586" i="11" a="1"/>
  <c r="C586" i="11" s="1"/>
  <c r="F586" i="11" s="1"/>
  <c r="C587" i="11" a="1"/>
  <c r="C587" i="11" s="1"/>
  <c r="F587" i="11" s="1"/>
  <c r="C588" i="11" a="1"/>
  <c r="C588" i="11" s="1"/>
  <c r="F588" i="11" s="1"/>
  <c r="C589" i="11" a="1"/>
  <c r="C589" i="11" s="1"/>
  <c r="F589" i="11" s="1"/>
  <c r="C590" i="11" a="1"/>
  <c r="C590" i="11" s="1"/>
  <c r="F590" i="11" s="1"/>
  <c r="C591" i="11" a="1"/>
  <c r="C591" i="11" s="1"/>
  <c r="F591" i="11" s="1"/>
  <c r="C592" i="11" a="1"/>
  <c r="C592" i="11" s="1"/>
  <c r="F592" i="11" s="1"/>
  <c r="C593" i="11" a="1"/>
  <c r="C593" i="11" s="1"/>
  <c r="F593" i="11" s="1"/>
  <c r="C594" i="11" a="1"/>
  <c r="C594" i="11" s="1"/>
  <c r="F594" i="11" s="1"/>
  <c r="C595" i="11" a="1"/>
  <c r="C595" i="11" s="1"/>
  <c r="F595" i="11" s="1"/>
  <c r="C596" i="11" a="1"/>
  <c r="C596" i="11" s="1"/>
  <c r="F596" i="11" s="1"/>
  <c r="C597" i="11" a="1"/>
  <c r="C597" i="11" s="1"/>
  <c r="F597" i="11" s="1"/>
  <c r="C598" i="11" a="1"/>
  <c r="C598" i="11" s="1"/>
  <c r="F598" i="11" s="1"/>
  <c r="C599" i="11" a="1"/>
  <c r="C599" i="11" s="1"/>
  <c r="F599" i="11" s="1"/>
  <c r="C600" i="11" a="1"/>
  <c r="C600" i="11" s="1"/>
  <c r="F600" i="11" s="1"/>
  <c r="C601" i="11" a="1"/>
  <c r="C601" i="11" s="1"/>
  <c r="F601" i="11" s="1"/>
  <c r="C602" i="11" a="1"/>
  <c r="C602" i="11" s="1"/>
  <c r="F602" i="11" s="1"/>
  <c r="C603" i="11" a="1"/>
  <c r="C603" i="11"/>
  <c r="F603" i="11" s="1"/>
  <c r="C604" i="11" a="1"/>
  <c r="C604" i="11" s="1"/>
  <c r="F604" i="11" s="1"/>
  <c r="C605" i="11" a="1"/>
  <c r="C605" i="11" s="1"/>
  <c r="F605" i="11" s="1"/>
  <c r="C606" i="11" a="1"/>
  <c r="C606" i="11" s="1"/>
  <c r="F606" i="11" s="1"/>
  <c r="C607" i="11" a="1"/>
  <c r="C607" i="11" s="1"/>
  <c r="F607" i="11" s="1"/>
  <c r="C608" i="11" a="1"/>
  <c r="C608" i="11" s="1"/>
  <c r="F608" i="11" s="1"/>
  <c r="C609" i="11" a="1"/>
  <c r="C609" i="11" s="1"/>
  <c r="F609" i="11" s="1"/>
  <c r="C610" i="11" a="1"/>
  <c r="C610" i="11" s="1"/>
  <c r="F610" i="11" s="1"/>
  <c r="C611" i="11" a="1"/>
  <c r="C611" i="11" s="1"/>
  <c r="F611" i="11" s="1"/>
  <c r="C612" i="11" a="1"/>
  <c r="C612" i="11" s="1"/>
  <c r="F612" i="11" s="1"/>
  <c r="C613" i="11" a="1"/>
  <c r="C613" i="11" s="1"/>
  <c r="F613" i="11" s="1"/>
  <c r="C614" i="11" a="1"/>
  <c r="C614" i="11" s="1"/>
  <c r="F614" i="11" s="1"/>
  <c r="C615" i="11" a="1"/>
  <c r="C615" i="11" s="1"/>
  <c r="F615" i="11" s="1"/>
  <c r="C616" i="11" a="1"/>
  <c r="C616" i="11" s="1"/>
  <c r="F616" i="11" s="1"/>
  <c r="C617" i="11" a="1"/>
  <c r="C617" i="11" s="1"/>
  <c r="F617" i="11" s="1"/>
  <c r="C618" i="11" a="1"/>
  <c r="C618" i="11" s="1"/>
  <c r="F618" i="11" s="1"/>
  <c r="C619" i="11" a="1"/>
  <c r="C619" i="11" s="1"/>
  <c r="F619" i="11" s="1"/>
  <c r="C620" i="11" a="1"/>
  <c r="C620" i="11" s="1"/>
  <c r="F620" i="11" s="1"/>
  <c r="C621" i="11" a="1"/>
  <c r="C621" i="11" s="1"/>
  <c r="F621" i="11" s="1"/>
  <c r="C622" i="11" a="1"/>
  <c r="C622" i="11" s="1"/>
  <c r="F622" i="11" s="1"/>
  <c r="C623" i="11" a="1"/>
  <c r="C623" i="11" s="1"/>
  <c r="F623" i="11" s="1"/>
  <c r="C624" i="11" a="1"/>
  <c r="C624" i="11" s="1"/>
  <c r="F624" i="11" s="1"/>
  <c r="C625" i="11" a="1"/>
  <c r="C625" i="11" s="1"/>
  <c r="F625" i="11" s="1"/>
  <c r="C626" i="11" a="1"/>
  <c r="C626" i="11" s="1"/>
  <c r="F626" i="11" s="1"/>
  <c r="C627" i="11" a="1"/>
  <c r="C627" i="11" s="1"/>
  <c r="F627" i="11" s="1"/>
  <c r="C628" i="11" a="1"/>
  <c r="C628" i="11" s="1"/>
  <c r="F628" i="11" s="1"/>
  <c r="C629" i="11" a="1"/>
  <c r="C629" i="11" s="1"/>
  <c r="F629" i="11" s="1"/>
  <c r="C630" i="11" a="1"/>
  <c r="C630" i="11" s="1"/>
  <c r="F630" i="11" s="1"/>
  <c r="C631" i="11" a="1"/>
  <c r="C631" i="11" s="1"/>
  <c r="F631" i="11" s="1"/>
  <c r="C632" i="11" a="1"/>
  <c r="C632" i="11" s="1"/>
  <c r="F632" i="11" s="1"/>
  <c r="C633" i="11" a="1"/>
  <c r="C633" i="11" s="1"/>
  <c r="F633" i="11" s="1"/>
  <c r="C634" i="11" a="1"/>
  <c r="C634" i="11" s="1"/>
  <c r="F634" i="11" s="1"/>
  <c r="C635" i="11" a="1"/>
  <c r="C635" i="11"/>
  <c r="F635" i="11" s="1"/>
  <c r="C636" i="11" a="1"/>
  <c r="C636" i="11" s="1"/>
  <c r="F636" i="11" s="1"/>
  <c r="C637" i="11" a="1"/>
  <c r="C637" i="11" s="1"/>
  <c r="F637" i="11" s="1"/>
  <c r="C638" i="11" a="1"/>
  <c r="C638" i="11" s="1"/>
  <c r="F638" i="11" s="1"/>
  <c r="C639" i="11" a="1"/>
  <c r="C639" i="11" s="1"/>
  <c r="F639" i="11" s="1"/>
  <c r="C640" i="11" a="1"/>
  <c r="C640" i="11" s="1"/>
  <c r="F640" i="11" s="1"/>
  <c r="C641" i="11" a="1"/>
  <c r="C641" i="11" s="1"/>
  <c r="F641" i="11" s="1"/>
  <c r="C642" i="11" a="1"/>
  <c r="C642" i="11" s="1"/>
  <c r="F642" i="11" s="1"/>
  <c r="C643" i="11" a="1"/>
  <c r="C643" i="11" s="1"/>
  <c r="F643" i="11" s="1"/>
  <c r="C644" i="11" a="1"/>
  <c r="C644" i="11" s="1"/>
  <c r="F644" i="11" s="1"/>
  <c r="C645" i="11" a="1"/>
  <c r="C645" i="11" s="1"/>
  <c r="F645" i="11" s="1"/>
  <c r="C646" i="11" a="1"/>
  <c r="C646" i="11" s="1"/>
  <c r="F646" i="11" s="1"/>
  <c r="C647" i="11" a="1"/>
  <c r="C647" i="11" s="1"/>
  <c r="F647" i="11" s="1"/>
  <c r="C648" i="11" a="1"/>
  <c r="C648" i="11" s="1"/>
  <c r="F648" i="11" s="1"/>
  <c r="C649" i="11" a="1"/>
  <c r="C649" i="11" s="1"/>
  <c r="F649" i="11" s="1"/>
  <c r="C650" i="11" a="1"/>
  <c r="C650" i="11" s="1"/>
  <c r="F650" i="11" s="1"/>
  <c r="C651" i="11" a="1"/>
  <c r="C651" i="11" s="1"/>
  <c r="F651" i="11" s="1"/>
  <c r="C652" i="11" a="1"/>
  <c r="C652" i="11" s="1"/>
  <c r="F652" i="11" s="1"/>
  <c r="C653" i="11" a="1"/>
  <c r="C653" i="11" s="1"/>
  <c r="F653" i="11" s="1"/>
  <c r="C654" i="11" a="1"/>
  <c r="C654" i="11" s="1"/>
  <c r="F654" i="11" s="1"/>
  <c r="C655" i="11" a="1"/>
  <c r="C655" i="11" s="1"/>
  <c r="F655" i="11" s="1"/>
  <c r="C656" i="11" a="1"/>
  <c r="C656" i="11" s="1"/>
  <c r="F656" i="11" s="1"/>
  <c r="C657" i="11" a="1"/>
  <c r="C657" i="11" s="1"/>
  <c r="F657" i="11" s="1"/>
  <c r="C658" i="11" a="1"/>
  <c r="C658" i="11" s="1"/>
  <c r="F658" i="11" s="1"/>
  <c r="C659" i="11" a="1"/>
  <c r="C659" i="11" s="1"/>
  <c r="F659" i="11" s="1"/>
  <c r="C660" i="11" a="1"/>
  <c r="C660" i="11" s="1"/>
  <c r="F660" i="11" s="1"/>
  <c r="C661" i="11" a="1"/>
  <c r="C661" i="11" s="1"/>
  <c r="F661" i="11" s="1"/>
  <c r="C662" i="11" a="1"/>
  <c r="C662" i="11" s="1"/>
  <c r="F662" i="11" s="1"/>
  <c r="C663" i="11" a="1"/>
  <c r="C663" i="11" s="1"/>
  <c r="F663" i="11" s="1"/>
  <c r="C664" i="11" a="1"/>
  <c r="C664" i="11" s="1"/>
  <c r="F664" i="11" s="1"/>
  <c r="C665" i="11" a="1"/>
  <c r="C665" i="11" s="1"/>
  <c r="F665" i="11" s="1"/>
  <c r="C666" i="11" a="1"/>
  <c r="C666" i="11" s="1"/>
  <c r="F666" i="11" s="1"/>
  <c r="C667" i="11" a="1"/>
  <c r="C667" i="11" s="1"/>
  <c r="F667" i="11" s="1"/>
  <c r="C668" i="11" a="1"/>
  <c r="C668" i="11" s="1"/>
  <c r="F668" i="11" s="1"/>
  <c r="C669" i="11" a="1"/>
  <c r="C669" i="11" s="1"/>
  <c r="F669" i="11" s="1"/>
  <c r="C670" i="11" a="1"/>
  <c r="C670" i="11" s="1"/>
  <c r="F670" i="11" s="1"/>
  <c r="C671" i="11" a="1"/>
  <c r="C671" i="11" s="1"/>
  <c r="F671" i="11" s="1"/>
  <c r="C672" i="11" a="1"/>
  <c r="C672" i="11" s="1"/>
  <c r="F672" i="11" s="1"/>
  <c r="C673" i="11" a="1"/>
  <c r="C673" i="11" s="1"/>
  <c r="F673" i="11" s="1"/>
  <c r="C674" i="11" a="1"/>
  <c r="C674" i="11" s="1"/>
  <c r="F674" i="11" s="1"/>
  <c r="C675" i="11" a="1"/>
  <c r="C675" i="11" s="1"/>
  <c r="F675" i="11" s="1"/>
  <c r="C676" i="11" a="1"/>
  <c r="C676" i="11" s="1"/>
  <c r="F676" i="11" s="1"/>
  <c r="C677" i="11" a="1"/>
  <c r="C677" i="11" s="1"/>
  <c r="F677" i="11" s="1"/>
  <c r="C678" i="11" a="1"/>
  <c r="C678" i="11" s="1"/>
  <c r="F678" i="11" s="1"/>
  <c r="C679" i="11" a="1"/>
  <c r="C679" i="11" s="1"/>
  <c r="F679" i="11" s="1"/>
  <c r="C680" i="11" a="1"/>
  <c r="C680" i="11" s="1"/>
  <c r="F680" i="11" s="1"/>
  <c r="C681" i="11" a="1"/>
  <c r="C681" i="11" s="1"/>
  <c r="F681" i="11" s="1"/>
  <c r="C682" i="11" a="1"/>
  <c r="C682" i="11" s="1"/>
  <c r="F682" i="11" s="1"/>
  <c r="C683" i="11" a="1"/>
  <c r="C683" i="11" s="1"/>
  <c r="F683" i="11" s="1"/>
  <c r="C684" i="11" a="1"/>
  <c r="C684" i="11" s="1"/>
  <c r="F684" i="11" s="1"/>
  <c r="C685" i="11" a="1"/>
  <c r="C685" i="11" s="1"/>
  <c r="F685" i="11" s="1"/>
  <c r="C686" i="11" a="1"/>
  <c r="C686" i="11" s="1"/>
  <c r="F686" i="11" s="1"/>
  <c r="C687" i="11" a="1"/>
  <c r="C687" i="11" s="1"/>
  <c r="F687" i="11" s="1"/>
  <c r="C688" i="11" a="1"/>
  <c r="C688" i="11" s="1"/>
  <c r="F688" i="11" s="1"/>
  <c r="C689" i="11" a="1"/>
  <c r="C689" i="11" s="1"/>
  <c r="F689" i="11" s="1"/>
  <c r="C690" i="11" a="1"/>
  <c r="C690" i="11" s="1"/>
  <c r="F690" i="11" s="1"/>
  <c r="C691" i="11" a="1"/>
  <c r="C691" i="11" s="1"/>
  <c r="F691" i="11" s="1"/>
  <c r="C692" i="11" a="1"/>
  <c r="C692" i="11" s="1"/>
  <c r="F692" i="11" s="1"/>
  <c r="C693" i="11" a="1"/>
  <c r="C693" i="11" s="1"/>
  <c r="F693" i="11" s="1"/>
  <c r="C694" i="11" a="1"/>
  <c r="C694" i="11" s="1"/>
  <c r="F694" i="11" s="1"/>
  <c r="C695" i="11" a="1"/>
  <c r="C695" i="11" s="1"/>
  <c r="F695" i="11" s="1"/>
  <c r="C696" i="11" a="1"/>
  <c r="C696" i="11" s="1"/>
  <c r="F696" i="11" s="1"/>
  <c r="C697" i="11" a="1"/>
  <c r="C697" i="11" s="1"/>
  <c r="F697" i="11" s="1"/>
  <c r="C698" i="11" a="1"/>
  <c r="C698" i="11" s="1"/>
  <c r="F698" i="11" s="1"/>
  <c r="C699" i="11" a="1"/>
  <c r="C699" i="11" s="1"/>
  <c r="F699" i="11" s="1"/>
  <c r="C700" i="11" a="1"/>
  <c r="C700" i="11" s="1"/>
  <c r="F700" i="11" s="1"/>
  <c r="C701" i="11" a="1"/>
  <c r="C701" i="11" s="1"/>
  <c r="F701" i="11" s="1"/>
  <c r="C702" i="11" a="1"/>
  <c r="C702" i="11" s="1"/>
  <c r="F702" i="11" s="1"/>
  <c r="C703" i="11" a="1"/>
  <c r="C703" i="11" s="1"/>
  <c r="F703" i="11" s="1"/>
  <c r="C704" i="11" a="1"/>
  <c r="C704" i="11" s="1"/>
  <c r="F704" i="11" s="1"/>
  <c r="C705" i="11" a="1"/>
  <c r="C705" i="11" s="1"/>
  <c r="F705" i="11" s="1"/>
  <c r="C706" i="11" a="1"/>
  <c r="C706" i="11" s="1"/>
  <c r="F706" i="11" s="1"/>
  <c r="C707" i="11" a="1"/>
  <c r="C707" i="11" s="1"/>
  <c r="F707" i="11" s="1"/>
  <c r="C708" i="11" a="1"/>
  <c r="C708" i="11" s="1"/>
  <c r="F708" i="11" s="1"/>
  <c r="C709" i="11" a="1"/>
  <c r="C709" i="11" s="1"/>
  <c r="F709" i="11" s="1"/>
  <c r="C710" i="11" a="1"/>
  <c r="C710" i="11" s="1"/>
  <c r="F710" i="11" s="1"/>
  <c r="C711" i="11" a="1"/>
  <c r="C711" i="11" s="1"/>
  <c r="F711" i="11" s="1"/>
  <c r="C712" i="11" a="1"/>
  <c r="C712" i="11" s="1"/>
  <c r="F712" i="11" s="1"/>
  <c r="C713" i="11" a="1"/>
  <c r="C713" i="11" s="1"/>
  <c r="F713" i="11" s="1"/>
  <c r="C714" i="11" a="1"/>
  <c r="C714" i="11" s="1"/>
  <c r="F714" i="11" s="1"/>
  <c r="C715" i="11" a="1"/>
  <c r="C715" i="11" s="1"/>
  <c r="F715" i="11" s="1"/>
  <c r="C716" i="11" a="1"/>
  <c r="C716" i="11" s="1"/>
  <c r="F716" i="11" s="1"/>
  <c r="C717" i="11" a="1"/>
  <c r="C717" i="11" s="1"/>
  <c r="F717" i="11" s="1"/>
  <c r="C718" i="11" a="1"/>
  <c r="C718" i="11" s="1"/>
  <c r="F718" i="11" s="1"/>
  <c r="C719" i="11" a="1"/>
  <c r="C719" i="11" s="1"/>
  <c r="F719" i="11" s="1"/>
  <c r="C720" i="11" a="1"/>
  <c r="C720" i="11" s="1"/>
  <c r="F720" i="11" s="1"/>
  <c r="C721" i="11" a="1"/>
  <c r="C721" i="11" s="1"/>
  <c r="F721" i="11" s="1"/>
  <c r="C722" i="11" a="1"/>
  <c r="C722" i="11" s="1"/>
  <c r="F722" i="11" s="1"/>
  <c r="C723" i="11" a="1"/>
  <c r="C723" i="11" s="1"/>
  <c r="F723" i="11" s="1"/>
  <c r="C724" i="11" a="1"/>
  <c r="C724" i="11" s="1"/>
  <c r="F724" i="11" s="1"/>
  <c r="C725" i="11" a="1"/>
  <c r="C725" i="11" s="1"/>
  <c r="F725" i="11" s="1"/>
  <c r="C726" i="11" a="1"/>
  <c r="C726" i="11" s="1"/>
  <c r="F726" i="11" s="1"/>
  <c r="C727" i="11" a="1"/>
  <c r="C727" i="11" s="1"/>
  <c r="F727" i="11" s="1"/>
  <c r="C728" i="11" a="1"/>
  <c r="C728" i="11" s="1"/>
  <c r="F728" i="11" s="1"/>
  <c r="C729" i="11" a="1"/>
  <c r="C729" i="11" s="1"/>
  <c r="F729" i="11" s="1"/>
  <c r="C730" i="11" a="1"/>
  <c r="C730" i="11" s="1"/>
  <c r="F730" i="11" s="1"/>
  <c r="C731" i="11" a="1"/>
  <c r="C731" i="11" s="1"/>
  <c r="F731" i="11" s="1"/>
  <c r="C732" i="11" a="1"/>
  <c r="C732" i="11" s="1"/>
  <c r="F732" i="11" s="1"/>
  <c r="C733" i="11" a="1"/>
  <c r="C733" i="11" s="1"/>
  <c r="F733" i="11" s="1"/>
  <c r="C734" i="11" a="1"/>
  <c r="C734" i="11" s="1"/>
  <c r="F734" i="11" s="1"/>
  <c r="C735" i="11" a="1"/>
  <c r="C735" i="11" s="1"/>
  <c r="F735" i="11" s="1"/>
  <c r="C736" i="11" a="1"/>
  <c r="C736" i="11" s="1"/>
  <c r="F736" i="11" s="1"/>
  <c r="C737" i="11" a="1"/>
  <c r="C737" i="11" s="1"/>
  <c r="F737" i="11" s="1"/>
  <c r="C738" i="11" a="1"/>
  <c r="C738" i="11" s="1"/>
  <c r="F738" i="11" s="1"/>
  <c r="C739" i="11" a="1"/>
  <c r="C739" i="11" s="1"/>
  <c r="F739" i="11" s="1"/>
  <c r="C740" i="11" a="1"/>
  <c r="C740" i="11" s="1"/>
  <c r="F740" i="11" s="1"/>
  <c r="C741" i="11" a="1"/>
  <c r="C741" i="11" s="1"/>
  <c r="F741" i="11" s="1"/>
  <c r="C742" i="11" a="1"/>
  <c r="C742" i="11" s="1"/>
  <c r="F742" i="11" s="1"/>
  <c r="C743" i="11" a="1"/>
  <c r="C743" i="11" s="1"/>
  <c r="F743" i="11" s="1"/>
  <c r="C744" i="11" a="1"/>
  <c r="C744" i="11" s="1"/>
  <c r="F744" i="11" s="1"/>
  <c r="C745" i="11" a="1"/>
  <c r="C745" i="11" s="1"/>
  <c r="F745" i="11" s="1"/>
  <c r="C746" i="11" a="1"/>
  <c r="C746" i="11" s="1"/>
  <c r="F746" i="11" s="1"/>
  <c r="C747" i="11" a="1"/>
  <c r="C747" i="11" s="1"/>
  <c r="F747" i="11" s="1"/>
  <c r="C748" i="11" a="1"/>
  <c r="C748" i="11" s="1"/>
  <c r="F748" i="11" s="1"/>
  <c r="C749" i="11" a="1"/>
  <c r="C749" i="11" s="1"/>
  <c r="F749" i="11" s="1"/>
  <c r="C750" i="11" a="1"/>
  <c r="C750" i="11" s="1"/>
  <c r="F750" i="11" s="1"/>
  <c r="C751" i="11" a="1"/>
  <c r="C751" i="11" s="1"/>
  <c r="F751" i="11" s="1"/>
  <c r="C752" i="11" a="1"/>
  <c r="C752" i="11" s="1"/>
  <c r="F752" i="11" s="1"/>
  <c r="C753" i="11" a="1"/>
  <c r="C753" i="11" s="1"/>
  <c r="F753" i="11" s="1"/>
  <c r="C754" i="11" a="1"/>
  <c r="C754" i="11" s="1"/>
  <c r="F754" i="11" s="1"/>
  <c r="C755" i="11" a="1"/>
  <c r="C755" i="11" s="1"/>
  <c r="F755" i="11" s="1"/>
  <c r="C756" i="11" a="1"/>
  <c r="C756" i="11" s="1"/>
  <c r="F756" i="11" s="1"/>
  <c r="C757" i="11" a="1"/>
  <c r="C757" i="11" s="1"/>
  <c r="F757" i="11" s="1"/>
  <c r="C758" i="11" a="1"/>
  <c r="C758" i="11" s="1"/>
  <c r="F758" i="11" s="1"/>
  <c r="C759" i="11" a="1"/>
  <c r="C759" i="11" s="1"/>
  <c r="F759" i="11" s="1"/>
  <c r="C760" i="11" a="1"/>
  <c r="C760" i="11" s="1"/>
  <c r="F760" i="11" s="1"/>
  <c r="C761" i="11" a="1"/>
  <c r="C761" i="11" s="1"/>
  <c r="F761" i="11" s="1"/>
  <c r="C762" i="11" a="1"/>
  <c r="C762" i="11" s="1"/>
  <c r="F762" i="11" s="1"/>
  <c r="C763" i="11" a="1"/>
  <c r="C763" i="11" s="1"/>
  <c r="F763" i="11" s="1"/>
  <c r="C764" i="11" a="1"/>
  <c r="C764" i="11" s="1"/>
  <c r="F764" i="11" s="1"/>
  <c r="C765" i="11" a="1"/>
  <c r="C765" i="11" s="1"/>
  <c r="F765" i="11" s="1"/>
  <c r="C766" i="11" a="1"/>
  <c r="C766" i="11" s="1"/>
  <c r="F766" i="11" s="1"/>
  <c r="C767" i="11" a="1"/>
  <c r="C767" i="11" s="1"/>
  <c r="F767" i="11" s="1"/>
  <c r="C768" i="11" a="1"/>
  <c r="C768" i="11" s="1"/>
  <c r="F768" i="11" s="1"/>
  <c r="C769" i="11" a="1"/>
  <c r="C769" i="11" s="1"/>
  <c r="F769" i="11" s="1"/>
  <c r="C770" i="11" a="1"/>
  <c r="C770" i="11" s="1"/>
  <c r="F770" i="11" s="1"/>
  <c r="C771" i="11" a="1"/>
  <c r="C771" i="11" s="1"/>
  <c r="F771" i="11" s="1"/>
  <c r="C772" i="11" a="1"/>
  <c r="C772" i="11" s="1"/>
  <c r="F772" i="11" s="1"/>
  <c r="C773" i="11" a="1"/>
  <c r="C773" i="11" s="1"/>
  <c r="F773" i="11" s="1"/>
  <c r="C774" i="11" a="1"/>
  <c r="C774" i="11" s="1"/>
  <c r="F774" i="11" s="1"/>
  <c r="C775" i="11" a="1"/>
  <c r="C775" i="11" s="1"/>
  <c r="F775" i="11" s="1"/>
  <c r="C776" i="11" a="1"/>
  <c r="C776" i="11" s="1"/>
  <c r="F776" i="11" s="1"/>
  <c r="C777" i="11" a="1"/>
  <c r="C777" i="11" s="1"/>
  <c r="F777" i="11" s="1"/>
  <c r="C778" i="11" a="1"/>
  <c r="C778" i="11" s="1"/>
  <c r="F778" i="11" s="1"/>
  <c r="C779" i="11" a="1"/>
  <c r="C779" i="11" s="1"/>
  <c r="F779" i="11" s="1"/>
  <c r="C780" i="11" a="1"/>
  <c r="C780" i="11" s="1"/>
  <c r="F780" i="11" s="1"/>
  <c r="C781" i="11" a="1"/>
  <c r="C781" i="11" s="1"/>
  <c r="F781" i="11" s="1"/>
  <c r="C782" i="11" a="1"/>
  <c r="C782" i="11" s="1"/>
  <c r="F782" i="11" s="1"/>
  <c r="C783" i="11" a="1"/>
  <c r="C783" i="11" s="1"/>
  <c r="F783" i="11" s="1"/>
  <c r="C784" i="11" a="1"/>
  <c r="C784" i="11" s="1"/>
  <c r="F784" i="11" s="1"/>
  <c r="C785" i="11" a="1"/>
  <c r="C785" i="11" s="1"/>
  <c r="F785" i="11" s="1"/>
  <c r="C786" i="11" a="1"/>
  <c r="C786" i="11" s="1"/>
  <c r="F786" i="11" s="1"/>
  <c r="C787" i="11" a="1"/>
  <c r="C787" i="11" s="1"/>
  <c r="F787" i="11" s="1"/>
  <c r="C788" i="11" a="1"/>
  <c r="C788" i="11" s="1"/>
  <c r="F788" i="11" s="1"/>
  <c r="C789" i="11" a="1"/>
  <c r="C789" i="11"/>
  <c r="F789" i="11" s="1"/>
  <c r="C790" i="11" a="1"/>
  <c r="C790" i="11" s="1"/>
  <c r="F790" i="11" s="1"/>
  <c r="C791" i="11" a="1"/>
  <c r="C791" i="11" s="1"/>
  <c r="F791" i="11" s="1"/>
  <c r="C792" i="11" a="1"/>
  <c r="C792" i="11"/>
  <c r="F792" i="11" s="1"/>
  <c r="C793" i="11" a="1"/>
  <c r="C793" i="11" s="1"/>
  <c r="F793" i="11" s="1"/>
  <c r="C794" i="11" a="1"/>
  <c r="C794" i="11" s="1"/>
  <c r="F794" i="11" s="1"/>
  <c r="C795" i="11" a="1"/>
  <c r="C795" i="11" s="1"/>
  <c r="F795" i="11" s="1"/>
  <c r="C796" i="11" a="1"/>
  <c r="C796" i="11" s="1"/>
  <c r="F796" i="11" s="1"/>
  <c r="C797" i="11" a="1"/>
  <c r="C797" i="11" s="1"/>
  <c r="F797" i="11" s="1"/>
  <c r="C798" i="11" a="1"/>
  <c r="C798" i="11" s="1"/>
  <c r="F798" i="11" s="1"/>
  <c r="C799" i="11" a="1"/>
  <c r="C799" i="11" s="1"/>
  <c r="F799" i="11" s="1"/>
  <c r="C800" i="11" a="1"/>
  <c r="C800" i="11" s="1"/>
  <c r="F800" i="11" s="1"/>
  <c r="C801" i="11" a="1"/>
  <c r="C801" i="11" s="1"/>
  <c r="F801" i="11" s="1"/>
  <c r="C802" i="11" a="1"/>
  <c r="C802" i="11" s="1"/>
  <c r="F802" i="11" s="1"/>
  <c r="C803" i="11" a="1"/>
  <c r="C803" i="11" s="1"/>
  <c r="F803" i="11" s="1"/>
  <c r="C804" i="11" a="1"/>
  <c r="C804" i="11" s="1"/>
  <c r="F804" i="11" s="1"/>
  <c r="C805" i="11" a="1"/>
  <c r="C805" i="11" s="1"/>
  <c r="F805" i="11" s="1"/>
  <c r="C806" i="11" a="1"/>
  <c r="C806" i="11" s="1"/>
  <c r="F806" i="11" s="1"/>
  <c r="C807" i="11" a="1"/>
  <c r="C807" i="11" s="1"/>
  <c r="F807" i="11" s="1"/>
  <c r="C808" i="11" a="1"/>
  <c r="C808" i="11"/>
  <c r="F808" i="11" s="1"/>
  <c r="C809" i="11" a="1"/>
  <c r="C809" i="11" s="1"/>
  <c r="F809" i="11" s="1"/>
  <c r="C810" i="11" a="1"/>
  <c r="C810" i="11" s="1"/>
  <c r="F810" i="11" s="1"/>
  <c r="C811" i="11" a="1"/>
  <c r="C811" i="11" s="1"/>
  <c r="F811" i="11" s="1"/>
  <c r="C812" i="11" a="1"/>
  <c r="C812" i="11" s="1"/>
  <c r="F812" i="11" s="1"/>
  <c r="C813" i="11" a="1"/>
  <c r="C813" i="11" s="1"/>
  <c r="F813" i="11" s="1"/>
  <c r="C814" i="11" a="1"/>
  <c r="C814" i="11" s="1"/>
  <c r="F814" i="11" s="1"/>
  <c r="C815" i="11" a="1"/>
  <c r="C815" i="11" s="1"/>
  <c r="F815" i="11" s="1"/>
  <c r="C816" i="11" a="1"/>
  <c r="C816" i="11" s="1"/>
  <c r="F816" i="11" s="1"/>
  <c r="C817" i="11" a="1"/>
  <c r="C817" i="11" s="1"/>
  <c r="F817" i="11" s="1"/>
  <c r="C818" i="11" a="1"/>
  <c r="C818" i="11" s="1"/>
  <c r="F818" i="11" s="1"/>
  <c r="C819" i="11" a="1"/>
  <c r="C819" i="11" s="1"/>
  <c r="F819" i="11" s="1"/>
  <c r="C820" i="11" a="1"/>
  <c r="C820" i="11" s="1"/>
  <c r="F820" i="11" s="1"/>
  <c r="C821" i="11" a="1"/>
  <c r="C821" i="11" s="1"/>
  <c r="F821" i="11" s="1"/>
  <c r="C822" i="11" a="1"/>
  <c r="C822" i="11" s="1"/>
  <c r="F822" i="11" s="1"/>
  <c r="C823" i="11" a="1"/>
  <c r="C823" i="11" s="1"/>
  <c r="F823" i="11" s="1"/>
  <c r="C824" i="11" a="1"/>
  <c r="C824" i="11" s="1"/>
  <c r="F824" i="11" s="1"/>
  <c r="C825" i="11" a="1"/>
  <c r="C825" i="11" s="1"/>
  <c r="F825" i="11" s="1"/>
  <c r="C826" i="11" a="1"/>
  <c r="C826" i="11" s="1"/>
  <c r="F826" i="11" s="1"/>
  <c r="C827" i="11" a="1"/>
  <c r="C827" i="11" s="1"/>
  <c r="F827" i="11" s="1"/>
  <c r="C828" i="11" a="1"/>
  <c r="C828" i="11" s="1"/>
  <c r="F828" i="11" s="1"/>
  <c r="C829" i="11" a="1"/>
  <c r="C829" i="11" s="1"/>
  <c r="F829" i="11" s="1"/>
  <c r="C830" i="11" a="1"/>
  <c r="C830" i="11" s="1"/>
  <c r="F830" i="11" s="1"/>
  <c r="C831" i="11" a="1"/>
  <c r="C831" i="11" s="1"/>
  <c r="F831" i="11" s="1"/>
  <c r="C832" i="11" a="1"/>
  <c r="C832" i="11" s="1"/>
  <c r="F832" i="11" s="1"/>
  <c r="C833" i="11" a="1"/>
  <c r="C833" i="11" s="1"/>
  <c r="F833" i="11" s="1"/>
  <c r="C834" i="11" a="1"/>
  <c r="C834" i="11" s="1"/>
  <c r="F834" i="11" s="1"/>
  <c r="C835" i="11" a="1"/>
  <c r="C835" i="11" s="1"/>
  <c r="F835" i="11" s="1"/>
  <c r="C836" i="11" a="1"/>
  <c r="C836" i="11" s="1"/>
  <c r="F836" i="11" s="1"/>
  <c r="C837" i="11" a="1"/>
  <c r="C837" i="11" s="1"/>
  <c r="F837" i="11" s="1"/>
  <c r="C838" i="11" a="1"/>
  <c r="C838" i="11" s="1"/>
  <c r="F838" i="11" s="1"/>
  <c r="C839" i="11" a="1"/>
  <c r="C839" i="11" s="1"/>
  <c r="F839" i="11" s="1"/>
  <c r="C840" i="11" a="1"/>
  <c r="C840" i="11" s="1"/>
  <c r="F840" i="11" s="1"/>
  <c r="C841" i="11" a="1"/>
  <c r="C841" i="11" s="1"/>
  <c r="F841" i="11" s="1"/>
  <c r="C842" i="11" a="1"/>
  <c r="C842" i="11" s="1"/>
  <c r="F842" i="11" s="1"/>
  <c r="C843" i="11" a="1"/>
  <c r="C843" i="11" s="1"/>
  <c r="F843" i="11" s="1"/>
  <c r="C844" i="11" a="1"/>
  <c r="C844" i="11" s="1"/>
  <c r="F844" i="11" s="1"/>
  <c r="C845" i="11" a="1"/>
  <c r="C845" i="11" s="1"/>
  <c r="F845" i="11" s="1"/>
  <c r="C846" i="11" a="1"/>
  <c r="C846" i="11" s="1"/>
  <c r="F846" i="11" s="1"/>
  <c r="C847" i="11" a="1"/>
  <c r="C847" i="11" s="1"/>
  <c r="F847" i="11" s="1"/>
  <c r="C848" i="11" a="1"/>
  <c r="C848" i="11" s="1"/>
  <c r="F848" i="11" s="1"/>
  <c r="C849" i="11" a="1"/>
  <c r="C849" i="11" s="1"/>
  <c r="F849" i="11" s="1"/>
  <c r="C850" i="11" a="1"/>
  <c r="C850" i="11" s="1"/>
  <c r="F850" i="11" s="1"/>
  <c r="C851" i="11" a="1"/>
  <c r="C851" i="11" s="1"/>
  <c r="F851" i="11" s="1"/>
  <c r="C852" i="11" a="1"/>
  <c r="C852" i="11" s="1"/>
  <c r="F852" i="11" s="1"/>
  <c r="C853" i="11" a="1"/>
  <c r="C853" i="11" s="1"/>
  <c r="F853" i="11" s="1"/>
  <c r="C854" i="11" a="1"/>
  <c r="C854" i="11" s="1"/>
  <c r="F854" i="11" s="1"/>
  <c r="C855" i="11" a="1"/>
  <c r="C855" i="11" s="1"/>
  <c r="F855" i="11" s="1"/>
  <c r="C856" i="11" a="1"/>
  <c r="C856" i="11" s="1"/>
  <c r="F856" i="11" s="1"/>
  <c r="C857" i="11" a="1"/>
  <c r="C857" i="11" s="1"/>
  <c r="F857" i="11" s="1"/>
  <c r="C858" i="11" a="1"/>
  <c r="C858" i="11" s="1"/>
  <c r="F858" i="11" s="1"/>
  <c r="C859" i="11" a="1"/>
  <c r="C859" i="11" s="1"/>
  <c r="F859" i="11" s="1"/>
  <c r="C860" i="11" a="1"/>
  <c r="C860" i="11" s="1"/>
  <c r="F860" i="11" s="1"/>
  <c r="C861" i="11" a="1"/>
  <c r="C861" i="11" s="1"/>
  <c r="F861" i="11" s="1"/>
  <c r="C862" i="11" a="1"/>
  <c r="C862" i="11" s="1"/>
  <c r="F862" i="11" s="1"/>
  <c r="C863" i="11" a="1"/>
  <c r="C863" i="11" s="1"/>
  <c r="F863" i="11" s="1"/>
  <c r="C864" i="11" a="1"/>
  <c r="C864" i="11" s="1"/>
  <c r="F864" i="11" s="1"/>
  <c r="C865" i="11" a="1"/>
  <c r="C865" i="11" s="1"/>
  <c r="F865" i="11" s="1"/>
  <c r="C866" i="11" a="1"/>
  <c r="C866" i="11" s="1"/>
  <c r="F866" i="11" s="1"/>
  <c r="C867" i="11" a="1"/>
  <c r="C867" i="11" s="1"/>
  <c r="F867" i="11" s="1"/>
  <c r="C868" i="11" a="1"/>
  <c r="C868" i="11" s="1"/>
  <c r="F868" i="11" s="1"/>
  <c r="C869" i="11" a="1"/>
  <c r="C869" i="11" s="1"/>
  <c r="F869" i="11" s="1"/>
  <c r="C870" i="11" a="1"/>
  <c r="C870" i="11" s="1"/>
  <c r="F870" i="11" s="1"/>
  <c r="C871" i="11" a="1"/>
  <c r="C871" i="11" s="1"/>
  <c r="F871" i="11" s="1"/>
  <c r="C872" i="11" a="1"/>
  <c r="C872" i="11" s="1"/>
  <c r="F872" i="11" s="1"/>
  <c r="C873" i="11" a="1"/>
  <c r="C873" i="11" s="1"/>
  <c r="F873" i="11" s="1"/>
  <c r="C874" i="11" a="1"/>
  <c r="C874" i="11"/>
  <c r="F874" i="11" s="1"/>
  <c r="C875" i="11" a="1"/>
  <c r="C875" i="11" s="1"/>
  <c r="F875" i="11" s="1"/>
  <c r="C876" i="11" a="1"/>
  <c r="C876" i="11" s="1"/>
  <c r="F876" i="11" s="1"/>
  <c r="C877" i="11" a="1"/>
  <c r="C877" i="11" s="1"/>
  <c r="F877" i="11" s="1"/>
  <c r="C878" i="11" a="1"/>
  <c r="C878" i="11" s="1"/>
  <c r="F878" i="11" s="1"/>
  <c r="C879" i="11" a="1"/>
  <c r="C879" i="11" s="1"/>
  <c r="F879" i="11" s="1"/>
  <c r="C880" i="11" a="1"/>
  <c r="C880" i="11" s="1"/>
  <c r="F880" i="11" s="1"/>
  <c r="C881" i="11" a="1"/>
  <c r="C881" i="11" s="1"/>
  <c r="F881" i="11" s="1"/>
  <c r="C882" i="11" a="1"/>
  <c r="C882" i="11" s="1"/>
  <c r="F882" i="11" s="1"/>
  <c r="C883" i="11" a="1"/>
  <c r="C883" i="11" s="1"/>
  <c r="F883" i="11" s="1"/>
  <c r="C884" i="11" a="1"/>
  <c r="C884" i="11"/>
  <c r="F884" i="11" s="1"/>
  <c r="C885" i="11" a="1"/>
  <c r="C885" i="11" s="1"/>
  <c r="F885" i="11" s="1"/>
  <c r="C886" i="11" a="1"/>
  <c r="C886" i="11" s="1"/>
  <c r="F886" i="11" s="1"/>
  <c r="C887" i="11" a="1"/>
  <c r="C887" i="11" s="1"/>
  <c r="F887" i="11" s="1"/>
  <c r="C888" i="11" a="1"/>
  <c r="C888" i="11" s="1"/>
  <c r="F888" i="11" s="1"/>
  <c r="C889" i="11" a="1"/>
  <c r="C889" i="11" s="1"/>
  <c r="F889" i="11" s="1"/>
  <c r="C890" i="11" a="1"/>
  <c r="C890" i="11" s="1"/>
  <c r="F890" i="11" s="1"/>
  <c r="C891" i="11" a="1"/>
  <c r="C891" i="11" s="1"/>
  <c r="F891" i="11" s="1"/>
  <c r="C892" i="11" a="1"/>
  <c r="C892" i="11" s="1"/>
  <c r="F892" i="11" s="1"/>
  <c r="C893" i="11" a="1"/>
  <c r="C893" i="11" s="1"/>
  <c r="F893" i="11" s="1"/>
  <c r="C894" i="11" a="1"/>
  <c r="C894" i="11" s="1"/>
  <c r="F894" i="11" s="1"/>
  <c r="C895" i="11" a="1"/>
  <c r="C895" i="11" s="1"/>
  <c r="F895" i="11" s="1"/>
  <c r="C896" i="11" a="1"/>
  <c r="C896" i="11"/>
  <c r="F896" i="11" s="1"/>
  <c r="C897" i="11" a="1"/>
  <c r="C897" i="11" s="1"/>
  <c r="F897" i="11" s="1"/>
  <c r="C898" i="11" a="1"/>
  <c r="C898" i="11" s="1"/>
  <c r="F898" i="11" s="1"/>
  <c r="C899" i="11" a="1"/>
  <c r="C899" i="11" s="1"/>
  <c r="F899" i="11" s="1"/>
  <c r="C900" i="11" a="1"/>
  <c r="C900" i="11" s="1"/>
  <c r="F900" i="11" s="1"/>
  <c r="C901" i="11" a="1"/>
  <c r="C901" i="11" s="1"/>
  <c r="F901" i="11" s="1"/>
  <c r="C902" i="11" a="1"/>
  <c r="C902" i="11" s="1"/>
  <c r="F902" i="11" s="1"/>
  <c r="C903" i="11" a="1"/>
  <c r="C903" i="11" s="1"/>
  <c r="F903" i="11" s="1"/>
  <c r="C904" i="11" a="1"/>
  <c r="C904" i="11" s="1"/>
  <c r="F904" i="11" s="1"/>
  <c r="C905" i="11" a="1"/>
  <c r="C905" i="11" s="1"/>
  <c r="F905" i="11" s="1"/>
  <c r="C906" i="11" a="1"/>
  <c r="C906" i="11"/>
  <c r="F906" i="11" s="1"/>
  <c r="C907" i="11" a="1"/>
  <c r="C907" i="11" s="1"/>
  <c r="F907" i="11" s="1"/>
  <c r="C908" i="11" a="1"/>
  <c r="C908" i="11" s="1"/>
  <c r="F908" i="11" s="1"/>
  <c r="C909" i="11" a="1"/>
  <c r="C909" i="11" s="1"/>
  <c r="F909" i="11" s="1"/>
  <c r="C910" i="11" a="1"/>
  <c r="C910" i="11" s="1"/>
  <c r="F910" i="11" s="1"/>
  <c r="C911" i="11" a="1"/>
  <c r="C911" i="11" s="1"/>
  <c r="F911" i="11" s="1"/>
  <c r="C912" i="11" a="1"/>
  <c r="C912" i="11" s="1"/>
  <c r="F912" i="11" s="1"/>
  <c r="C913" i="11" a="1"/>
  <c r="C913" i="11" s="1"/>
  <c r="F913" i="11" s="1"/>
  <c r="C914" i="11" a="1"/>
  <c r="C914" i="11" s="1"/>
  <c r="F914" i="11" s="1"/>
  <c r="C915" i="11" a="1"/>
  <c r="C915" i="11" s="1"/>
  <c r="F915" i="11" s="1"/>
  <c r="C916" i="11" a="1"/>
  <c r="C916" i="11" s="1"/>
  <c r="F916" i="11" s="1"/>
  <c r="C917" i="11" a="1"/>
  <c r="C917" i="11" s="1"/>
  <c r="F917" i="11" s="1"/>
  <c r="C918" i="11" a="1"/>
  <c r="C918" i="11" s="1"/>
  <c r="F918" i="11" s="1"/>
  <c r="C919" i="11" a="1"/>
  <c r="C919" i="11" s="1"/>
  <c r="F919" i="11" s="1"/>
  <c r="C920" i="11" a="1"/>
  <c r="C920" i="11" s="1"/>
  <c r="F920" i="11" s="1"/>
  <c r="C921" i="11" a="1"/>
  <c r="C921" i="11" s="1"/>
  <c r="F921" i="11" s="1"/>
  <c r="C922" i="11" a="1"/>
  <c r="C922" i="11" s="1"/>
  <c r="F922" i="11" s="1"/>
  <c r="C923" i="11" a="1"/>
  <c r="C923" i="11" s="1"/>
  <c r="F923" i="11" s="1"/>
  <c r="C924" i="11" a="1"/>
  <c r="C924" i="11" s="1"/>
  <c r="F924" i="11" s="1"/>
  <c r="C925" i="11" a="1"/>
  <c r="C925" i="11" s="1"/>
  <c r="F925" i="11" s="1"/>
  <c r="C926" i="11" a="1"/>
  <c r="C926" i="11" s="1"/>
  <c r="F926" i="11" s="1"/>
  <c r="C927" i="11" a="1"/>
  <c r="C927" i="11" s="1"/>
  <c r="F927" i="11" s="1"/>
  <c r="C928" i="11" a="1"/>
  <c r="C928" i="11" s="1"/>
  <c r="F928" i="11" s="1"/>
  <c r="C929" i="11" a="1"/>
  <c r="C929" i="11" s="1"/>
  <c r="F929" i="11" s="1"/>
  <c r="C930" i="11" a="1"/>
  <c r="C930" i="11" s="1"/>
  <c r="F930" i="11" s="1"/>
  <c r="C931" i="11" a="1"/>
  <c r="C931" i="11" s="1"/>
  <c r="F931" i="11" s="1"/>
  <c r="C932" i="11" a="1"/>
  <c r="C932" i="11" s="1"/>
  <c r="F932" i="11" s="1"/>
  <c r="C933" i="11" a="1"/>
  <c r="C933" i="11" s="1"/>
  <c r="F933" i="11" s="1"/>
  <c r="C934" i="11" a="1"/>
  <c r="C934" i="11" s="1"/>
  <c r="F934" i="11" s="1"/>
  <c r="C935" i="11" a="1"/>
  <c r="C935" i="11" s="1"/>
  <c r="F935" i="11" s="1"/>
  <c r="C936" i="11" a="1"/>
  <c r="C936" i="11"/>
  <c r="F936" i="11" s="1"/>
  <c r="C937" i="11" a="1"/>
  <c r="C937" i="11" s="1"/>
  <c r="F937" i="11" s="1"/>
  <c r="C938" i="11" a="1"/>
  <c r="C938" i="11" s="1"/>
  <c r="F938" i="11" s="1"/>
  <c r="C939" i="11" a="1"/>
  <c r="C939" i="11" s="1"/>
  <c r="F939" i="11" s="1"/>
  <c r="C940" i="11" a="1"/>
  <c r="C940" i="11" s="1"/>
  <c r="F940" i="11" s="1"/>
  <c r="C941" i="11" a="1"/>
  <c r="C941" i="11" s="1"/>
  <c r="F941" i="11" s="1"/>
  <c r="C942" i="11" a="1"/>
  <c r="C942" i="11" s="1"/>
  <c r="F942" i="11" s="1"/>
  <c r="C943" i="11" a="1"/>
  <c r="C943" i="11" s="1"/>
  <c r="F943" i="11" s="1"/>
  <c r="C944" i="11" a="1"/>
  <c r="C944" i="11" s="1"/>
  <c r="F944" i="11" s="1"/>
  <c r="C945" i="11" a="1"/>
  <c r="C945" i="11" s="1"/>
  <c r="F945" i="11" s="1"/>
  <c r="C946" i="11" a="1"/>
  <c r="C946" i="11" s="1"/>
  <c r="F946" i="11" s="1"/>
  <c r="C947" i="11" a="1"/>
  <c r="C947" i="11" s="1"/>
  <c r="F947" i="11" s="1"/>
  <c r="C948" i="11" a="1"/>
  <c r="C948" i="11" s="1"/>
  <c r="F948" i="11" s="1"/>
  <c r="C949" i="11" a="1"/>
  <c r="C949" i="11" s="1"/>
  <c r="F949" i="11" s="1"/>
  <c r="C950" i="11" a="1"/>
  <c r="C950" i="11" s="1"/>
  <c r="F950" i="11" s="1"/>
  <c r="C951" i="11" a="1"/>
  <c r="C951" i="11" s="1"/>
  <c r="F951" i="11" s="1"/>
  <c r="C952" i="11" a="1"/>
  <c r="C952" i="11"/>
  <c r="F952" i="11" s="1"/>
  <c r="C953" i="11" a="1"/>
  <c r="C953" i="11" s="1"/>
  <c r="F953" i="11" s="1"/>
  <c r="C954" i="11" a="1"/>
  <c r="C954" i="11" s="1"/>
  <c r="F954" i="11" s="1"/>
  <c r="C955" i="11" a="1"/>
  <c r="C955" i="11" s="1"/>
  <c r="F955" i="11" s="1"/>
  <c r="C956" i="11" a="1"/>
  <c r="C956" i="11" s="1"/>
  <c r="F956" i="11" s="1"/>
  <c r="C957" i="11" a="1"/>
  <c r="C957" i="11" s="1"/>
  <c r="F957" i="11" s="1"/>
  <c r="C958" i="11" a="1"/>
  <c r="C958" i="11" s="1"/>
  <c r="F958" i="11" s="1"/>
  <c r="C959" i="11" a="1"/>
  <c r="C959" i="11" s="1"/>
  <c r="F959" i="11" s="1"/>
  <c r="C960" i="11" a="1"/>
  <c r="C960" i="11" s="1"/>
  <c r="F960" i="11" s="1"/>
  <c r="C961" i="11" a="1"/>
  <c r="C961" i="11" s="1"/>
  <c r="F961" i="11" s="1"/>
  <c r="C962" i="11" a="1"/>
  <c r="C962" i="11" s="1"/>
  <c r="F962" i="11" s="1"/>
  <c r="C963" i="11" a="1"/>
  <c r="C963" i="11" s="1"/>
  <c r="F963" i="11" s="1"/>
  <c r="C964" i="11" a="1"/>
  <c r="C964" i="11" s="1"/>
  <c r="F964" i="11" s="1"/>
  <c r="C965" i="11" a="1"/>
  <c r="C965" i="11" s="1"/>
  <c r="F965" i="11" s="1"/>
  <c r="C966" i="11" a="1"/>
  <c r="C966" i="11" s="1"/>
  <c r="F966" i="11" s="1"/>
  <c r="C967" i="11" a="1"/>
  <c r="C967" i="11" s="1"/>
  <c r="F967" i="11" s="1"/>
  <c r="C968" i="11" a="1"/>
  <c r="C968" i="11" s="1"/>
  <c r="F968" i="11" s="1"/>
  <c r="C969" i="11" a="1"/>
  <c r="C969" i="11" s="1"/>
  <c r="F969" i="11" s="1"/>
  <c r="C970" i="11" a="1"/>
  <c r="C970" i="11" s="1"/>
  <c r="F970" i="11" s="1"/>
  <c r="C971" i="11" a="1"/>
  <c r="C971" i="11" s="1"/>
  <c r="F971" i="11" s="1"/>
  <c r="C972" i="11" a="1"/>
  <c r="C972" i="11" s="1"/>
  <c r="F972" i="11" s="1"/>
  <c r="C973" i="11" a="1"/>
  <c r="C973" i="11" s="1"/>
  <c r="F973" i="11" s="1"/>
  <c r="C974" i="11" a="1"/>
  <c r="C974" i="11" s="1"/>
  <c r="F974" i="11" s="1"/>
  <c r="C975" i="11" a="1"/>
  <c r="C975" i="11" s="1"/>
  <c r="F975" i="11" s="1"/>
  <c r="C976" i="11" a="1"/>
  <c r="C976" i="11" s="1"/>
  <c r="F976" i="11" s="1"/>
  <c r="C977" i="11" a="1"/>
  <c r="C977" i="11" s="1"/>
  <c r="F977" i="11" s="1"/>
  <c r="C978" i="11" a="1"/>
  <c r="C978" i="11" s="1"/>
  <c r="F978" i="11" s="1"/>
  <c r="C979" i="11" a="1"/>
  <c r="C979" i="11" s="1"/>
  <c r="F979" i="11" s="1"/>
  <c r="C980" i="11" a="1"/>
  <c r="C980" i="11" s="1"/>
  <c r="F980" i="11" s="1"/>
  <c r="C981" i="11" a="1"/>
  <c r="C981" i="11" s="1"/>
  <c r="F981" i="11" s="1"/>
  <c r="C982" i="11" a="1"/>
  <c r="C982" i="11" s="1"/>
  <c r="F982" i="11" s="1"/>
  <c r="C983" i="11" a="1"/>
  <c r="C983" i="11" s="1"/>
  <c r="F983" i="11" s="1"/>
  <c r="C984" i="11" a="1"/>
  <c r="C984" i="11"/>
  <c r="F984" i="11" s="1"/>
  <c r="C985" i="11" a="1"/>
  <c r="C985" i="11" s="1"/>
  <c r="F985" i="11" s="1"/>
  <c r="C986" i="11" a="1"/>
  <c r="C986" i="11" s="1"/>
  <c r="F986" i="11" s="1"/>
  <c r="C987" i="11" a="1"/>
  <c r="C987" i="11" s="1"/>
  <c r="F987" i="11" s="1"/>
  <c r="C988" i="11" a="1"/>
  <c r="C988" i="11" s="1"/>
  <c r="F988" i="11" s="1"/>
  <c r="C989" i="11" a="1"/>
  <c r="C989" i="11" s="1"/>
  <c r="F989" i="11" s="1"/>
  <c r="C990" i="11" a="1"/>
  <c r="C990" i="11" s="1"/>
  <c r="F990" i="11" s="1"/>
  <c r="C991" i="11" a="1"/>
  <c r="C991" i="11" s="1"/>
  <c r="F991" i="11" s="1"/>
  <c r="C992" i="11" a="1"/>
  <c r="C992" i="11" s="1"/>
  <c r="F992" i="11" s="1"/>
  <c r="C993" i="11" a="1"/>
  <c r="C993" i="11" s="1"/>
  <c r="F993" i="11" s="1"/>
  <c r="C994" i="11" a="1"/>
  <c r="C994" i="11" s="1"/>
  <c r="F994" i="11" s="1"/>
  <c r="C995" i="11" a="1"/>
  <c r="C995" i="11" s="1"/>
  <c r="F995" i="11" s="1"/>
  <c r="C996" i="11" a="1"/>
  <c r="C996" i="11" s="1"/>
  <c r="F996" i="11" s="1"/>
  <c r="C997" i="11" a="1"/>
  <c r="C997" i="11" s="1"/>
  <c r="F997" i="11" s="1"/>
  <c r="C998" i="11" a="1"/>
  <c r="C998" i="11" s="1"/>
  <c r="F998" i="11" s="1"/>
  <c r="C999" i="11" a="1"/>
  <c r="C999" i="11" s="1"/>
  <c r="F999" i="11" s="1"/>
  <c r="C1000" i="11" a="1"/>
  <c r="C1000" i="11" s="1"/>
  <c r="F1000" i="11" s="1"/>
  <c r="C1001" i="11" a="1"/>
  <c r="C1001" i="11" s="1"/>
  <c r="F1001" i="11" s="1"/>
  <c r="C2" i="11" a="1"/>
  <c r="C2" i="11" s="1"/>
  <c r="F2" i="11" s="1"/>
  <c r="N136" i="12" l="1"/>
  <c r="Q137" i="12"/>
  <c r="P137" i="12"/>
  <c r="O139" i="12"/>
  <c r="Q138" i="12"/>
  <c r="P138" i="12"/>
  <c r="O140" i="12"/>
  <c r="Q139" i="12"/>
  <c r="P139" i="12"/>
  <c r="O137" i="12"/>
  <c r="Q140" i="12"/>
  <c r="P140" i="12"/>
  <c r="O138" i="12"/>
  <c r="H47" i="12"/>
  <c r="H43" i="12"/>
  <c r="H39" i="12"/>
  <c r="H35" i="12"/>
  <c r="H31" i="12"/>
  <c r="H27" i="12"/>
  <c r="H23" i="12"/>
  <c r="H19" i="12"/>
  <c r="H15" i="12"/>
  <c r="H11" i="12"/>
  <c r="H7" i="12"/>
  <c r="N131" i="12" a="1"/>
  <c r="M134" i="12"/>
  <c r="H50" i="12"/>
  <c r="H46" i="12"/>
  <c r="H42" i="12"/>
  <c r="H38" i="12"/>
  <c r="H34" i="12"/>
  <c r="H30" i="12"/>
  <c r="H26" i="12"/>
  <c r="H22" i="12"/>
  <c r="H18" i="12"/>
  <c r="H14" i="12"/>
  <c r="H10" i="12"/>
  <c r="H6" i="12"/>
  <c r="M133" i="12"/>
  <c r="H49" i="12"/>
  <c r="H45" i="12"/>
  <c r="H41" i="12"/>
  <c r="H37" i="12"/>
  <c r="H33" i="12"/>
  <c r="H29" i="12"/>
  <c r="H25" i="12"/>
  <c r="H21" i="12"/>
  <c r="H17" i="12"/>
  <c r="H13" i="12"/>
  <c r="H9" i="12"/>
  <c r="H5" i="12"/>
  <c r="M132" i="12"/>
  <c r="I4" i="12" a="1"/>
  <c r="I4" i="12" s="1"/>
  <c r="K4" i="12" a="1"/>
  <c r="K4" i="12" s="1"/>
  <c r="P134" i="12" l="1"/>
  <c r="N131" i="12"/>
  <c r="Q132" i="12"/>
  <c r="O135" i="12"/>
  <c r="Q133" i="12"/>
  <c r="P132" i="12"/>
  <c r="O132" i="12"/>
  <c r="Q134" i="12"/>
  <c r="P133" i="12"/>
  <c r="O133" i="12"/>
  <c r="O134" i="12"/>
  <c r="Q135" i="12"/>
  <c r="P135" i="12"/>
  <c r="O136" i="12"/>
  <c r="Q136" i="12"/>
  <c r="P136" i="12"/>
  <c r="L6" i="12"/>
  <c r="L5" i="12"/>
  <c r="L8" i="12"/>
  <c r="L7" i="12"/>
  <c r="L4" i="12"/>
  <c r="Q131" i="12" l="1"/>
  <c r="P131" i="12"/>
  <c r="O13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tail_sales_dataset" description="Connection to the 'retail_sales_dataset' query in the workbook." type="5" refreshedVersion="7" background="1" saveData="1">
    <dbPr connection="Provider=Microsoft.Mashup.OleDb.1;Data Source=$Workbook$;Location=retail_sales_dataset;Extended Properties=&quot;&quot;" command="SELECT * FROM [retail_sales_dataset]"/>
  </connection>
  <connection id="2" xr16:uid="{00000000-0015-0000-FFFF-FFFF01000000}"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00000000-0015-0000-FFFF-FFFF02000000}" name="WorksheetConnection_Sample - Superstore.csv!tbCustomer" type="102" refreshedVersion="7" minRefreshableVersion="5">
    <extLst>
      <ext xmlns:x15="http://schemas.microsoft.com/office/spreadsheetml/2010/11/main" uri="{DE250136-89BD-433C-8126-D09CA5730AF9}">
        <x15:connection id="tbCustomer">
          <x15:rangePr sourceName="_xlcn.WorksheetConnection_SampleSuperstore.csvtbCustomer"/>
        </x15:connection>
      </ext>
    </extLst>
  </connection>
  <connection id="4" xr16:uid="{00000000-0015-0000-FFFF-FFFF03000000}" name="WorksheetConnection_Sample - Superstore.csv!tblProduct" type="102" refreshedVersion="7" minRefreshableVersion="5">
    <extLst>
      <ext xmlns:x15="http://schemas.microsoft.com/office/spreadsheetml/2010/11/main" uri="{DE250136-89BD-433C-8126-D09CA5730AF9}">
        <x15:connection id="tblProduct">
          <x15:rangePr sourceName="_xlcn.WorksheetConnection_SampleSuperstore.csvtblProduct"/>
        </x15:connection>
      </ext>
    </extLst>
  </connection>
  <connection id="5" xr16:uid="{00000000-0015-0000-FFFF-FFFF04000000}" name="WorksheetConnection_Sample - Superstore.csv!tbSales" type="102" refreshedVersion="7" minRefreshableVersion="5">
    <extLst>
      <ext xmlns:x15="http://schemas.microsoft.com/office/spreadsheetml/2010/11/main" uri="{DE250136-89BD-433C-8126-D09CA5730AF9}">
        <x15:connection id="tbSales">
          <x15:rangePr sourceName="_xlcn.WorksheetConnection_SampleSuperstore.csvtb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<sst xmlns="http://schemas.openxmlformats.org/spreadsheetml/2006/main" count="6218" uniqueCount="1064">
  <si>
    <t>Price per Unit</t>
  </si>
  <si>
    <t>Product_ID</t>
  </si>
  <si>
    <t>Transaction ID</t>
  </si>
  <si>
    <t>Date</t>
  </si>
  <si>
    <t>Customer ID</t>
  </si>
  <si>
    <t>Gender</t>
  </si>
  <si>
    <t>Age</t>
  </si>
  <si>
    <t>Product Category</t>
  </si>
  <si>
    <t>Quantity</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</si>
  <si>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</si>
  <si>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</si>
  <si>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</si>
  <si>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</si>
  <si>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</si>
  <si>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</si>
  <si>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</si>
  <si>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</si>
  <si>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</si>
  <si>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</si>
  <si>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</si>
  <si>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</si>
  <si>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</si>
  <si>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</si>
  <si>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</si>
  <si>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</si>
  <si>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</si>
  <si>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</si>
  <si>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</si>
  <si>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</si>
  <si>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</si>
  <si>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</si>
  <si>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</si>
  <si>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</si>
  <si>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</si>
  <si>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</si>
  <si>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</si>
  <si>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</si>
  <si>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</si>
  <si>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</si>
  <si>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</si>
  <si>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</si>
  <si>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</si>
  <si>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</si>
  <si>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</si>
  <si>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</si>
  <si>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</si>
  <si>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</si>
  <si>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</si>
  <si>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</si>
  <si>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</si>
  <si>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</si>
  <si>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</si>
  <si>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</si>
  <si>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</si>
  <si>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</si>
  <si>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</si>
  <si>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</si>
  <si>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</si>
  <si>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</si>
  <si>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</si>
  <si>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</si>
  <si>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</si>
  <si>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</si>
  <si>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</si>
  <si>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</si>
  <si>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</si>
  <si>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</si>
  <si>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</si>
  <si>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</si>
  <si>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</si>
  <si>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</si>
  <si>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</si>
  <si>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</si>
  <si>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</si>
  <si>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</si>
  <si>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</si>
  <si>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</si>
  <si>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</si>
  <si>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</si>
  <si>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</si>
  <si>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</si>
  <si>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</si>
  <si>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</si>
  <si>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</si>
  <si>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</si>
  <si>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</si>
  <si>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</si>
  <si>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</si>
  <si>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</si>
  <si>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</si>
  <si>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</si>
  <si>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</si>
  <si>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</si>
  <si>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</si>
  <si>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</si>
  <si>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</si>
  <si>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</si>
  <si>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</si>
  <si>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</si>
  <si>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</si>
  <si>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</si>
  <si>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</si>
  <si>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</si>
  <si>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</si>
  <si>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</si>
  <si>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</si>
  <si>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</si>
  <si>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</si>
  <si>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</si>
  <si>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</si>
  <si>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</si>
  <si>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</si>
  <si>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</si>
  <si>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</si>
  <si>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</si>
  <si>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</si>
  <si>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</si>
  <si>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</si>
  <si>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</si>
  <si>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</si>
  <si>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</si>
  <si>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</si>
  <si>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</si>
  <si>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</si>
  <si>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</si>
  <si>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</si>
  <si>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</si>
  <si>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</si>
  <si>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</si>
  <si>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</si>
  <si>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</si>
  <si>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</si>
  <si>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</si>
  <si>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</si>
  <si>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</si>
  <si>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</si>
  <si>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</si>
  <si>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</si>
  <si>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</si>
  <si>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</si>
  <si>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</si>
  <si>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</si>
  <si>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</si>
  <si>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</si>
  <si>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</si>
  <si>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</si>
  <si>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</si>
  <si>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</si>
  <si>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</si>
  <si>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</si>
  <si>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</si>
  <si>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</si>
  <si>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</si>
  <si>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</si>
  <si>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</si>
  <si>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</si>
  <si>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</si>
  <si>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</si>
  <si>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</si>
  <si>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</si>
  <si>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</si>
  <si>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</si>
  <si>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</si>
  <si>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</si>
  <si>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</si>
  <si>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</si>
  <si>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</si>
  <si>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</si>
  <si>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</si>
  <si>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</si>
  <si>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</si>
  <si>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</si>
  <si>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</si>
  <si>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</si>
  <si>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</si>
  <si>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</si>
  <si>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</si>
  <si>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</si>
  <si>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</si>
  <si>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</si>
  <si>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</si>
  <si>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</si>
  <si>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</si>
  <si>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</si>
  <si>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</si>
  <si>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</si>
  <si>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</si>
  <si>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</si>
  <si>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</si>
  <si>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</si>
  <si>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</si>
  <si>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</si>
  <si>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</si>
  <si>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</si>
  <si>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</si>
  <si>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</si>
  <si>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</si>
  <si>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</si>
  <si>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</si>
  <si>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</si>
  <si>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</si>
  <si>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</si>
  <si>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</si>
  <si>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</si>
  <si>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</si>
  <si>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</si>
  <si>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</si>
  <si>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</si>
  <si>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</si>
  <si>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</si>
  <si>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</si>
  <si>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</si>
  <si>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</si>
  <si>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</si>
  <si>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</si>
  <si>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</si>
  <si>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</si>
  <si>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</si>
  <si>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</si>
  <si>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</si>
  <si>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</si>
  <si>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</si>
  <si>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</si>
  <si>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</si>
  <si>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</si>
  <si>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</si>
  <si>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</si>
  <si>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</si>
  <si>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</si>
  <si>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</si>
  <si>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</si>
  <si>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</si>
  <si>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</si>
  <si>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</si>
  <si>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</si>
  <si>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</si>
  <si>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</si>
  <si>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</si>
  <si>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</si>
  <si>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</si>
  <si>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</si>
  <si>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</si>
  <si>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</si>
  <si>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</si>
  <si>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</si>
  <si>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</si>
  <si>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</si>
  <si>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</si>
  <si>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</si>
  <si>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</si>
  <si>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</si>
  <si>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</si>
  <si>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</si>
  <si>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</si>
  <si>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</si>
  <si>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</si>
  <si>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</si>
  <si>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</si>
  <si>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</si>
  <si>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</si>
  <si>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</si>
  <si>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</si>
  <si>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</si>
  <si>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</si>
  <si>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</si>
  <si>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</si>
  <si>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</si>
  <si>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</si>
  <si>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</si>
  <si>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</si>
  <si>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</si>
  <si>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</si>
  <si>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</si>
  <si>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</si>
  <si>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</si>
  <si>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</si>
  <si>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</si>
  <si>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</si>
  <si>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</si>
  <si>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</si>
  <si>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</si>
  <si>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</si>
  <si>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</si>
  <si>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</si>
  <si>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</si>
  <si>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</si>
  <si>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</si>
  <si>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</si>
  <si>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</si>
  <si>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</si>
  <si>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</si>
  <si>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</si>
  <si>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</si>
  <si>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</si>
  <si>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</si>
  <si>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</si>
  <si>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</si>
  <si>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</si>
  <si>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</si>
  <si>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</si>
  <si>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</si>
  <si>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</si>
  <si>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</si>
  <si>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</si>
  <si>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</si>
  <si>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</si>
  <si>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</si>
  <si>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</si>
  <si>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</si>
  <si>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</si>
  <si>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</si>
  <si>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</si>
  <si>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</si>
  <si>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</si>
  <si>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</si>
  <si>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</si>
  <si>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</si>
  <si>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</si>
  <si>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</si>
  <si>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</si>
  <si>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</si>
  <si>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</si>
  <si>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</si>
  <si>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</si>
  <si>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</si>
  <si>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</si>
  <si>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</si>
  <si>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</si>
  <si>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</si>
  <si>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</si>
  <si>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</si>
  <si>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</si>
  <si>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</si>
  <si>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</si>
  <si>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</si>
  <si>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</si>
  <si>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</si>
  <si>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</si>
  <si>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</si>
  <si>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</si>
  <si>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</si>
  <si>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</si>
  <si>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</si>
  <si>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</si>
  <si>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</si>
  <si>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</si>
  <si>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</si>
  <si>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</si>
  <si>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</si>
  <si>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</si>
  <si>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</si>
  <si>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</si>
  <si>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</si>
  <si>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</si>
  <si>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</si>
  <si>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</si>
  <si>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</si>
  <si>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</si>
  <si>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</si>
  <si>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</si>
  <si>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</si>
  <si>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</si>
  <si>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</si>
  <si>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</si>
  <si>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</si>
  <si>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</si>
  <si>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</si>
  <si>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</si>
  <si>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</si>
  <si>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</si>
  <si>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</si>
  <si>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</si>
  <si>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</si>
  <si>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</si>
  <si>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</si>
  <si>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</si>
  <si>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</si>
  <si>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</si>
  <si>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</si>
  <si>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</si>
  <si>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</si>
  <si>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</si>
  <si>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</si>
  <si>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</si>
  <si>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</si>
  <si>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</si>
  <si>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</si>
  <si>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</si>
  <si>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</si>
  <si>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</si>
  <si>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</si>
  <si>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</si>
  <si>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</si>
  <si>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</si>
  <si>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</si>
  <si>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</si>
  <si>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</si>
  <si>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</si>
  <si>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</si>
  <si>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</si>
  <si>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</si>
  <si>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</si>
  <si>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</si>
  <si>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</si>
  <si>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</si>
  <si>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</si>
  <si>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</si>
  <si>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</si>
  <si>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</si>
  <si>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</si>
  <si>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</si>
  <si>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</si>
  <si>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</si>
  <si>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</si>
  <si>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</si>
  <si>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</si>
  <si>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</si>
  <si>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</si>
  <si>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</si>
  <si>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</si>
  <si>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</si>
  <si>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</si>
  <si>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</si>
  <si>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</si>
  <si>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</si>
  <si>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</si>
  <si>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</si>
  <si>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</si>
  <si>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</si>
  <si>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</si>
  <si>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</si>
  <si>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</si>
  <si>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</si>
  <si>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</si>
  <si>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</si>
  <si>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</si>
  <si>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</si>
  <si>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</si>
  <si>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</si>
  <si>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</si>
  <si>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</si>
  <si>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</si>
  <si>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</si>
  <si>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</si>
  <si>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</si>
  <si>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</si>
  <si>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</si>
  <si>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</si>
  <si>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</si>
  <si>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</si>
  <si>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</si>
  <si>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</si>
  <si>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</si>
  <si>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</si>
  <si>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</si>
  <si>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</si>
  <si>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</si>
  <si>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</si>
  <si>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</si>
  <si>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</si>
  <si>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</si>
  <si>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</si>
  <si>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</si>
  <si>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</si>
  <si>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</si>
  <si>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</si>
  <si>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</si>
  <si>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</si>
  <si>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</si>
  <si>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</si>
  <si>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</si>
  <si>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</si>
  <si>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</si>
  <si>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</si>
  <si>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</si>
  <si>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</si>
  <si>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</si>
  <si>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</si>
  <si>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</si>
  <si>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</si>
  <si>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</si>
  <si>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</si>
  <si>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</si>
  <si>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</si>
  <si>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</si>
  <si>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</si>
  <si>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</si>
  <si>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</si>
  <si>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</si>
  <si>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</si>
  <si>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</si>
  <si>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</si>
  <si>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</si>
  <si>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</si>
  <si>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</si>
  <si>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</si>
  <si>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</si>
  <si>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</si>
  <si>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</si>
  <si>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</si>
  <si>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</si>
  <si>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</si>
  <si>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</si>
  <si>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</si>
  <si>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</si>
  <si>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</si>
  <si>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</si>
  <si>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</si>
  <si>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</si>
  <si>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</si>
  <si>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</si>
  <si>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</si>
  <si>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</si>
  <si>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</si>
  <si>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</si>
  <si>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</si>
  <si>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</si>
  <si>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</si>
  <si>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</si>
  <si>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</si>
  <si>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</si>
  <si>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</si>
  <si>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</si>
  <si>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</si>
  <si>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</si>
  <si>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</si>
  <si>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</si>
  <si>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</si>
  <si>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</si>
  <si>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</si>
  <si>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</si>
  <si>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</si>
  <si>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</si>
  <si>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</si>
  <si>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</si>
  <si>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</si>
  <si>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</si>
  <si>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</si>
  <si>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</si>
  <si>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</si>
  <si>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</si>
  <si>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</si>
  <si>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</si>
  <si>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</si>
  <si>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</si>
  <si>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</si>
  <si>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</si>
  <si>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</si>
  <si>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</si>
  <si>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</si>
  <si>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</si>
  <si>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</si>
  <si>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</si>
  <si>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</si>
  <si>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</si>
  <si>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</si>
  <si>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</si>
  <si>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</si>
  <si>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</si>
  <si>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</si>
  <si>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</si>
  <si>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</si>
  <si>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</si>
  <si>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</si>
  <si>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</si>
  <si>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</si>
  <si>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</si>
  <si>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</si>
  <si>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</si>
  <si>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</si>
  <si>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</si>
  <si>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</si>
  <si>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</si>
  <si>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</si>
  <si>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</si>
  <si>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</si>
  <si>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</si>
  <si>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</si>
  <si>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</si>
  <si>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</si>
  <si>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</si>
  <si>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</si>
  <si>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</si>
  <si>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</si>
  <si>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</si>
  <si>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</si>
  <si>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</si>
  <si>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</si>
  <si>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</si>
  <si>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</si>
  <si>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</si>
  <si>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</si>
  <si>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</si>
  <si>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</si>
  <si>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</si>
  <si>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</si>
  <si>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</si>
  <si>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</si>
  <si>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</si>
  <si>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</si>
  <si>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</si>
  <si>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</si>
  <si>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</si>
  <si>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</si>
  <si>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</si>
  <si>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</si>
  <si>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</si>
  <si>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</si>
  <si>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</si>
  <si>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</si>
  <si>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</si>
  <si>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</si>
  <si>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</si>
  <si>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</si>
  <si>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</si>
  <si>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</si>
  <si>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</si>
  <si>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</si>
  <si>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</si>
  <si>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</si>
  <si>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</si>
  <si>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</si>
  <si>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</si>
  <si>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</si>
  <si>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</si>
  <si>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</si>
  <si>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</si>
  <si>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</si>
  <si>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</si>
  <si>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</si>
  <si>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</si>
  <si>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</si>
  <si>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</si>
  <si>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</si>
  <si>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</si>
  <si>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</si>
  <si>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</si>
  <si>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</si>
  <si>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</si>
  <si>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</si>
  <si>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</si>
  <si>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</si>
  <si>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</si>
  <si>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</si>
  <si>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</si>
  <si>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</si>
  <si>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</si>
  <si>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</si>
  <si>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</si>
  <si>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</si>
  <si>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</si>
  <si>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</si>
  <si>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</si>
  <si>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</si>
  <si>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</si>
  <si>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</si>
  <si>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</si>
  <si>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</si>
  <si>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</si>
  <si>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</si>
  <si>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</si>
  <si>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</si>
  <si>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</si>
  <si>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</si>
  <si>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</si>
  <si>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</si>
  <si>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</si>
  <si>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</si>
  <si>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</si>
  <si>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</si>
  <si>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</si>
  <si>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</si>
  <si>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</si>
  <si>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</si>
  <si>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</si>
  <si>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</si>
  <si>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</si>
  <si>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</si>
  <si>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</si>
  <si>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</si>
  <si>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</si>
  <si>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</si>
  <si>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</si>
  <si>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</si>
  <si>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</si>
  <si>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</si>
  <si>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</si>
  <si>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</si>
  <si>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</si>
  <si>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</si>
  <si>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</si>
  <si>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</si>
  <si>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</si>
  <si>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</si>
  <si>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</si>
  <si>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</si>
  <si>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</si>
  <si>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</si>
  <si>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</si>
  <si>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</si>
  <si>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</si>
  <si>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</si>
  <si>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</si>
  <si>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</si>
  <si>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</si>
  <si>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</si>
  <si>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</si>
  <si>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</si>
  <si>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</si>
  <si>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</si>
  <si>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</si>
  <si>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</si>
  <si>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</si>
  <si>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</si>
  <si>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</si>
  <si>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</si>
  <si>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</si>
  <si>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</si>
  <si>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</si>
  <si>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</si>
  <si>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</si>
  <si>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</si>
  <si>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</si>
  <si>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</si>
  <si>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</si>
  <si>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</si>
  <si>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</si>
  <si>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</si>
  <si>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</si>
  <si>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</si>
  <si>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</si>
  <si>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</si>
  <si>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</si>
  <si>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</si>
  <si>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</si>
  <si>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</si>
  <si>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</si>
  <si>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</si>
  <si>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</si>
  <si>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</si>
  <si>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</si>
  <si>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</si>
  <si>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</si>
  <si>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</si>
  <si>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</si>
  <si>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</si>
  <si>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</si>
  <si>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</si>
  <si>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</si>
  <si>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</si>
  <si>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</si>
  <si>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</si>
  <si>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</si>
  <si>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</si>
  <si>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</si>
  <si>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</si>
  <si>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</si>
  <si>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</si>
  <si>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</si>
  <si>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</si>
  <si>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</si>
  <si>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</si>
  <si>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</si>
  <si>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</si>
  <si>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</si>
  <si>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</si>
  <si>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</si>
  <si>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</si>
  <si>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</si>
  <si>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</si>
  <si>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</si>
  <si>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</si>
  <si>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</si>
  <si>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</si>
  <si>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</si>
  <si>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</si>
  <si>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</si>
  <si>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</si>
  <si>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</si>
  <si>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</si>
  <si>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</si>
  <si>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</si>
  <si>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</si>
  <si>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</si>
  <si>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</si>
  <si>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</si>
  <si>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</si>
  <si>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</si>
  <si>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</si>
  <si>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</si>
  <si>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</si>
  <si>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</si>
  <si>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</si>
  <si>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</si>
  <si>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</si>
  <si>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</si>
  <si>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</si>
  <si>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</si>
  <si>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</si>
  <si>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</si>
  <si>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</si>
  <si>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</si>
  <si>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</si>
  <si>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</si>
  <si>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</si>
  <si>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</si>
  <si>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</si>
  <si>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</si>
  <si>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</si>
  <si>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</si>
  <si>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</si>
  <si>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</si>
  <si>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</si>
  <si>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</si>
  <si>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</si>
  <si>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</si>
  <si>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</si>
  <si>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</si>
  <si>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</si>
  <si>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</si>
  <si>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</si>
  <si>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</si>
  <si>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</si>
  <si>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</si>
  <si>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</si>
  <si>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</si>
  <si>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</si>
  <si>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</si>
  <si>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</si>
  <si>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</si>
  <si>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</si>
  <si>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</si>
  <si>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</si>
  <si>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</si>
  <si>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</si>
  <si>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</si>
  <si>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</si>
  <si>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</si>
  <si>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</si>
  <si>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</si>
  <si>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</si>
  <si>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</si>
  <si>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</si>
  <si>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</si>
  <si>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</si>
  <si>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</si>
  <si>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</si>
  <si>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</si>
  <si>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</si>
  <si>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</si>
  <si>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</si>
  <si>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</si>
  <si>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</si>
  <si>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</si>
  <si>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</si>
  <si>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</si>
  <si>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</si>
  <si>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</si>
  <si>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</si>
  <si>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</si>
  <si>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</si>
  <si>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</si>
  <si>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</si>
  <si>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</si>
  <si>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</si>
  <si>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</si>
  <si>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</si>
  <si>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</si>
  <si>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</si>
  <si>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</si>
  <si>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</si>
  <si>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</si>
  <si>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</si>
  <si>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</si>
  <si>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</si>
  <si>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</si>
  <si>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</si>
  <si>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</si>
  <si>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</si>
  <si>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</si>
  <si>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</si>
  <si>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</si>
  <si>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</si>
  <si>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</si>
  <si>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</si>
  <si>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</si>
  <si>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</si>
  <si>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</si>
  <si>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</si>
  <si>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</si>
  <si>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</si>
  <si>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</si>
  <si>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</si>
  <si>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</si>
  <si>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</si>
  <si>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</si>
  <si>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</si>
  <si>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</si>
  <si>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</si>
  <si>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</si>
  <si>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</si>
  <si>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</si>
  <si>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</si>
  <si>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</si>
  <si>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</si>
  <si>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</si>
  <si>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</si>
  <si>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</si>
  <si>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</si>
  <si>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</si>
  <si>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</si>
  <si>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</si>
  <si>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</si>
  <si>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</si>
  <si>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</si>
  <si>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</si>
  <si>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</si>
  <si>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</si>
  <si>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</si>
  <si>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</si>
  <si>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</si>
  <si>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</si>
  <si>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</si>
  <si>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</si>
  <si>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</si>
  <si>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</si>
  <si>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</si>
  <si>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</si>
  <si>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</si>
  <si>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</si>
  <si>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</si>
  <si>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</si>
  <si>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</si>
  <si>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</si>
  <si>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</si>
  <si>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</si>
  <si>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</si>
  <si>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</si>
  <si>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</si>
  <si>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</si>
  <si>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</si>
  <si>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</si>
  <si>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</si>
  <si>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</si>
  <si>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</si>
  <si>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</si>
  <si>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</si>
  <si>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</si>
  <si>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</si>
  <si>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</si>
  <si>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</si>
  <si>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</si>
  <si>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</si>
  <si>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</si>
  <si>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</si>
  <si>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</si>
  <si>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</si>
  <si>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</si>
  <si>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</si>
  <si>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</si>
  <si>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</si>
  <si>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</si>
  <si>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</si>
  <si>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</si>
  <si>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</si>
  <si>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</si>
  <si>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</si>
  <si>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</si>
  <si>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</si>
  <si>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</si>
  <si>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</si>
  <si>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</si>
  <si>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</si>
  <si>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</si>
  <si>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</si>
  <si>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</si>
  <si>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</si>
  <si>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</si>
  <si>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</si>
  <si>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</si>
  <si>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</si>
  <si>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</si>
  <si>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</si>
  <si>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</si>
  <si>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</si>
  <si>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</si>
  <si>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</si>
  <si>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</si>
  <si>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</si>
  <si>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</si>
  <si>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</si>
  <si>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</si>
  <si>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</si>
  <si>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</si>
  <si>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</si>
  <si>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</si>
  <si>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</si>
  <si>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</si>
  <si>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</si>
  <si>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</si>
  <si>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</si>
  <si>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</si>
  <si>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</si>
  <si>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</si>
  <si>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</si>
  <si>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</si>
  <si>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</si>
  <si>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</si>
  <si>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</si>
  <si>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</si>
  <si>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</si>
  <si>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</si>
  <si>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</si>
  <si>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</si>
  <si>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</si>
  <si>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Customer_ID</t>
  </si>
  <si>
    <t>PD0001</t>
  </si>
  <si>
    <t>PD0002</t>
  </si>
  <si>
    <t>PD0003</t>
  </si>
  <si>
    <t>PD0004</t>
  </si>
  <si>
    <t>PD0005</t>
  </si>
  <si>
    <t>PD0006</t>
  </si>
  <si>
    <t>PD0007</t>
  </si>
  <si>
    <t>PD0008</t>
  </si>
  <si>
    <t>PD0009</t>
  </si>
  <si>
    <t>PD0010</t>
  </si>
  <si>
    <t>PD0011</t>
  </si>
  <si>
    <t>PD0012</t>
  </si>
  <si>
    <t>PD0013</t>
  </si>
  <si>
    <t>PD0014</t>
  </si>
  <si>
    <t>PD0015</t>
  </si>
  <si>
    <t>Prodcut_ID</t>
  </si>
  <si>
    <t>Total_Amount</t>
  </si>
  <si>
    <t>Row Labels</t>
  </si>
  <si>
    <t>Sum of Total_Amount</t>
  </si>
  <si>
    <t>Sales by Ages</t>
  </si>
  <si>
    <t>Category</t>
  </si>
  <si>
    <t>Filter</t>
  </si>
  <si>
    <t>Sorting</t>
  </si>
  <si>
    <t>Sales by Gender</t>
  </si>
  <si>
    <t>Sales by Category</t>
  </si>
  <si>
    <t>Sum of Quantity</t>
  </si>
  <si>
    <t>Date (Month)</t>
  </si>
  <si>
    <t>Jan</t>
  </si>
  <si>
    <t>Feb</t>
  </si>
  <si>
    <t>Mar</t>
  </si>
  <si>
    <t>Apr</t>
  </si>
  <si>
    <t>May</t>
  </si>
  <si>
    <t>Jun</t>
  </si>
  <si>
    <t>Jul</t>
  </si>
  <si>
    <t>Aug</t>
  </si>
  <si>
    <t>Sep</t>
  </si>
  <si>
    <t>Oct</t>
  </si>
  <si>
    <t>Nov</t>
  </si>
  <si>
    <t>Dec</t>
  </si>
  <si>
    <t>Trend Selling 2023</t>
  </si>
  <si>
    <t>Most Category Selling by Gender</t>
  </si>
  <si>
    <t>Listing</t>
  </si>
  <si>
    <t>Filtering Data</t>
  </si>
  <si>
    <t>Group Age</t>
  </si>
  <si>
    <t>Behavior Sales Product</t>
  </si>
  <si>
    <t>Listed</t>
  </si>
  <si>
    <t>$#0. "K"</t>
  </si>
  <si>
    <t>#0,0.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</si>
</sst>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2E0C4"/>
        <bgColor indexed="64"/>
      </patternFill>
    </fill>
    <fill>
      <patternFill patternType="solid">
        <fgColor rgb="FF393E46"/>
        <bgColor indexed="64"/>
      </patternFill>
    </fill>
    <fill>
      <patternFill patternType="solid">
        <fgColor rgb="FFEDE4FF"/>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9"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5">
    <xf numFmtId="0" fontId="0" fillId="0" borderId="0" xfId="0"/>
    <xf numFmtId="14" fontId="0" fillId="0" borderId="0" xfId="0" applyNumberFormat="1"/>
    <xf numFmtId="0" fontId="0" fillId="0" borderId="10" xfId="0" applyBorder="1"/>
    <xf numFmtId="14" fontId="0" fillId="0" borderId="10" xfId="0" applyNumberFormat="1" applyBorder="1"/>
    <xf numFmtId="0" fontId="13" fillId="0" borderId="11" xfId="0" applyFont="1" applyBorder="1"/>
    <xf numFmtId="0" fontId="0" fillId="0" borderId="0" xfId="0" pivotButton="1"/>
    <xf numFmtId="0" fontId="0" fillId="0" borderId="0" xfId="0" applyAlignment="1">
      <alignment horizontal="left"/>
    </xf>
    <xf numFmtId="0" fontId="0" fillId="35" borderId="0" xfId="0" applyFill="1"/>
    <xf numFmtId="0" fontId="0" fillId="0" borderId="0" xfId="0" applyAlignment="1">
      <alignment horizontal="left" indent="1"/>
    </xf>
    <xf numFmtId="0" fontId="19" fillId="0" borderId="0" xfId="0" applyFont="1"/>
    <xf numFmtId="9" fontId="0" fillId="0" borderId="0" xfId="42" applyFont="1"/>
    <xf numFmtId="0" fontId="0" fillId="0" borderId="0" xfId="42" applyNumberFormat="1" applyFont="1"/>
    <xf numFmtId="0" fontId="13" fillId="34" borderId="0" xfId="0" applyFont="1" applyFill="1" applyAlignment="1">
      <alignment horizontal="center"/>
    </xf>
    <xf numFmtId="0" fontId="19" fillId="33" borderId="0" xfId="0" applyFont="1" applyFill="1" applyAlignment="1">
      <alignment horizontal="center"/>
    </xf>
    <xf numFmtId="0" fontId="13" fillId="3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ont>
        <b val="0"/>
        <i val="0"/>
        <strike val="0"/>
        <condense val="0"/>
        <extend val="0"/>
        <outline val="0"/>
        <shadow val="0"/>
        <u val="none"/>
        <vertAlign val="baseline"/>
        <sz val="11"/>
        <color theme="1"/>
        <name val="Calibri"/>
        <family val="2"/>
        <scheme val="minor"/>
      </font>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F1F1F1"/>
      <color rgb="FF222831"/>
      <color rgb="FFBE0027"/>
      <color rgb="FF393E46"/>
      <color rgb="FFEDE4FF"/>
      <color rgb="FF32E0C4"/>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Analisis!$K$11:$K$15</c:f>
              <c:strCache>
                <c:ptCount val="5"/>
                <c:pt idx="0">
                  <c:v>0 - 19</c:v>
                </c:pt>
                <c:pt idx="1">
                  <c:v>65+</c:v>
                </c:pt>
                <c:pt idx="2">
                  <c:v>30-39</c:v>
                </c:pt>
                <c:pt idx="3">
                  <c:v>20-29</c:v>
                </c:pt>
                <c:pt idx="4">
                  <c:v>40-55</c:v>
                </c:pt>
              </c:strCache>
            </c:strRef>
          </c:cat>
          <c:val>
            <c:numRef>
              <c:f>Analisis!$L$11:$L$15</c:f>
              <c:numCache>
                <c:formatCode>General</c:formatCode>
                <c:ptCount val="5"/>
                <c:pt idx="0">
                  <c:v>26085</c:v>
                </c:pt>
                <c:pt idx="1">
                  <c:v>80410</c:v>
                </c:pt>
                <c:pt idx="2">
                  <c:v>96325</c:v>
                </c:pt>
                <c:pt idx="3">
                  <c:v>97070</c:v>
                </c:pt>
                <c:pt idx="4">
                  <c:v>156110</c:v>
                </c:pt>
              </c:numCache>
            </c:numRef>
          </c:val>
          <c:extLst>
            <c:ext xmlns:c16="http://schemas.microsoft.com/office/drawing/2014/chart" uri="{C3380CC4-5D6E-409C-BE32-E72D297353CC}">
              <c16:uniqueId val="{00000000-6218-4079-A231-6A9DFB6E3830}"/>
            </c:ext>
          </c:extLst>
        </c:ser>
        <c:dLbls>
          <c:showLegendKey val="0"/>
          <c:showVal val="0"/>
          <c:showCatName val="0"/>
          <c:showSerName val="0"/>
          <c:showPercent val="0"/>
          <c:showBubbleSize val="0"/>
        </c:dLbls>
        <c:gapWidth val="182"/>
        <c:axId val="1244421679"/>
        <c:axId val="1244423343"/>
      </c:barChart>
      <c:catAx>
        <c:axId val="1244421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23343"/>
        <c:crosses val="autoZero"/>
        <c:auto val="1"/>
        <c:lblAlgn val="ctr"/>
        <c:lblOffset val="100"/>
        <c:noMultiLvlLbl val="0"/>
      </c:catAx>
      <c:valAx>
        <c:axId val="1244423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21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[Salsabila Nurrahmah_Rolenza Harvio_TugasPublikData.xlsx]Analisis!PivotTable9</c:name>
    <c:fmtId val="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Analisis!$C$98</c:f>
              <c:strCache>
                <c:ptCount val="1"/>
                <c:pt idx="0">
                  <c:v>Sum of Total_Amount</c:v>
                </c:pt>
              </c:strCache>
            </c:strRef>
          </c:tx>
          <c:spPr>
            <a:solidFill>
              <a:schemeClr val="accent1"/>
            </a:solidFill>
            <a:ln>
              <a:noFill/>
            </a:ln>
            <a:effectLst/>
          </c:spPr>
          <c:invertIfNegative val="0"/>
          <c:cat>
            <c:multiLvlStrRef>
              <c:f>Analisis!$B$99:$B$106</c:f>
              <c:multiLvlStrCache>
                <c:ptCount val="6"/>
                <c:lvl>
                  <c:pt idx="0">
                    <c:v>Beauty</c:v>
                  </c:pt>
                  <c:pt idx="1">
                    <c:v>Clothing</c:v>
                  </c:pt>
                  <c:pt idx="2">
                    <c:v>Electronics</c:v>
                  </c:pt>
                  <c:pt idx="3">
                    <c:v>Beauty</c:v>
                  </c:pt>
                  <c:pt idx="4">
                    <c:v>Clothing</c:v>
                  </c:pt>
                  <c:pt idx="5">
                    <c:v>Electronics</c:v>
                  </c:pt>
                </c:lvl>
                <c:lvl>
                  <c:pt idx="0">
                    <c:v>Female</c:v>
                  </c:pt>
                  <c:pt idx="3">
                    <c:v>Male</c:v>
                  </c:pt>
                </c:lvl>
              </c:multiLvlStrCache>
            </c:multiLvlStrRef>
          </c:cat>
          <c:val>
            <c:numRef>
              <c:f>Analisis!$C$99:$C$106</c:f>
              <c:numCache>
                <c:formatCode>General</c:formatCode>
                <c:ptCount val="6"/>
                <c:pt idx="0">
                  <c:v>74830</c:v>
                </c:pt>
                <c:pt idx="1">
                  <c:v>81275</c:v>
                </c:pt>
                <c:pt idx="2">
                  <c:v>76735</c:v>
                </c:pt>
                <c:pt idx="3">
                  <c:v>68685</c:v>
                </c:pt>
                <c:pt idx="4">
                  <c:v>74305</c:v>
                </c:pt>
                <c:pt idx="5">
                  <c:v>80170</c:v>
                </c:pt>
              </c:numCache>
            </c:numRef>
          </c:val>
          <c:extLst>
            <c:ext xmlns:c16="http://schemas.microsoft.com/office/drawing/2014/chart" uri="{C3380CC4-5D6E-409C-BE32-E72D297353CC}">
              <c16:uniqueId val="{00000000-8643-4761-9F70-F62D8769B7D6}"/>
            </c:ext>
          </c:extLst>
        </c:ser>
        <c:dLbls>
          <c:showLegendKey val="0"/>
          <c:showVal val="0"/>
          <c:showCatName val="0"/>
          <c:showSerName val="0"/>
          <c:showPercent val="0"/>
          <c:showBubbleSize val="0"/>
        </c:dLbls>
        <c:gapWidth val="219"/>
        <c:axId val="339504144"/>
        <c:axId val="339485840"/>
      </c:barChart>
      <c:lineChart>
        <c:grouping val="standard"/>
        <c:varyColors val="0"/>
        <c:ser>
          <c:idx val="1"/>
          <c:order val="1"/>
          <c:tx>
            <c:strRef>
              <c:f>Analisis!$D$98</c:f>
              <c:strCache>
                <c:ptCount val="1"/>
                <c:pt idx="0">
                  <c:v>Sum of Quantity</c:v>
                </c:pt>
              </c:strCache>
            </c:strRef>
          </c:tx>
          <c:spPr>
            <a:ln w="28575" cap="rnd">
              <a:solidFill>
                <a:schemeClr val="accent2"/>
              </a:solidFill>
              <a:round/>
            </a:ln>
            <a:effectLst/>
          </c:spPr>
          <c:marker>
            <c:symbol val="none"/>
          </c:marker>
          <c:cat>
            <c:multiLvlStrRef>
              <c:f>Analisis!$B$99:$B$106</c:f>
              <c:multiLvlStrCache>
                <c:ptCount val="6"/>
                <c:lvl>
                  <c:pt idx="0">
                    <c:v>Beauty</c:v>
                  </c:pt>
                  <c:pt idx="1">
                    <c:v>Clothing</c:v>
                  </c:pt>
                  <c:pt idx="2">
                    <c:v>Electronics</c:v>
                  </c:pt>
                  <c:pt idx="3">
                    <c:v>Beauty</c:v>
                  </c:pt>
                  <c:pt idx="4">
                    <c:v>Clothing</c:v>
                  </c:pt>
                  <c:pt idx="5">
                    <c:v>Electronics</c:v>
                  </c:pt>
                </c:lvl>
                <c:lvl>
                  <c:pt idx="0">
                    <c:v>Female</c:v>
                  </c:pt>
                  <c:pt idx="3">
                    <c:v>Male</c:v>
                  </c:pt>
                </c:lvl>
              </c:multiLvlStrCache>
            </c:multiLvlStrRef>
          </c:cat>
          <c:val>
            <c:numRef>
              <c:f>Analisis!$D$99:$D$106</c:f>
              <c:numCache>
                <c:formatCode>General</c:formatCode>
                <c:ptCount val="6"/>
                <c:pt idx="0">
                  <c:v>418</c:v>
                </c:pt>
                <c:pt idx="1">
                  <c:v>441</c:v>
                </c:pt>
                <c:pt idx="2">
                  <c:v>439</c:v>
                </c:pt>
                <c:pt idx="3">
                  <c:v>353</c:v>
                </c:pt>
                <c:pt idx="4">
                  <c:v>453</c:v>
                </c:pt>
                <c:pt idx="5">
                  <c:v>410</c:v>
                </c:pt>
              </c:numCache>
            </c:numRef>
          </c:val>
          <c:smooth val="0"/>
          <c:extLst>
            <c:ext xmlns:c16="http://schemas.microsoft.com/office/drawing/2014/chart" uri="{C3380CC4-5D6E-409C-BE32-E72D297353CC}">
              <c16:uniqueId val="{00000002-8643-4761-9F70-F62D8769B7D6}"/>
            </c:ext>
          </c:extLst>
        </c:ser>
        <c:dLbls>
          <c:showLegendKey val="0"/>
          <c:showVal val="0"/>
          <c:showCatName val="0"/>
          <c:showSerName val="0"/>
          <c:showPercent val="0"/>
          <c:showBubbleSize val="0"/>
        </c:dLbls>
        <c:marker val="1"/>
        <c:smooth val="0"/>
        <c:axId val="1396903472"/>
        <c:axId val="1396896400"/>
      </c:lineChart>
      <c:catAx>
        <c:axId val="3395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485840"/>
        <c:crosses val="autoZero"/>
        <c:auto val="1"/>
        <c:lblAlgn val="ctr"/>
        <c:lblOffset val="100"/>
        <c:noMultiLvlLbl val="0"/>
      </c:catAx>
      <c:valAx>
        <c:axId val="33948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04144"/>
        <c:crosses val="autoZero"/>
        <c:crossBetween val="between"/>
      </c:valAx>
      <c:valAx>
        <c:axId val="13968964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903472"/>
        <c:crosses val="max"/>
        <c:crossBetween val="between"/>
      </c:valAx>
      <c:catAx>
        <c:axId val="1396903472"/>
        <c:scaling>
          <c:orientation val="minMax"/>
        </c:scaling>
        <c:delete val="1"/>
        <c:axPos val="b"/>
        <c:numFmt formatCode="General" sourceLinked="1"/>
        <c:majorTickMark val="out"/>
        <c:minorTickMark val="none"/>
        <c:tickLblPos val="nextTo"/>
        <c:crossAx val="139689640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[Salsabila Nurrahmah_Rolenza Harvio_TugasPublikData.xlsx]Analisis!PivotTable10</c:name>
    <c:fmtId val="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Analisis!$C$111:$C$112</c:f>
              <c:strCache>
                <c:ptCount val="1"/>
                <c:pt idx="0">
                  <c:v>Beauty</c:v>
                </c:pt>
              </c:strCache>
            </c:strRef>
          </c:tx>
          <c:spPr>
            <a:ln w="28575" cap="rnd">
              <a:solidFill>
                <a:schemeClr val="accent1"/>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Analisis!$C$113:$C$124</c:f>
              <c:numCache>
                <c:formatCode>General</c:formatCode>
                <c:ptCount val="12"/>
                <c:pt idx="0">
                  <c:v>13930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0-08BD-4588-A708-ECB850B86959}"/>
            </c:ext>
          </c:extLst>
        </c:ser>
        <c:ser>
          <c:idx val="1"/>
          <c:order val="1"/>
          <c:tx>
            <c:strRef>
              <c:f>Analisis!$D$111:$D$112</c:f>
              <c:strCache>
                <c:ptCount val="1"/>
                <c:pt idx="0">
                  <c:v>Clothing</c:v>
                </c:pt>
              </c:strCache>
            </c:strRef>
          </c:tx>
          <c:spPr>
            <a:ln w="28575" cap="rnd">
              <a:solidFill>
                <a:schemeClr val="accent2"/>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Analisis!$D$113:$D$124</c:f>
              <c:numCache>
                <c:formatCode>General</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01-08BD-4588-A708-ECB850B86959}"/>
            </c:ext>
          </c:extLst>
        </c:ser>
        <c:ser>
          <c:idx val="2"/>
          <c:order val="2"/>
          <c:tx>
            <c:strRef>
              <c:f>Analisis!$E$111:$E$112</c:f>
              <c:strCache>
                <c:ptCount val="1"/>
                <c:pt idx="0">
                  <c:v>Electronics</c:v>
                </c:pt>
              </c:strCache>
            </c:strRef>
          </c:tx>
          <c:spPr>
            <a:ln w="28575" cap="rnd">
              <a:solidFill>
                <a:schemeClr val="accent3"/>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Analisis!$E$113:$E$124</c:f>
              <c:numCache>
                <c:formatCode>General</c:formatCode>
                <c:ptCount val="12"/>
                <c:pt idx="0">
                  <c:v>9925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02-08BD-4588-A708-ECB850B86959}"/>
            </c:ext>
          </c:extLst>
        </c:ser>
        <c:dLbls>
          <c:showLegendKey val="0"/>
          <c:showVal val="0"/>
          <c:showCatName val="0"/>
          <c:showSerName val="0"/>
          <c:showPercent val="0"/>
          <c:showBubbleSize val="0"/>
        </c:dLbls>
        <c:smooth val="0"/>
        <c:axId val="937787072"/>
        <c:axId val="937789984"/>
      </c:lineChart>
      <c:catAx>
        <c:axId val="93778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789984"/>
        <c:crosses val="autoZero"/>
        <c:auto val="1"/>
        <c:lblAlgn val="ctr"/>
        <c:lblOffset val="100"/>
        <c:noMultiLvlLbl val="0"/>
      </c:catAx>
      <c:valAx>
        <c:axId val="93778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78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Analisis!$O$130</c:f>
              <c:strCache>
                <c:ptCount val="1"/>
                <c:pt idx="0">
                  <c:v>Beauty</c:v>
                </c:pt>
              </c:strCache>
            </c:strRef>
          </c:tx>
          <c:spPr>
            <a:solidFill>
              <a:schemeClr val="accent1"/>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Analisis!$O$131:$O$135</c:f>
              <c:numCache>
                <c:formatCode>General</c:formatCode>
                <c:ptCount val="5"/>
                <c:pt idx="0">
                  <c:v>5420</c:v>
                </c:pt>
                <c:pt idx="1">
                  <c:v>14230</c:v>
                </c:pt>
                <c:pt idx="2">
                  <c:v>19035</c:v>
                </c:pt>
                <c:pt idx="3">
                  <c:v>26430</c:v>
                </c:pt>
                <c:pt idx="4">
                  <c:v>9715</c:v>
                </c:pt>
              </c:numCache>
            </c:numRef>
          </c:val>
          <c:extLst>
            <c:ext xmlns:c16="http://schemas.microsoft.com/office/drawing/2014/chart" uri="{C3380CC4-5D6E-409C-BE32-E72D297353CC}">
              <c16:uniqueId val="{00000000-87CC-43D3-AF94-DE066872880B}"/>
            </c:ext>
          </c:extLst>
        </c:ser>
        <c:ser>
          <c:idx val="1"/>
          <c:order val="1"/>
          <c:tx>
            <c:strRef>
              <c:f>Analisis!$P$130</c:f>
              <c:strCache>
                <c:ptCount val="1"/>
                <c:pt idx="0">
                  <c:v>Clothing</c:v>
                </c:pt>
              </c:strCache>
            </c:strRef>
          </c:tx>
          <c:spPr>
            <a:solidFill>
              <a:schemeClr val="accent2"/>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Analisis!$P$131:$P$135</c:f>
              <c:numCache>
                <c:formatCode>General</c:formatCode>
                <c:ptCount val="5"/>
                <c:pt idx="0">
                  <c:v>3775</c:v>
                </c:pt>
                <c:pt idx="1">
                  <c:v>20445</c:v>
                </c:pt>
                <c:pt idx="2">
                  <c:v>11880</c:v>
                </c:pt>
                <c:pt idx="3">
                  <c:v>28390</c:v>
                </c:pt>
                <c:pt idx="4">
                  <c:v>16785</c:v>
                </c:pt>
              </c:numCache>
            </c:numRef>
          </c:val>
          <c:extLst>
            <c:ext xmlns:c16="http://schemas.microsoft.com/office/drawing/2014/chart" uri="{C3380CC4-5D6E-409C-BE32-E72D297353CC}">
              <c16:uniqueId val="{00000001-87CC-43D3-AF94-DE066872880B}"/>
            </c:ext>
          </c:extLst>
        </c:ser>
        <c:ser>
          <c:idx val="2"/>
          <c:order val="2"/>
          <c:tx>
            <c:strRef>
              <c:f>Analisis!$Q$130</c:f>
              <c:strCache>
                <c:ptCount val="1"/>
                <c:pt idx="0">
                  <c:v>Electronics</c:v>
                </c:pt>
              </c:strCache>
            </c:strRef>
          </c:tx>
          <c:spPr>
            <a:solidFill>
              <a:schemeClr val="accent3"/>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Analisis!$Q$131:$Q$135</c:f>
              <c:numCache>
                <c:formatCode>General</c:formatCode>
                <c:ptCount val="5"/>
                <c:pt idx="0">
                  <c:v>6080</c:v>
                </c:pt>
                <c:pt idx="1">
                  <c:v>13575</c:v>
                </c:pt>
                <c:pt idx="2">
                  <c:v>18330</c:v>
                </c:pt>
                <c:pt idx="3">
                  <c:v>27040</c:v>
                </c:pt>
                <c:pt idx="4">
                  <c:v>11710</c:v>
                </c:pt>
              </c:numCache>
            </c:numRef>
          </c:val>
          <c:extLst>
            <c:ext xmlns:c16="http://schemas.microsoft.com/office/drawing/2014/chart" uri="{C3380CC4-5D6E-409C-BE32-E72D297353CC}">
              <c16:uniqueId val="{00000002-87CC-43D3-AF94-DE066872880B}"/>
            </c:ext>
          </c:extLst>
        </c:ser>
        <c:dLbls>
          <c:showLegendKey val="0"/>
          <c:showVal val="0"/>
          <c:showCatName val="0"/>
          <c:showSerName val="0"/>
          <c:showPercent val="0"/>
          <c:showBubbleSize val="0"/>
        </c:dLbls>
        <c:gapWidth val="150"/>
        <c:overlap val="100"/>
        <c:axId val="428226032"/>
        <c:axId val="428245168"/>
      </c:barChart>
      <c:catAx>
        <c:axId val="42822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45168"/>
        <c:crosses val="autoZero"/>
        <c:auto val="1"/>
        <c:lblAlgn val="ctr"/>
        <c:lblOffset val="100"/>
        <c:noMultiLvlLbl val="0"/>
      </c:catAx>
      <c:valAx>
        <c:axId val="42824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2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Analisis!$O$130</c:f>
              <c:strCache>
                <c:ptCount val="1"/>
                <c:pt idx="0">
                  <c:v>Beauty</c:v>
                </c:pt>
              </c:strCache>
            </c:strRef>
          </c:tx>
          <c:spPr>
            <a:solidFill>
              <a:schemeClr val="accent1"/>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Analisis!$O$136:$O$140</c:f>
              <c:numCache>
                <c:formatCode>General</c:formatCode>
                <c:ptCount val="5"/>
                <c:pt idx="0">
                  <c:v>3905</c:v>
                </c:pt>
                <c:pt idx="1">
                  <c:v>17845</c:v>
                </c:pt>
                <c:pt idx="2">
                  <c:v>14350</c:v>
                </c:pt>
                <c:pt idx="3">
                  <c:v>24430</c:v>
                </c:pt>
                <c:pt idx="4">
                  <c:v>8155</c:v>
                </c:pt>
              </c:numCache>
            </c:numRef>
          </c:val>
          <c:extLst>
            <c:ext xmlns:c16="http://schemas.microsoft.com/office/drawing/2014/chart" uri="{C3380CC4-5D6E-409C-BE32-E72D297353CC}">
              <c16:uniqueId val="{00000000-1C43-4C2F-9DD1-939BB06174E3}"/>
            </c:ext>
          </c:extLst>
        </c:ser>
        <c:ser>
          <c:idx val="1"/>
          <c:order val="1"/>
          <c:tx>
            <c:strRef>
              <c:f>Analisis!$P$130</c:f>
              <c:strCache>
                <c:ptCount val="1"/>
                <c:pt idx="0">
                  <c:v>Clothing</c:v>
                </c:pt>
              </c:strCache>
            </c:strRef>
          </c:tx>
          <c:spPr>
            <a:solidFill>
              <a:schemeClr val="accent2"/>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Analisis!$P$136:$P$140</c:f>
              <c:numCache>
                <c:formatCode>General</c:formatCode>
                <c:ptCount val="5"/>
                <c:pt idx="0">
                  <c:v>3040</c:v>
                </c:pt>
                <c:pt idx="1">
                  <c:v>18890</c:v>
                </c:pt>
                <c:pt idx="2">
                  <c:v>18460</c:v>
                </c:pt>
                <c:pt idx="3">
                  <c:v>21640</c:v>
                </c:pt>
                <c:pt idx="4">
                  <c:v>12275</c:v>
                </c:pt>
              </c:numCache>
            </c:numRef>
          </c:val>
          <c:extLst>
            <c:ext xmlns:c16="http://schemas.microsoft.com/office/drawing/2014/chart" uri="{C3380CC4-5D6E-409C-BE32-E72D297353CC}">
              <c16:uniqueId val="{00000001-1C43-4C2F-9DD1-939BB06174E3}"/>
            </c:ext>
          </c:extLst>
        </c:ser>
        <c:ser>
          <c:idx val="2"/>
          <c:order val="2"/>
          <c:tx>
            <c:strRef>
              <c:f>Analisis!$Q$130</c:f>
              <c:strCache>
                <c:ptCount val="1"/>
                <c:pt idx="0">
                  <c:v>Electronics</c:v>
                </c:pt>
              </c:strCache>
            </c:strRef>
          </c:tx>
          <c:spPr>
            <a:solidFill>
              <a:schemeClr val="accent3"/>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Analisis!$Q$136:$Q$140</c:f>
              <c:numCache>
                <c:formatCode>General</c:formatCode>
                <c:ptCount val="5"/>
                <c:pt idx="0">
                  <c:v>3865</c:v>
                </c:pt>
                <c:pt idx="1">
                  <c:v>12085</c:v>
                </c:pt>
                <c:pt idx="2">
                  <c:v>14270</c:v>
                </c:pt>
                <c:pt idx="3">
                  <c:v>28180</c:v>
                </c:pt>
                <c:pt idx="4">
                  <c:v>21770</c:v>
                </c:pt>
              </c:numCache>
            </c:numRef>
          </c:val>
          <c:extLst>
            <c:ext xmlns:c16="http://schemas.microsoft.com/office/drawing/2014/chart" uri="{C3380CC4-5D6E-409C-BE32-E72D297353CC}">
              <c16:uniqueId val="{00000002-1C43-4C2F-9DD1-939BB06174E3}"/>
            </c:ext>
          </c:extLst>
        </c:ser>
        <c:dLbls>
          <c:showLegendKey val="0"/>
          <c:showVal val="0"/>
          <c:showCatName val="0"/>
          <c:showSerName val="0"/>
          <c:showPercent val="0"/>
          <c:showBubbleSize val="0"/>
        </c:dLbls>
        <c:gapWidth val="150"/>
        <c:overlap val="100"/>
        <c:axId val="937817024"/>
        <c:axId val="937814944"/>
      </c:barChart>
      <c:catAx>
        <c:axId val="93781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4944"/>
        <c:crosses val="autoZero"/>
        <c:auto val="1"/>
        <c:lblAlgn val="ctr"/>
        <c:lblOffset val="100"/>
        <c:noMultiLvlLbl val="0"/>
      </c:catAx>
      <c:valAx>
        <c:axId val="93781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7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rebri Sans Pro Bold" panose="00000800000000000000" pitchFamily="50" charset="0"/>
                <a:ea typeface="+mn-ea"/>
                <a:cs typeface="+mn-cs"/>
              </a:defRPr>
            </a:pPr>
            <a:r>
              <a:rPr lang="en-GB">
                <a:solidFill>
                  <a:srgbClr val="222831"/>
                </a:solidFill>
                <a:latin typeface="Cerebri Sans Pro Bold" panose="00000800000000000000" pitchFamily="50" charset="0"/>
              </a:rPr>
              <a:t>Sales by Ages</a:t>
            </a:r>
          </a:p>
        </c:rich>
      </c:tx>
      <c:layout>
        <c:manualLayout>
          <c:xMode val="edge"/>
          <c:yMode val="edge"/>
          <c:x val="8.8215488215488188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rebri Sans Pro Bold" panose="00000800000000000000" pitchFamily="50" charset="0"/>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393E46">
                  <a:alpha val="70000"/>
                </a:srgbClr>
              </a:solidFill>
              <a:ln>
                <a:noFill/>
              </a:ln>
              <a:effectLst/>
            </c:spPr>
            <c:extLst>
              <c:ext xmlns:c16="http://schemas.microsoft.com/office/drawing/2014/chart" uri="{C3380CC4-5D6E-409C-BE32-E72D297353CC}">
                <c16:uniqueId val="{00000006-C5C4-4AB1-A92B-F8125B1556B4}"/>
              </c:ext>
            </c:extLst>
          </c:dPt>
          <c:dPt>
            <c:idx val="1"/>
            <c:invertIfNegative val="0"/>
            <c:bubble3D val="0"/>
            <c:spPr>
              <a:solidFill>
                <a:srgbClr val="393E46">
                  <a:alpha val="70000"/>
                </a:srgbClr>
              </a:solidFill>
              <a:ln>
                <a:solidFill>
                  <a:schemeClr val="accent1">
                    <a:alpha val="99000"/>
                  </a:schemeClr>
                </a:solidFill>
              </a:ln>
              <a:effectLst/>
            </c:spPr>
            <c:extLst>
              <c:ext xmlns:c16="http://schemas.microsoft.com/office/drawing/2014/chart" uri="{C3380CC4-5D6E-409C-BE32-E72D297353CC}">
                <c16:uniqueId val="{00000005-C5C4-4AB1-A92B-F8125B1556B4}"/>
              </c:ext>
            </c:extLst>
          </c:dPt>
          <c:dPt>
            <c:idx val="2"/>
            <c:invertIfNegative val="0"/>
            <c:bubble3D val="0"/>
            <c:spPr>
              <a:solidFill>
                <a:srgbClr val="393E46">
                  <a:alpha val="70000"/>
                </a:srgbClr>
              </a:solidFill>
              <a:ln>
                <a:noFill/>
              </a:ln>
              <a:effectLst/>
            </c:spPr>
            <c:extLst>
              <c:ext xmlns:c16="http://schemas.microsoft.com/office/drawing/2014/chart" uri="{C3380CC4-5D6E-409C-BE32-E72D297353CC}">
                <c16:uniqueId val="{00000004-C5C4-4AB1-A92B-F8125B1556B4}"/>
              </c:ext>
            </c:extLst>
          </c:dPt>
          <c:dPt>
            <c:idx val="3"/>
            <c:invertIfNegative val="0"/>
            <c:bubble3D val="0"/>
            <c:spPr>
              <a:solidFill>
                <a:srgbClr val="393E46">
                  <a:alpha val="70000"/>
                </a:srgbClr>
              </a:solidFill>
              <a:ln>
                <a:noFill/>
              </a:ln>
              <a:effectLst/>
            </c:spPr>
            <c:extLst>
              <c:ext xmlns:c16="http://schemas.microsoft.com/office/drawing/2014/chart" uri="{C3380CC4-5D6E-409C-BE32-E72D297353CC}">
                <c16:uniqueId val="{00000003-C5C4-4AB1-A92B-F8125B1556B4}"/>
              </c:ext>
            </c:extLst>
          </c:dPt>
          <c:dPt>
            <c:idx val="4"/>
            <c:invertIfNegative val="0"/>
            <c:bubble3D val="0"/>
            <c:spPr>
              <a:solidFill>
                <a:srgbClr val="BE0027"/>
              </a:solidFill>
              <a:ln>
                <a:noFill/>
              </a:ln>
              <a:effectLst/>
            </c:spPr>
            <c:extLst>
              <c:ext xmlns:c16="http://schemas.microsoft.com/office/drawing/2014/chart" uri="{C3380CC4-5D6E-409C-BE32-E72D297353CC}">
                <c16:uniqueId val="{00000002-C5C4-4AB1-A92B-F8125B1556B4}"/>
              </c:ext>
            </c:extLst>
          </c:dPt>
          <c:cat>
            <c:strRef>
              <c:f>Analisis!$K$11:$K$15</c:f>
              <c:strCache>
                <c:ptCount val="5"/>
                <c:pt idx="0">
                  <c:v>0 - 19</c:v>
                </c:pt>
                <c:pt idx="1">
                  <c:v>65+</c:v>
                </c:pt>
                <c:pt idx="2">
                  <c:v>30-39</c:v>
                </c:pt>
                <c:pt idx="3">
                  <c:v>20-29</c:v>
                </c:pt>
                <c:pt idx="4">
                  <c:v>40-55</c:v>
                </c:pt>
              </c:strCache>
            </c:strRef>
          </c:cat>
          <c:val>
            <c:numRef>
              <c:f>Analisis!$L$11:$L$15</c:f>
              <c:numCache>
                <c:formatCode>General</c:formatCode>
                <c:ptCount val="5"/>
                <c:pt idx="0">
                  <c:v>26085</c:v>
                </c:pt>
                <c:pt idx="1">
                  <c:v>80410</c:v>
                </c:pt>
                <c:pt idx="2">
                  <c:v>96325</c:v>
                </c:pt>
                <c:pt idx="3">
                  <c:v>97070</c:v>
                </c:pt>
                <c:pt idx="4">
                  <c:v>156110</c:v>
                </c:pt>
              </c:numCache>
            </c:numRef>
          </c:val>
          <c:extLst>
            <c:ext xmlns:c16="http://schemas.microsoft.com/office/drawing/2014/chart" uri="{C3380CC4-5D6E-409C-BE32-E72D297353CC}">
              <c16:uniqueId val="{00000000-C5C4-4AB1-A92B-F8125B1556B4}"/>
            </c:ext>
          </c:extLst>
        </c:ser>
        <c:dLbls>
          <c:showLegendKey val="0"/>
          <c:showVal val="0"/>
          <c:showCatName val="0"/>
          <c:showSerName val="0"/>
          <c:showPercent val="0"/>
          <c:showBubbleSize val="0"/>
        </c:dLbls>
        <c:gapWidth val="182"/>
        <c:axId val="1244421679"/>
        <c:axId val="1244423343"/>
      </c:barChart>
      <c:catAx>
        <c:axId val="1244421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crossAx val="1244423343"/>
        <c:crosses val="autoZero"/>
        <c:auto val="1"/>
        <c:lblAlgn val="ctr"/>
        <c:lblOffset val="100"/>
        <c:noMultiLvlLbl val="0"/>
      </c:catAx>
      <c:valAx>
        <c:axId val="1244423343"/>
        <c:scaling>
          <c:orientation val="minMax"/>
        </c:scaling>
        <c:delete val="0"/>
        <c:axPos val="b"/>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crossAx val="1244421679"/>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[Salsabila Nurrahmah_Rolenza Harvio_TugasPublikData.xlsx]Analisis!PivotTable6</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Cerebri Sans Pro Bold" panose="00000800000000000000" pitchFamily="50" charset="0"/>
                <a:ea typeface="+mn-ea"/>
                <a:cs typeface="+mn-cs"/>
              </a:defRPr>
            </a:pPr>
            <a:r>
              <a:rPr lang="en-GB">
                <a:solidFill>
                  <a:schemeClr val="bg1"/>
                </a:solidFill>
                <a:latin typeface="Cerebri Sans Pro Bold" panose="00000800000000000000" pitchFamily="50" charset="0"/>
              </a:rPr>
              <a:t>Sales by Gender</a:t>
            </a:r>
          </a:p>
        </c:rich>
      </c:tx>
      <c:layout>
        <c:manualLayout>
          <c:xMode val="edge"/>
          <c:yMode val="edge"/>
          <c:x val="0.16577315680108842"/>
          <c:y val="1.1299435028248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Cerebri Sans Pro Bold" panose="00000800000000000000" pitchFamily="50"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BE002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393E46"/>
          </a:solidFill>
          <a:ln w="19050">
            <a:solidFill>
              <a:schemeClr val="lt1"/>
            </a:solidFill>
          </a:ln>
          <a:effectLst/>
        </c:spPr>
        <c:dLbl>
          <c:idx val="0"/>
          <c:layout>
            <c:manualLayout>
              <c:x val="0.15167874727078132"/>
              <c:y val="-0.212600671997712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erebri Sans Pro" panose="00000500000000000000" pitchFamily="50"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446164493932432"/>
                  <c:h val="0.11290982694959741"/>
                </c:manualLayout>
              </c15:layout>
            </c:ext>
          </c:extLst>
        </c:dLbl>
      </c:pivotFmt>
      <c:pivotFmt>
        <c:idx val="8"/>
        <c:spPr>
          <a:solidFill>
            <a:srgbClr val="BE0027"/>
          </a:solidFill>
          <a:ln w="19050">
            <a:solidFill>
              <a:schemeClr val="lt1"/>
            </a:solidFill>
          </a:ln>
          <a:effectLst/>
        </c:spPr>
        <c:dLbl>
          <c:idx val="0"/>
          <c:layout>
            <c:manualLayout>
              <c:x val="-0.12307688994497884"/>
              <c:y val="-0.248587570621468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erebri Sans Pro" panose="00000500000000000000" pitchFamily="50"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300809177357702"/>
          <c:y val="0.2249002726799228"/>
          <c:w val="0.38699767494510401"/>
          <c:h val="0.63953022821299876"/>
        </c:manualLayout>
      </c:layout>
      <c:doughnutChart>
        <c:varyColors val="1"/>
        <c:ser>
          <c:idx val="0"/>
          <c:order val="0"/>
          <c:tx>
            <c:strRef>
              <c:f>Analisis!$C$56</c:f>
              <c:strCache>
                <c:ptCount val="1"/>
                <c:pt idx="0">
                  <c:v>Total</c:v>
                </c:pt>
              </c:strCache>
            </c:strRef>
          </c:tx>
          <c:spPr>
            <a:solidFill>
              <a:srgbClr val="BE0027"/>
            </a:solidFill>
          </c:spPr>
          <c:dPt>
            <c:idx val="0"/>
            <c:bubble3D val="0"/>
            <c:spPr>
              <a:solidFill>
                <a:srgbClr val="393E46"/>
              </a:solidFill>
              <a:ln w="19050">
                <a:solidFill>
                  <a:schemeClr val="lt1"/>
                </a:solidFill>
              </a:ln>
              <a:effectLst/>
            </c:spPr>
            <c:extLst>
              <c:ext xmlns:c16="http://schemas.microsoft.com/office/drawing/2014/chart" uri="{C3380CC4-5D6E-409C-BE32-E72D297353CC}">
                <c16:uniqueId val="{00000001-9B31-44FA-9F30-516576BDAFE1}"/>
              </c:ext>
            </c:extLst>
          </c:dPt>
          <c:dPt>
            <c:idx val="1"/>
            <c:bubble3D val="0"/>
            <c:spPr>
              <a:solidFill>
                <a:srgbClr val="BE0027"/>
              </a:solidFill>
              <a:ln w="19050">
                <a:solidFill>
                  <a:schemeClr val="lt1"/>
                </a:solidFill>
              </a:ln>
              <a:effectLst/>
            </c:spPr>
            <c:extLst>
              <c:ext xmlns:c16="http://schemas.microsoft.com/office/drawing/2014/chart" uri="{C3380CC4-5D6E-409C-BE32-E72D297353CC}">
                <c16:uniqueId val="{00000003-9B31-44FA-9F30-516576BDAFE1}"/>
              </c:ext>
            </c:extLst>
          </c:dPt>
          <c:dLbls>
            <c:dLbl>
              <c:idx val="0"/>
              <c:layout>
                <c:manualLayout>
                  <c:x val="0.15167874727078132"/>
                  <c:y val="-0.212600671997712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erebri Sans Pro" panose="00000500000000000000" pitchFamily="50"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446164493932432"/>
                      <c:h val="0.11290982694959741"/>
                    </c:manualLayout>
                  </c15:layout>
                </c:ext>
                <c:ext xmlns:c16="http://schemas.microsoft.com/office/drawing/2014/chart" uri="{C3380CC4-5D6E-409C-BE32-E72D297353CC}">
                  <c16:uniqueId val="{00000001-9B31-44FA-9F30-516576BDAFE1}"/>
                </c:ext>
              </c:extLst>
            </c:dLbl>
            <c:dLbl>
              <c:idx val="1"/>
              <c:layout>
                <c:manualLayout>
                  <c:x val="-0.12307688994497884"/>
                  <c:y val="-0.248587570621468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erebri Sans Pro" panose="00000500000000000000" pitchFamily="50"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B31-44FA-9F30-516576BDAF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22225" cap="flat" cmpd="sng" algn="ctr">
                  <a:solidFill>
                    <a:schemeClr val="bg1"/>
                  </a:solidFill>
                  <a:round/>
                </a:ln>
                <a:effectLst/>
              </c:spPr>
            </c:leaderLines>
            <c:extLst>
              <c:ext xmlns:c15="http://schemas.microsoft.com/office/drawing/2012/chart" uri="{CE6537A1-D6FC-4f65-9D91-7224C49458BB}"/>
            </c:extLst>
          </c:dLbls>
          <c:cat>
            <c:strRef>
              <c:f>Analisis!$B$57:$B$58</c:f>
              <c:strCache>
                <c:ptCount val="2"/>
                <c:pt idx="0">
                  <c:v>Female</c:v>
                </c:pt>
                <c:pt idx="1">
                  <c:v>Male</c:v>
                </c:pt>
              </c:strCache>
            </c:strRef>
          </c:cat>
          <c:val>
            <c:numRef>
              <c:f>Analisis!$C$57:$C$58</c:f>
              <c:numCache>
                <c:formatCode>General</c:formatCode>
                <c:ptCount val="2"/>
                <c:pt idx="0">
                  <c:v>232840</c:v>
                </c:pt>
                <c:pt idx="1">
                  <c:v>223160</c:v>
                </c:pt>
              </c:numCache>
            </c:numRef>
          </c:val>
          <c:extLst>
            <c:ext xmlns:c16="http://schemas.microsoft.com/office/drawing/2014/chart" uri="{C3380CC4-5D6E-409C-BE32-E72D297353CC}">
              <c16:uniqueId val="{00000004-9B31-44FA-9F30-516576BDAFE1}"/>
            </c:ext>
          </c:extLst>
        </c:ser>
        <c:dLbls>
          <c:showLegendKey val="0"/>
          <c:showVal val="1"/>
          <c:showCatName val="0"/>
          <c:showSerName val="0"/>
          <c:showPercent val="0"/>
          <c:showBubbleSize val="0"/>
          <c:showLeaderLines val="1"/>
        </c:dLbls>
        <c:firstSliceAng val="0"/>
        <c:holeSize val="65"/>
      </c:doughnutChart>
      <c:spPr>
        <a:noFill/>
        <a:ln>
          <a:noFill/>
        </a:ln>
        <a:effectLst/>
      </c:spPr>
    </c:plotArea>
    <c:legend>
      <c:legendPos val="l"/>
      <c:layout>
        <c:manualLayout>
          <c:xMode val="edge"/>
          <c:yMode val="edge"/>
          <c:x val="0.81913855024211024"/>
          <c:y val="0.456708028227989"/>
          <c:w val="0.14267973446323684"/>
          <c:h val="0.172375379147645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erebri Sans Pro" panose="00000500000000000000" pitchFamily="50"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r>
              <a:rPr lang="en-GB" sz="1400" b="1">
                <a:solidFill>
                  <a:srgbClr val="222831"/>
                </a:solidFill>
                <a:latin typeface="Cerebri Sans Pro Bold" panose="00000800000000000000" pitchFamily="50" charset="0"/>
              </a:rPr>
              <a:t>Sales by</a:t>
            </a:r>
            <a:r>
              <a:rPr lang="en-GB" sz="1400" b="1" baseline="0">
                <a:solidFill>
                  <a:srgbClr val="222831"/>
                </a:solidFill>
                <a:latin typeface="Cerebri Sans Pro Bold" panose="00000800000000000000" pitchFamily="50" charset="0"/>
              </a:rPr>
              <a:t> Category</a:t>
            </a:r>
            <a:endParaRPr lang="en-GB" sz="1400" b="1">
              <a:solidFill>
                <a:srgbClr val="222831"/>
              </a:solidFill>
              <a:latin typeface="Cerebri Sans Pro Bold" panose="00000800000000000000" pitchFamily="50" charset="0"/>
            </a:endParaRPr>
          </a:p>
        </c:rich>
      </c:tx>
      <c:layout>
        <c:manualLayout>
          <c:xMode val="edge"/>
          <c:yMode val="edge"/>
          <c:x val="1.0294468432571265E-2"/>
          <c:y val="1.17687759855191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endParaRPr lang="en-US"/>
        </a:p>
      </c:txPr>
    </c:title>
    <c:autoTitleDeleted val="0"/>
    <c:plotArea>
      <c:layout>
        <c:manualLayout>
          <c:layoutTarget val="inner"/>
          <c:xMode val="edge"/>
          <c:yMode val="edge"/>
          <c:x val="0.17951637393686878"/>
          <c:y val="0.16500476221635735"/>
          <c:w val="0.6796933581438146"/>
          <c:h val="0.74931373190539552"/>
        </c:manualLayout>
      </c:layout>
      <c:barChart>
        <c:barDir val="col"/>
        <c:grouping val="clustered"/>
        <c:varyColors val="0"/>
        <c:ser>
          <c:idx val="0"/>
          <c:order val="0"/>
          <c:spPr>
            <a:solidFill>
              <a:srgbClr val="222831">
                <a:alpha val="70000"/>
              </a:srgbClr>
            </a:solidFill>
            <a:ln>
              <a:noFill/>
            </a:ln>
            <a:effectLst/>
          </c:spPr>
          <c:invertIfNegative val="0"/>
          <c:dPt>
            <c:idx val="0"/>
            <c:invertIfNegative val="0"/>
            <c:bubble3D val="0"/>
            <c:spPr>
              <a:solidFill>
                <a:srgbClr val="BE0027"/>
              </a:solidFill>
              <a:ln>
                <a:noFill/>
              </a:ln>
              <a:effectLst/>
            </c:spPr>
            <c:extLst>
              <c:ext xmlns:c16="http://schemas.microsoft.com/office/drawing/2014/chart" uri="{C3380CC4-5D6E-409C-BE32-E72D297353CC}">
                <c16:uniqueId val="{00000005-03BA-439A-ADE3-C858D9C2F32F}"/>
              </c:ext>
            </c:extLst>
          </c:dPt>
          <c:cat>
            <c:strRef>
              <c:f>Analisis!$E$74:$E$76</c:f>
              <c:strCache>
                <c:ptCount val="3"/>
                <c:pt idx="0">
                  <c:v>Electronics</c:v>
                </c:pt>
                <c:pt idx="1">
                  <c:v>Clothing</c:v>
                </c:pt>
                <c:pt idx="2">
                  <c:v>Beauty</c:v>
                </c:pt>
              </c:strCache>
            </c:strRef>
          </c:cat>
          <c:val>
            <c:numRef>
              <c:f>Analisis!$F$74:$F$76</c:f>
              <c:numCache>
                <c:formatCode>General</c:formatCode>
                <c:ptCount val="3"/>
                <c:pt idx="0">
                  <c:v>156905</c:v>
                </c:pt>
                <c:pt idx="1">
                  <c:v>155580</c:v>
                </c:pt>
                <c:pt idx="2">
                  <c:v>143515</c:v>
                </c:pt>
              </c:numCache>
            </c:numRef>
          </c:val>
          <c:extLst>
            <c:ext xmlns:c16="http://schemas.microsoft.com/office/drawing/2014/chart" uri="{C3380CC4-5D6E-409C-BE32-E72D297353CC}">
              <c16:uniqueId val="{00000000-03BA-439A-ADE3-C858D9C2F32F}"/>
            </c:ext>
          </c:extLst>
        </c:ser>
        <c:dLbls>
          <c:showLegendKey val="0"/>
          <c:showVal val="0"/>
          <c:showCatName val="0"/>
          <c:showSerName val="0"/>
          <c:showPercent val="0"/>
          <c:showBubbleSize val="0"/>
        </c:dLbls>
        <c:gapWidth val="219"/>
        <c:axId val="428238512"/>
        <c:axId val="428224368"/>
      </c:barChart>
      <c:lineChart>
        <c:grouping val="stacked"/>
        <c:varyColors val="0"/>
        <c:ser>
          <c:idx val="1"/>
          <c:order val="1"/>
          <c:tx>
            <c:v>X</c:v>
          </c:tx>
          <c:spPr>
            <a:ln w="28575" cap="rnd">
              <a:solidFill>
                <a:srgbClr val="222831"/>
              </a:solidFill>
              <a:round/>
            </a:ln>
            <a:effectLst/>
          </c:spPr>
          <c:marker>
            <c:symbol val="none"/>
          </c:marker>
          <c:val>
            <c:numRef>
              <c:f>Analisis!$G$74:$G$76</c:f>
              <c:numCache>
                <c:formatCode>General</c:formatCode>
                <c:ptCount val="3"/>
                <c:pt idx="0">
                  <c:v>849</c:v>
                </c:pt>
                <c:pt idx="1">
                  <c:v>894</c:v>
                </c:pt>
                <c:pt idx="2">
                  <c:v>771</c:v>
                </c:pt>
              </c:numCache>
            </c:numRef>
          </c:val>
          <c:smooth val="0"/>
          <c:extLst>
            <c:ext xmlns:c16="http://schemas.microsoft.com/office/drawing/2014/chart" uri="{C3380CC4-5D6E-409C-BE32-E72D297353CC}">
              <c16:uniqueId val="{00000001-03BA-439A-ADE3-C858D9C2F32F}"/>
            </c:ext>
          </c:extLst>
        </c:ser>
        <c:dLbls>
          <c:showLegendKey val="0"/>
          <c:showVal val="0"/>
          <c:showCatName val="0"/>
          <c:showSerName val="0"/>
          <c:showPercent val="0"/>
          <c:showBubbleSize val="0"/>
        </c:dLbls>
        <c:marker val="1"/>
        <c:smooth val="0"/>
        <c:axId val="428247664"/>
        <c:axId val="428228944"/>
      </c:lineChart>
      <c:catAx>
        <c:axId val="428238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crossAx val="428224368"/>
        <c:crosses val="autoZero"/>
        <c:auto val="1"/>
        <c:lblAlgn val="ctr"/>
        <c:lblOffset val="100"/>
        <c:noMultiLvlLbl val="0"/>
      </c:catAx>
      <c:valAx>
        <c:axId val="428224368"/>
        <c:scaling>
          <c:orientation val="minMax"/>
          <c:max val="175000"/>
          <c:min val="0"/>
        </c:scaling>
        <c:delete val="0"/>
        <c:axPos val="l"/>
        <c:title>
          <c:tx>
            <c:rich>
              <a:bodyPr rot="-5400000" spcFirstLastPara="1" vertOverflow="ellipsis" vert="horz" wrap="square" anchor="ctr" anchorCtr="1"/>
              <a:lstStyle/>
              <a:p>
                <a:pPr>
                  <a:defRPr sz="1000" b="0" i="0" u="none" strike="noStrike" kern="1200" baseline="0">
                    <a:solidFill>
                      <a:srgbClr val="222831"/>
                    </a:solidFill>
                    <a:latin typeface="+mn-lt"/>
                    <a:ea typeface="+mn-ea"/>
                    <a:cs typeface="+mn-cs"/>
                  </a:defRPr>
                </a:pPr>
                <a:r>
                  <a:rPr lang="en-GB">
                    <a:solidFill>
                      <a:srgbClr val="222831"/>
                    </a:solidFill>
                  </a:rPr>
                  <a:t>Sales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2283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crossAx val="428238512"/>
        <c:crosses val="autoZero"/>
        <c:crossBetween val="between"/>
        <c:majorUnit val="25000"/>
      </c:valAx>
      <c:valAx>
        <c:axId val="428228944"/>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222831"/>
                    </a:solidFill>
                    <a:latin typeface="+mn-lt"/>
                    <a:ea typeface="+mn-ea"/>
                    <a:cs typeface="+mn-cs"/>
                  </a:defRPr>
                </a:pPr>
                <a:r>
                  <a:rPr lang="en-GB">
                    <a:solidFill>
                      <a:srgbClr val="222831"/>
                    </a:solidFill>
                  </a:rPr>
                  <a:t>Product</a:t>
                </a:r>
                <a:r>
                  <a:rPr lang="en-GB" baseline="0">
                    <a:solidFill>
                      <a:srgbClr val="222831"/>
                    </a:solidFill>
                  </a:rPr>
                  <a:t> Sold</a:t>
                </a:r>
                <a:endParaRPr lang="en-GB">
                  <a:solidFill>
                    <a:srgbClr val="22283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2283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crossAx val="428247664"/>
        <c:crosses val="max"/>
        <c:crossBetween val="between"/>
        <c:majorUnit val="50"/>
        <c:minorUnit val="4"/>
      </c:valAx>
      <c:catAx>
        <c:axId val="428247664"/>
        <c:scaling>
          <c:orientation val="minMax"/>
        </c:scaling>
        <c:delete val="1"/>
        <c:axPos val="b"/>
        <c:majorTickMark val="out"/>
        <c:minorTickMark val="none"/>
        <c:tickLblPos val="nextTo"/>
        <c:crossAx val="428228944"/>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[Salsabila Nurrahmah_Rolenza Harvio_TugasPublikData.xlsx]Analisis!PivotTable9</c:name>
    <c:fmtId val="9"/>
  </c:pivotSource>
  <c:chart>
    <c:title>
      <c:tx>
        <c:rich>
          <a:bodyPr rot="0" spcFirstLastPara="1" vertOverflow="ellipsis" vert="horz" wrap="square" anchor="ctr" anchorCtr="1"/>
          <a:lstStyle/>
          <a:p>
            <a:pPr>
              <a:defRPr sz="1400" b="1" i="0" u="none" strike="noStrike" kern="1200" spc="0" baseline="0">
                <a:solidFill>
                  <a:srgbClr val="222831"/>
                </a:solidFill>
                <a:latin typeface="Cerebri Sans Pro" panose="00000500000000000000" pitchFamily="50" charset="0"/>
                <a:ea typeface="+mn-ea"/>
                <a:cs typeface="+mn-cs"/>
              </a:defRPr>
            </a:pPr>
            <a:r>
              <a:rPr lang="en-US" b="1">
                <a:solidFill>
                  <a:srgbClr val="222831"/>
                </a:solidFill>
                <a:latin typeface="Cerebri Sans Pro" panose="00000500000000000000" pitchFamily="50" charset="0"/>
              </a:rPr>
              <a:t>Most Category Selling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222831"/>
              </a:solidFill>
              <a:latin typeface="Cerebri Sans Pro" panose="00000500000000000000" pitchFamily="50"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22283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222831"/>
            </a:solidFill>
            <a:round/>
          </a:ln>
          <a:effectLst/>
        </c:spPr>
        <c:marker>
          <c:symbol val="none"/>
        </c:marker>
      </c:pivotFmt>
      <c:pivotFmt>
        <c:idx val="4"/>
        <c:spPr>
          <a:ln w="28575" cap="rnd">
            <a:solidFill>
              <a:srgbClr val="222831"/>
            </a:solidFill>
            <a:round/>
          </a:ln>
          <a:effectLst/>
        </c:spPr>
        <c:marker>
          <c:symbol val="none"/>
        </c:marker>
      </c:pivotFmt>
      <c:pivotFmt>
        <c:idx val="5"/>
        <c:spPr>
          <a:solidFill>
            <a:srgbClr val="222831">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E0027"/>
          </a:solidFill>
          <a:ln>
            <a:noFill/>
          </a:ln>
          <a:effectLst/>
        </c:spPr>
      </c:pivotFmt>
      <c:pivotFmt>
        <c:idx val="7"/>
        <c:spPr>
          <a:solidFill>
            <a:srgbClr val="BE0027"/>
          </a:solidFill>
          <a:ln>
            <a:noFill/>
          </a:ln>
          <a:effectLst/>
        </c:spPr>
      </c:pivotFmt>
    </c:pivotFmts>
    <c:plotArea>
      <c:layout/>
      <c:barChart>
        <c:barDir val="col"/>
        <c:grouping val="clustered"/>
        <c:varyColors val="0"/>
        <c:ser>
          <c:idx val="0"/>
          <c:order val="0"/>
          <c:tx>
            <c:strRef>
              <c:f>Analisis!$C$98</c:f>
              <c:strCache>
                <c:ptCount val="1"/>
                <c:pt idx="0">
                  <c:v>Sum of Total_Amount</c:v>
                </c:pt>
              </c:strCache>
            </c:strRef>
          </c:tx>
          <c:spPr>
            <a:solidFill>
              <a:srgbClr val="222831">
                <a:alpha val="70000"/>
              </a:srgbClr>
            </a:solidFill>
            <a:ln>
              <a:noFill/>
            </a:ln>
            <a:effectLst/>
          </c:spPr>
          <c:invertIfNegative val="0"/>
          <c:dPt>
            <c:idx val="1"/>
            <c:invertIfNegative val="0"/>
            <c:bubble3D val="0"/>
            <c:spPr>
              <a:solidFill>
                <a:srgbClr val="BE0027"/>
              </a:solidFill>
              <a:ln>
                <a:noFill/>
              </a:ln>
              <a:effectLst/>
            </c:spPr>
            <c:extLst>
              <c:ext xmlns:c16="http://schemas.microsoft.com/office/drawing/2014/chart" uri="{C3380CC4-5D6E-409C-BE32-E72D297353CC}">
                <c16:uniqueId val="{00000002-BBEE-410A-A83F-A7CA159BF9B5}"/>
              </c:ext>
            </c:extLst>
          </c:dPt>
          <c:dPt>
            <c:idx val="5"/>
            <c:invertIfNegative val="0"/>
            <c:bubble3D val="0"/>
            <c:spPr>
              <a:solidFill>
                <a:srgbClr val="BE0027"/>
              </a:solidFill>
              <a:ln>
                <a:noFill/>
              </a:ln>
              <a:effectLst/>
            </c:spPr>
            <c:extLst>
              <c:ext xmlns:c16="http://schemas.microsoft.com/office/drawing/2014/chart" uri="{C3380CC4-5D6E-409C-BE32-E72D297353CC}">
                <c16:uniqueId val="{00000005-BBEE-410A-A83F-A7CA159BF9B5}"/>
              </c:ext>
            </c:extLst>
          </c:dPt>
          <c:cat>
            <c:multiLvlStrRef>
              <c:f>Analisis!$B$99:$B$106</c:f>
              <c:multiLvlStrCache>
                <c:ptCount val="6"/>
                <c:lvl>
                  <c:pt idx="0">
                    <c:v>Beauty</c:v>
                  </c:pt>
                  <c:pt idx="1">
                    <c:v>Clothing</c:v>
                  </c:pt>
                  <c:pt idx="2">
                    <c:v>Electronics</c:v>
                  </c:pt>
                  <c:pt idx="3">
                    <c:v>Beauty</c:v>
                  </c:pt>
                  <c:pt idx="4">
                    <c:v>Clothing</c:v>
                  </c:pt>
                  <c:pt idx="5">
                    <c:v>Electronics</c:v>
                  </c:pt>
                </c:lvl>
                <c:lvl>
                  <c:pt idx="0">
                    <c:v>Female</c:v>
                  </c:pt>
                  <c:pt idx="3">
                    <c:v>Male</c:v>
                  </c:pt>
                </c:lvl>
              </c:multiLvlStrCache>
            </c:multiLvlStrRef>
          </c:cat>
          <c:val>
            <c:numRef>
              <c:f>Analisis!$C$99:$C$106</c:f>
              <c:numCache>
                <c:formatCode>General</c:formatCode>
                <c:ptCount val="6"/>
                <c:pt idx="0">
                  <c:v>74830</c:v>
                </c:pt>
                <c:pt idx="1">
                  <c:v>81275</c:v>
                </c:pt>
                <c:pt idx="2">
                  <c:v>76735</c:v>
                </c:pt>
                <c:pt idx="3">
                  <c:v>68685</c:v>
                </c:pt>
                <c:pt idx="4">
                  <c:v>74305</c:v>
                </c:pt>
                <c:pt idx="5">
                  <c:v>80170</c:v>
                </c:pt>
              </c:numCache>
            </c:numRef>
          </c:val>
          <c:extLst>
            <c:ext xmlns:c16="http://schemas.microsoft.com/office/drawing/2014/chart" uri="{C3380CC4-5D6E-409C-BE32-E72D297353CC}">
              <c16:uniqueId val="{00000000-BBEE-410A-A83F-A7CA159BF9B5}"/>
            </c:ext>
          </c:extLst>
        </c:ser>
        <c:dLbls>
          <c:showLegendKey val="0"/>
          <c:showVal val="0"/>
          <c:showCatName val="0"/>
          <c:showSerName val="0"/>
          <c:showPercent val="0"/>
          <c:showBubbleSize val="0"/>
        </c:dLbls>
        <c:gapWidth val="219"/>
        <c:axId val="339504144"/>
        <c:axId val="339485840"/>
      </c:barChart>
      <c:lineChart>
        <c:grouping val="standard"/>
        <c:varyColors val="0"/>
        <c:ser>
          <c:idx val="1"/>
          <c:order val="1"/>
          <c:tx>
            <c:strRef>
              <c:f>Analisis!$D$98</c:f>
              <c:strCache>
                <c:ptCount val="1"/>
                <c:pt idx="0">
                  <c:v>Sum of Quantity</c:v>
                </c:pt>
              </c:strCache>
            </c:strRef>
          </c:tx>
          <c:spPr>
            <a:ln w="28575" cap="rnd">
              <a:solidFill>
                <a:srgbClr val="222831"/>
              </a:solidFill>
              <a:round/>
            </a:ln>
            <a:effectLst/>
          </c:spPr>
          <c:marker>
            <c:symbol val="none"/>
          </c:marker>
          <c:dPt>
            <c:idx val="1"/>
            <c:marker>
              <c:symbol val="none"/>
            </c:marker>
            <c:bubble3D val="0"/>
            <c:spPr>
              <a:ln w="28575" cap="rnd">
                <a:solidFill>
                  <a:srgbClr val="222831"/>
                </a:solidFill>
                <a:round/>
              </a:ln>
              <a:effectLst/>
            </c:spPr>
            <c:extLst>
              <c:ext xmlns:c16="http://schemas.microsoft.com/office/drawing/2014/chart" uri="{C3380CC4-5D6E-409C-BE32-E72D297353CC}">
                <c16:uniqueId val="{00000005-A2E0-47D2-8378-7ED13D949F71}"/>
              </c:ext>
            </c:extLst>
          </c:dPt>
          <c:dPt>
            <c:idx val="4"/>
            <c:marker>
              <c:symbol val="none"/>
            </c:marker>
            <c:bubble3D val="0"/>
            <c:spPr>
              <a:ln w="28575" cap="rnd">
                <a:solidFill>
                  <a:srgbClr val="222831"/>
                </a:solidFill>
                <a:round/>
              </a:ln>
              <a:effectLst/>
            </c:spPr>
            <c:extLst>
              <c:ext xmlns:c16="http://schemas.microsoft.com/office/drawing/2014/chart" uri="{C3380CC4-5D6E-409C-BE32-E72D297353CC}">
                <c16:uniqueId val="{00000007-A2E0-47D2-8378-7ED13D949F71}"/>
              </c:ext>
            </c:extLst>
          </c:dPt>
          <c:cat>
            <c:multiLvlStrRef>
              <c:f>Analisis!$B$99:$B$106</c:f>
              <c:multiLvlStrCache>
                <c:ptCount val="6"/>
                <c:lvl>
                  <c:pt idx="0">
                    <c:v>Beauty</c:v>
                  </c:pt>
                  <c:pt idx="1">
                    <c:v>Clothing</c:v>
                  </c:pt>
                  <c:pt idx="2">
                    <c:v>Electronics</c:v>
                  </c:pt>
                  <c:pt idx="3">
                    <c:v>Beauty</c:v>
                  </c:pt>
                  <c:pt idx="4">
                    <c:v>Clothing</c:v>
                  </c:pt>
                  <c:pt idx="5">
                    <c:v>Electronics</c:v>
                  </c:pt>
                </c:lvl>
                <c:lvl>
                  <c:pt idx="0">
                    <c:v>Female</c:v>
                  </c:pt>
                  <c:pt idx="3">
                    <c:v>Male</c:v>
                  </c:pt>
                </c:lvl>
              </c:multiLvlStrCache>
            </c:multiLvlStrRef>
          </c:cat>
          <c:val>
            <c:numRef>
              <c:f>Analisis!$D$99:$D$106</c:f>
              <c:numCache>
                <c:formatCode>General</c:formatCode>
                <c:ptCount val="6"/>
                <c:pt idx="0">
                  <c:v>418</c:v>
                </c:pt>
                <c:pt idx="1">
                  <c:v>441</c:v>
                </c:pt>
                <c:pt idx="2">
                  <c:v>439</c:v>
                </c:pt>
                <c:pt idx="3">
                  <c:v>353</c:v>
                </c:pt>
                <c:pt idx="4">
                  <c:v>453</c:v>
                </c:pt>
                <c:pt idx="5">
                  <c:v>410</c:v>
                </c:pt>
              </c:numCache>
            </c:numRef>
          </c:val>
          <c:smooth val="0"/>
          <c:extLst>
            <c:ext xmlns:c16="http://schemas.microsoft.com/office/drawing/2014/chart" uri="{C3380CC4-5D6E-409C-BE32-E72D297353CC}">
              <c16:uniqueId val="{00000004-BBEE-410A-A83F-A7CA159BF9B5}"/>
            </c:ext>
          </c:extLst>
        </c:ser>
        <c:dLbls>
          <c:showLegendKey val="0"/>
          <c:showVal val="0"/>
          <c:showCatName val="0"/>
          <c:showSerName val="0"/>
          <c:showPercent val="0"/>
          <c:showBubbleSize val="0"/>
        </c:dLbls>
        <c:marker val="1"/>
        <c:smooth val="0"/>
        <c:axId val="1392224320"/>
        <c:axId val="1392214336"/>
      </c:lineChart>
      <c:catAx>
        <c:axId val="3395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485840"/>
        <c:crosses val="autoZero"/>
        <c:auto val="1"/>
        <c:lblAlgn val="ctr"/>
        <c:lblOffset val="100"/>
        <c:noMultiLvlLbl val="0"/>
      </c:catAx>
      <c:valAx>
        <c:axId val="33948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04144"/>
        <c:crosses val="autoZero"/>
        <c:crossBetween val="between"/>
      </c:valAx>
      <c:valAx>
        <c:axId val="13922143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224320"/>
        <c:crosses val="max"/>
        <c:crossBetween val="between"/>
      </c:valAx>
      <c:catAx>
        <c:axId val="1392224320"/>
        <c:scaling>
          <c:orientation val="minMax"/>
        </c:scaling>
        <c:delete val="1"/>
        <c:axPos val="b"/>
        <c:numFmt formatCode="General" sourceLinked="1"/>
        <c:majorTickMark val="out"/>
        <c:minorTickMark val="none"/>
        <c:tickLblPos val="nextTo"/>
        <c:crossAx val="13922143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[Salsabila Nurrahmah_Rolenza Harvio_TugasPublikData.xlsx]Analisis!PivotTable10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1"/>
                </a:solidFill>
                <a:latin typeface="Cerebri Sans Pro Bold" panose="00000800000000000000" pitchFamily="50" charset="0"/>
              </a:rPr>
              <a:t>Trend Selling 2023</a:t>
            </a:r>
          </a:p>
        </c:rich>
      </c:tx>
      <c:layout>
        <c:manualLayout>
          <c:xMode val="edge"/>
          <c:yMode val="edge"/>
          <c:x val="0.49310111253815769"/>
          <c:y val="1.46118763490098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8575" cap="rnd">
            <a:solidFill>
              <a:srgbClr val="EDE4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32E0C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BE002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335150413890565E-2"/>
          <c:y val="0.17912913956368992"/>
          <c:w val="0.90638716434484146"/>
          <c:h val="0.72138413307806404"/>
        </c:manualLayout>
      </c:layout>
      <c:lineChart>
        <c:grouping val="standard"/>
        <c:varyColors val="0"/>
        <c:ser>
          <c:idx val="0"/>
          <c:order val="0"/>
          <c:tx>
            <c:strRef>
              <c:f>Analisis!$C$111:$C$112</c:f>
              <c:strCache>
                <c:ptCount val="1"/>
                <c:pt idx="0">
                  <c:v>Beauty</c:v>
                </c:pt>
              </c:strCache>
            </c:strRef>
          </c:tx>
          <c:spPr>
            <a:ln w="28575" cap="rnd">
              <a:solidFill>
                <a:srgbClr val="EDE4FF"/>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Analisis!$C$113:$C$124</c:f>
              <c:numCache>
                <c:formatCode>General</c:formatCode>
                <c:ptCount val="12"/>
                <c:pt idx="0">
                  <c:v>13930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0-37FD-48E1-8A0F-5878EC750562}"/>
            </c:ext>
          </c:extLst>
        </c:ser>
        <c:ser>
          <c:idx val="1"/>
          <c:order val="1"/>
          <c:tx>
            <c:strRef>
              <c:f>Analisis!$D$111:$D$112</c:f>
              <c:strCache>
                <c:ptCount val="1"/>
                <c:pt idx="0">
                  <c:v>Clothing</c:v>
                </c:pt>
              </c:strCache>
            </c:strRef>
          </c:tx>
          <c:spPr>
            <a:ln w="28575" cap="rnd">
              <a:solidFill>
                <a:srgbClr val="32E0C4"/>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Analisis!$D$113:$D$124</c:f>
              <c:numCache>
                <c:formatCode>General</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01-37FD-48E1-8A0F-5878EC750562}"/>
            </c:ext>
          </c:extLst>
        </c:ser>
        <c:ser>
          <c:idx val="2"/>
          <c:order val="2"/>
          <c:tx>
            <c:strRef>
              <c:f>Analisis!$E$111:$E$112</c:f>
              <c:strCache>
                <c:ptCount val="1"/>
                <c:pt idx="0">
                  <c:v>Electronics</c:v>
                </c:pt>
              </c:strCache>
            </c:strRef>
          </c:tx>
          <c:spPr>
            <a:ln w="28575" cap="rnd">
              <a:solidFill>
                <a:srgbClr val="BE0027"/>
              </a:solidFill>
              <a:round/>
            </a:ln>
            <a:effectLst/>
          </c:spPr>
          <c:marker>
            <c:symbol val="none"/>
          </c:marker>
          <c:cat>
            <c:strRef>
              <c:f>Analisis!$B$113:$B$124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Analisis!$E$113:$E$124</c:f>
              <c:numCache>
                <c:formatCode>General</c:formatCode>
                <c:ptCount val="12"/>
                <c:pt idx="0">
                  <c:v>9925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02-37FD-48E1-8A0F-5878EC750562}"/>
            </c:ext>
          </c:extLst>
        </c:ser>
        <c:dLbls>
          <c:showLegendKey val="0"/>
          <c:showVal val="0"/>
          <c:showCatName val="0"/>
          <c:showSerName val="0"/>
          <c:showPercent val="0"/>
          <c:showBubbleSize val="0"/>
        </c:dLbls>
        <c:smooth val="0"/>
        <c:axId val="937787072"/>
        <c:axId val="937789984"/>
      </c:lineChart>
      <c:catAx>
        <c:axId val="93778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37789984"/>
        <c:crosses val="autoZero"/>
        <c:auto val="1"/>
        <c:lblAlgn val="ctr"/>
        <c:lblOffset val="100"/>
        <c:noMultiLvlLbl val="0"/>
      </c:catAx>
      <c:valAx>
        <c:axId val="937789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37787072"/>
        <c:crosses val="autoZero"/>
        <c:crossBetween val="between"/>
      </c:valAx>
      <c:spPr>
        <a:noFill/>
        <a:ln>
          <a:noFill/>
        </a:ln>
        <a:effectLst/>
      </c:spPr>
    </c:plotArea>
    <c:legend>
      <c:legendPos val="r"/>
      <c:layout>
        <c:manualLayout>
          <c:xMode val="edge"/>
          <c:yMode val="edge"/>
          <c:x val="0.80072102962246361"/>
          <c:y val="0.70254994500411894"/>
          <c:w val="0.17193813448280085"/>
          <c:h val="0.16998275172475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r>
              <a:rPr lang="en-GB">
                <a:solidFill>
                  <a:srgbClr val="222831"/>
                </a:solidFill>
                <a:latin typeface="Cerebri Sans Pro Bold" panose="00000800000000000000" pitchFamily="50" charset="0"/>
              </a:rPr>
              <a:t>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endParaRPr lang="en-US"/>
        </a:p>
      </c:txPr>
    </c:title>
    <c:autoTitleDeleted val="0"/>
    <c:plotArea>
      <c:layout/>
      <c:barChart>
        <c:barDir val="col"/>
        <c:grouping val="stacked"/>
        <c:varyColors val="0"/>
        <c:ser>
          <c:idx val="0"/>
          <c:order val="0"/>
          <c:tx>
            <c:strRef>
              <c:f>Analisis!$O$130</c:f>
              <c:strCache>
                <c:ptCount val="1"/>
                <c:pt idx="0">
                  <c:v>Beauty</c:v>
                </c:pt>
              </c:strCache>
            </c:strRef>
          </c:tx>
          <c:spPr>
            <a:solidFill>
              <a:srgbClr val="222831"/>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Analisis!$O$136:$O$140</c:f>
              <c:numCache>
                <c:formatCode>General</c:formatCode>
                <c:ptCount val="5"/>
                <c:pt idx="0">
                  <c:v>3905</c:v>
                </c:pt>
                <c:pt idx="1">
                  <c:v>17845</c:v>
                </c:pt>
                <c:pt idx="2">
                  <c:v>14350</c:v>
                </c:pt>
                <c:pt idx="3">
                  <c:v>24430</c:v>
                </c:pt>
                <c:pt idx="4">
                  <c:v>8155</c:v>
                </c:pt>
              </c:numCache>
            </c:numRef>
          </c:val>
          <c:extLst>
            <c:ext xmlns:c16="http://schemas.microsoft.com/office/drawing/2014/chart" uri="{C3380CC4-5D6E-409C-BE32-E72D297353CC}">
              <c16:uniqueId val="{00000000-4124-4A61-9EB8-0B7BF98121CE}"/>
            </c:ext>
          </c:extLst>
        </c:ser>
        <c:ser>
          <c:idx val="1"/>
          <c:order val="1"/>
          <c:tx>
            <c:strRef>
              <c:f>Analisis!$P$130</c:f>
              <c:strCache>
                <c:ptCount val="1"/>
                <c:pt idx="0">
                  <c:v>Clothing</c:v>
                </c:pt>
              </c:strCache>
            </c:strRef>
          </c:tx>
          <c:spPr>
            <a:solidFill>
              <a:srgbClr val="BE0027"/>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Analisis!$P$136:$P$140</c:f>
              <c:numCache>
                <c:formatCode>General</c:formatCode>
                <c:ptCount val="5"/>
                <c:pt idx="0">
                  <c:v>3040</c:v>
                </c:pt>
                <c:pt idx="1">
                  <c:v>18890</c:v>
                </c:pt>
                <c:pt idx="2">
                  <c:v>18460</c:v>
                </c:pt>
                <c:pt idx="3">
                  <c:v>21640</c:v>
                </c:pt>
                <c:pt idx="4">
                  <c:v>12275</c:v>
                </c:pt>
              </c:numCache>
            </c:numRef>
          </c:val>
          <c:extLst>
            <c:ext xmlns:c16="http://schemas.microsoft.com/office/drawing/2014/chart" uri="{C3380CC4-5D6E-409C-BE32-E72D297353CC}">
              <c16:uniqueId val="{00000001-4124-4A61-9EB8-0B7BF98121CE}"/>
            </c:ext>
          </c:extLst>
        </c:ser>
        <c:ser>
          <c:idx val="2"/>
          <c:order val="2"/>
          <c:tx>
            <c:strRef>
              <c:f>Analisis!$Q$130</c:f>
              <c:strCache>
                <c:ptCount val="1"/>
                <c:pt idx="0">
                  <c:v>Electronics</c:v>
                </c:pt>
              </c:strCache>
            </c:strRef>
          </c:tx>
          <c:spPr>
            <a:solidFill>
              <a:srgbClr val="222831">
                <a:alpha val="70000"/>
              </a:srgbClr>
            </a:solidFill>
            <a:ln>
              <a:noFill/>
            </a:ln>
            <a:effectLst/>
          </c:spPr>
          <c:invertIfNegative val="0"/>
          <c:cat>
            <c:strRef>
              <c:f>Analisis!$N$136:$N$140</c:f>
              <c:strCache>
                <c:ptCount val="5"/>
                <c:pt idx="0">
                  <c:v>0 - 19</c:v>
                </c:pt>
                <c:pt idx="1">
                  <c:v>20-29</c:v>
                </c:pt>
                <c:pt idx="2">
                  <c:v>30-39</c:v>
                </c:pt>
                <c:pt idx="3">
                  <c:v>40-55</c:v>
                </c:pt>
                <c:pt idx="4">
                  <c:v>65+</c:v>
                </c:pt>
              </c:strCache>
            </c:strRef>
          </c:cat>
          <c:val>
            <c:numRef>
              <c:f>Analisis!$Q$136:$Q$140</c:f>
              <c:numCache>
                <c:formatCode>General</c:formatCode>
                <c:ptCount val="5"/>
                <c:pt idx="0">
                  <c:v>3865</c:v>
                </c:pt>
                <c:pt idx="1">
                  <c:v>12085</c:v>
                </c:pt>
                <c:pt idx="2">
                  <c:v>14270</c:v>
                </c:pt>
                <c:pt idx="3">
                  <c:v>28180</c:v>
                </c:pt>
                <c:pt idx="4">
                  <c:v>21770</c:v>
                </c:pt>
              </c:numCache>
            </c:numRef>
          </c:val>
          <c:extLst>
            <c:ext xmlns:c16="http://schemas.microsoft.com/office/drawing/2014/chart" uri="{C3380CC4-5D6E-409C-BE32-E72D297353CC}">
              <c16:uniqueId val="{00000002-4124-4A61-9EB8-0B7BF98121CE}"/>
            </c:ext>
          </c:extLst>
        </c:ser>
        <c:dLbls>
          <c:showLegendKey val="0"/>
          <c:showVal val="0"/>
          <c:showCatName val="0"/>
          <c:showSerName val="0"/>
          <c:showPercent val="0"/>
          <c:showBubbleSize val="0"/>
        </c:dLbls>
        <c:gapWidth val="150"/>
        <c:overlap val="100"/>
        <c:axId val="937817024"/>
        <c:axId val="937814944"/>
      </c:barChart>
      <c:catAx>
        <c:axId val="93781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4944"/>
        <c:crosses val="autoZero"/>
        <c:auto val="1"/>
        <c:lblAlgn val="ctr"/>
        <c:lblOffset val="100"/>
        <c:noMultiLvlLbl val="0"/>
      </c:catAx>
      <c:valAx>
        <c:axId val="937814944"/>
        <c:scaling>
          <c:orientation val="minMax"/>
        </c:scaling>
        <c:delete val="1"/>
        <c:axPos val="l"/>
        <c:numFmt formatCode="General" sourceLinked="1"/>
        <c:majorTickMark val="none"/>
        <c:minorTickMark val="none"/>
        <c:tickLblPos val="nextTo"/>
        <c:crossAx val="937817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r>
              <a:rPr lang="en-GB">
                <a:solidFill>
                  <a:srgbClr val="222831"/>
                </a:solidFill>
                <a:latin typeface="Cerebri Sans Pro Bold" panose="00000800000000000000" pitchFamily="50" charset="0"/>
              </a:rPr>
              <a:t>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22831"/>
              </a:solidFill>
              <a:latin typeface="Cerebri Sans Pro Bold" panose="00000800000000000000" pitchFamily="50" charset="0"/>
              <a:ea typeface="+mn-ea"/>
              <a:cs typeface="+mn-cs"/>
            </a:defRPr>
          </a:pPr>
          <a:endParaRPr lang="en-US"/>
        </a:p>
      </c:txPr>
    </c:title>
    <c:autoTitleDeleted val="0"/>
    <c:plotArea>
      <c:layout/>
      <c:barChart>
        <c:barDir val="col"/>
        <c:grouping val="stacked"/>
        <c:varyColors val="0"/>
        <c:ser>
          <c:idx val="0"/>
          <c:order val="0"/>
          <c:tx>
            <c:strRef>
              <c:f>Analisis!$O$130</c:f>
              <c:strCache>
                <c:ptCount val="1"/>
                <c:pt idx="0">
                  <c:v>Beauty</c:v>
                </c:pt>
              </c:strCache>
            </c:strRef>
          </c:tx>
          <c:spPr>
            <a:solidFill>
              <a:srgbClr val="222831"/>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Analisis!$O$131:$O$135</c:f>
              <c:numCache>
                <c:formatCode>General</c:formatCode>
                <c:ptCount val="5"/>
                <c:pt idx="0">
                  <c:v>5420</c:v>
                </c:pt>
                <c:pt idx="1">
                  <c:v>14230</c:v>
                </c:pt>
                <c:pt idx="2">
                  <c:v>19035</c:v>
                </c:pt>
                <c:pt idx="3">
                  <c:v>26430</c:v>
                </c:pt>
                <c:pt idx="4">
                  <c:v>9715</c:v>
                </c:pt>
              </c:numCache>
            </c:numRef>
          </c:val>
          <c:extLst>
            <c:ext xmlns:c16="http://schemas.microsoft.com/office/drawing/2014/chart" uri="{C3380CC4-5D6E-409C-BE32-E72D297353CC}">
              <c16:uniqueId val="{00000000-8269-4C59-B1A1-726BAE06B828}"/>
            </c:ext>
          </c:extLst>
        </c:ser>
        <c:ser>
          <c:idx val="1"/>
          <c:order val="1"/>
          <c:tx>
            <c:strRef>
              <c:f>Analisis!$P$130</c:f>
              <c:strCache>
                <c:ptCount val="1"/>
                <c:pt idx="0">
                  <c:v>Clothing</c:v>
                </c:pt>
              </c:strCache>
            </c:strRef>
          </c:tx>
          <c:spPr>
            <a:solidFill>
              <a:srgbClr val="BE0027"/>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Analisis!$P$131:$P$135</c:f>
              <c:numCache>
                <c:formatCode>General</c:formatCode>
                <c:ptCount val="5"/>
                <c:pt idx="0">
                  <c:v>3775</c:v>
                </c:pt>
                <c:pt idx="1">
                  <c:v>20445</c:v>
                </c:pt>
                <c:pt idx="2">
                  <c:v>11880</c:v>
                </c:pt>
                <c:pt idx="3">
                  <c:v>28390</c:v>
                </c:pt>
                <c:pt idx="4">
                  <c:v>16785</c:v>
                </c:pt>
              </c:numCache>
            </c:numRef>
          </c:val>
          <c:extLst>
            <c:ext xmlns:c16="http://schemas.microsoft.com/office/drawing/2014/chart" uri="{C3380CC4-5D6E-409C-BE32-E72D297353CC}">
              <c16:uniqueId val="{00000001-8269-4C59-B1A1-726BAE06B828}"/>
            </c:ext>
          </c:extLst>
        </c:ser>
        <c:ser>
          <c:idx val="2"/>
          <c:order val="2"/>
          <c:tx>
            <c:strRef>
              <c:f>Analisis!$Q$130</c:f>
              <c:strCache>
                <c:ptCount val="1"/>
                <c:pt idx="0">
                  <c:v>Electronics</c:v>
                </c:pt>
              </c:strCache>
            </c:strRef>
          </c:tx>
          <c:spPr>
            <a:solidFill>
              <a:srgbClr val="222831">
                <a:alpha val="70000"/>
              </a:srgbClr>
            </a:solidFill>
            <a:ln>
              <a:noFill/>
            </a:ln>
            <a:effectLst/>
          </c:spPr>
          <c:invertIfNegative val="0"/>
          <c:cat>
            <c:strRef>
              <c:f>Analisis!$N$131:$N$135</c:f>
              <c:strCache>
                <c:ptCount val="5"/>
                <c:pt idx="0">
                  <c:v>0 - 19</c:v>
                </c:pt>
                <c:pt idx="1">
                  <c:v>20-29</c:v>
                </c:pt>
                <c:pt idx="2">
                  <c:v>30-39</c:v>
                </c:pt>
                <c:pt idx="3">
                  <c:v>40-55</c:v>
                </c:pt>
                <c:pt idx="4">
                  <c:v>65+</c:v>
                </c:pt>
              </c:strCache>
            </c:strRef>
          </c:cat>
          <c:val>
            <c:numRef>
              <c:f>Analisis!$Q$131:$Q$135</c:f>
              <c:numCache>
                <c:formatCode>General</c:formatCode>
                <c:ptCount val="5"/>
                <c:pt idx="0">
                  <c:v>6080</c:v>
                </c:pt>
                <c:pt idx="1">
                  <c:v>13575</c:v>
                </c:pt>
                <c:pt idx="2">
                  <c:v>18330</c:v>
                </c:pt>
                <c:pt idx="3">
                  <c:v>27040</c:v>
                </c:pt>
                <c:pt idx="4">
                  <c:v>11710</c:v>
                </c:pt>
              </c:numCache>
            </c:numRef>
          </c:val>
          <c:extLst>
            <c:ext xmlns:c16="http://schemas.microsoft.com/office/drawing/2014/chart" uri="{C3380CC4-5D6E-409C-BE32-E72D297353CC}">
              <c16:uniqueId val="{00000002-8269-4C59-B1A1-726BAE06B828}"/>
            </c:ext>
          </c:extLst>
        </c:ser>
        <c:dLbls>
          <c:showLegendKey val="0"/>
          <c:showVal val="0"/>
          <c:showCatName val="0"/>
          <c:showSerName val="0"/>
          <c:showPercent val="0"/>
          <c:showBubbleSize val="0"/>
        </c:dLbls>
        <c:gapWidth val="150"/>
        <c:overlap val="100"/>
        <c:axId val="428226032"/>
        <c:axId val="428245168"/>
      </c:barChart>
      <c:catAx>
        <c:axId val="42822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45168"/>
        <c:crosses val="autoZero"/>
        <c:auto val="1"/>
        <c:lblAlgn val="ctr"/>
        <c:lblOffset val="100"/>
        <c:noMultiLvlLbl val="0"/>
      </c:catAx>
      <c:valAx>
        <c:axId val="42824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22831"/>
                </a:solidFill>
                <a:latin typeface="Cerebri Sans Pro" panose="00000500000000000000" pitchFamily="50" charset="0"/>
                <a:ea typeface="+mn-ea"/>
                <a:cs typeface="+mn-cs"/>
              </a:defRPr>
            </a:pPr>
            <a:endParaRPr lang="en-US"/>
          </a:p>
        </c:txPr>
        <c:crossAx val="42822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22283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3313</xdr:colOff>
      <xdr:row>0</xdr:row>
      <xdr:rowOff>185530</xdr:rowOff>
    </xdr:from>
    <xdr:to>
      <xdr:col>11</xdr:col>
      <xdr:colOff>132191</xdr:colOff>
      <xdr:row>7</xdr:row>
      <xdr:rowOff>19878</xdr:rowOff>
    </xdr:to>
    <xdr:sp macro="" textlink="">
      <xdr:nvSpPr>
        <xdr:cNvPr id="15" name="Hexagon 14">
          <a:extLst>
            <a:ext uri="{FF2B5EF4-FFF2-40B4-BE49-F238E27FC236}">
              <a16:creationId xmlns:a16="http://schemas.microsoft.com/office/drawing/2014/main" id="{DF240591-B4C6-47B1-A5DA-BA3B2646E69A}"/>
            </a:ext>
          </a:extLst>
        </xdr:cNvPr>
        <xdr:cNvSpPr/>
      </xdr:nvSpPr>
      <xdr:spPr>
        <a:xfrm>
          <a:off x="5519530" y="185530"/>
          <a:ext cx="1354704" cy="1167848"/>
        </a:xfrm>
        <a:prstGeom prst="hexagon">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306456</xdr:colOff>
      <xdr:row>1</xdr:row>
      <xdr:rowOff>24848</xdr:rowOff>
    </xdr:from>
    <xdr:to>
      <xdr:col>2</xdr:col>
      <xdr:colOff>435334</xdr:colOff>
      <xdr:row>7</xdr:row>
      <xdr:rowOff>49696</xdr:rowOff>
    </xdr:to>
    <xdr:sp macro="" textlink="">
      <xdr:nvSpPr>
        <xdr:cNvPr id="6" name="Hexagon 5">
          <a:extLst>
            <a:ext uri="{FF2B5EF4-FFF2-40B4-BE49-F238E27FC236}">
              <a16:creationId xmlns:a16="http://schemas.microsoft.com/office/drawing/2014/main" id="{0F945A1A-4F14-460F-83BD-1AB2F8ACBEE7}"/>
            </a:ext>
          </a:extLst>
        </xdr:cNvPr>
        <xdr:cNvSpPr/>
      </xdr:nvSpPr>
      <xdr:spPr>
        <a:xfrm>
          <a:off x="306456" y="215348"/>
          <a:ext cx="1354704" cy="1167848"/>
        </a:xfrm>
        <a:prstGeom prst="hexagon">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222831"/>
            </a:solidFill>
          </a:endParaRPr>
        </a:p>
      </xdr:txBody>
    </xdr:sp>
    <xdr:clientData/>
  </xdr:twoCellAnchor>
  <xdr:twoCellAnchor>
    <xdr:from>
      <xdr:col>2</xdr:col>
      <xdr:colOff>57979</xdr:colOff>
      <xdr:row>2</xdr:row>
      <xdr:rowOff>41412</xdr:rowOff>
    </xdr:from>
    <xdr:to>
      <xdr:col>9</xdr:col>
      <xdr:colOff>414132</xdr:colOff>
      <xdr:row>6</xdr:row>
      <xdr:rowOff>33130</xdr:rowOff>
    </xdr:to>
    <xdr:sp macro="" textlink="">
      <xdr:nvSpPr>
        <xdr:cNvPr id="8" name="Rectangle: Rounded Corners 7">
          <a:extLst>
            <a:ext uri="{FF2B5EF4-FFF2-40B4-BE49-F238E27FC236}">
              <a16:creationId xmlns:a16="http://schemas.microsoft.com/office/drawing/2014/main" id="{DA6E5B58-8FA9-42F0-B11C-EF23830E2FD1}"/>
            </a:ext>
          </a:extLst>
        </xdr:cNvPr>
        <xdr:cNvSpPr/>
      </xdr:nvSpPr>
      <xdr:spPr>
        <a:xfrm>
          <a:off x="1283805" y="422412"/>
          <a:ext cx="4646544" cy="753718"/>
        </a:xfrm>
        <a:prstGeom prst="roundRect">
          <a:avLst>
            <a:gd name="adj" fmla="val 0"/>
          </a:avLst>
        </a:prstGeom>
        <a:gradFill flip="none" rotWithShape="1">
          <a:gsLst>
            <a:gs pos="0">
              <a:srgbClr val="222831"/>
            </a:gs>
            <a:gs pos="100000">
              <a:srgbClr val="393E46"/>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483704</xdr:colOff>
      <xdr:row>1</xdr:row>
      <xdr:rowOff>164394</xdr:rowOff>
    </xdr:from>
    <xdr:to>
      <xdr:col>2</xdr:col>
      <xdr:colOff>281609</xdr:colOff>
      <xdr:row>6</xdr:row>
      <xdr:rowOff>94421</xdr:rowOff>
    </xdr:to>
    <xdr:sp macro="" textlink="">
      <xdr:nvSpPr>
        <xdr:cNvPr id="7" name="Hexagon 6">
          <a:extLst>
            <a:ext uri="{FF2B5EF4-FFF2-40B4-BE49-F238E27FC236}">
              <a16:creationId xmlns:a16="http://schemas.microsoft.com/office/drawing/2014/main" id="{0D8BE795-2D81-4862-8625-E77BD7E6FCB5}"/>
            </a:ext>
          </a:extLst>
        </xdr:cNvPr>
        <xdr:cNvSpPr/>
      </xdr:nvSpPr>
      <xdr:spPr>
        <a:xfrm>
          <a:off x="483704" y="354894"/>
          <a:ext cx="1023731" cy="882527"/>
        </a:xfrm>
        <a:prstGeom prst="hexagon">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3</xdr:col>
      <xdr:colOff>50524</xdr:colOff>
      <xdr:row>2</xdr:row>
      <xdr:rowOff>158613</xdr:rowOff>
    </xdr:from>
    <xdr:ext cx="3432543" cy="529697"/>
    <xdr:sp macro="" textlink="">
      <xdr:nvSpPr>
        <xdr:cNvPr id="9" name="TextBox 8">
          <a:extLst>
            <a:ext uri="{FF2B5EF4-FFF2-40B4-BE49-F238E27FC236}">
              <a16:creationId xmlns:a16="http://schemas.microsoft.com/office/drawing/2014/main" id="{01A02397-F5CC-4CA7-85A5-79F13DB05741}"/>
            </a:ext>
          </a:extLst>
        </xdr:cNvPr>
        <xdr:cNvSpPr txBox="1"/>
      </xdr:nvSpPr>
      <xdr:spPr>
        <a:xfrm>
          <a:off x="1879324" y="539613"/>
          <a:ext cx="3432543" cy="529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a:solidFill>
                <a:schemeClr val="bg1"/>
              </a:solidFill>
              <a:latin typeface="Cerebri Sans Pro Heavy" panose="00000A00000000000000" pitchFamily="50" charset="0"/>
            </a:rPr>
            <a:t>Ritel </a:t>
          </a:r>
          <a:r>
            <a:rPr lang="en-GB" sz="2800" b="1">
              <a:solidFill>
                <a:schemeClr val="bg1"/>
              </a:solidFill>
              <a:latin typeface="Cerebri Sans Pro" panose="00000500000000000000" pitchFamily="50" charset="0"/>
            </a:rPr>
            <a:t>Sales Dataset</a:t>
          </a:r>
        </a:p>
      </xdr:txBody>
    </xdr:sp>
    <xdr:clientData/>
  </xdr:oneCellAnchor>
  <xdr:twoCellAnchor editAs="oneCell">
    <xdr:from>
      <xdr:col>0</xdr:col>
      <xdr:colOff>0</xdr:colOff>
      <xdr:row>10</xdr:row>
      <xdr:rowOff>0</xdr:rowOff>
    </xdr:from>
    <xdr:to>
      <xdr:col>0</xdr:col>
      <xdr:colOff>304800</xdr:colOff>
      <xdr:row>11</xdr:row>
      <xdr:rowOff>114300</xdr:rowOff>
    </xdr:to>
    <xdr:sp macro="" textlink="">
      <xdr:nvSpPr>
        <xdr:cNvPr id="10244" name="AutoShape 4" descr="Adidas - Wikipedia bahasa Indonesia, ensiklopedia bebas">
          <a:extLst>
            <a:ext uri="{FF2B5EF4-FFF2-40B4-BE49-F238E27FC236}">
              <a16:creationId xmlns:a16="http://schemas.microsoft.com/office/drawing/2014/main" id="{BEA7794E-FF26-43DB-93F7-AA951D7E3068}"/>
            </a:ext>
          </a:extLst>
        </xdr:cNvPr>
        <xdr:cNvSpPr>
          <a:spLocks noChangeAspect="1" noChangeArrowheads="1"/>
        </xdr:cNvSpPr>
      </xdr:nvSpPr>
      <xdr:spPr bwMode="auto">
        <a:xfrm>
          <a:off x="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114300</xdr:rowOff>
    </xdr:to>
    <xdr:sp macro="" textlink="">
      <xdr:nvSpPr>
        <xdr:cNvPr id="10245" name="AutoShape 5" descr="Adidas - Wikipedia bahasa Indonesia, ensiklopedia bebas">
          <a:extLst>
            <a:ext uri="{FF2B5EF4-FFF2-40B4-BE49-F238E27FC236}">
              <a16:creationId xmlns:a16="http://schemas.microsoft.com/office/drawing/2014/main" id="{4DB994DC-4705-48A0-B8B3-E8809DC0CB29}"/>
            </a:ext>
          </a:extLst>
        </xdr:cNvPr>
        <xdr:cNvSpPr>
          <a:spLocks noChangeAspect="1" noChangeArrowheads="1"/>
        </xdr:cNvSpPr>
      </xdr:nvSpPr>
      <xdr:spPr bwMode="auto">
        <a:xfrm>
          <a:off x="0" y="55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9</xdr:col>
      <xdr:colOff>188843</xdr:colOff>
      <xdr:row>1</xdr:row>
      <xdr:rowOff>142859</xdr:rowOff>
    </xdr:from>
    <xdr:to>
      <xdr:col>10</xdr:col>
      <xdr:colOff>599661</xdr:colOff>
      <xdr:row>6</xdr:row>
      <xdr:rowOff>72886</xdr:rowOff>
    </xdr:to>
    <xdr:sp macro="" textlink="">
      <xdr:nvSpPr>
        <xdr:cNvPr id="16" name="Hexagon 15">
          <a:extLst>
            <a:ext uri="{FF2B5EF4-FFF2-40B4-BE49-F238E27FC236}">
              <a16:creationId xmlns:a16="http://schemas.microsoft.com/office/drawing/2014/main" id="{A7B607BF-B25E-4F98-BA7C-4D0CF2F9CC86}"/>
            </a:ext>
          </a:extLst>
        </xdr:cNvPr>
        <xdr:cNvSpPr/>
      </xdr:nvSpPr>
      <xdr:spPr>
        <a:xfrm>
          <a:off x="5705060" y="333359"/>
          <a:ext cx="1023731" cy="882527"/>
        </a:xfrm>
        <a:prstGeom prst="hexagon">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226115</xdr:colOff>
      <xdr:row>7</xdr:row>
      <xdr:rowOff>1657</xdr:rowOff>
    </xdr:from>
    <xdr:to>
      <xdr:col>7</xdr:col>
      <xdr:colOff>110159</xdr:colOff>
      <xdr:row>10</xdr:row>
      <xdr:rowOff>109331</xdr:rowOff>
    </xdr:to>
    <xdr:sp macro="" textlink="">
      <xdr:nvSpPr>
        <xdr:cNvPr id="33" name="Rectangle: Rounded Corners 32">
          <a:extLst>
            <a:ext uri="{FF2B5EF4-FFF2-40B4-BE49-F238E27FC236}">
              <a16:creationId xmlns:a16="http://schemas.microsoft.com/office/drawing/2014/main" id="{DDD8FED8-430F-4857-9032-E830711FE9BF}"/>
            </a:ext>
          </a:extLst>
        </xdr:cNvPr>
        <xdr:cNvSpPr/>
      </xdr:nvSpPr>
      <xdr:spPr>
        <a:xfrm>
          <a:off x="2664515" y="1335157"/>
          <a:ext cx="1712844" cy="679174"/>
        </a:xfrm>
        <a:prstGeom prst="roundRect">
          <a:avLst/>
        </a:prstGeom>
        <a:solidFill>
          <a:schemeClr val="bg1"/>
        </a:solidFill>
        <a:ln w="38100">
          <a:solidFill>
            <a:srgbClr val="22283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314325</xdr:colOff>
      <xdr:row>8</xdr:row>
      <xdr:rowOff>108088</xdr:rowOff>
    </xdr:from>
    <xdr:to>
      <xdr:col>11</xdr:col>
      <xdr:colOff>371475</xdr:colOff>
      <xdr:row>12</xdr:row>
      <xdr:rowOff>28575</xdr:rowOff>
    </xdr:to>
    <xdr:sp macro="" textlink="">
      <xdr:nvSpPr>
        <xdr:cNvPr id="17" name="Rectangle: Rounded Corners 16">
          <a:extLst>
            <a:ext uri="{FF2B5EF4-FFF2-40B4-BE49-F238E27FC236}">
              <a16:creationId xmlns:a16="http://schemas.microsoft.com/office/drawing/2014/main" id="{435807C3-2726-49F9-A205-C09CF37CBE1B}"/>
            </a:ext>
          </a:extLst>
        </xdr:cNvPr>
        <xdr:cNvSpPr/>
      </xdr:nvSpPr>
      <xdr:spPr>
        <a:xfrm>
          <a:off x="314325" y="1632088"/>
          <a:ext cx="6762750" cy="682487"/>
        </a:xfrm>
        <a:prstGeom prst="roundRect">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161925</xdr:colOff>
      <xdr:row>8</xdr:row>
      <xdr:rowOff>134177</xdr:rowOff>
    </xdr:from>
    <xdr:ext cx="4410075" cy="370358"/>
    <xdr:sp macro="" textlink="">
      <xdr:nvSpPr>
        <xdr:cNvPr id="18" name="TextBox 17">
          <a:extLst>
            <a:ext uri="{FF2B5EF4-FFF2-40B4-BE49-F238E27FC236}">
              <a16:creationId xmlns:a16="http://schemas.microsoft.com/office/drawing/2014/main" id="{EE120623-6189-4DA7-9BE0-AE59EFF4E5DC}"/>
            </a:ext>
          </a:extLst>
        </xdr:cNvPr>
        <xdr:cNvSpPr txBox="1"/>
      </xdr:nvSpPr>
      <xdr:spPr>
        <a:xfrm>
          <a:off x="2600325" y="1658177"/>
          <a:ext cx="4410075" cy="3703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b="1">
              <a:solidFill>
                <a:schemeClr val="bg1"/>
              </a:solidFill>
              <a:latin typeface="Cerebri Sans Pro Heavy" panose="00000A00000000000000" pitchFamily="50" charset="0"/>
            </a:rPr>
            <a:t>Link</a:t>
          </a:r>
          <a:r>
            <a:rPr lang="en-GB" sz="900">
              <a:solidFill>
                <a:schemeClr val="bg1"/>
              </a:solidFill>
              <a:latin typeface="Cerebri Sans Pro Heavy" panose="00000A00000000000000" pitchFamily="50" charset="0"/>
            </a:rPr>
            <a:t> : </a:t>
          </a:r>
          <a:r>
            <a:rPr lang="en-GB" sz="900">
              <a:solidFill>
                <a:schemeClr val="bg1"/>
              </a:solidFill>
              <a:latin typeface="Cerebri Sans Pro" panose="00000500000000000000" pitchFamily="50" charset="0"/>
            </a:rPr>
            <a:t>https://www.kaggle.com/datasets/mohammadtalib786/retail-sales-dataset</a:t>
          </a:r>
        </a:p>
      </xdr:txBody>
    </xdr:sp>
    <xdr:clientData/>
  </xdr:oneCellAnchor>
  <xdr:oneCellAnchor>
    <xdr:from>
      <xdr:col>4</xdr:col>
      <xdr:colOff>593035</xdr:colOff>
      <xdr:row>6</xdr:row>
      <xdr:rowOff>144531</xdr:rowOff>
    </xdr:from>
    <xdr:ext cx="1019766" cy="397801"/>
    <xdr:sp macro="" textlink="">
      <xdr:nvSpPr>
        <xdr:cNvPr id="23" name="TextBox 22">
          <a:extLst>
            <a:ext uri="{FF2B5EF4-FFF2-40B4-BE49-F238E27FC236}">
              <a16:creationId xmlns:a16="http://schemas.microsoft.com/office/drawing/2014/main" id="{F5E549D0-85E6-4A5A-8952-211B131CA0EB}"/>
            </a:ext>
          </a:extLst>
        </xdr:cNvPr>
        <xdr:cNvSpPr txBox="1"/>
      </xdr:nvSpPr>
      <xdr:spPr>
        <a:xfrm>
          <a:off x="3031435" y="1287531"/>
          <a:ext cx="1019766" cy="397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000">
              <a:solidFill>
                <a:srgbClr val="393E46"/>
              </a:solidFill>
              <a:latin typeface="Cerebri Sans Pro" panose="00000500000000000000" pitchFamily="50" charset="0"/>
            </a:rPr>
            <a:t>Source</a:t>
          </a:r>
          <a:endParaRPr lang="en-GB" sz="2800" b="1">
            <a:solidFill>
              <a:srgbClr val="393E46"/>
            </a:solidFill>
            <a:latin typeface="Cerebri Sans Pro" panose="00000500000000000000" pitchFamily="50" charset="0"/>
          </a:endParaRPr>
        </a:p>
      </xdr:txBody>
    </xdr:sp>
    <xdr:clientData/>
  </xdr:oneCellAnchor>
  <xdr:twoCellAnchor editAs="oneCell">
    <xdr:from>
      <xdr:col>1</xdr:col>
      <xdr:colOff>163169</xdr:colOff>
      <xdr:row>9</xdr:row>
      <xdr:rowOff>7556</xdr:rowOff>
    </xdr:from>
    <xdr:to>
      <xdr:col>3</xdr:col>
      <xdr:colOff>333375</xdr:colOff>
      <xdr:row>11</xdr:row>
      <xdr:rowOff>162649</xdr:rowOff>
    </xdr:to>
    <xdr:pic>
      <xdr:nvPicPr>
        <xdr:cNvPr id="24" name="Picture 23" descr="Kaggle - Wikipedia">
          <a:extLst>
            <a:ext uri="{FF2B5EF4-FFF2-40B4-BE49-F238E27FC236}">
              <a16:creationId xmlns:a16="http://schemas.microsoft.com/office/drawing/2014/main" id="{2AB012B8-D2A0-4B23-9BB8-8FC41A2E86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2769" y="1722056"/>
          <a:ext cx="1389406" cy="536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153230</xdr:colOff>
      <xdr:row>10</xdr:row>
      <xdr:rowOff>69158</xdr:rowOff>
    </xdr:from>
    <xdr:ext cx="2782956" cy="367280"/>
    <xdr:sp macro="" textlink="">
      <xdr:nvSpPr>
        <xdr:cNvPr id="25" name="TextBox 24">
          <a:extLst>
            <a:ext uri="{FF2B5EF4-FFF2-40B4-BE49-F238E27FC236}">
              <a16:creationId xmlns:a16="http://schemas.microsoft.com/office/drawing/2014/main" id="{0D26E3D8-F4F4-4BF4-96BD-32B1C84B2FC0}"/>
            </a:ext>
          </a:extLst>
        </xdr:cNvPr>
        <xdr:cNvSpPr txBox="1"/>
      </xdr:nvSpPr>
      <xdr:spPr>
        <a:xfrm>
          <a:off x="2591630" y="1974158"/>
          <a:ext cx="2782956" cy="367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b="1">
              <a:solidFill>
                <a:schemeClr val="bg1"/>
              </a:solidFill>
              <a:latin typeface="Cerebri Sans Pro Heavy" panose="00000A00000000000000" pitchFamily="50" charset="0"/>
            </a:rPr>
            <a:t>License </a:t>
          </a:r>
          <a:r>
            <a:rPr lang="en-GB" sz="900">
              <a:solidFill>
                <a:schemeClr val="bg1"/>
              </a:solidFill>
              <a:latin typeface="Cerebri Sans Pro" panose="00000500000000000000" pitchFamily="50" charset="0"/>
            </a:rPr>
            <a:t>: </a:t>
          </a:r>
        </a:p>
        <a:p>
          <a:r>
            <a:rPr lang="en-GB" sz="900">
              <a:solidFill>
                <a:schemeClr val="bg1"/>
              </a:solidFill>
              <a:latin typeface="Cerebri Sans Pro" panose="00000500000000000000" pitchFamily="50" charset="0"/>
            </a:rPr>
            <a:t>CC0: Public Domain</a:t>
          </a:r>
        </a:p>
      </xdr:txBody>
    </xdr:sp>
    <xdr:clientData/>
  </xdr:oneCellAnchor>
  <xdr:twoCellAnchor>
    <xdr:from>
      <xdr:col>0</xdr:col>
      <xdr:colOff>318052</xdr:colOff>
      <xdr:row>14</xdr:row>
      <xdr:rowOff>110987</xdr:rowOff>
    </xdr:from>
    <xdr:to>
      <xdr:col>11</xdr:col>
      <xdr:colOff>381000</xdr:colOff>
      <xdr:row>30</xdr:row>
      <xdr:rowOff>157370</xdr:rowOff>
    </xdr:to>
    <xdr:sp macro="" textlink="">
      <xdr:nvSpPr>
        <xdr:cNvPr id="37" name="Rectangle: Rounded Corners 36">
          <a:extLst>
            <a:ext uri="{FF2B5EF4-FFF2-40B4-BE49-F238E27FC236}">
              <a16:creationId xmlns:a16="http://schemas.microsoft.com/office/drawing/2014/main" id="{BA5CEB89-008F-405A-8338-B29332D7FF16}"/>
            </a:ext>
          </a:extLst>
        </xdr:cNvPr>
        <xdr:cNvSpPr/>
      </xdr:nvSpPr>
      <xdr:spPr>
        <a:xfrm>
          <a:off x="318052" y="2777987"/>
          <a:ext cx="6804991" cy="3094383"/>
        </a:xfrm>
        <a:prstGeom prst="roundRect">
          <a:avLst>
            <a:gd name="adj" fmla="val 1713"/>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3</xdr:col>
      <xdr:colOff>438151</xdr:colOff>
      <xdr:row>14</xdr:row>
      <xdr:rowOff>152400</xdr:rowOff>
    </xdr:from>
    <xdr:to>
      <xdr:col>9</xdr:col>
      <xdr:colOff>296851</xdr:colOff>
      <xdr:row>31</xdr:row>
      <xdr:rowOff>70264</xdr:rowOff>
    </xdr:to>
    <xdr:pic>
      <xdr:nvPicPr>
        <xdr:cNvPr id="107" name="Picture 106">
          <a:extLst>
            <a:ext uri="{FF2B5EF4-FFF2-40B4-BE49-F238E27FC236}">
              <a16:creationId xmlns:a16="http://schemas.microsoft.com/office/drawing/2014/main" id="{C92DF6EE-A4CF-47F9-B8EF-47DA26F14016}"/>
            </a:ext>
          </a:extLst>
        </xdr:cNvPr>
        <xdr:cNvPicPr>
          <a:picLocks noChangeAspect="1"/>
        </xdr:cNvPicPr>
      </xdr:nvPicPr>
      <xdr:blipFill>
        <a:blip xmlns:r="http://schemas.openxmlformats.org/officeDocument/2006/relationships" r:embed="rId2">
          <a:lum bright="70000" contrast="-70000"/>
          <a:alphaModFix amt="5000"/>
          <a:extLst>
            <a:ext uri="{28A0092B-C50C-407E-A947-70E740481C1C}">
              <a14:useLocalDpi xmlns:a14="http://schemas.microsoft.com/office/drawing/2010/main" val="0"/>
            </a:ext>
          </a:extLst>
        </a:blip>
        <a:stretch>
          <a:fillRect/>
        </a:stretch>
      </xdr:blipFill>
      <xdr:spPr>
        <a:xfrm>
          <a:off x="2266951" y="2819400"/>
          <a:ext cx="3516300" cy="3156364"/>
        </a:xfrm>
        <a:prstGeom prst="rect">
          <a:avLst/>
        </a:prstGeom>
      </xdr:spPr>
    </xdr:pic>
    <xdr:clientData/>
  </xdr:twoCellAnchor>
  <xdr:twoCellAnchor>
    <xdr:from>
      <xdr:col>0</xdr:col>
      <xdr:colOff>356152</xdr:colOff>
      <xdr:row>13</xdr:row>
      <xdr:rowOff>0</xdr:rowOff>
    </xdr:from>
    <xdr:to>
      <xdr:col>5</xdr:col>
      <xdr:colOff>6627</xdr:colOff>
      <xdr:row>14</xdr:row>
      <xdr:rowOff>56320</xdr:rowOff>
    </xdr:to>
    <xdr:grpSp>
      <xdr:nvGrpSpPr>
        <xdr:cNvPr id="35" name="Group 34">
          <a:extLst>
            <a:ext uri="{FF2B5EF4-FFF2-40B4-BE49-F238E27FC236}">
              <a16:creationId xmlns:a16="http://schemas.microsoft.com/office/drawing/2014/main" id="{AB3F9BE5-CB40-4977-9D70-A72A638833EC}"/>
            </a:ext>
          </a:extLst>
        </xdr:cNvPr>
        <xdr:cNvGrpSpPr/>
      </xdr:nvGrpSpPr>
      <xdr:grpSpPr>
        <a:xfrm>
          <a:off x="356152" y="2411573"/>
          <a:ext cx="2861149" cy="241826"/>
          <a:chOff x="289891" y="2501348"/>
          <a:chExt cx="2715040" cy="246820"/>
        </a:xfrm>
      </xdr:grpSpPr>
      <xdr:sp macro="" textlink="">
        <xdr:nvSpPr>
          <xdr:cNvPr id="34" name="Rectangle 33">
            <a:extLst>
              <a:ext uri="{FF2B5EF4-FFF2-40B4-BE49-F238E27FC236}">
                <a16:creationId xmlns:a16="http://schemas.microsoft.com/office/drawing/2014/main" id="{47F0F96A-4C37-4263-9A0E-58E1C2F0A8DC}"/>
              </a:ext>
            </a:extLst>
          </xdr:cNvPr>
          <xdr:cNvSpPr/>
        </xdr:nvSpPr>
        <xdr:spPr>
          <a:xfrm>
            <a:off x="289891" y="2501348"/>
            <a:ext cx="2045805" cy="57978"/>
          </a:xfrm>
          <a:prstGeom prst="rect">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9" name="Rectangle 38">
            <a:extLst>
              <a:ext uri="{FF2B5EF4-FFF2-40B4-BE49-F238E27FC236}">
                <a16:creationId xmlns:a16="http://schemas.microsoft.com/office/drawing/2014/main" id="{C743B11E-4502-490A-B94A-D21656763323}"/>
              </a:ext>
            </a:extLst>
          </xdr:cNvPr>
          <xdr:cNvSpPr/>
        </xdr:nvSpPr>
        <xdr:spPr>
          <a:xfrm>
            <a:off x="541682" y="2595769"/>
            <a:ext cx="2045805" cy="57978"/>
          </a:xfrm>
          <a:prstGeom prst="rect">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0" name="Rectangle 39">
            <a:extLst>
              <a:ext uri="{FF2B5EF4-FFF2-40B4-BE49-F238E27FC236}">
                <a16:creationId xmlns:a16="http://schemas.microsoft.com/office/drawing/2014/main" id="{E5394786-0D70-4361-942A-F27E9AA6411D}"/>
              </a:ext>
            </a:extLst>
          </xdr:cNvPr>
          <xdr:cNvSpPr/>
        </xdr:nvSpPr>
        <xdr:spPr>
          <a:xfrm>
            <a:off x="959126" y="2690190"/>
            <a:ext cx="2045805" cy="57978"/>
          </a:xfrm>
          <a:prstGeom prst="rect">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74543</xdr:colOff>
      <xdr:row>12</xdr:row>
      <xdr:rowOff>180561</xdr:rowOff>
    </xdr:from>
    <xdr:to>
      <xdr:col>11</xdr:col>
      <xdr:colOff>337291</xdr:colOff>
      <xdr:row>14</xdr:row>
      <xdr:rowOff>46381</xdr:rowOff>
    </xdr:to>
    <xdr:grpSp>
      <xdr:nvGrpSpPr>
        <xdr:cNvPr id="47" name="Group 46">
          <a:extLst>
            <a:ext uri="{FF2B5EF4-FFF2-40B4-BE49-F238E27FC236}">
              <a16:creationId xmlns:a16="http://schemas.microsoft.com/office/drawing/2014/main" id="{355D3C7C-812D-4B47-BBA8-46247F91D292}"/>
            </a:ext>
          </a:extLst>
        </xdr:cNvPr>
        <xdr:cNvGrpSpPr/>
      </xdr:nvGrpSpPr>
      <xdr:grpSpPr>
        <a:xfrm flipH="1">
          <a:off x="4569487" y="2406628"/>
          <a:ext cx="2831287" cy="236832"/>
          <a:chOff x="289891" y="2501348"/>
          <a:chExt cx="2715040" cy="246820"/>
        </a:xfrm>
      </xdr:grpSpPr>
      <xdr:sp macro="" textlink="">
        <xdr:nvSpPr>
          <xdr:cNvPr id="48" name="Rectangle 47">
            <a:extLst>
              <a:ext uri="{FF2B5EF4-FFF2-40B4-BE49-F238E27FC236}">
                <a16:creationId xmlns:a16="http://schemas.microsoft.com/office/drawing/2014/main" id="{09462A50-FA38-4F12-BA2A-95C717DC6F8E}"/>
              </a:ext>
            </a:extLst>
          </xdr:cNvPr>
          <xdr:cNvSpPr/>
        </xdr:nvSpPr>
        <xdr:spPr>
          <a:xfrm>
            <a:off x="289891" y="2501348"/>
            <a:ext cx="2045805" cy="57978"/>
          </a:xfrm>
          <a:prstGeom prst="rect">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9" name="Rectangle 48">
            <a:extLst>
              <a:ext uri="{FF2B5EF4-FFF2-40B4-BE49-F238E27FC236}">
                <a16:creationId xmlns:a16="http://schemas.microsoft.com/office/drawing/2014/main" id="{715D115D-7ECF-45E8-8328-ED5B18E5B842}"/>
              </a:ext>
            </a:extLst>
          </xdr:cNvPr>
          <xdr:cNvSpPr/>
        </xdr:nvSpPr>
        <xdr:spPr>
          <a:xfrm>
            <a:off x="541682" y="2595769"/>
            <a:ext cx="2045805" cy="57978"/>
          </a:xfrm>
          <a:prstGeom prst="rect">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0" name="Rectangle 49">
            <a:extLst>
              <a:ext uri="{FF2B5EF4-FFF2-40B4-BE49-F238E27FC236}">
                <a16:creationId xmlns:a16="http://schemas.microsoft.com/office/drawing/2014/main" id="{9C283A70-F9B3-4C99-8C3F-0971DF240C63}"/>
              </a:ext>
            </a:extLst>
          </xdr:cNvPr>
          <xdr:cNvSpPr/>
        </xdr:nvSpPr>
        <xdr:spPr>
          <a:xfrm>
            <a:off x="959126" y="2690190"/>
            <a:ext cx="2045805" cy="57978"/>
          </a:xfrm>
          <a:prstGeom prst="rect">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xdr:col>
      <xdr:colOff>588066</xdr:colOff>
      <xdr:row>16</xdr:row>
      <xdr:rowOff>66258</xdr:rowOff>
    </xdr:from>
    <xdr:to>
      <xdr:col>6</xdr:col>
      <xdr:colOff>530087</xdr:colOff>
      <xdr:row>18</xdr:row>
      <xdr:rowOff>115953</xdr:rowOff>
    </xdr:to>
    <xdr:sp macro="" textlink="">
      <xdr:nvSpPr>
        <xdr:cNvPr id="61" name="Rectangle: Rounded Corners 60">
          <a:extLst>
            <a:ext uri="{FF2B5EF4-FFF2-40B4-BE49-F238E27FC236}">
              <a16:creationId xmlns:a16="http://schemas.microsoft.com/office/drawing/2014/main" id="{688106D4-6C5E-4213-AF64-532392BB0D4A}"/>
            </a:ext>
          </a:extLst>
        </xdr:cNvPr>
        <xdr:cNvSpPr/>
      </xdr:nvSpPr>
      <xdr:spPr>
        <a:xfrm>
          <a:off x="1200979" y="3114258"/>
          <a:ext cx="3006586" cy="430695"/>
        </a:xfrm>
        <a:prstGeom prst="roundRect">
          <a:avLst/>
        </a:prstGeom>
        <a:solidFill>
          <a:schemeClr val="bg1"/>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57981</xdr:colOff>
      <xdr:row>15</xdr:row>
      <xdr:rowOff>112981</xdr:rowOff>
    </xdr:from>
    <xdr:to>
      <xdr:col>2</xdr:col>
      <xdr:colOff>274653</xdr:colOff>
      <xdr:row>19</xdr:row>
      <xdr:rowOff>66140</xdr:rowOff>
    </xdr:to>
    <xdr:sp macro="" textlink="">
      <xdr:nvSpPr>
        <xdr:cNvPr id="69" name="Hexagon 68">
          <a:extLst>
            <a:ext uri="{FF2B5EF4-FFF2-40B4-BE49-F238E27FC236}">
              <a16:creationId xmlns:a16="http://schemas.microsoft.com/office/drawing/2014/main" id="{26FF60C2-F354-412F-B030-AB309830E1DD}"/>
            </a:ext>
          </a:extLst>
        </xdr:cNvPr>
        <xdr:cNvSpPr/>
      </xdr:nvSpPr>
      <xdr:spPr>
        <a:xfrm>
          <a:off x="670894" y="2970481"/>
          <a:ext cx="829585" cy="715159"/>
        </a:xfrm>
        <a:prstGeom prst="hexagon">
          <a:avLst/>
        </a:prstGeom>
        <a:solidFill>
          <a:srgbClr val="222831"/>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1</xdr:col>
      <xdr:colOff>66261</xdr:colOff>
      <xdr:row>15</xdr:row>
      <xdr:rowOff>141371</xdr:rowOff>
    </xdr:from>
    <xdr:to>
      <xdr:col>2</xdr:col>
      <xdr:colOff>188511</xdr:colOff>
      <xdr:row>19</xdr:row>
      <xdr:rowOff>13132</xdr:rowOff>
    </xdr:to>
    <xdr:sp macro="" textlink="">
      <xdr:nvSpPr>
        <xdr:cNvPr id="60" name="Hexagon 59">
          <a:extLst>
            <a:ext uri="{FF2B5EF4-FFF2-40B4-BE49-F238E27FC236}">
              <a16:creationId xmlns:a16="http://schemas.microsoft.com/office/drawing/2014/main" id="{8DF79D59-4DDE-4525-ADFB-2DC7D8D2E437}"/>
            </a:ext>
          </a:extLst>
        </xdr:cNvPr>
        <xdr:cNvSpPr/>
      </xdr:nvSpPr>
      <xdr:spPr>
        <a:xfrm>
          <a:off x="679174" y="2998871"/>
          <a:ext cx="735163" cy="633761"/>
        </a:xfrm>
        <a:prstGeom prst="hexagon">
          <a:avLst/>
        </a:prstGeom>
        <a:solidFill>
          <a:schemeClr val="bg1"/>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editAs="oneCell">
    <xdr:from>
      <xdr:col>1</xdr:col>
      <xdr:colOff>215347</xdr:colOff>
      <xdr:row>16</xdr:row>
      <xdr:rowOff>26498</xdr:rowOff>
    </xdr:from>
    <xdr:to>
      <xdr:col>2</xdr:col>
      <xdr:colOff>74543</xdr:colOff>
      <xdr:row>18</xdr:row>
      <xdr:rowOff>102698</xdr:rowOff>
    </xdr:to>
    <xdr:pic>
      <xdr:nvPicPr>
        <xdr:cNvPr id="63" name="Graphic 62" descr="Checklist with solid fill">
          <a:extLst>
            <a:ext uri="{FF2B5EF4-FFF2-40B4-BE49-F238E27FC236}">
              <a16:creationId xmlns:a16="http://schemas.microsoft.com/office/drawing/2014/main" id="{03D786F6-6A56-4C54-B05B-5E8642548A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28260" y="3074498"/>
          <a:ext cx="472109" cy="457200"/>
        </a:xfrm>
        <a:prstGeom prst="rect">
          <a:avLst/>
        </a:prstGeom>
      </xdr:spPr>
    </xdr:pic>
    <xdr:clientData/>
  </xdr:twoCellAnchor>
  <xdr:oneCellAnchor>
    <xdr:from>
      <xdr:col>2</xdr:col>
      <xdr:colOff>342900</xdr:colOff>
      <xdr:row>16</xdr:row>
      <xdr:rowOff>86135</xdr:rowOff>
    </xdr:from>
    <xdr:ext cx="2227213" cy="373500"/>
    <xdr:sp macro="" textlink="">
      <xdr:nvSpPr>
        <xdr:cNvPr id="67" name="TextBox 66">
          <a:extLst>
            <a:ext uri="{FF2B5EF4-FFF2-40B4-BE49-F238E27FC236}">
              <a16:creationId xmlns:a16="http://schemas.microsoft.com/office/drawing/2014/main" id="{C6775398-7639-4DFC-AE34-253109DFA39E}"/>
            </a:ext>
          </a:extLst>
        </xdr:cNvPr>
        <xdr:cNvSpPr txBox="1"/>
      </xdr:nvSpPr>
      <xdr:spPr>
        <a:xfrm>
          <a:off x="1568726" y="3134135"/>
          <a:ext cx="2227213" cy="373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a:solidFill>
                <a:srgbClr val="393E46"/>
              </a:solidFill>
              <a:latin typeface="Cerebri Sans Pro Heavy" panose="00000A00000000000000" pitchFamily="50" charset="0"/>
            </a:rPr>
            <a:t>Deskripsi Dataset</a:t>
          </a:r>
          <a:endParaRPr lang="en-GB" sz="2400" b="1">
            <a:solidFill>
              <a:srgbClr val="393E46"/>
            </a:solidFill>
            <a:latin typeface="Cerebri Sans Pro" panose="00000500000000000000" pitchFamily="50" charset="0"/>
          </a:endParaRPr>
        </a:p>
      </xdr:txBody>
    </xdr:sp>
    <xdr:clientData/>
  </xdr:oneCellAnchor>
  <xdr:oneCellAnchor>
    <xdr:from>
      <xdr:col>1</xdr:col>
      <xdr:colOff>73301</xdr:colOff>
      <xdr:row>19</xdr:row>
      <xdr:rowOff>103117</xdr:rowOff>
    </xdr:from>
    <xdr:ext cx="6054587" cy="2108141"/>
    <xdr:sp macro="" textlink="">
      <xdr:nvSpPr>
        <xdr:cNvPr id="70" name="TextBox 69">
          <a:extLst>
            <a:ext uri="{FF2B5EF4-FFF2-40B4-BE49-F238E27FC236}">
              <a16:creationId xmlns:a16="http://schemas.microsoft.com/office/drawing/2014/main" id="{B1184F90-1387-4D90-8970-8F227596CEDA}"/>
            </a:ext>
          </a:extLst>
        </xdr:cNvPr>
        <xdr:cNvSpPr txBox="1"/>
      </xdr:nvSpPr>
      <xdr:spPr>
        <a:xfrm>
          <a:off x="682901" y="3722617"/>
          <a:ext cx="6054587" cy="210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baseline="0">
              <a:solidFill>
                <a:schemeClr val="bg1"/>
              </a:solidFill>
              <a:latin typeface="Cerebri Sans Pro" panose="00000500000000000000" pitchFamily="50" charset="0"/>
            </a:rPr>
            <a:t>Data ini merupakan data ritel dengan fokus pada penjualan dan karakteristik pelanggan. K</a:t>
          </a:r>
          <a:r>
            <a:rPr lang="en-GB" sz="1200">
              <a:solidFill>
                <a:schemeClr val="bg1"/>
              </a:solidFill>
              <a:latin typeface="Cerebri Sans Pro" panose="00000500000000000000" pitchFamily="50" charset="0"/>
            </a:rPr>
            <a:t>umpulan data yang mencakup informasi penjualan yang terjadi di dalam sebuah ritel. Jenis kumpulan data ini dapat mencakup rincian seperti jumlah unit yang terjual, total pendapatan penjualan, jenis produk yang terjual, dan informasi relevan lainnya.</a:t>
          </a:r>
        </a:p>
        <a:p>
          <a:endParaRPr lang="en-GB" sz="1200">
            <a:solidFill>
              <a:schemeClr val="bg1"/>
            </a:solidFill>
            <a:latin typeface="Cerebri Sans Pro" panose="00000500000000000000" pitchFamily="50" charset="0"/>
          </a:endParaRPr>
        </a:p>
        <a:p>
          <a:r>
            <a:rPr lang="en-GB" sz="1200">
              <a:solidFill>
                <a:schemeClr val="bg1"/>
              </a:solidFill>
              <a:latin typeface="Cerebri Sans Pro" panose="00000500000000000000" pitchFamily="50" charset="0"/>
            </a:rPr>
            <a:t>Data penjualan ritel ini berguna untuk berbagai tujuan, seperti menganalisis tren penjualan, mengidentifikasi produk atau kampanye pemasaran yang sukses, dan mengembangkan strategi untuk penjualan di masa depan. Hal ini juga dapat digunakan untuk membandingkan penjualan antara kategori guna memaksimalkan</a:t>
          </a:r>
          <a:r>
            <a:rPr lang="en-GB" sz="1200" baseline="0">
              <a:solidFill>
                <a:schemeClr val="bg1"/>
              </a:solidFill>
              <a:latin typeface="Cerebri Sans Pro" panose="00000500000000000000" pitchFamily="50" charset="0"/>
            </a:rPr>
            <a:t> keuntungan ritel dengan melihat trend yang terjadi.</a:t>
          </a:r>
          <a:endParaRPr lang="en-GB" sz="1200" b="1">
            <a:solidFill>
              <a:schemeClr val="bg1"/>
            </a:solidFill>
            <a:latin typeface="Cerebri Sans Pro" panose="00000500000000000000" pitchFamily="50" charset="0"/>
          </a:endParaRPr>
        </a:p>
      </xdr:txBody>
    </xdr:sp>
    <xdr:clientData/>
  </xdr:oneCellAnchor>
  <xdr:twoCellAnchor>
    <xdr:from>
      <xdr:col>0</xdr:col>
      <xdr:colOff>323022</xdr:colOff>
      <xdr:row>31</xdr:row>
      <xdr:rowOff>107673</xdr:rowOff>
    </xdr:from>
    <xdr:to>
      <xdr:col>11</xdr:col>
      <xdr:colOff>385970</xdr:colOff>
      <xdr:row>71</xdr:row>
      <xdr:rowOff>57150</xdr:rowOff>
    </xdr:to>
    <xdr:sp macro="" textlink="">
      <xdr:nvSpPr>
        <xdr:cNvPr id="78" name="Rectangle: Rounded Corners 77">
          <a:extLst>
            <a:ext uri="{FF2B5EF4-FFF2-40B4-BE49-F238E27FC236}">
              <a16:creationId xmlns:a16="http://schemas.microsoft.com/office/drawing/2014/main" id="{EF17291C-9854-43CE-9FE8-E70B8D99DA5B}"/>
            </a:ext>
          </a:extLst>
        </xdr:cNvPr>
        <xdr:cNvSpPr/>
      </xdr:nvSpPr>
      <xdr:spPr>
        <a:xfrm>
          <a:off x="323022" y="6013173"/>
          <a:ext cx="6768548" cy="7569477"/>
        </a:xfrm>
        <a:prstGeom prst="roundRect">
          <a:avLst>
            <a:gd name="adj" fmla="val 171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0</xdr:col>
      <xdr:colOff>578303</xdr:colOff>
      <xdr:row>53</xdr:row>
      <xdr:rowOff>47625</xdr:rowOff>
    </xdr:from>
    <xdr:to>
      <xdr:col>11</xdr:col>
      <xdr:colOff>231321</xdr:colOff>
      <xdr:row>70</xdr:row>
      <xdr:rowOff>66675</xdr:rowOff>
    </xdr:to>
    <xdr:sp macro="" textlink="">
      <xdr:nvSpPr>
        <xdr:cNvPr id="188" name="Rectangle: Rounded Corners 187">
          <a:extLst>
            <a:ext uri="{FF2B5EF4-FFF2-40B4-BE49-F238E27FC236}">
              <a16:creationId xmlns:a16="http://schemas.microsoft.com/office/drawing/2014/main" id="{8AC12078-76A5-402E-B3C2-538A87B591B4}"/>
            </a:ext>
          </a:extLst>
        </xdr:cNvPr>
        <xdr:cNvSpPr/>
      </xdr:nvSpPr>
      <xdr:spPr>
        <a:xfrm>
          <a:off x="578303" y="10144125"/>
          <a:ext cx="6358618" cy="3257550"/>
        </a:xfrm>
        <a:prstGeom prst="roundRect">
          <a:avLst>
            <a:gd name="adj" fmla="val 5156"/>
          </a:avLst>
        </a:prstGeom>
        <a:solidFill>
          <a:srgbClr val="393E46">
            <a:alpha val="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424899</xdr:colOff>
      <xdr:row>33</xdr:row>
      <xdr:rowOff>81995</xdr:rowOff>
    </xdr:from>
    <xdr:to>
      <xdr:col>6</xdr:col>
      <xdr:colOff>576821</xdr:colOff>
      <xdr:row>35</xdr:row>
      <xdr:rowOff>161925</xdr:rowOff>
    </xdr:to>
    <xdr:sp macro="" textlink="">
      <xdr:nvSpPr>
        <xdr:cNvPr id="85" name="Rectangle: Rounded Corners 84">
          <a:extLst>
            <a:ext uri="{FF2B5EF4-FFF2-40B4-BE49-F238E27FC236}">
              <a16:creationId xmlns:a16="http://schemas.microsoft.com/office/drawing/2014/main" id="{D85EB766-6681-4DC3-9065-5E873C02AE77}"/>
            </a:ext>
          </a:extLst>
        </xdr:cNvPr>
        <xdr:cNvSpPr/>
      </xdr:nvSpPr>
      <xdr:spPr>
        <a:xfrm>
          <a:off x="1034499" y="6368495"/>
          <a:ext cx="3199922" cy="460930"/>
        </a:xfrm>
        <a:prstGeom prst="roundRect">
          <a:avLst/>
        </a:prstGeom>
        <a:solidFill>
          <a:srgbClr val="BE0027"/>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593036</xdr:colOff>
      <xdr:row>33</xdr:row>
      <xdr:rowOff>62945</xdr:rowOff>
    </xdr:from>
    <xdr:to>
      <xdr:col>6</xdr:col>
      <xdr:colOff>535057</xdr:colOff>
      <xdr:row>35</xdr:row>
      <xdr:rowOff>112640</xdr:rowOff>
    </xdr:to>
    <xdr:sp macro="" textlink="">
      <xdr:nvSpPr>
        <xdr:cNvPr id="79" name="Rectangle: Rounded Corners 78">
          <a:extLst>
            <a:ext uri="{FF2B5EF4-FFF2-40B4-BE49-F238E27FC236}">
              <a16:creationId xmlns:a16="http://schemas.microsoft.com/office/drawing/2014/main" id="{5B7B41A8-8372-4BD4-9BF0-77C34DDC1F25}"/>
            </a:ext>
          </a:extLst>
        </xdr:cNvPr>
        <xdr:cNvSpPr/>
      </xdr:nvSpPr>
      <xdr:spPr>
        <a:xfrm>
          <a:off x="1205949" y="6349445"/>
          <a:ext cx="3006586" cy="430695"/>
        </a:xfrm>
        <a:prstGeom prst="roundRect">
          <a:avLst/>
        </a:prstGeom>
        <a:solidFill>
          <a:schemeClr val="bg1"/>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62951</xdr:colOff>
      <xdr:row>32</xdr:row>
      <xdr:rowOff>109668</xdr:rowOff>
    </xdr:from>
    <xdr:to>
      <xdr:col>2</xdr:col>
      <xdr:colOff>279623</xdr:colOff>
      <xdr:row>36</xdr:row>
      <xdr:rowOff>62827</xdr:rowOff>
    </xdr:to>
    <xdr:sp macro="" textlink="">
      <xdr:nvSpPr>
        <xdr:cNvPr id="80" name="Hexagon 79">
          <a:extLst>
            <a:ext uri="{FF2B5EF4-FFF2-40B4-BE49-F238E27FC236}">
              <a16:creationId xmlns:a16="http://schemas.microsoft.com/office/drawing/2014/main" id="{7E593B12-79E0-40A5-9243-21213AD85063}"/>
            </a:ext>
          </a:extLst>
        </xdr:cNvPr>
        <xdr:cNvSpPr/>
      </xdr:nvSpPr>
      <xdr:spPr>
        <a:xfrm>
          <a:off x="675864" y="6205668"/>
          <a:ext cx="829585" cy="715159"/>
        </a:xfrm>
        <a:prstGeom prst="hexagon">
          <a:avLst/>
        </a:prstGeom>
        <a:solidFill>
          <a:srgbClr val="BE0027"/>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1</xdr:col>
      <xdr:colOff>80756</xdr:colOff>
      <xdr:row>32</xdr:row>
      <xdr:rowOff>157108</xdr:rowOff>
    </xdr:from>
    <xdr:to>
      <xdr:col>2</xdr:col>
      <xdr:colOff>203006</xdr:colOff>
      <xdr:row>36</xdr:row>
      <xdr:rowOff>28869</xdr:rowOff>
    </xdr:to>
    <xdr:sp macro="" textlink="">
      <xdr:nvSpPr>
        <xdr:cNvPr id="81" name="Hexagon 80">
          <a:extLst>
            <a:ext uri="{FF2B5EF4-FFF2-40B4-BE49-F238E27FC236}">
              <a16:creationId xmlns:a16="http://schemas.microsoft.com/office/drawing/2014/main" id="{FC21B6E4-9909-4482-BA96-26F7127E772F}"/>
            </a:ext>
          </a:extLst>
        </xdr:cNvPr>
        <xdr:cNvSpPr/>
      </xdr:nvSpPr>
      <xdr:spPr>
        <a:xfrm>
          <a:off x="690356" y="6253108"/>
          <a:ext cx="731850" cy="633761"/>
        </a:xfrm>
        <a:prstGeom prst="hexagon">
          <a:avLst/>
        </a:prstGeom>
        <a:solidFill>
          <a:schemeClr val="bg1"/>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0</xdr:col>
      <xdr:colOff>561975</xdr:colOff>
      <xdr:row>37</xdr:row>
      <xdr:rowOff>28575</xdr:rowOff>
    </xdr:from>
    <xdr:to>
      <xdr:col>6</xdr:col>
      <xdr:colOff>285750</xdr:colOff>
      <xdr:row>51</xdr:row>
      <xdr:rowOff>9525</xdr:rowOff>
    </xdr:to>
    <xdr:sp macro="" textlink="">
      <xdr:nvSpPr>
        <xdr:cNvPr id="171" name="Rectangle: Rounded Corners 170">
          <a:extLst>
            <a:ext uri="{FF2B5EF4-FFF2-40B4-BE49-F238E27FC236}">
              <a16:creationId xmlns:a16="http://schemas.microsoft.com/office/drawing/2014/main" id="{9984AAD6-2CF5-4825-8199-36A627415136}"/>
            </a:ext>
          </a:extLst>
        </xdr:cNvPr>
        <xdr:cNvSpPr/>
      </xdr:nvSpPr>
      <xdr:spPr>
        <a:xfrm>
          <a:off x="561975" y="7077075"/>
          <a:ext cx="3381375" cy="2647950"/>
        </a:xfrm>
        <a:prstGeom prst="roundRect">
          <a:avLst>
            <a:gd name="adj" fmla="val 5156"/>
          </a:avLst>
        </a:prstGeom>
        <a:solidFill>
          <a:srgbClr val="393E46">
            <a:alpha val="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220317</xdr:colOff>
      <xdr:row>33</xdr:row>
      <xdr:rowOff>23185</xdr:rowOff>
    </xdr:from>
    <xdr:to>
      <xdr:col>2</xdr:col>
      <xdr:colOff>71139</xdr:colOff>
      <xdr:row>35</xdr:row>
      <xdr:rowOff>99385</xdr:rowOff>
    </xdr:to>
    <xdr:pic>
      <xdr:nvPicPr>
        <xdr:cNvPr id="82" name="Graphic 81" descr="Checklist with solid fill">
          <a:extLst>
            <a:ext uri="{FF2B5EF4-FFF2-40B4-BE49-F238E27FC236}">
              <a16:creationId xmlns:a16="http://schemas.microsoft.com/office/drawing/2014/main" id="{90C5A096-48E3-47CE-8206-F3E6AC1E864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33230" y="6309685"/>
          <a:ext cx="472109" cy="457200"/>
        </a:xfrm>
        <a:prstGeom prst="rect">
          <a:avLst/>
        </a:prstGeom>
      </xdr:spPr>
    </xdr:pic>
    <xdr:clientData/>
  </xdr:twoCellAnchor>
  <xdr:oneCellAnchor>
    <xdr:from>
      <xdr:col>2</xdr:col>
      <xdr:colOff>347870</xdr:colOff>
      <xdr:row>33</xdr:row>
      <xdr:rowOff>82822</xdr:rowOff>
    </xdr:from>
    <xdr:ext cx="2241768" cy="373500"/>
    <xdr:sp macro="" textlink="">
      <xdr:nvSpPr>
        <xdr:cNvPr id="83" name="TextBox 82">
          <a:extLst>
            <a:ext uri="{FF2B5EF4-FFF2-40B4-BE49-F238E27FC236}">
              <a16:creationId xmlns:a16="http://schemas.microsoft.com/office/drawing/2014/main" id="{A97F0708-7ECE-40DA-8BF5-C1228FD48BE5}"/>
            </a:ext>
          </a:extLst>
        </xdr:cNvPr>
        <xdr:cNvSpPr txBox="1"/>
      </xdr:nvSpPr>
      <xdr:spPr>
        <a:xfrm>
          <a:off x="1567070" y="6369322"/>
          <a:ext cx="2241768" cy="373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a:solidFill>
                <a:srgbClr val="222831"/>
              </a:solidFill>
              <a:latin typeface="Cerebri Sans Pro Heavy" panose="00000A00000000000000" pitchFamily="50" charset="0"/>
            </a:rPr>
            <a:t>Kategorisasi Data</a:t>
          </a:r>
          <a:endParaRPr lang="en-GB" sz="2400" b="1">
            <a:solidFill>
              <a:srgbClr val="222831"/>
            </a:solidFill>
            <a:latin typeface="Cerebri Sans Pro" panose="00000500000000000000" pitchFamily="50" charset="0"/>
          </a:endParaRPr>
        </a:p>
      </xdr:txBody>
    </xdr:sp>
    <xdr:clientData/>
  </xdr:oneCellAnchor>
  <xdr:twoCellAnchor editAs="oneCell">
    <xdr:from>
      <xdr:col>1</xdr:col>
      <xdr:colOff>248479</xdr:colOff>
      <xdr:row>39</xdr:row>
      <xdr:rowOff>52084</xdr:rowOff>
    </xdr:from>
    <xdr:to>
      <xdr:col>4</xdr:col>
      <xdr:colOff>125194</xdr:colOff>
      <xdr:row>45</xdr:row>
      <xdr:rowOff>173935</xdr:rowOff>
    </xdr:to>
    <xdr:pic>
      <xdr:nvPicPr>
        <xdr:cNvPr id="64" name="Picture 63">
          <a:extLst>
            <a:ext uri="{FF2B5EF4-FFF2-40B4-BE49-F238E27FC236}">
              <a16:creationId xmlns:a16="http://schemas.microsoft.com/office/drawing/2014/main" id="{5ADBE33B-35C9-4822-86DA-1E01C32ACB1F}"/>
            </a:ext>
          </a:extLst>
        </xdr:cNvPr>
        <xdr:cNvPicPr>
          <a:picLocks noChangeAspect="1"/>
        </xdr:cNvPicPr>
      </xdr:nvPicPr>
      <xdr:blipFill>
        <a:blip xmlns:r="http://schemas.openxmlformats.org/officeDocument/2006/relationships" r:embed="rId7"/>
        <a:stretch>
          <a:fillRect/>
        </a:stretch>
      </xdr:blipFill>
      <xdr:spPr>
        <a:xfrm>
          <a:off x="861392" y="7481584"/>
          <a:ext cx="1715454" cy="1264851"/>
        </a:xfrm>
        <a:prstGeom prst="rect">
          <a:avLst/>
        </a:prstGeom>
      </xdr:spPr>
    </xdr:pic>
    <xdr:clientData/>
  </xdr:twoCellAnchor>
  <xdr:oneCellAnchor>
    <xdr:from>
      <xdr:col>1</xdr:col>
      <xdr:colOff>150744</xdr:colOff>
      <xdr:row>37</xdr:row>
      <xdr:rowOff>115952</xdr:rowOff>
    </xdr:from>
    <xdr:ext cx="1410964" cy="279757"/>
    <xdr:sp macro="" textlink="">
      <xdr:nvSpPr>
        <xdr:cNvPr id="90" name="TextBox 89">
          <a:extLst>
            <a:ext uri="{FF2B5EF4-FFF2-40B4-BE49-F238E27FC236}">
              <a16:creationId xmlns:a16="http://schemas.microsoft.com/office/drawing/2014/main" id="{716830AD-45BF-47BA-A541-5F300C551637}"/>
            </a:ext>
          </a:extLst>
        </xdr:cNvPr>
        <xdr:cNvSpPr txBox="1"/>
      </xdr:nvSpPr>
      <xdr:spPr>
        <a:xfrm>
          <a:off x="763657" y="7164452"/>
          <a:ext cx="1410964" cy="279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u="sng">
              <a:solidFill>
                <a:srgbClr val="222831"/>
              </a:solidFill>
              <a:latin typeface="Cerebri Sans Pro Heavy" panose="00000A00000000000000" pitchFamily="50" charset="0"/>
            </a:rPr>
            <a:t>Ta</a:t>
          </a:r>
          <a:r>
            <a:rPr lang="en-GB" sz="1200" u="sng" baseline="0">
              <a:solidFill>
                <a:srgbClr val="222831"/>
              </a:solidFill>
              <a:latin typeface="Cerebri Sans Pro Heavy" panose="00000A00000000000000" pitchFamily="50" charset="0"/>
            </a:rPr>
            <a:t>bel Customer</a:t>
          </a:r>
          <a:endParaRPr lang="en-GB" sz="1600" b="1" u="sng">
            <a:solidFill>
              <a:srgbClr val="222831"/>
            </a:solidFill>
            <a:latin typeface="Cerebri Sans Pro" panose="00000500000000000000" pitchFamily="50" charset="0"/>
          </a:endParaRPr>
        </a:p>
      </xdr:txBody>
    </xdr:sp>
    <xdr:clientData/>
  </xdr:oneCellAnchor>
  <xdr:twoCellAnchor>
    <xdr:from>
      <xdr:col>3</xdr:col>
      <xdr:colOff>364436</xdr:colOff>
      <xdr:row>39</xdr:row>
      <xdr:rowOff>66261</xdr:rowOff>
    </xdr:from>
    <xdr:to>
      <xdr:col>4</xdr:col>
      <xdr:colOff>107675</xdr:colOff>
      <xdr:row>45</xdr:row>
      <xdr:rowOff>173935</xdr:rowOff>
    </xdr:to>
    <xdr:sp macro="" textlink="">
      <xdr:nvSpPr>
        <xdr:cNvPr id="65" name="Rectangle 64">
          <a:extLst>
            <a:ext uri="{FF2B5EF4-FFF2-40B4-BE49-F238E27FC236}">
              <a16:creationId xmlns:a16="http://schemas.microsoft.com/office/drawing/2014/main" id="{5AC1D709-E4A7-4FFB-8B0C-88E6880F8740}"/>
            </a:ext>
          </a:extLst>
        </xdr:cNvPr>
        <xdr:cNvSpPr/>
      </xdr:nvSpPr>
      <xdr:spPr>
        <a:xfrm>
          <a:off x="2203175" y="7495761"/>
          <a:ext cx="356152" cy="1250674"/>
        </a:xfrm>
        <a:prstGeom prst="rect">
          <a:avLst/>
        </a:prstGeom>
        <a:noFill/>
        <a:ln w="38100">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397566</xdr:colOff>
      <xdr:row>39</xdr:row>
      <xdr:rowOff>61291</xdr:rowOff>
    </xdr:from>
    <xdr:to>
      <xdr:col>3</xdr:col>
      <xdr:colOff>331305</xdr:colOff>
      <xdr:row>45</xdr:row>
      <xdr:rowOff>165652</xdr:rowOff>
    </xdr:to>
    <xdr:sp macro="" textlink="">
      <xdr:nvSpPr>
        <xdr:cNvPr id="92" name="Rectangle 91">
          <a:extLst>
            <a:ext uri="{FF2B5EF4-FFF2-40B4-BE49-F238E27FC236}">
              <a16:creationId xmlns:a16="http://schemas.microsoft.com/office/drawing/2014/main" id="{CDCDD0BE-2E98-4AC0-AE08-64F5E1CCDD5F}"/>
            </a:ext>
          </a:extLst>
        </xdr:cNvPr>
        <xdr:cNvSpPr/>
      </xdr:nvSpPr>
      <xdr:spPr>
        <a:xfrm>
          <a:off x="1623392" y="7490791"/>
          <a:ext cx="546652" cy="1247361"/>
        </a:xfrm>
        <a:prstGeom prst="rect">
          <a:avLst/>
        </a:prstGeom>
        <a:noFill/>
        <a:ln w="38100">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348475</xdr:colOff>
      <xdr:row>39</xdr:row>
      <xdr:rowOff>69568</xdr:rowOff>
    </xdr:from>
    <xdr:ext cx="881523" cy="428322"/>
    <xdr:sp macro="" textlink="">
      <xdr:nvSpPr>
        <xdr:cNvPr id="93" name="TextBox 92">
          <a:extLst>
            <a:ext uri="{FF2B5EF4-FFF2-40B4-BE49-F238E27FC236}">
              <a16:creationId xmlns:a16="http://schemas.microsoft.com/office/drawing/2014/main" id="{B57C936C-26C2-40CF-96ED-5E075B6137AF}"/>
            </a:ext>
          </a:extLst>
        </xdr:cNvPr>
        <xdr:cNvSpPr txBox="1"/>
      </xdr:nvSpPr>
      <xdr:spPr>
        <a:xfrm>
          <a:off x="2800127" y="7499068"/>
          <a:ext cx="881523" cy="428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Kuantitatif</a:t>
          </a:r>
        </a:p>
        <a:p>
          <a:pPr algn="ctr"/>
          <a:r>
            <a:rPr lang="en-GB" sz="1050" b="1" i="1" u="none">
              <a:solidFill>
                <a:srgbClr val="BE0027"/>
              </a:solidFill>
              <a:latin typeface="Cerebri Sans Pro" panose="00000500000000000000" pitchFamily="50" charset="0"/>
            </a:rPr>
            <a:t>(diskrit)</a:t>
          </a:r>
          <a:endParaRPr lang="en-GB" sz="1100" b="1" i="1" u="none">
            <a:solidFill>
              <a:srgbClr val="BE0027"/>
            </a:solidFill>
            <a:latin typeface="Cerebri Sans Pro" panose="00000500000000000000" pitchFamily="50" charset="0"/>
          </a:endParaRPr>
        </a:p>
      </xdr:txBody>
    </xdr:sp>
    <xdr:clientData/>
  </xdr:oneCellAnchor>
  <xdr:twoCellAnchor>
    <xdr:from>
      <xdr:col>4</xdr:col>
      <xdr:colOff>334617</xdr:colOff>
      <xdr:row>39</xdr:row>
      <xdr:rowOff>41413</xdr:rowOff>
    </xdr:from>
    <xdr:to>
      <xdr:col>6</xdr:col>
      <xdr:colOff>57979</xdr:colOff>
      <xdr:row>41</xdr:row>
      <xdr:rowOff>132521</xdr:rowOff>
    </xdr:to>
    <xdr:sp macro="" textlink="">
      <xdr:nvSpPr>
        <xdr:cNvPr id="94" name="Rectangle 93">
          <a:extLst>
            <a:ext uri="{FF2B5EF4-FFF2-40B4-BE49-F238E27FC236}">
              <a16:creationId xmlns:a16="http://schemas.microsoft.com/office/drawing/2014/main" id="{F2FD298C-4CF5-47C0-9D0D-3EF764DCD1CE}"/>
            </a:ext>
          </a:extLst>
        </xdr:cNvPr>
        <xdr:cNvSpPr/>
      </xdr:nvSpPr>
      <xdr:spPr>
        <a:xfrm>
          <a:off x="2786269" y="7470913"/>
          <a:ext cx="949188" cy="472108"/>
        </a:xfrm>
        <a:prstGeom prst="rect">
          <a:avLst/>
        </a:prstGeom>
        <a:noFill/>
        <a:ln w="28575">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362778</xdr:colOff>
      <xdr:row>43</xdr:row>
      <xdr:rowOff>149087</xdr:rowOff>
    </xdr:from>
    <xdr:to>
      <xdr:col>6</xdr:col>
      <xdr:colOff>91109</xdr:colOff>
      <xdr:row>46</xdr:row>
      <xdr:rowOff>53009</xdr:rowOff>
    </xdr:to>
    <xdr:sp macro="" textlink="">
      <xdr:nvSpPr>
        <xdr:cNvPr id="102" name="Rectangle 101">
          <a:extLst>
            <a:ext uri="{FF2B5EF4-FFF2-40B4-BE49-F238E27FC236}">
              <a16:creationId xmlns:a16="http://schemas.microsoft.com/office/drawing/2014/main" id="{182E6788-8D5D-462E-AE39-44393214944F}"/>
            </a:ext>
          </a:extLst>
        </xdr:cNvPr>
        <xdr:cNvSpPr/>
      </xdr:nvSpPr>
      <xdr:spPr>
        <a:xfrm>
          <a:off x="2814430" y="8340587"/>
          <a:ext cx="954157" cy="475422"/>
        </a:xfrm>
        <a:prstGeom prst="rect">
          <a:avLst/>
        </a:prstGeom>
        <a:noFill/>
        <a:ln w="28575">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107675</xdr:colOff>
      <xdr:row>40</xdr:row>
      <xdr:rowOff>86967</xdr:rowOff>
    </xdr:from>
    <xdr:to>
      <xdr:col>4</xdr:col>
      <xdr:colOff>334617</xdr:colOff>
      <xdr:row>42</xdr:row>
      <xdr:rowOff>120098</xdr:rowOff>
    </xdr:to>
    <xdr:cxnSp macro="">
      <xdr:nvCxnSpPr>
        <xdr:cNvPr id="104" name="Connector: Elbow 103">
          <a:extLst>
            <a:ext uri="{FF2B5EF4-FFF2-40B4-BE49-F238E27FC236}">
              <a16:creationId xmlns:a16="http://schemas.microsoft.com/office/drawing/2014/main" id="{5FE33F74-7F8E-4C64-8D82-62FBB56A84A5}"/>
            </a:ext>
          </a:extLst>
        </xdr:cNvPr>
        <xdr:cNvCxnSpPr>
          <a:stCxn id="65" idx="3"/>
          <a:endCxn id="94" idx="1"/>
        </xdr:cNvCxnSpPr>
      </xdr:nvCxnSpPr>
      <xdr:spPr>
        <a:xfrm flipV="1">
          <a:off x="2559327" y="7706967"/>
          <a:ext cx="226942" cy="414131"/>
        </a:xfrm>
        <a:prstGeom prst="bentConnector3">
          <a:avLst/>
        </a:prstGeom>
        <a:ln w="28575">
          <a:solidFill>
            <a:srgbClr val="BE002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57979</xdr:colOff>
      <xdr:row>45</xdr:row>
      <xdr:rowOff>165651</xdr:rowOff>
    </xdr:from>
    <xdr:to>
      <xdr:col>5</xdr:col>
      <xdr:colOff>226944</xdr:colOff>
      <xdr:row>46</xdr:row>
      <xdr:rowOff>53008</xdr:rowOff>
    </xdr:to>
    <xdr:cxnSp macro="">
      <xdr:nvCxnSpPr>
        <xdr:cNvPr id="106" name="Connector: Elbow 105">
          <a:extLst>
            <a:ext uri="{FF2B5EF4-FFF2-40B4-BE49-F238E27FC236}">
              <a16:creationId xmlns:a16="http://schemas.microsoft.com/office/drawing/2014/main" id="{D72655CF-7B7A-4EAA-8478-CBED63B67DEB}"/>
            </a:ext>
          </a:extLst>
        </xdr:cNvPr>
        <xdr:cNvCxnSpPr>
          <a:stCxn id="92" idx="2"/>
          <a:endCxn id="102" idx="2"/>
        </xdr:cNvCxnSpPr>
      </xdr:nvCxnSpPr>
      <xdr:spPr>
        <a:xfrm rot="16200000" flipH="1">
          <a:off x="2555185" y="8079684"/>
          <a:ext cx="77857" cy="1394791"/>
        </a:xfrm>
        <a:prstGeom prst="bentConnector3">
          <a:avLst>
            <a:gd name="adj1" fmla="val 393615"/>
          </a:avLst>
        </a:prstGeom>
        <a:ln w="28575">
          <a:solidFill>
            <a:srgbClr val="32E0C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329134</xdr:colOff>
      <xdr:row>43</xdr:row>
      <xdr:rowOff>163991</xdr:rowOff>
    </xdr:from>
    <xdr:ext cx="993092" cy="420693"/>
    <xdr:sp macro="" textlink="">
      <xdr:nvSpPr>
        <xdr:cNvPr id="113" name="TextBox 112">
          <a:extLst>
            <a:ext uri="{FF2B5EF4-FFF2-40B4-BE49-F238E27FC236}">
              <a16:creationId xmlns:a16="http://schemas.microsoft.com/office/drawing/2014/main" id="{43158B23-5DBF-46B2-835F-F9519A6EA359}"/>
            </a:ext>
          </a:extLst>
        </xdr:cNvPr>
        <xdr:cNvSpPr txBox="1"/>
      </xdr:nvSpPr>
      <xdr:spPr>
        <a:xfrm>
          <a:off x="2780786" y="8355491"/>
          <a:ext cx="993092" cy="42069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Kualitatif</a:t>
          </a:r>
        </a:p>
        <a:p>
          <a:pPr algn="ctr"/>
          <a:r>
            <a:rPr lang="en-GB" sz="1050" b="1" i="1" u="none">
              <a:solidFill>
                <a:srgbClr val="32E0C4"/>
              </a:solidFill>
              <a:latin typeface="Cerebri Sans Pro" panose="00000500000000000000" pitchFamily="50" charset="0"/>
            </a:rPr>
            <a:t>(kategorikal)</a:t>
          </a:r>
          <a:endParaRPr lang="en-GB" sz="1100" b="1" i="1" u="none">
            <a:solidFill>
              <a:srgbClr val="32E0C4"/>
            </a:solidFill>
            <a:latin typeface="Cerebri Sans Pro" panose="00000500000000000000" pitchFamily="50" charset="0"/>
          </a:endParaRPr>
        </a:p>
      </xdr:txBody>
    </xdr:sp>
    <xdr:clientData/>
  </xdr:oneCellAnchor>
  <xdr:twoCellAnchor editAs="oneCell">
    <xdr:from>
      <xdr:col>6</xdr:col>
      <xdr:colOff>430696</xdr:colOff>
      <xdr:row>43</xdr:row>
      <xdr:rowOff>103464</xdr:rowOff>
    </xdr:from>
    <xdr:to>
      <xdr:col>10</xdr:col>
      <xdr:colOff>546653</xdr:colOff>
      <xdr:row>48</xdr:row>
      <xdr:rowOff>199</xdr:rowOff>
    </xdr:to>
    <xdr:pic>
      <xdr:nvPicPr>
        <xdr:cNvPr id="123" name="Picture 122">
          <a:extLst>
            <a:ext uri="{FF2B5EF4-FFF2-40B4-BE49-F238E27FC236}">
              <a16:creationId xmlns:a16="http://schemas.microsoft.com/office/drawing/2014/main" id="{8D40FFA4-4FF2-4F7B-973B-ACD925EEE459}"/>
            </a:ext>
          </a:extLst>
        </xdr:cNvPr>
        <xdr:cNvPicPr>
          <a:picLocks noChangeAspect="1"/>
        </xdr:cNvPicPr>
      </xdr:nvPicPr>
      <xdr:blipFill>
        <a:blip xmlns:r="http://schemas.openxmlformats.org/officeDocument/2006/relationships" r:embed="rId8"/>
        <a:stretch>
          <a:fillRect/>
        </a:stretch>
      </xdr:blipFill>
      <xdr:spPr>
        <a:xfrm>
          <a:off x="4108174" y="8294964"/>
          <a:ext cx="2567609" cy="844241"/>
        </a:xfrm>
        <a:prstGeom prst="rect">
          <a:avLst/>
        </a:prstGeom>
      </xdr:spPr>
    </xdr:pic>
    <xdr:clientData/>
  </xdr:twoCellAnchor>
  <xdr:oneCellAnchor>
    <xdr:from>
      <xdr:col>6</xdr:col>
      <xdr:colOff>336275</xdr:colOff>
      <xdr:row>41</xdr:row>
      <xdr:rowOff>160679</xdr:rowOff>
    </xdr:from>
    <xdr:ext cx="1256754" cy="279757"/>
    <xdr:sp macro="" textlink="">
      <xdr:nvSpPr>
        <xdr:cNvPr id="127" name="TextBox 126">
          <a:extLst>
            <a:ext uri="{FF2B5EF4-FFF2-40B4-BE49-F238E27FC236}">
              <a16:creationId xmlns:a16="http://schemas.microsoft.com/office/drawing/2014/main" id="{A64CAAC6-5D1D-457D-8631-2676779C9ECD}"/>
            </a:ext>
          </a:extLst>
        </xdr:cNvPr>
        <xdr:cNvSpPr txBox="1"/>
      </xdr:nvSpPr>
      <xdr:spPr>
        <a:xfrm>
          <a:off x="4013753" y="7971179"/>
          <a:ext cx="1256754" cy="279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u="sng">
              <a:solidFill>
                <a:srgbClr val="222831"/>
              </a:solidFill>
              <a:latin typeface="Cerebri Sans Pro Heavy" panose="00000A00000000000000" pitchFamily="50" charset="0"/>
            </a:rPr>
            <a:t>Ta</a:t>
          </a:r>
          <a:r>
            <a:rPr lang="en-GB" sz="1200" u="sng" baseline="0">
              <a:solidFill>
                <a:srgbClr val="222831"/>
              </a:solidFill>
              <a:latin typeface="Cerebri Sans Pro Heavy" panose="00000A00000000000000" pitchFamily="50" charset="0"/>
            </a:rPr>
            <a:t>bel Product</a:t>
          </a:r>
          <a:endParaRPr lang="en-GB" sz="1600" b="1" u="sng">
            <a:solidFill>
              <a:srgbClr val="222831"/>
            </a:solidFill>
            <a:latin typeface="Cerebri Sans Pro" panose="00000500000000000000" pitchFamily="50" charset="0"/>
          </a:endParaRPr>
        </a:p>
      </xdr:txBody>
    </xdr:sp>
    <xdr:clientData/>
  </xdr:oneCellAnchor>
  <xdr:twoCellAnchor>
    <xdr:from>
      <xdr:col>8</xdr:col>
      <xdr:colOff>110988</xdr:colOff>
      <xdr:row>43</xdr:row>
      <xdr:rowOff>114302</xdr:rowOff>
    </xdr:from>
    <xdr:to>
      <xdr:col>9</xdr:col>
      <xdr:colOff>364435</xdr:colOff>
      <xdr:row>47</xdr:row>
      <xdr:rowOff>182218</xdr:rowOff>
    </xdr:to>
    <xdr:sp macro="" textlink="">
      <xdr:nvSpPr>
        <xdr:cNvPr id="128" name="Rectangle 127">
          <a:extLst>
            <a:ext uri="{FF2B5EF4-FFF2-40B4-BE49-F238E27FC236}">
              <a16:creationId xmlns:a16="http://schemas.microsoft.com/office/drawing/2014/main" id="{BEBC4C00-28D4-4A4B-9971-0F2A619DB0E2}"/>
            </a:ext>
          </a:extLst>
        </xdr:cNvPr>
        <xdr:cNvSpPr/>
      </xdr:nvSpPr>
      <xdr:spPr>
        <a:xfrm>
          <a:off x="5014292" y="8305802"/>
          <a:ext cx="866360" cy="829916"/>
        </a:xfrm>
        <a:prstGeom prst="rect">
          <a:avLst/>
        </a:prstGeom>
        <a:noFill/>
        <a:ln w="38100">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461099</xdr:colOff>
      <xdr:row>48</xdr:row>
      <xdr:rowOff>80293</xdr:rowOff>
    </xdr:from>
    <xdr:to>
      <xdr:col>8</xdr:col>
      <xdr:colOff>197226</xdr:colOff>
      <xdr:row>50</xdr:row>
      <xdr:rowOff>174715</xdr:rowOff>
    </xdr:to>
    <xdr:sp macro="" textlink="">
      <xdr:nvSpPr>
        <xdr:cNvPr id="129" name="Rectangle 128">
          <a:extLst>
            <a:ext uri="{FF2B5EF4-FFF2-40B4-BE49-F238E27FC236}">
              <a16:creationId xmlns:a16="http://schemas.microsoft.com/office/drawing/2014/main" id="{38164003-249A-4E66-B869-9BE0BCC4C6B4}"/>
            </a:ext>
          </a:extLst>
        </xdr:cNvPr>
        <xdr:cNvSpPr/>
      </xdr:nvSpPr>
      <xdr:spPr>
        <a:xfrm>
          <a:off x="4091805" y="9224293"/>
          <a:ext cx="946362" cy="475422"/>
        </a:xfrm>
        <a:prstGeom prst="rect">
          <a:avLst/>
        </a:prstGeom>
        <a:noFill/>
        <a:ln w="28575">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329163</xdr:colOff>
      <xdr:row>47</xdr:row>
      <xdr:rowOff>182217</xdr:rowOff>
    </xdr:from>
    <xdr:to>
      <xdr:col>8</xdr:col>
      <xdr:colOff>540272</xdr:colOff>
      <xdr:row>50</xdr:row>
      <xdr:rowOff>174714</xdr:rowOff>
    </xdr:to>
    <xdr:cxnSp macro="">
      <xdr:nvCxnSpPr>
        <xdr:cNvPr id="130" name="Connector: Elbow 129">
          <a:extLst>
            <a:ext uri="{FF2B5EF4-FFF2-40B4-BE49-F238E27FC236}">
              <a16:creationId xmlns:a16="http://schemas.microsoft.com/office/drawing/2014/main" id="{DDE578FF-6BB4-478E-BDE2-359278DFB999}"/>
            </a:ext>
          </a:extLst>
        </xdr:cNvPr>
        <xdr:cNvCxnSpPr>
          <a:stCxn id="128" idx="2"/>
          <a:endCxn id="129" idx="2"/>
        </xdr:cNvCxnSpPr>
      </xdr:nvCxnSpPr>
      <xdr:spPr>
        <a:xfrm rot="5400000">
          <a:off x="4691101" y="9009603"/>
          <a:ext cx="563997" cy="816226"/>
        </a:xfrm>
        <a:prstGeom prst="bentConnector3">
          <a:avLst>
            <a:gd name="adj1" fmla="val 140532"/>
          </a:avLst>
        </a:prstGeom>
        <a:ln w="28575">
          <a:solidFill>
            <a:srgbClr val="32E0C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469354</xdr:colOff>
      <xdr:row>48</xdr:row>
      <xdr:rowOff>86427</xdr:rowOff>
    </xdr:from>
    <xdr:ext cx="993092" cy="420693"/>
    <xdr:sp macro="" textlink="">
      <xdr:nvSpPr>
        <xdr:cNvPr id="131" name="TextBox 130">
          <a:extLst>
            <a:ext uri="{FF2B5EF4-FFF2-40B4-BE49-F238E27FC236}">
              <a16:creationId xmlns:a16="http://schemas.microsoft.com/office/drawing/2014/main" id="{C4A5C9BB-0469-4DC1-98AC-C0A4847BA41D}"/>
            </a:ext>
          </a:extLst>
        </xdr:cNvPr>
        <xdr:cNvSpPr txBox="1"/>
      </xdr:nvSpPr>
      <xdr:spPr>
        <a:xfrm>
          <a:off x="4100060" y="9230427"/>
          <a:ext cx="993092" cy="42069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Kualitatif</a:t>
          </a:r>
        </a:p>
        <a:p>
          <a:pPr algn="ctr"/>
          <a:r>
            <a:rPr lang="en-GB" sz="1050" b="1" i="1" u="none">
              <a:solidFill>
                <a:srgbClr val="32E0C4"/>
              </a:solidFill>
              <a:latin typeface="Cerebri Sans Pro" panose="00000500000000000000" pitchFamily="50" charset="0"/>
            </a:rPr>
            <a:t>(kategorikal)</a:t>
          </a:r>
          <a:endParaRPr lang="en-GB" sz="1100" b="1" i="1" u="none">
            <a:solidFill>
              <a:srgbClr val="32E0C4"/>
            </a:solidFill>
            <a:latin typeface="Cerebri Sans Pro" panose="00000500000000000000" pitchFamily="50" charset="0"/>
          </a:endParaRPr>
        </a:p>
      </xdr:txBody>
    </xdr:sp>
    <xdr:clientData/>
  </xdr:oneCellAnchor>
  <xdr:twoCellAnchor>
    <xdr:from>
      <xdr:col>9</xdr:col>
      <xdr:colOff>396104</xdr:colOff>
      <xdr:row>43</xdr:row>
      <xdr:rowOff>111084</xdr:rowOff>
    </xdr:from>
    <xdr:to>
      <xdr:col>10</xdr:col>
      <xdr:colOff>515471</xdr:colOff>
      <xdr:row>48</xdr:row>
      <xdr:rowOff>11206</xdr:rowOff>
    </xdr:to>
    <xdr:sp macro="" textlink="">
      <xdr:nvSpPr>
        <xdr:cNvPr id="137" name="Rectangle 136">
          <a:extLst>
            <a:ext uri="{FF2B5EF4-FFF2-40B4-BE49-F238E27FC236}">
              <a16:creationId xmlns:a16="http://schemas.microsoft.com/office/drawing/2014/main" id="{1D8339B7-C59B-4C86-B0E5-A0EF677BF030}"/>
            </a:ext>
          </a:extLst>
        </xdr:cNvPr>
        <xdr:cNvSpPr/>
      </xdr:nvSpPr>
      <xdr:spPr>
        <a:xfrm>
          <a:off x="5842163" y="8302584"/>
          <a:ext cx="724484" cy="852622"/>
        </a:xfrm>
        <a:prstGeom prst="rect">
          <a:avLst/>
        </a:prstGeom>
        <a:noFill/>
        <a:ln w="38100">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9</xdr:col>
      <xdr:colOff>301703</xdr:colOff>
      <xdr:row>49</xdr:row>
      <xdr:rowOff>103185</xdr:rowOff>
    </xdr:from>
    <xdr:ext cx="881523" cy="428322"/>
    <xdr:sp macro="" textlink="">
      <xdr:nvSpPr>
        <xdr:cNvPr id="138" name="TextBox 137">
          <a:extLst>
            <a:ext uri="{FF2B5EF4-FFF2-40B4-BE49-F238E27FC236}">
              <a16:creationId xmlns:a16="http://schemas.microsoft.com/office/drawing/2014/main" id="{FF6B9486-0B3D-4CB1-97C9-F0495215FBD2}"/>
            </a:ext>
          </a:extLst>
        </xdr:cNvPr>
        <xdr:cNvSpPr txBox="1"/>
      </xdr:nvSpPr>
      <xdr:spPr>
        <a:xfrm>
          <a:off x="5747762" y="9437685"/>
          <a:ext cx="881523" cy="428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Kuantitatif</a:t>
          </a:r>
        </a:p>
        <a:p>
          <a:pPr algn="ctr"/>
          <a:r>
            <a:rPr lang="en-GB" sz="1050" b="1" i="1" u="none">
              <a:solidFill>
                <a:srgbClr val="BE0027"/>
              </a:solidFill>
              <a:latin typeface="Cerebri Sans Pro" panose="00000500000000000000" pitchFamily="50" charset="0"/>
            </a:rPr>
            <a:t>(diskrit)</a:t>
          </a:r>
          <a:endParaRPr lang="en-GB" sz="1100" b="1" i="1" u="none">
            <a:solidFill>
              <a:srgbClr val="BE0027"/>
            </a:solidFill>
            <a:latin typeface="Cerebri Sans Pro" panose="00000500000000000000" pitchFamily="50" charset="0"/>
          </a:endParaRPr>
        </a:p>
      </xdr:txBody>
    </xdr:sp>
    <xdr:clientData/>
  </xdr:oneCellAnchor>
  <xdr:twoCellAnchor>
    <xdr:from>
      <xdr:col>9</xdr:col>
      <xdr:colOff>243021</xdr:colOff>
      <xdr:row>49</xdr:row>
      <xdr:rowOff>75030</xdr:rowOff>
    </xdr:from>
    <xdr:to>
      <xdr:col>10</xdr:col>
      <xdr:colOff>571501</xdr:colOff>
      <xdr:row>51</xdr:row>
      <xdr:rowOff>166138</xdr:rowOff>
    </xdr:to>
    <xdr:sp macro="" textlink="">
      <xdr:nvSpPr>
        <xdr:cNvPr id="139" name="Rectangle 138">
          <a:extLst>
            <a:ext uri="{FF2B5EF4-FFF2-40B4-BE49-F238E27FC236}">
              <a16:creationId xmlns:a16="http://schemas.microsoft.com/office/drawing/2014/main" id="{88E98D25-413A-411E-B10E-FA42419E5BD2}"/>
            </a:ext>
          </a:extLst>
        </xdr:cNvPr>
        <xdr:cNvSpPr/>
      </xdr:nvSpPr>
      <xdr:spPr>
        <a:xfrm>
          <a:off x="5689080" y="9409530"/>
          <a:ext cx="933597" cy="472108"/>
        </a:xfrm>
        <a:prstGeom prst="rect">
          <a:avLst/>
        </a:prstGeom>
        <a:noFill/>
        <a:ln w="28575">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243021</xdr:colOff>
      <xdr:row>45</xdr:row>
      <xdr:rowOff>156395</xdr:rowOff>
    </xdr:from>
    <xdr:to>
      <xdr:col>10</xdr:col>
      <xdr:colOff>515471</xdr:colOff>
      <xdr:row>50</xdr:row>
      <xdr:rowOff>120584</xdr:rowOff>
    </xdr:to>
    <xdr:cxnSp macro="">
      <xdr:nvCxnSpPr>
        <xdr:cNvPr id="140" name="Connector: Elbow 139">
          <a:extLst>
            <a:ext uri="{FF2B5EF4-FFF2-40B4-BE49-F238E27FC236}">
              <a16:creationId xmlns:a16="http://schemas.microsoft.com/office/drawing/2014/main" id="{80946304-91AB-4F3B-945F-A72946EF7D3C}"/>
            </a:ext>
          </a:extLst>
        </xdr:cNvPr>
        <xdr:cNvCxnSpPr>
          <a:stCxn id="137" idx="3"/>
          <a:endCxn id="139" idx="1"/>
        </xdr:cNvCxnSpPr>
      </xdr:nvCxnSpPr>
      <xdr:spPr>
        <a:xfrm flipH="1">
          <a:off x="5689080" y="8728895"/>
          <a:ext cx="877567" cy="916689"/>
        </a:xfrm>
        <a:prstGeom prst="bentConnector5">
          <a:avLst>
            <a:gd name="adj1" fmla="val -26049"/>
            <a:gd name="adj2" fmla="val 60377"/>
            <a:gd name="adj3" fmla="val 126049"/>
          </a:avLst>
        </a:prstGeom>
        <a:ln w="28575">
          <a:solidFill>
            <a:srgbClr val="BE002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205433</xdr:colOff>
      <xdr:row>54</xdr:row>
      <xdr:rowOff>7158</xdr:rowOff>
    </xdr:from>
    <xdr:ext cx="1044581" cy="279757"/>
    <xdr:sp macro="" textlink="">
      <xdr:nvSpPr>
        <xdr:cNvPr id="146" name="TextBox 145">
          <a:extLst>
            <a:ext uri="{FF2B5EF4-FFF2-40B4-BE49-F238E27FC236}">
              <a16:creationId xmlns:a16="http://schemas.microsoft.com/office/drawing/2014/main" id="{F76ADC72-2559-4C30-8419-9C522222C944}"/>
            </a:ext>
          </a:extLst>
        </xdr:cNvPr>
        <xdr:cNvSpPr txBox="1"/>
      </xdr:nvSpPr>
      <xdr:spPr>
        <a:xfrm>
          <a:off x="815033" y="10294158"/>
          <a:ext cx="1044581" cy="279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u="sng">
              <a:solidFill>
                <a:srgbClr val="222831"/>
              </a:solidFill>
              <a:latin typeface="Cerebri Sans Pro Heavy" panose="00000A00000000000000" pitchFamily="50" charset="0"/>
            </a:rPr>
            <a:t>Ta</a:t>
          </a:r>
          <a:r>
            <a:rPr lang="en-GB" sz="1200" u="sng" baseline="0">
              <a:solidFill>
                <a:srgbClr val="222831"/>
              </a:solidFill>
              <a:latin typeface="Cerebri Sans Pro Heavy" panose="00000A00000000000000" pitchFamily="50" charset="0"/>
            </a:rPr>
            <a:t>bel Sales</a:t>
          </a:r>
          <a:endParaRPr lang="en-GB" sz="1600" b="1" u="sng">
            <a:solidFill>
              <a:srgbClr val="222831"/>
            </a:solidFill>
            <a:latin typeface="Cerebri Sans Pro" panose="00000500000000000000" pitchFamily="50" charset="0"/>
          </a:endParaRPr>
        </a:p>
      </xdr:txBody>
    </xdr:sp>
    <xdr:clientData/>
  </xdr:oneCellAnchor>
  <xdr:twoCellAnchor editAs="oneCell">
    <xdr:from>
      <xdr:col>1</xdr:col>
      <xdr:colOff>290864</xdr:colOff>
      <xdr:row>55</xdr:row>
      <xdr:rowOff>139515</xdr:rowOff>
    </xdr:from>
    <xdr:to>
      <xdr:col>9</xdr:col>
      <xdr:colOff>78440</xdr:colOff>
      <xdr:row>68</xdr:row>
      <xdr:rowOff>112443</xdr:rowOff>
    </xdr:to>
    <xdr:pic>
      <xdr:nvPicPr>
        <xdr:cNvPr id="143" name="Picture 142">
          <a:extLst>
            <a:ext uri="{FF2B5EF4-FFF2-40B4-BE49-F238E27FC236}">
              <a16:creationId xmlns:a16="http://schemas.microsoft.com/office/drawing/2014/main" id="{09FC422A-BD87-4621-9014-195AAB051AB0}"/>
            </a:ext>
          </a:extLst>
        </xdr:cNvPr>
        <xdr:cNvPicPr>
          <a:picLocks noChangeAspect="1"/>
        </xdr:cNvPicPr>
      </xdr:nvPicPr>
      <xdr:blipFill>
        <a:blip xmlns:r="http://schemas.openxmlformats.org/officeDocument/2006/relationships" r:embed="rId9"/>
        <a:stretch>
          <a:fillRect/>
        </a:stretch>
      </xdr:blipFill>
      <xdr:spPr>
        <a:xfrm>
          <a:off x="900464" y="10617015"/>
          <a:ext cx="4664376" cy="2449428"/>
        </a:xfrm>
        <a:prstGeom prst="rect">
          <a:avLst/>
        </a:prstGeom>
      </xdr:spPr>
    </xdr:pic>
    <xdr:clientData/>
  </xdr:twoCellAnchor>
  <xdr:twoCellAnchor>
    <xdr:from>
      <xdr:col>5</xdr:col>
      <xdr:colOff>375617</xdr:colOff>
      <xdr:row>55</xdr:row>
      <xdr:rowOff>147016</xdr:rowOff>
    </xdr:from>
    <xdr:to>
      <xdr:col>6</xdr:col>
      <xdr:colOff>381000</xdr:colOff>
      <xdr:row>68</xdr:row>
      <xdr:rowOff>133350</xdr:rowOff>
    </xdr:to>
    <xdr:sp macro="" textlink="">
      <xdr:nvSpPr>
        <xdr:cNvPr id="153" name="Rectangle 152">
          <a:extLst>
            <a:ext uri="{FF2B5EF4-FFF2-40B4-BE49-F238E27FC236}">
              <a16:creationId xmlns:a16="http://schemas.microsoft.com/office/drawing/2014/main" id="{361108A6-EB29-4461-A153-0B6FA51588B8}"/>
            </a:ext>
          </a:extLst>
        </xdr:cNvPr>
        <xdr:cNvSpPr/>
      </xdr:nvSpPr>
      <xdr:spPr>
        <a:xfrm>
          <a:off x="3423617" y="10624516"/>
          <a:ext cx="614983" cy="2462834"/>
        </a:xfrm>
        <a:prstGeom prst="rect">
          <a:avLst/>
        </a:prstGeom>
        <a:noFill/>
        <a:ln w="38100">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226529</xdr:colOff>
      <xdr:row>64</xdr:row>
      <xdr:rowOff>168137</xdr:rowOff>
    </xdr:from>
    <xdr:to>
      <xdr:col>11</xdr:col>
      <xdr:colOff>79800</xdr:colOff>
      <xdr:row>67</xdr:row>
      <xdr:rowOff>72059</xdr:rowOff>
    </xdr:to>
    <xdr:sp macro="" textlink="">
      <xdr:nvSpPr>
        <xdr:cNvPr id="154" name="Rectangle 153">
          <a:extLst>
            <a:ext uri="{FF2B5EF4-FFF2-40B4-BE49-F238E27FC236}">
              <a16:creationId xmlns:a16="http://schemas.microsoft.com/office/drawing/2014/main" id="{7E2251FD-74E6-4FE5-A4D7-B1C239759DC7}"/>
            </a:ext>
          </a:extLst>
        </xdr:cNvPr>
        <xdr:cNvSpPr/>
      </xdr:nvSpPr>
      <xdr:spPr>
        <a:xfrm>
          <a:off x="5712929" y="12360137"/>
          <a:ext cx="1072471" cy="475422"/>
        </a:xfrm>
        <a:prstGeom prst="rect">
          <a:avLst/>
        </a:prstGeom>
        <a:noFill/>
        <a:ln w="28575">
          <a:solidFill>
            <a:srgbClr val="32E0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73509</xdr:colOff>
      <xdr:row>67</xdr:row>
      <xdr:rowOff>72059</xdr:rowOff>
    </xdr:from>
    <xdr:to>
      <xdr:col>10</xdr:col>
      <xdr:colOff>153165</xdr:colOff>
      <xdr:row>68</xdr:row>
      <xdr:rowOff>133350</xdr:rowOff>
    </xdr:to>
    <xdr:cxnSp macro="">
      <xdr:nvCxnSpPr>
        <xdr:cNvPr id="155" name="Connector: Elbow 154">
          <a:extLst>
            <a:ext uri="{FF2B5EF4-FFF2-40B4-BE49-F238E27FC236}">
              <a16:creationId xmlns:a16="http://schemas.microsoft.com/office/drawing/2014/main" id="{07FE82AD-57BC-4AC1-981B-ADEC7CD243FD}"/>
            </a:ext>
          </a:extLst>
        </xdr:cNvPr>
        <xdr:cNvCxnSpPr>
          <a:stCxn id="153" idx="2"/>
          <a:endCxn id="154" idx="2"/>
        </xdr:cNvCxnSpPr>
      </xdr:nvCxnSpPr>
      <xdr:spPr>
        <a:xfrm rot="5400000" flipH="1" flipV="1">
          <a:off x="4864241" y="11702427"/>
          <a:ext cx="251791" cy="2518056"/>
        </a:xfrm>
        <a:prstGeom prst="bentConnector3">
          <a:avLst>
            <a:gd name="adj1" fmla="val -90790"/>
          </a:avLst>
        </a:prstGeom>
        <a:ln w="28575">
          <a:solidFill>
            <a:srgbClr val="32E0C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202410</xdr:colOff>
      <xdr:row>65</xdr:row>
      <xdr:rowOff>30641</xdr:rowOff>
    </xdr:from>
    <xdr:ext cx="1124040" cy="420693"/>
    <xdr:sp macro="" textlink="">
      <xdr:nvSpPr>
        <xdr:cNvPr id="156" name="TextBox 155">
          <a:extLst>
            <a:ext uri="{FF2B5EF4-FFF2-40B4-BE49-F238E27FC236}">
              <a16:creationId xmlns:a16="http://schemas.microsoft.com/office/drawing/2014/main" id="{FD1FDB81-883F-4378-AD09-119F46A73D01}"/>
            </a:ext>
          </a:extLst>
        </xdr:cNvPr>
        <xdr:cNvSpPr txBox="1"/>
      </xdr:nvSpPr>
      <xdr:spPr>
        <a:xfrm>
          <a:off x="5688810" y="12413141"/>
          <a:ext cx="1124040" cy="42069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1" u="none">
              <a:solidFill>
                <a:srgbClr val="222831"/>
              </a:solidFill>
              <a:latin typeface="Cerebri Sans Pro" panose="00000500000000000000" pitchFamily="50" charset="0"/>
            </a:rPr>
            <a:t>Kualitatif</a:t>
          </a:r>
        </a:p>
        <a:p>
          <a:pPr algn="ctr"/>
          <a:r>
            <a:rPr lang="en-GB" sz="1050" b="1" i="1" u="none">
              <a:solidFill>
                <a:srgbClr val="32E0C4"/>
              </a:solidFill>
              <a:latin typeface="Cerebri Sans Pro" panose="00000500000000000000" pitchFamily="50" charset="0"/>
            </a:rPr>
            <a:t>(kategorikal)</a:t>
          </a:r>
          <a:endParaRPr lang="en-GB" sz="1100" b="1" i="1" u="none">
            <a:solidFill>
              <a:srgbClr val="32E0C4"/>
            </a:solidFill>
            <a:latin typeface="Cerebri Sans Pro" panose="00000500000000000000" pitchFamily="50" charset="0"/>
          </a:endParaRPr>
        </a:p>
      </xdr:txBody>
    </xdr:sp>
    <xdr:clientData/>
  </xdr:oneCellAnchor>
  <xdr:twoCellAnchor>
    <xdr:from>
      <xdr:col>6</xdr:col>
      <xdr:colOff>412914</xdr:colOff>
      <xdr:row>55</xdr:row>
      <xdr:rowOff>139658</xdr:rowOff>
    </xdr:from>
    <xdr:to>
      <xdr:col>7</xdr:col>
      <xdr:colOff>371476</xdr:colOff>
      <xdr:row>68</xdr:row>
      <xdr:rowOff>152399</xdr:rowOff>
    </xdr:to>
    <xdr:sp macro="" textlink="">
      <xdr:nvSpPr>
        <xdr:cNvPr id="161" name="Rectangle 160">
          <a:extLst>
            <a:ext uri="{FF2B5EF4-FFF2-40B4-BE49-F238E27FC236}">
              <a16:creationId xmlns:a16="http://schemas.microsoft.com/office/drawing/2014/main" id="{2EADF704-02C3-4779-B2E2-FFA1759AE1D0}"/>
            </a:ext>
          </a:extLst>
        </xdr:cNvPr>
        <xdr:cNvSpPr/>
      </xdr:nvSpPr>
      <xdr:spPr>
        <a:xfrm>
          <a:off x="4070514" y="10617158"/>
          <a:ext cx="568162" cy="2489241"/>
        </a:xfrm>
        <a:prstGeom prst="rect">
          <a:avLst/>
        </a:prstGeom>
        <a:noFill/>
        <a:ln w="38100">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9</xdr:col>
      <xdr:colOff>347087</xdr:colOff>
      <xdr:row>54</xdr:row>
      <xdr:rowOff>7935</xdr:rowOff>
    </xdr:from>
    <xdr:ext cx="881523" cy="428322"/>
    <xdr:sp macro="" textlink="">
      <xdr:nvSpPr>
        <xdr:cNvPr id="162" name="TextBox 161">
          <a:extLst>
            <a:ext uri="{FF2B5EF4-FFF2-40B4-BE49-F238E27FC236}">
              <a16:creationId xmlns:a16="http://schemas.microsoft.com/office/drawing/2014/main" id="{D69556DB-CF4D-45CE-A6A1-CCD617F1DB5E}"/>
            </a:ext>
          </a:extLst>
        </xdr:cNvPr>
        <xdr:cNvSpPr txBox="1"/>
      </xdr:nvSpPr>
      <xdr:spPr>
        <a:xfrm>
          <a:off x="5833487" y="10294935"/>
          <a:ext cx="881523" cy="428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Kuantitatif</a:t>
          </a:r>
        </a:p>
        <a:p>
          <a:pPr algn="ctr"/>
          <a:r>
            <a:rPr lang="en-GB" sz="1050" b="1" i="1" u="none">
              <a:solidFill>
                <a:srgbClr val="BE0027"/>
              </a:solidFill>
              <a:latin typeface="Cerebri Sans Pro" panose="00000500000000000000" pitchFamily="50" charset="0"/>
            </a:rPr>
            <a:t>(diskrit)</a:t>
          </a:r>
          <a:endParaRPr lang="en-GB" sz="1100" b="1" i="1" u="none">
            <a:solidFill>
              <a:srgbClr val="BE0027"/>
            </a:solidFill>
            <a:latin typeface="Cerebri Sans Pro" panose="00000500000000000000" pitchFamily="50" charset="0"/>
          </a:endParaRPr>
        </a:p>
      </xdr:txBody>
    </xdr:sp>
    <xdr:clientData/>
  </xdr:oneCellAnchor>
  <xdr:twoCellAnchor>
    <xdr:from>
      <xdr:col>9</xdr:col>
      <xdr:colOff>326505</xdr:colOff>
      <xdr:row>53</xdr:row>
      <xdr:rowOff>179805</xdr:rowOff>
    </xdr:from>
    <xdr:to>
      <xdr:col>11</xdr:col>
      <xdr:colOff>45385</xdr:colOff>
      <xdr:row>56</xdr:row>
      <xdr:rowOff>80413</xdr:rowOff>
    </xdr:to>
    <xdr:sp macro="" textlink="">
      <xdr:nvSpPr>
        <xdr:cNvPr id="163" name="Rectangle 162">
          <a:extLst>
            <a:ext uri="{FF2B5EF4-FFF2-40B4-BE49-F238E27FC236}">
              <a16:creationId xmlns:a16="http://schemas.microsoft.com/office/drawing/2014/main" id="{372214E7-BAAB-4144-9AAB-B96E9FBB61E5}"/>
            </a:ext>
          </a:extLst>
        </xdr:cNvPr>
        <xdr:cNvSpPr/>
      </xdr:nvSpPr>
      <xdr:spPr>
        <a:xfrm>
          <a:off x="5812905" y="10276305"/>
          <a:ext cx="938080" cy="472108"/>
        </a:xfrm>
        <a:prstGeom prst="rect">
          <a:avLst/>
        </a:prstGeom>
        <a:noFill/>
        <a:ln w="28575">
          <a:solidFill>
            <a:srgbClr val="BE002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87396</xdr:colOff>
      <xdr:row>55</xdr:row>
      <xdr:rowOff>34859</xdr:rowOff>
    </xdr:from>
    <xdr:to>
      <xdr:col>9</xdr:col>
      <xdr:colOff>326506</xdr:colOff>
      <xdr:row>55</xdr:row>
      <xdr:rowOff>139658</xdr:rowOff>
    </xdr:to>
    <xdr:cxnSp macro="">
      <xdr:nvCxnSpPr>
        <xdr:cNvPr id="164" name="Connector: Elbow 163">
          <a:extLst>
            <a:ext uri="{FF2B5EF4-FFF2-40B4-BE49-F238E27FC236}">
              <a16:creationId xmlns:a16="http://schemas.microsoft.com/office/drawing/2014/main" id="{F17E338C-AF30-4F64-BD6B-574972C4F491}"/>
            </a:ext>
          </a:extLst>
        </xdr:cNvPr>
        <xdr:cNvCxnSpPr>
          <a:stCxn id="161" idx="0"/>
          <a:endCxn id="163" idx="1"/>
        </xdr:cNvCxnSpPr>
      </xdr:nvCxnSpPr>
      <xdr:spPr>
        <a:xfrm rot="5400000" flipH="1" flipV="1">
          <a:off x="5031351" y="9835604"/>
          <a:ext cx="104799" cy="1458310"/>
        </a:xfrm>
        <a:prstGeom prst="bentConnector2">
          <a:avLst/>
        </a:prstGeom>
        <a:ln w="28575">
          <a:solidFill>
            <a:srgbClr val="BE002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393863</xdr:colOff>
      <xdr:row>55</xdr:row>
      <xdr:rowOff>139658</xdr:rowOff>
    </xdr:from>
    <xdr:to>
      <xdr:col>9</xdr:col>
      <xdr:colOff>66674</xdr:colOff>
      <xdr:row>68</xdr:row>
      <xdr:rowOff>152399</xdr:rowOff>
    </xdr:to>
    <xdr:sp macro="" textlink="">
      <xdr:nvSpPr>
        <xdr:cNvPr id="172" name="Rectangle 171">
          <a:extLst>
            <a:ext uri="{FF2B5EF4-FFF2-40B4-BE49-F238E27FC236}">
              <a16:creationId xmlns:a16="http://schemas.microsoft.com/office/drawing/2014/main" id="{3709020F-C598-4F3D-9E7A-4584BE95464B}"/>
            </a:ext>
          </a:extLst>
        </xdr:cNvPr>
        <xdr:cNvSpPr/>
      </xdr:nvSpPr>
      <xdr:spPr>
        <a:xfrm>
          <a:off x="4661063" y="10617158"/>
          <a:ext cx="892011" cy="2489241"/>
        </a:xfrm>
        <a:prstGeom prst="rect">
          <a:avLst/>
        </a:prstGeom>
        <a:noFill/>
        <a:ln w="38100">
          <a:solidFill>
            <a:srgbClr val="22283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222831"/>
            </a:solidFill>
          </a:endParaRPr>
        </a:p>
      </xdr:txBody>
    </xdr:sp>
    <xdr:clientData/>
  </xdr:twoCellAnchor>
  <xdr:twoCellAnchor>
    <xdr:from>
      <xdr:col>9</xdr:col>
      <xdr:colOff>336030</xdr:colOff>
      <xdr:row>59</xdr:row>
      <xdr:rowOff>17880</xdr:rowOff>
    </xdr:from>
    <xdr:to>
      <xdr:col>11</xdr:col>
      <xdr:colOff>54910</xdr:colOff>
      <xdr:row>61</xdr:row>
      <xdr:rowOff>108988</xdr:rowOff>
    </xdr:to>
    <xdr:sp macro="" textlink="">
      <xdr:nvSpPr>
        <xdr:cNvPr id="173" name="Rectangle 172">
          <a:extLst>
            <a:ext uri="{FF2B5EF4-FFF2-40B4-BE49-F238E27FC236}">
              <a16:creationId xmlns:a16="http://schemas.microsoft.com/office/drawing/2014/main" id="{2ABA0FA9-1CB1-4EF0-879B-71B5D262AD97}"/>
            </a:ext>
          </a:extLst>
        </xdr:cNvPr>
        <xdr:cNvSpPr/>
      </xdr:nvSpPr>
      <xdr:spPr>
        <a:xfrm>
          <a:off x="5822430" y="11257380"/>
          <a:ext cx="938080" cy="472108"/>
        </a:xfrm>
        <a:prstGeom prst="rect">
          <a:avLst/>
        </a:prstGeom>
        <a:noFill/>
        <a:ln w="28575">
          <a:solidFill>
            <a:srgbClr val="22283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9</xdr:col>
      <xdr:colOff>308987</xdr:colOff>
      <xdr:row>59</xdr:row>
      <xdr:rowOff>36510</xdr:rowOff>
    </xdr:from>
    <xdr:ext cx="881523" cy="428322"/>
    <xdr:sp macro="" textlink="">
      <xdr:nvSpPr>
        <xdr:cNvPr id="175" name="TextBox 174">
          <a:extLst>
            <a:ext uri="{FF2B5EF4-FFF2-40B4-BE49-F238E27FC236}">
              <a16:creationId xmlns:a16="http://schemas.microsoft.com/office/drawing/2014/main" id="{D0D95CC2-CE38-4291-97E7-64D81634177A}"/>
            </a:ext>
          </a:extLst>
        </xdr:cNvPr>
        <xdr:cNvSpPr txBox="1"/>
      </xdr:nvSpPr>
      <xdr:spPr>
        <a:xfrm>
          <a:off x="5795387" y="11276010"/>
          <a:ext cx="881523" cy="428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u="none">
              <a:solidFill>
                <a:srgbClr val="222831"/>
              </a:solidFill>
              <a:latin typeface="Cerebri Sans Pro" panose="00000500000000000000" pitchFamily="50" charset="0"/>
            </a:rPr>
            <a:t>Kuantitatif</a:t>
          </a:r>
        </a:p>
        <a:p>
          <a:pPr algn="ctr"/>
          <a:r>
            <a:rPr lang="en-GB" sz="1050" b="1" i="1" u="none">
              <a:solidFill>
                <a:srgbClr val="393E46"/>
              </a:solidFill>
              <a:latin typeface="Cerebri Sans Pro" panose="00000500000000000000" pitchFamily="50" charset="0"/>
            </a:rPr>
            <a:t>(kontinu)</a:t>
          </a:r>
          <a:endParaRPr lang="en-GB" sz="1100" b="1" i="1" u="none">
            <a:solidFill>
              <a:srgbClr val="393E46"/>
            </a:solidFill>
            <a:latin typeface="Cerebri Sans Pro" panose="00000500000000000000" pitchFamily="50" charset="0"/>
          </a:endParaRPr>
        </a:p>
      </xdr:txBody>
    </xdr:sp>
    <xdr:clientData/>
  </xdr:oneCellAnchor>
  <xdr:twoCellAnchor>
    <xdr:from>
      <xdr:col>9</xdr:col>
      <xdr:colOff>66674</xdr:colOff>
      <xdr:row>61</xdr:row>
      <xdr:rowOff>108988</xdr:rowOff>
    </xdr:from>
    <xdr:to>
      <xdr:col>10</xdr:col>
      <xdr:colOff>195470</xdr:colOff>
      <xdr:row>62</xdr:row>
      <xdr:rowOff>50779</xdr:rowOff>
    </xdr:to>
    <xdr:cxnSp macro="">
      <xdr:nvCxnSpPr>
        <xdr:cNvPr id="176" name="Connector: Elbow 175">
          <a:extLst>
            <a:ext uri="{FF2B5EF4-FFF2-40B4-BE49-F238E27FC236}">
              <a16:creationId xmlns:a16="http://schemas.microsoft.com/office/drawing/2014/main" id="{C35C9544-CC70-4EA6-AAB9-56C01EB5EC40}"/>
            </a:ext>
          </a:extLst>
        </xdr:cNvPr>
        <xdr:cNvCxnSpPr>
          <a:stCxn id="172" idx="3"/>
          <a:endCxn id="173" idx="2"/>
        </xdr:cNvCxnSpPr>
      </xdr:nvCxnSpPr>
      <xdr:spPr>
        <a:xfrm flipV="1">
          <a:off x="5553074" y="11729488"/>
          <a:ext cx="738396" cy="132291"/>
        </a:xfrm>
        <a:prstGeom prst="bentConnector2">
          <a:avLst/>
        </a:prstGeom>
        <a:ln w="28575">
          <a:solidFill>
            <a:srgbClr val="22283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561975</xdr:colOff>
      <xdr:row>37</xdr:row>
      <xdr:rowOff>38100</xdr:rowOff>
    </xdr:from>
    <xdr:to>
      <xdr:col>2</xdr:col>
      <xdr:colOff>257175</xdr:colOff>
      <xdr:row>41</xdr:row>
      <xdr:rowOff>114300</xdr:rowOff>
    </xdr:to>
    <xdr:sp macro="" textlink="">
      <xdr:nvSpPr>
        <xdr:cNvPr id="177" name="Half Frame 176">
          <a:extLst>
            <a:ext uri="{FF2B5EF4-FFF2-40B4-BE49-F238E27FC236}">
              <a16:creationId xmlns:a16="http://schemas.microsoft.com/office/drawing/2014/main" id="{9CBE38CA-5ED9-4B5D-A66B-36AC159CDE94}"/>
            </a:ext>
          </a:extLst>
        </xdr:cNvPr>
        <xdr:cNvSpPr/>
      </xdr:nvSpPr>
      <xdr:spPr>
        <a:xfrm>
          <a:off x="561975" y="7086600"/>
          <a:ext cx="914400" cy="838200"/>
        </a:xfrm>
        <a:prstGeom prst="halfFrame">
          <a:avLst>
            <a:gd name="adj1" fmla="val 9469"/>
            <a:gd name="adj2" fmla="val 8333"/>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4</xdr:col>
      <xdr:colOff>581025</xdr:colOff>
      <xdr:row>46</xdr:row>
      <xdr:rowOff>142875</xdr:rowOff>
    </xdr:from>
    <xdr:to>
      <xdr:col>6</xdr:col>
      <xdr:colOff>276225</xdr:colOff>
      <xdr:row>51</xdr:row>
      <xdr:rowOff>28575</xdr:rowOff>
    </xdr:to>
    <xdr:sp macro="" textlink="">
      <xdr:nvSpPr>
        <xdr:cNvPr id="181" name="Half Frame 180">
          <a:extLst>
            <a:ext uri="{FF2B5EF4-FFF2-40B4-BE49-F238E27FC236}">
              <a16:creationId xmlns:a16="http://schemas.microsoft.com/office/drawing/2014/main" id="{827C617C-EE97-459F-A347-39F51DDA6DE5}"/>
            </a:ext>
          </a:extLst>
        </xdr:cNvPr>
        <xdr:cNvSpPr/>
      </xdr:nvSpPr>
      <xdr:spPr>
        <a:xfrm rot="10800000">
          <a:off x="3019425" y="8905875"/>
          <a:ext cx="914400" cy="838200"/>
        </a:xfrm>
        <a:prstGeom prst="halfFrame">
          <a:avLst>
            <a:gd name="adj1" fmla="val 9469"/>
            <a:gd name="adj2" fmla="val 8333"/>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6</xdr:col>
      <xdr:colOff>295275</xdr:colOff>
      <xdr:row>41</xdr:row>
      <xdr:rowOff>85725</xdr:rowOff>
    </xdr:from>
    <xdr:to>
      <xdr:col>7</xdr:col>
      <xdr:colOff>600075</xdr:colOff>
      <xdr:row>45</xdr:row>
      <xdr:rowOff>161925</xdr:rowOff>
    </xdr:to>
    <xdr:sp macro="" textlink="">
      <xdr:nvSpPr>
        <xdr:cNvPr id="182" name="Half Frame 181">
          <a:extLst>
            <a:ext uri="{FF2B5EF4-FFF2-40B4-BE49-F238E27FC236}">
              <a16:creationId xmlns:a16="http://schemas.microsoft.com/office/drawing/2014/main" id="{783842A1-5698-4BD0-990D-384DE1412380}"/>
            </a:ext>
          </a:extLst>
        </xdr:cNvPr>
        <xdr:cNvSpPr/>
      </xdr:nvSpPr>
      <xdr:spPr>
        <a:xfrm>
          <a:off x="3952875" y="7896225"/>
          <a:ext cx="914400" cy="838200"/>
        </a:xfrm>
        <a:prstGeom prst="halfFrame">
          <a:avLst>
            <a:gd name="adj1" fmla="val 9469"/>
            <a:gd name="adj2" fmla="val 8333"/>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9</xdr:col>
      <xdr:colOff>600075</xdr:colOff>
      <xdr:row>48</xdr:row>
      <xdr:rowOff>104775</xdr:rowOff>
    </xdr:from>
    <xdr:to>
      <xdr:col>11</xdr:col>
      <xdr:colOff>295275</xdr:colOff>
      <xdr:row>52</xdr:row>
      <xdr:rowOff>180975</xdr:rowOff>
    </xdr:to>
    <xdr:sp macro="" textlink="">
      <xdr:nvSpPr>
        <xdr:cNvPr id="183" name="Half Frame 182">
          <a:extLst>
            <a:ext uri="{FF2B5EF4-FFF2-40B4-BE49-F238E27FC236}">
              <a16:creationId xmlns:a16="http://schemas.microsoft.com/office/drawing/2014/main" id="{783DCA68-EED8-419F-849F-191F7887FC3D}"/>
            </a:ext>
          </a:extLst>
        </xdr:cNvPr>
        <xdr:cNvSpPr/>
      </xdr:nvSpPr>
      <xdr:spPr>
        <a:xfrm rot="10800000">
          <a:off x="6086475" y="9248775"/>
          <a:ext cx="914400" cy="838200"/>
        </a:xfrm>
        <a:prstGeom prst="halfFrame">
          <a:avLst>
            <a:gd name="adj1" fmla="val 9469"/>
            <a:gd name="adj2" fmla="val 8333"/>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0</xdr:col>
      <xdr:colOff>590550</xdr:colOff>
      <xdr:row>53</xdr:row>
      <xdr:rowOff>47625</xdr:rowOff>
    </xdr:from>
    <xdr:to>
      <xdr:col>2</xdr:col>
      <xdr:colOff>285750</xdr:colOff>
      <xdr:row>57</xdr:row>
      <xdr:rowOff>123825</xdr:rowOff>
    </xdr:to>
    <xdr:sp macro="" textlink="">
      <xdr:nvSpPr>
        <xdr:cNvPr id="184" name="Half Frame 183">
          <a:extLst>
            <a:ext uri="{FF2B5EF4-FFF2-40B4-BE49-F238E27FC236}">
              <a16:creationId xmlns:a16="http://schemas.microsoft.com/office/drawing/2014/main" id="{AB309034-06CA-4576-893F-75C9FEA5B2F1}"/>
            </a:ext>
          </a:extLst>
        </xdr:cNvPr>
        <xdr:cNvSpPr/>
      </xdr:nvSpPr>
      <xdr:spPr>
        <a:xfrm>
          <a:off x="590550" y="10144125"/>
          <a:ext cx="914400" cy="838200"/>
        </a:xfrm>
        <a:prstGeom prst="halfFrame">
          <a:avLst>
            <a:gd name="adj1" fmla="val 9469"/>
            <a:gd name="adj2" fmla="val 8333"/>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9</xdr:col>
      <xdr:colOff>571500</xdr:colOff>
      <xdr:row>66</xdr:row>
      <xdr:rowOff>38100</xdr:rowOff>
    </xdr:from>
    <xdr:to>
      <xdr:col>11</xdr:col>
      <xdr:colOff>266700</xdr:colOff>
      <xdr:row>70</xdr:row>
      <xdr:rowOff>114300</xdr:rowOff>
    </xdr:to>
    <xdr:sp macro="" textlink="">
      <xdr:nvSpPr>
        <xdr:cNvPr id="186" name="Half Frame 185">
          <a:extLst>
            <a:ext uri="{FF2B5EF4-FFF2-40B4-BE49-F238E27FC236}">
              <a16:creationId xmlns:a16="http://schemas.microsoft.com/office/drawing/2014/main" id="{CA21C2BE-D401-4BBB-86F4-0870E63D7B62}"/>
            </a:ext>
          </a:extLst>
        </xdr:cNvPr>
        <xdr:cNvSpPr/>
      </xdr:nvSpPr>
      <xdr:spPr>
        <a:xfrm rot="10800000">
          <a:off x="6057900" y="12611100"/>
          <a:ext cx="914400" cy="838200"/>
        </a:xfrm>
        <a:prstGeom prst="halfFrame">
          <a:avLst>
            <a:gd name="adj1" fmla="val 9469"/>
            <a:gd name="adj2" fmla="val 8333"/>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editAs="oneCell">
    <xdr:from>
      <xdr:col>5</xdr:col>
      <xdr:colOff>266700</xdr:colOff>
      <xdr:row>11</xdr:row>
      <xdr:rowOff>57149</xdr:rowOff>
    </xdr:from>
    <xdr:to>
      <xdr:col>6</xdr:col>
      <xdr:colOff>447675</xdr:colOff>
      <xdr:row>15</xdr:row>
      <xdr:rowOff>85724</xdr:rowOff>
    </xdr:to>
    <xdr:pic>
      <xdr:nvPicPr>
        <xdr:cNvPr id="3" name="Graphic 2" descr="Handshake with solid fill">
          <a:extLst>
            <a:ext uri="{FF2B5EF4-FFF2-40B4-BE49-F238E27FC236}">
              <a16:creationId xmlns:a16="http://schemas.microsoft.com/office/drawing/2014/main" id="{4FE05FFD-9C05-4C10-B139-8D3579AA29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14700" y="2152649"/>
          <a:ext cx="790575" cy="790575"/>
        </a:xfrm>
        <a:prstGeom prst="rect">
          <a:avLst/>
        </a:prstGeom>
      </xdr:spPr>
    </xdr:pic>
    <xdr:clientData/>
  </xdr:twoCellAnchor>
  <xdr:twoCellAnchor editAs="oneCell">
    <xdr:from>
      <xdr:col>1</xdr:col>
      <xdr:colOff>9526</xdr:colOff>
      <xdr:row>2</xdr:row>
      <xdr:rowOff>17088</xdr:rowOff>
    </xdr:from>
    <xdr:to>
      <xdr:col>2</xdr:col>
      <xdr:colOff>180976</xdr:colOff>
      <xdr:row>5</xdr:row>
      <xdr:rowOff>146688</xdr:rowOff>
    </xdr:to>
    <xdr:pic>
      <xdr:nvPicPr>
        <xdr:cNvPr id="19" name="Picture 18">
          <a:extLst>
            <a:ext uri="{FF2B5EF4-FFF2-40B4-BE49-F238E27FC236}">
              <a16:creationId xmlns:a16="http://schemas.microsoft.com/office/drawing/2014/main" id="{AAA90134-46DB-4FF9-89F6-EF9317A524C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19126" y="398088"/>
          <a:ext cx="781050" cy="701100"/>
        </a:xfrm>
        <a:prstGeom prst="rect">
          <a:avLst/>
        </a:prstGeom>
      </xdr:spPr>
    </xdr:pic>
    <xdr:clientData/>
  </xdr:twoCellAnchor>
  <xdr:twoCellAnchor editAs="oneCell">
    <xdr:from>
      <xdr:col>9</xdr:col>
      <xdr:colOff>257175</xdr:colOff>
      <xdr:row>1</xdr:row>
      <xdr:rowOff>47625</xdr:rowOff>
    </xdr:from>
    <xdr:to>
      <xdr:col>11</xdr:col>
      <xdr:colOff>28580</xdr:colOff>
      <xdr:row>6</xdr:row>
      <xdr:rowOff>85730</xdr:rowOff>
    </xdr:to>
    <xdr:pic>
      <xdr:nvPicPr>
        <xdr:cNvPr id="22" name="Picture 21">
          <a:extLst>
            <a:ext uri="{FF2B5EF4-FFF2-40B4-BE49-F238E27FC236}">
              <a16:creationId xmlns:a16="http://schemas.microsoft.com/office/drawing/2014/main" id="{BA6F6E69-A9A0-4061-8EE1-0E1446F0D4E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743575" y="238125"/>
          <a:ext cx="990605" cy="990605"/>
        </a:xfrm>
        <a:prstGeom prst="rect">
          <a:avLst/>
        </a:prstGeom>
      </xdr:spPr>
    </xdr:pic>
    <xdr:clientData/>
  </xdr:twoCellAnchor>
  <xdr:twoCellAnchor>
    <xdr:from>
      <xdr:col>0</xdr:col>
      <xdr:colOff>313765</xdr:colOff>
      <xdr:row>71</xdr:row>
      <xdr:rowOff>168520</xdr:rowOff>
    </xdr:from>
    <xdr:to>
      <xdr:col>11</xdr:col>
      <xdr:colOff>376713</xdr:colOff>
      <xdr:row>100</xdr:row>
      <xdr:rowOff>67236</xdr:rowOff>
    </xdr:to>
    <xdr:sp macro="" textlink="">
      <xdr:nvSpPr>
        <xdr:cNvPr id="109" name="Rectangle: Rounded Corners 108">
          <a:extLst>
            <a:ext uri="{FF2B5EF4-FFF2-40B4-BE49-F238E27FC236}">
              <a16:creationId xmlns:a16="http://schemas.microsoft.com/office/drawing/2014/main" id="{B0F68701-F6CE-4735-9E1C-AD2BCECCB85B}"/>
            </a:ext>
          </a:extLst>
        </xdr:cNvPr>
        <xdr:cNvSpPr/>
      </xdr:nvSpPr>
      <xdr:spPr>
        <a:xfrm>
          <a:off x="313765" y="13694020"/>
          <a:ext cx="6752429" cy="5423216"/>
        </a:xfrm>
        <a:prstGeom prst="roundRect">
          <a:avLst>
            <a:gd name="adj" fmla="val 1713"/>
          </a:avLst>
        </a:prstGeom>
        <a:solidFill>
          <a:srgbClr val="F1F1F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10</xdr:col>
      <xdr:colOff>138320</xdr:colOff>
      <xdr:row>32</xdr:row>
      <xdr:rowOff>66674</xdr:rowOff>
    </xdr:from>
    <xdr:to>
      <xdr:col>11</xdr:col>
      <xdr:colOff>285466</xdr:colOff>
      <xdr:row>35</xdr:row>
      <xdr:rowOff>147726</xdr:rowOff>
    </xdr:to>
    <xdr:grpSp>
      <xdr:nvGrpSpPr>
        <xdr:cNvPr id="26" name="Group 25">
          <a:extLst>
            <a:ext uri="{FF2B5EF4-FFF2-40B4-BE49-F238E27FC236}">
              <a16:creationId xmlns:a16="http://schemas.microsoft.com/office/drawing/2014/main" id="{C5ABA186-6DDB-414B-B45D-074FE5E58DD7}"/>
            </a:ext>
          </a:extLst>
        </xdr:cNvPr>
        <xdr:cNvGrpSpPr/>
      </xdr:nvGrpSpPr>
      <xdr:grpSpPr>
        <a:xfrm>
          <a:off x="6559668" y="6002854"/>
          <a:ext cx="789281" cy="637569"/>
          <a:chOff x="6120020" y="6219824"/>
          <a:chExt cx="756746" cy="652552"/>
        </a:xfrm>
      </xdr:grpSpPr>
      <xdr:pic>
        <xdr:nvPicPr>
          <xdr:cNvPr id="98" name="Picture 97">
            <a:extLst>
              <a:ext uri="{FF2B5EF4-FFF2-40B4-BE49-F238E27FC236}">
                <a16:creationId xmlns:a16="http://schemas.microsoft.com/office/drawing/2014/main" id="{F2EC60BE-8481-4242-BA8C-57F9FB1A8EC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6219826" y="6219824"/>
            <a:ext cx="556029" cy="499113"/>
          </a:xfrm>
          <a:prstGeom prst="rect">
            <a:avLst/>
          </a:prstGeom>
        </xdr:spPr>
      </xdr:pic>
      <xdr:sp macro="" textlink="">
        <xdr:nvSpPr>
          <xdr:cNvPr id="99" name="TextBox 98">
            <a:extLst>
              <a:ext uri="{FF2B5EF4-FFF2-40B4-BE49-F238E27FC236}">
                <a16:creationId xmlns:a16="http://schemas.microsoft.com/office/drawing/2014/main" id="{0F395CC2-9BE0-4061-86AA-3DF789E21EEE}"/>
              </a:ext>
            </a:extLst>
          </xdr:cNvPr>
          <xdr:cNvSpPr txBox="1"/>
        </xdr:nvSpPr>
        <xdr:spPr>
          <a:xfrm>
            <a:off x="6120020" y="6655072"/>
            <a:ext cx="756746" cy="217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800">
                <a:solidFill>
                  <a:srgbClr val="BE0027"/>
                </a:solidFill>
                <a:latin typeface="Cerebri Sans Pro Heavy" panose="00000A00000000000000" pitchFamily="50" charset="0"/>
              </a:rPr>
              <a:t>LopeeShop</a:t>
            </a:r>
            <a:endParaRPr lang="en-GB" sz="1000" b="1">
              <a:solidFill>
                <a:srgbClr val="BE0027"/>
              </a:solidFill>
              <a:latin typeface="Cerebri Sans Pro" panose="00000500000000000000" pitchFamily="50" charset="0"/>
            </a:endParaRPr>
          </a:p>
        </xdr:txBody>
      </xdr:sp>
    </xdr:grpSp>
    <xdr:clientData/>
  </xdr:twoCellAnchor>
  <xdr:twoCellAnchor>
    <xdr:from>
      <xdr:col>10</xdr:col>
      <xdr:colOff>147845</xdr:colOff>
      <xdr:row>15</xdr:row>
      <xdr:rowOff>38099</xdr:rowOff>
    </xdr:from>
    <xdr:to>
      <xdr:col>11</xdr:col>
      <xdr:colOff>294991</xdr:colOff>
      <xdr:row>18</xdr:row>
      <xdr:rowOff>119151</xdr:rowOff>
    </xdr:to>
    <xdr:grpSp>
      <xdr:nvGrpSpPr>
        <xdr:cNvPr id="101" name="Group 100">
          <a:extLst>
            <a:ext uri="{FF2B5EF4-FFF2-40B4-BE49-F238E27FC236}">
              <a16:creationId xmlns:a16="http://schemas.microsoft.com/office/drawing/2014/main" id="{83B513D8-2734-4B45-88AF-FAC06D253D45}"/>
            </a:ext>
          </a:extLst>
        </xdr:cNvPr>
        <xdr:cNvGrpSpPr/>
      </xdr:nvGrpSpPr>
      <xdr:grpSpPr>
        <a:xfrm>
          <a:off x="6569193" y="2820683"/>
          <a:ext cx="789281" cy="637569"/>
          <a:chOff x="6120020" y="6219824"/>
          <a:chExt cx="756746" cy="652552"/>
        </a:xfrm>
      </xdr:grpSpPr>
      <xdr:pic>
        <xdr:nvPicPr>
          <xdr:cNvPr id="103" name="Picture 102">
            <a:extLst>
              <a:ext uri="{FF2B5EF4-FFF2-40B4-BE49-F238E27FC236}">
                <a16:creationId xmlns:a16="http://schemas.microsoft.com/office/drawing/2014/main" id="{9AB51443-E84F-4008-9626-2F089D938B5F}"/>
              </a:ext>
            </a:extLst>
          </xdr:cNvPr>
          <xdr:cNvPicPr>
            <a:picLocks noChangeAspect="1"/>
          </xdr:cNvPicPr>
        </xdr:nvPicPr>
        <xdr:blipFill>
          <a:blip xmlns:r="http://schemas.openxmlformats.org/officeDocument/2006/relationships" r:embed="rId14" cstate="print">
            <a:alphaModFix/>
            <a:duotone>
              <a:prstClr val="black"/>
              <a:schemeClr val="accent1">
                <a:tint val="45000"/>
                <a:satMod val="400000"/>
              </a:schemeClr>
            </a:duotone>
            <a:extLst>
              <a:ext uri="{28A0092B-C50C-407E-A947-70E740481C1C}">
                <a14:useLocalDpi xmlns:a14="http://schemas.microsoft.com/office/drawing/2010/main" val="0"/>
              </a:ext>
            </a:extLst>
          </a:blip>
          <a:stretch>
            <a:fillRect/>
          </a:stretch>
        </xdr:blipFill>
        <xdr:spPr>
          <a:xfrm>
            <a:off x="6219826" y="6219824"/>
            <a:ext cx="556029" cy="499113"/>
          </a:xfrm>
          <a:prstGeom prst="rect">
            <a:avLst/>
          </a:prstGeom>
        </xdr:spPr>
      </xdr:pic>
      <xdr:sp macro="" textlink="">
        <xdr:nvSpPr>
          <xdr:cNvPr id="105" name="TextBox 104">
            <a:extLst>
              <a:ext uri="{FF2B5EF4-FFF2-40B4-BE49-F238E27FC236}">
                <a16:creationId xmlns:a16="http://schemas.microsoft.com/office/drawing/2014/main" id="{A133C3AE-FC32-45BF-904F-43817243C4DB}"/>
              </a:ext>
            </a:extLst>
          </xdr:cNvPr>
          <xdr:cNvSpPr txBox="1"/>
        </xdr:nvSpPr>
        <xdr:spPr>
          <a:xfrm>
            <a:off x="6120020" y="6655072"/>
            <a:ext cx="756746" cy="217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800">
                <a:solidFill>
                  <a:schemeClr val="bg1"/>
                </a:solidFill>
                <a:latin typeface="Cerebri Sans Pro Heavy" panose="00000A00000000000000" pitchFamily="50" charset="0"/>
              </a:rPr>
              <a:t>LopeeShop</a:t>
            </a:r>
            <a:endParaRPr lang="en-GB" sz="1000" b="1">
              <a:solidFill>
                <a:schemeClr val="bg1"/>
              </a:solidFill>
              <a:latin typeface="Cerebri Sans Pro" panose="00000500000000000000" pitchFamily="50" charset="0"/>
            </a:endParaRPr>
          </a:p>
        </xdr:txBody>
      </xdr:sp>
    </xdr:grpSp>
    <xdr:clientData/>
  </xdr:twoCellAnchor>
  <xdr:twoCellAnchor>
    <xdr:from>
      <xdr:col>1</xdr:col>
      <xdr:colOff>396861</xdr:colOff>
      <xdr:row>73</xdr:row>
      <xdr:rowOff>185239</xdr:rowOff>
    </xdr:from>
    <xdr:to>
      <xdr:col>6</xdr:col>
      <xdr:colOff>548783</xdr:colOff>
      <xdr:row>76</xdr:row>
      <xdr:rowOff>74669</xdr:rowOff>
    </xdr:to>
    <xdr:sp macro="" textlink="">
      <xdr:nvSpPr>
        <xdr:cNvPr id="91" name="Rectangle: Rounded Corners 90">
          <a:extLst>
            <a:ext uri="{FF2B5EF4-FFF2-40B4-BE49-F238E27FC236}">
              <a16:creationId xmlns:a16="http://schemas.microsoft.com/office/drawing/2014/main" id="{1EDF082B-80EA-44DF-B007-922570B57642}"/>
            </a:ext>
          </a:extLst>
        </xdr:cNvPr>
        <xdr:cNvSpPr/>
      </xdr:nvSpPr>
      <xdr:spPr>
        <a:xfrm>
          <a:off x="1004996" y="14091739"/>
          <a:ext cx="3192595" cy="460930"/>
        </a:xfrm>
        <a:prstGeom prst="roundRect">
          <a:avLst/>
        </a:prstGeom>
        <a:solidFill>
          <a:srgbClr val="222831"/>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564998</xdr:colOff>
      <xdr:row>73</xdr:row>
      <xdr:rowOff>166189</xdr:rowOff>
    </xdr:from>
    <xdr:to>
      <xdr:col>6</xdr:col>
      <xdr:colOff>507019</xdr:colOff>
      <xdr:row>76</xdr:row>
      <xdr:rowOff>25384</xdr:rowOff>
    </xdr:to>
    <xdr:sp macro="" textlink="">
      <xdr:nvSpPr>
        <xdr:cNvPr id="95" name="Rectangle: Rounded Corners 94">
          <a:extLst>
            <a:ext uri="{FF2B5EF4-FFF2-40B4-BE49-F238E27FC236}">
              <a16:creationId xmlns:a16="http://schemas.microsoft.com/office/drawing/2014/main" id="{1296D5A5-A9DF-4EB3-B0E3-DB098E090487}"/>
            </a:ext>
          </a:extLst>
        </xdr:cNvPr>
        <xdr:cNvSpPr/>
      </xdr:nvSpPr>
      <xdr:spPr>
        <a:xfrm>
          <a:off x="1173133" y="14072689"/>
          <a:ext cx="2982694" cy="430695"/>
        </a:xfrm>
        <a:prstGeom prst="roundRect">
          <a:avLst/>
        </a:prstGeom>
        <a:solidFill>
          <a:schemeClr val="bg1"/>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31896</xdr:colOff>
      <xdr:row>73</xdr:row>
      <xdr:rowOff>22412</xdr:rowOff>
    </xdr:from>
    <xdr:to>
      <xdr:col>2</xdr:col>
      <xdr:colOff>248568</xdr:colOff>
      <xdr:row>76</xdr:row>
      <xdr:rowOff>166071</xdr:rowOff>
    </xdr:to>
    <xdr:sp macro="" textlink="">
      <xdr:nvSpPr>
        <xdr:cNvPr id="96" name="Hexagon 95">
          <a:extLst>
            <a:ext uri="{FF2B5EF4-FFF2-40B4-BE49-F238E27FC236}">
              <a16:creationId xmlns:a16="http://schemas.microsoft.com/office/drawing/2014/main" id="{7F62D9BA-FF35-4253-B703-6FA93C522A4E}"/>
            </a:ext>
          </a:extLst>
        </xdr:cNvPr>
        <xdr:cNvSpPr/>
      </xdr:nvSpPr>
      <xdr:spPr>
        <a:xfrm>
          <a:off x="640031" y="13928912"/>
          <a:ext cx="824806" cy="715159"/>
        </a:xfrm>
        <a:prstGeom prst="hexagon">
          <a:avLst/>
        </a:prstGeom>
        <a:solidFill>
          <a:srgbClr val="222831"/>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1</xdr:col>
      <xdr:colOff>49701</xdr:colOff>
      <xdr:row>73</xdr:row>
      <xdr:rowOff>69852</xdr:rowOff>
    </xdr:from>
    <xdr:to>
      <xdr:col>2</xdr:col>
      <xdr:colOff>171951</xdr:colOff>
      <xdr:row>76</xdr:row>
      <xdr:rowOff>132113</xdr:rowOff>
    </xdr:to>
    <xdr:sp macro="" textlink="">
      <xdr:nvSpPr>
        <xdr:cNvPr id="97" name="Hexagon 96">
          <a:extLst>
            <a:ext uri="{FF2B5EF4-FFF2-40B4-BE49-F238E27FC236}">
              <a16:creationId xmlns:a16="http://schemas.microsoft.com/office/drawing/2014/main" id="{75E71E57-CF4D-48D2-BAB3-A71A3AE02A6F}"/>
            </a:ext>
          </a:extLst>
        </xdr:cNvPr>
        <xdr:cNvSpPr/>
      </xdr:nvSpPr>
      <xdr:spPr>
        <a:xfrm>
          <a:off x="657836" y="13976352"/>
          <a:ext cx="730384" cy="633761"/>
        </a:xfrm>
        <a:prstGeom prst="hexagon">
          <a:avLst/>
        </a:prstGeom>
        <a:solidFill>
          <a:schemeClr val="bg1"/>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oneCellAnchor>
    <xdr:from>
      <xdr:col>2</xdr:col>
      <xdr:colOff>319832</xdr:colOff>
      <xdr:row>73</xdr:row>
      <xdr:rowOff>186066</xdr:rowOff>
    </xdr:from>
    <xdr:ext cx="1550681" cy="373500"/>
    <xdr:sp macro="" textlink="">
      <xdr:nvSpPr>
        <xdr:cNvPr id="108" name="TextBox 107">
          <a:extLst>
            <a:ext uri="{FF2B5EF4-FFF2-40B4-BE49-F238E27FC236}">
              <a16:creationId xmlns:a16="http://schemas.microsoft.com/office/drawing/2014/main" id="{B7803592-B419-4128-974E-58C11A011A21}"/>
            </a:ext>
          </a:extLst>
        </xdr:cNvPr>
        <xdr:cNvSpPr txBox="1"/>
      </xdr:nvSpPr>
      <xdr:spPr>
        <a:xfrm>
          <a:off x="1536101" y="14092566"/>
          <a:ext cx="1550681" cy="373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a:solidFill>
                <a:srgbClr val="222831"/>
              </a:solidFill>
              <a:latin typeface="Cerebri Sans Pro Heavy" panose="00000A00000000000000" pitchFamily="50" charset="0"/>
            </a:rPr>
            <a:t>Relasi</a:t>
          </a:r>
          <a:r>
            <a:rPr lang="en-GB" sz="1800" baseline="0">
              <a:solidFill>
                <a:srgbClr val="222831"/>
              </a:solidFill>
              <a:latin typeface="Cerebri Sans Pro Heavy" panose="00000A00000000000000" pitchFamily="50" charset="0"/>
            </a:rPr>
            <a:t> Tabel</a:t>
          </a:r>
          <a:endParaRPr lang="en-GB" sz="2400" b="1">
            <a:solidFill>
              <a:srgbClr val="222831"/>
            </a:solidFill>
            <a:latin typeface="Cerebri Sans Pro" panose="00000500000000000000" pitchFamily="50" charset="0"/>
          </a:endParaRPr>
        </a:p>
      </xdr:txBody>
    </xdr:sp>
    <xdr:clientData/>
  </xdr:oneCellAnchor>
  <xdr:twoCellAnchor editAs="oneCell">
    <xdr:from>
      <xdr:col>1</xdr:col>
      <xdr:colOff>177574</xdr:colOff>
      <xdr:row>73</xdr:row>
      <xdr:rowOff>129989</xdr:rowOff>
    </xdr:from>
    <xdr:to>
      <xdr:col>2</xdr:col>
      <xdr:colOff>76721</xdr:colOff>
      <xdr:row>76</xdr:row>
      <xdr:rowOff>62753</xdr:rowOff>
    </xdr:to>
    <xdr:pic>
      <xdr:nvPicPr>
        <xdr:cNvPr id="4" name="Graphic 3" descr="Database with solid fill">
          <a:extLst>
            <a:ext uri="{FF2B5EF4-FFF2-40B4-BE49-F238E27FC236}">
              <a16:creationId xmlns:a16="http://schemas.microsoft.com/office/drawing/2014/main" id="{CB86D1E4-56A6-441B-9C52-2AA5DF8CB25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85709" y="14036489"/>
          <a:ext cx="507281" cy="504264"/>
        </a:xfrm>
        <a:prstGeom prst="rect">
          <a:avLst/>
        </a:prstGeom>
      </xdr:spPr>
    </xdr:pic>
    <xdr:clientData/>
  </xdr:twoCellAnchor>
  <xdr:twoCellAnchor editAs="oneCell">
    <xdr:from>
      <xdr:col>1</xdr:col>
      <xdr:colOff>31032</xdr:colOff>
      <xdr:row>79</xdr:row>
      <xdr:rowOff>117231</xdr:rowOff>
    </xdr:from>
    <xdr:to>
      <xdr:col>11</xdr:col>
      <xdr:colOff>235755</xdr:colOff>
      <xdr:row>97</xdr:row>
      <xdr:rowOff>58726</xdr:rowOff>
    </xdr:to>
    <xdr:pic>
      <xdr:nvPicPr>
        <xdr:cNvPr id="5" name="Picture 4">
          <a:extLst>
            <a:ext uri="{FF2B5EF4-FFF2-40B4-BE49-F238E27FC236}">
              <a16:creationId xmlns:a16="http://schemas.microsoft.com/office/drawing/2014/main" id="{95666009-0673-4B1C-BDFE-4BAA962D58EC}"/>
            </a:ext>
          </a:extLst>
        </xdr:cNvPr>
        <xdr:cNvPicPr>
          <a:picLocks noChangeAspect="1"/>
        </xdr:cNvPicPr>
      </xdr:nvPicPr>
      <xdr:blipFill>
        <a:blip xmlns:r="http://schemas.openxmlformats.org/officeDocument/2006/relationships" r:embed="rId17"/>
        <a:stretch>
          <a:fillRect/>
        </a:stretch>
      </xdr:blipFill>
      <xdr:spPr>
        <a:xfrm>
          <a:off x="639167" y="15166731"/>
          <a:ext cx="6286069" cy="3370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409014</xdr:colOff>
      <xdr:row>1</xdr:row>
      <xdr:rowOff>225238</xdr:rowOff>
    </xdr:from>
    <xdr:to>
      <xdr:col>21</xdr:col>
      <xdr:colOff>140072</xdr:colOff>
      <xdr:row>16</xdr:row>
      <xdr:rowOff>32497</xdr:rowOff>
    </xdr:to>
    <xdr:graphicFrame macro="">
      <xdr:nvGraphicFramePr>
        <xdr:cNvPr id="3" name="Chart 2">
          <a:extLst>
            <a:ext uri="{FF2B5EF4-FFF2-40B4-BE49-F238E27FC236}">
              <a16:creationId xmlns:a16="http://schemas.microsoft.com/office/drawing/2014/main" id="{A2EA6A94-9BD9-4483-956B-859F188CB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1027579</xdr:colOff>
      <xdr:row>98</xdr:row>
      <xdr:rowOff>78441</xdr:rowOff>
    </xdr:from>
    <xdr:to>
      <xdr:col>8</xdr:col>
      <xdr:colOff>515471</xdr:colOff>
      <xdr:row>107</xdr:row>
      <xdr:rowOff>144555</xdr:rowOff>
    </xdr:to>
    <xdr:graphicFrame macro="">
      <xdr:nvGraphicFramePr>
        <xdr:cNvPr id="2" name="Chart 1">
          <a:extLst>
            <a:ext uri="{FF2B5EF4-FFF2-40B4-BE49-F238E27FC236}">
              <a16:creationId xmlns:a16="http://schemas.microsoft.com/office/drawing/2014/main" id="{45A312CE-85EA-4C20-8135-06605EA76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633131</xdr:colOff>
      <xdr:row>110</xdr:row>
      <xdr:rowOff>124385</xdr:rowOff>
    </xdr:from>
    <xdr:to>
      <xdr:col>12</xdr:col>
      <xdr:colOff>1109383</xdr:colOff>
      <xdr:row>125</xdr:row>
      <xdr:rowOff>10085</xdr:rowOff>
    </xdr:to>
    <xdr:graphicFrame macro="">
      <xdr:nvGraphicFramePr>
        <xdr:cNvPr id="7" name="Chart 6">
          <a:extLst>
            <a:ext uri="{FF2B5EF4-FFF2-40B4-BE49-F238E27FC236}">
              <a16:creationId xmlns:a16="http://schemas.microsoft.com/office/drawing/2014/main" id="{45073B65-BAE0-4297-AE9D-0A3DE9DB8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946895</xdr:colOff>
      <xdr:row>140</xdr:row>
      <xdr:rowOff>113178</xdr:rowOff>
    </xdr:from>
    <xdr:to>
      <xdr:col>19</xdr:col>
      <xdr:colOff>50424</xdr:colOff>
      <xdr:row>154</xdr:row>
      <xdr:rowOff>189378</xdr:rowOff>
    </xdr:to>
    <xdr:graphicFrame macro="">
      <xdr:nvGraphicFramePr>
        <xdr:cNvPr id="9" name="Chart 8">
          <a:extLst>
            <a:ext uri="{FF2B5EF4-FFF2-40B4-BE49-F238E27FC236}">
              <a16:creationId xmlns:a16="http://schemas.microsoft.com/office/drawing/2014/main" id="{B85EE688-36CF-4FA6-9611-016C578EB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296956</xdr:colOff>
      <xdr:row>140</xdr:row>
      <xdr:rowOff>169209</xdr:rowOff>
    </xdr:from>
    <xdr:to>
      <xdr:col>15</xdr:col>
      <xdr:colOff>767603</xdr:colOff>
      <xdr:row>155</xdr:row>
      <xdr:rowOff>54909</xdr:rowOff>
    </xdr:to>
    <xdr:graphicFrame macro="">
      <xdr:nvGraphicFramePr>
        <xdr:cNvPr id="10" name="Chart 9">
          <a:extLst>
            <a:ext uri="{FF2B5EF4-FFF2-40B4-BE49-F238E27FC236}">
              <a16:creationId xmlns:a16="http://schemas.microsoft.com/office/drawing/2014/main" id="{9D1655FF-10E3-4A01-A2E5-C462DF730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247650</xdr:colOff>
      <xdr:row>0</xdr:row>
      <xdr:rowOff>66675</xdr:rowOff>
    </xdr:from>
    <xdr:ext cx="2347566" cy="1008738"/>
    <xdr:sp macro="" textlink="">
      <xdr:nvSpPr>
        <xdr:cNvPr id="2" name="TextBox 1">
          <a:extLst>
            <a:ext uri="{FF2B5EF4-FFF2-40B4-BE49-F238E27FC236}">
              <a16:creationId xmlns:a16="http://schemas.microsoft.com/office/drawing/2014/main" id="{A7361883-D447-4C4D-83DD-FF400D9AB214}"/>
            </a:ext>
          </a:extLst>
        </xdr:cNvPr>
        <xdr:cNvSpPr txBox="1"/>
      </xdr:nvSpPr>
      <xdr:spPr>
        <a:xfrm>
          <a:off x="1466850" y="66675"/>
          <a:ext cx="2347566" cy="1008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6000">
              <a:solidFill>
                <a:srgbClr val="BE0027"/>
              </a:solidFill>
              <a:latin typeface="Cerebri Sans Pro" panose="00000500000000000000" pitchFamily="50" charset="0"/>
            </a:rPr>
            <a:t>SALES</a:t>
          </a:r>
          <a:endParaRPr lang="en-GB" sz="4000">
            <a:solidFill>
              <a:srgbClr val="BE0027"/>
            </a:solidFill>
            <a:latin typeface="Cerebri Sans Pro" panose="00000500000000000000" pitchFamily="50" charset="0"/>
          </a:endParaRPr>
        </a:p>
      </xdr:txBody>
    </xdr:sp>
    <xdr:clientData/>
  </xdr:oneCellAnchor>
  <xdr:oneCellAnchor>
    <xdr:from>
      <xdr:col>2</xdr:col>
      <xdr:colOff>285750</xdr:colOff>
      <xdr:row>4</xdr:row>
      <xdr:rowOff>19050</xdr:rowOff>
    </xdr:from>
    <xdr:ext cx="1898853" cy="649537"/>
    <xdr:sp macro="" textlink="">
      <xdr:nvSpPr>
        <xdr:cNvPr id="3" name="TextBox 2">
          <a:extLst>
            <a:ext uri="{FF2B5EF4-FFF2-40B4-BE49-F238E27FC236}">
              <a16:creationId xmlns:a16="http://schemas.microsoft.com/office/drawing/2014/main" id="{18A5064C-8418-4AFE-A9DE-EFBF5BAEDAC8}"/>
            </a:ext>
          </a:extLst>
        </xdr:cNvPr>
        <xdr:cNvSpPr txBox="1"/>
      </xdr:nvSpPr>
      <xdr:spPr>
        <a:xfrm>
          <a:off x="1504950" y="781050"/>
          <a:ext cx="1898853" cy="649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1">
              <a:solidFill>
                <a:srgbClr val="393E46"/>
              </a:solidFill>
              <a:latin typeface="Cerebri Sans Pro Bold" panose="00000800000000000000" pitchFamily="50" charset="0"/>
            </a:rPr>
            <a:t>REPORT</a:t>
          </a:r>
          <a:endParaRPr lang="en-GB" sz="3200" b="1">
            <a:solidFill>
              <a:srgbClr val="393E46"/>
            </a:solidFill>
            <a:latin typeface="Cerebri Sans Pro Bold" panose="00000800000000000000" pitchFamily="50" charset="0"/>
          </a:endParaRPr>
        </a:p>
      </xdr:txBody>
    </xdr:sp>
    <xdr:clientData/>
  </xdr:oneCellAnchor>
  <xdr:twoCellAnchor editAs="oneCell">
    <xdr:from>
      <xdr:col>0</xdr:col>
      <xdr:colOff>95250</xdr:colOff>
      <xdr:row>0</xdr:row>
      <xdr:rowOff>95250</xdr:rowOff>
    </xdr:from>
    <xdr:to>
      <xdr:col>2</xdr:col>
      <xdr:colOff>459441</xdr:colOff>
      <xdr:row>7</xdr:row>
      <xdr:rowOff>152406</xdr:rowOff>
    </xdr:to>
    <xdr:pic>
      <xdr:nvPicPr>
        <xdr:cNvPr id="7" name="Picture 6">
          <a:extLst>
            <a:ext uri="{FF2B5EF4-FFF2-40B4-BE49-F238E27FC236}">
              <a16:creationId xmlns:a16="http://schemas.microsoft.com/office/drawing/2014/main" id="{2EF8A3C9-4F80-4635-AD4D-D091C91F36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95250"/>
          <a:ext cx="1574426" cy="1390656"/>
        </a:xfrm>
        <a:prstGeom prst="rect">
          <a:avLst/>
        </a:prstGeom>
      </xdr:spPr>
    </xdr:pic>
    <xdr:clientData/>
  </xdr:twoCellAnchor>
  <xdr:twoCellAnchor>
    <xdr:from>
      <xdr:col>6</xdr:col>
      <xdr:colOff>485775</xdr:colOff>
      <xdr:row>4</xdr:row>
      <xdr:rowOff>47625</xdr:rowOff>
    </xdr:from>
    <xdr:to>
      <xdr:col>11</xdr:col>
      <xdr:colOff>57150</xdr:colOff>
      <xdr:row>6</xdr:row>
      <xdr:rowOff>161925</xdr:rowOff>
    </xdr:to>
    <xdr:sp macro="" textlink="">
      <xdr:nvSpPr>
        <xdr:cNvPr id="9" name="Rectangle: Rounded Corners 8">
          <a:extLst>
            <a:ext uri="{FF2B5EF4-FFF2-40B4-BE49-F238E27FC236}">
              <a16:creationId xmlns:a16="http://schemas.microsoft.com/office/drawing/2014/main" id="{200EFE1C-83A4-46FF-9C9F-874B328F1276}"/>
            </a:ext>
          </a:extLst>
        </xdr:cNvPr>
        <xdr:cNvSpPr/>
      </xdr:nvSpPr>
      <xdr:spPr>
        <a:xfrm>
          <a:off x="4143375" y="809625"/>
          <a:ext cx="2619375" cy="495300"/>
        </a:xfrm>
        <a:prstGeom prst="roundRect">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393E46"/>
            </a:solidFill>
          </a:endParaRPr>
        </a:p>
      </xdr:txBody>
    </xdr:sp>
    <xdr:clientData/>
  </xdr:twoCellAnchor>
  <xdr:twoCellAnchor>
    <xdr:from>
      <xdr:col>9</xdr:col>
      <xdr:colOff>276224</xdr:colOff>
      <xdr:row>1</xdr:row>
      <xdr:rowOff>133350</xdr:rowOff>
    </xdr:from>
    <xdr:to>
      <xdr:col>13</xdr:col>
      <xdr:colOff>448235</xdr:colOff>
      <xdr:row>6</xdr:row>
      <xdr:rowOff>161925</xdr:rowOff>
    </xdr:to>
    <xdr:sp macro="" textlink="">
      <xdr:nvSpPr>
        <xdr:cNvPr id="10" name="Hexagon 9">
          <a:extLst>
            <a:ext uri="{FF2B5EF4-FFF2-40B4-BE49-F238E27FC236}">
              <a16:creationId xmlns:a16="http://schemas.microsoft.com/office/drawing/2014/main" id="{B881A206-0130-4E5E-8C1E-C3FA41CB9CEE}"/>
            </a:ext>
          </a:extLst>
        </xdr:cNvPr>
        <xdr:cNvSpPr/>
      </xdr:nvSpPr>
      <xdr:spPr>
        <a:xfrm>
          <a:off x="5722283" y="323850"/>
          <a:ext cx="2592481" cy="981075"/>
        </a:xfrm>
        <a:prstGeom prst="hexagon">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xdr:col>
      <xdr:colOff>447675</xdr:colOff>
      <xdr:row>1</xdr:row>
      <xdr:rowOff>57150</xdr:rowOff>
    </xdr:from>
    <xdr:ext cx="1760995" cy="525721"/>
    <xdr:sp macro="" textlink="">
      <xdr:nvSpPr>
        <xdr:cNvPr id="12" name="TextBox 11">
          <a:extLst>
            <a:ext uri="{FF2B5EF4-FFF2-40B4-BE49-F238E27FC236}">
              <a16:creationId xmlns:a16="http://schemas.microsoft.com/office/drawing/2014/main" id="{5CB3AAB1-9CE2-44A2-8319-95FA0AF141E6}"/>
            </a:ext>
          </a:extLst>
        </xdr:cNvPr>
        <xdr:cNvSpPr txBox="1"/>
      </xdr:nvSpPr>
      <xdr:spPr>
        <a:xfrm>
          <a:off x="4105275" y="247650"/>
          <a:ext cx="1760995" cy="525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b="1">
              <a:solidFill>
                <a:srgbClr val="393E46"/>
              </a:solidFill>
              <a:latin typeface="Cerebri Sans Pro Bold" panose="00000800000000000000" pitchFamily="50" charset="0"/>
            </a:rPr>
            <a:t>REVENUE</a:t>
          </a:r>
          <a:endParaRPr lang="en-GB" sz="2400" b="1">
            <a:solidFill>
              <a:srgbClr val="393E46"/>
            </a:solidFill>
            <a:latin typeface="Cerebri Sans Pro Bold" panose="00000800000000000000" pitchFamily="50" charset="0"/>
          </a:endParaRPr>
        </a:p>
      </xdr:txBody>
    </xdr:sp>
    <xdr:clientData/>
  </xdr:oneCellAnchor>
  <xdr:twoCellAnchor>
    <xdr:from>
      <xdr:col>9</xdr:col>
      <xdr:colOff>457200</xdr:colOff>
      <xdr:row>2</xdr:row>
      <xdr:rowOff>76200</xdr:rowOff>
    </xdr:from>
    <xdr:to>
      <xdr:col>11</xdr:col>
      <xdr:colOff>324971</xdr:colOff>
      <xdr:row>6</xdr:row>
      <xdr:rowOff>34200</xdr:rowOff>
    </xdr:to>
    <xdr:sp macro="" textlink="">
      <xdr:nvSpPr>
        <xdr:cNvPr id="16" name="Hexagon 15">
          <a:extLst>
            <a:ext uri="{FF2B5EF4-FFF2-40B4-BE49-F238E27FC236}">
              <a16:creationId xmlns:a16="http://schemas.microsoft.com/office/drawing/2014/main" id="{C737D95E-55BD-492F-BB03-D9E226AE76B8}"/>
            </a:ext>
          </a:extLst>
        </xdr:cNvPr>
        <xdr:cNvSpPr/>
      </xdr:nvSpPr>
      <xdr:spPr>
        <a:xfrm>
          <a:off x="5903259" y="457200"/>
          <a:ext cx="1078006" cy="720000"/>
        </a:xfrm>
        <a:prstGeom prst="hexagon">
          <a:avLst/>
        </a:prstGeom>
        <a:solidFill>
          <a:schemeClr val="bg1"/>
        </a:solidFill>
        <a:ln w="76200">
          <a:solidFill>
            <a:srgbClr val="393E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xdr:col>
      <xdr:colOff>552450</xdr:colOff>
      <xdr:row>4</xdr:row>
      <xdr:rowOff>104775</xdr:rowOff>
    </xdr:from>
    <xdr:ext cx="1644553" cy="367280"/>
    <xdr:sp macro="" textlink="">
      <xdr:nvSpPr>
        <xdr:cNvPr id="14" name="TextBox 13">
          <a:extLst>
            <a:ext uri="{FF2B5EF4-FFF2-40B4-BE49-F238E27FC236}">
              <a16:creationId xmlns:a16="http://schemas.microsoft.com/office/drawing/2014/main" id="{9DE16C08-1A31-4FBB-97B0-C19B08489480}"/>
            </a:ext>
          </a:extLst>
        </xdr:cNvPr>
        <xdr:cNvSpPr txBox="1"/>
      </xdr:nvSpPr>
      <xdr:spPr>
        <a:xfrm>
          <a:off x="4210050" y="866775"/>
          <a:ext cx="1644553" cy="367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b="1">
              <a:solidFill>
                <a:schemeClr val="bg1"/>
              </a:solidFill>
              <a:latin typeface="Cerebri Sans Pro" panose="00000500000000000000" pitchFamily="50" charset="0"/>
            </a:rPr>
            <a:t>Sales in 2023</a:t>
          </a:r>
          <a:endParaRPr lang="en-GB" sz="1600" b="1">
            <a:solidFill>
              <a:schemeClr val="bg1"/>
            </a:solidFill>
            <a:latin typeface="Cerebri Sans Pro" panose="00000500000000000000" pitchFamily="50" charset="0"/>
          </a:endParaRPr>
        </a:p>
      </xdr:txBody>
    </xdr:sp>
    <xdr:clientData/>
  </xdr:oneCellAnchor>
  <xdr:oneCellAnchor>
    <xdr:from>
      <xdr:col>9</xdr:col>
      <xdr:colOff>603435</xdr:colOff>
      <xdr:row>2</xdr:row>
      <xdr:rowOff>182095</xdr:rowOff>
    </xdr:from>
    <xdr:ext cx="754822" cy="370935"/>
    <xdr:sp macro="" textlink="Analisis!K100">
      <xdr:nvSpPr>
        <xdr:cNvPr id="15" name="TextBox 14">
          <a:extLst>
            <a:ext uri="{FF2B5EF4-FFF2-40B4-BE49-F238E27FC236}">
              <a16:creationId xmlns:a16="http://schemas.microsoft.com/office/drawing/2014/main" id="{AE27E980-4966-427F-902D-8AAE5BA49EBF}"/>
            </a:ext>
          </a:extLst>
        </xdr:cNvPr>
        <xdr:cNvSpPr txBox="1"/>
      </xdr:nvSpPr>
      <xdr:spPr>
        <a:xfrm>
          <a:off x="6049494" y="563095"/>
          <a:ext cx="754822" cy="370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D8F867A-2B64-4AD3-AF9F-43141FFFE40B}" type="TxLink">
            <a:rPr lang="en-US" sz="1800" b="0" i="0" u="none" strike="noStrike">
              <a:solidFill>
                <a:srgbClr val="BE0027"/>
              </a:solidFill>
              <a:latin typeface="Cerebri Sans Pro Bold" panose="00000800000000000000" pitchFamily="50" charset="0"/>
              <a:cs typeface="Calibri"/>
            </a:rPr>
            <a:pPr/>
            <a:t>2,5 K</a:t>
          </a:fld>
          <a:endParaRPr lang="en-GB" sz="4000" b="1">
            <a:solidFill>
              <a:srgbClr val="BE0027"/>
            </a:solidFill>
            <a:latin typeface="Cerebri Sans Pro Bold" panose="00000800000000000000" pitchFamily="50" charset="0"/>
          </a:endParaRPr>
        </a:p>
      </xdr:txBody>
    </xdr:sp>
    <xdr:clientData/>
  </xdr:oneCellAnchor>
  <xdr:twoCellAnchor>
    <xdr:from>
      <xdr:col>11</xdr:col>
      <xdr:colOff>392206</xdr:colOff>
      <xdr:row>2</xdr:row>
      <xdr:rowOff>57150</xdr:rowOff>
    </xdr:from>
    <xdr:to>
      <xdr:col>13</xdr:col>
      <xdr:colOff>324970</xdr:colOff>
      <xdr:row>6</xdr:row>
      <xdr:rowOff>15150</xdr:rowOff>
    </xdr:to>
    <xdr:sp macro="" textlink="">
      <xdr:nvSpPr>
        <xdr:cNvPr id="17" name="Hexagon 16">
          <a:extLst>
            <a:ext uri="{FF2B5EF4-FFF2-40B4-BE49-F238E27FC236}">
              <a16:creationId xmlns:a16="http://schemas.microsoft.com/office/drawing/2014/main" id="{678FAB4E-92FD-41C1-BDC0-B04686734475}"/>
            </a:ext>
          </a:extLst>
        </xdr:cNvPr>
        <xdr:cNvSpPr/>
      </xdr:nvSpPr>
      <xdr:spPr>
        <a:xfrm>
          <a:off x="7048500" y="438150"/>
          <a:ext cx="1142999" cy="720000"/>
        </a:xfrm>
        <a:prstGeom prst="hexagon">
          <a:avLst/>
        </a:prstGeom>
        <a:solidFill>
          <a:schemeClr val="bg1"/>
        </a:solidFill>
        <a:ln w="76200">
          <a:solidFill>
            <a:srgbClr val="393E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11</xdr:col>
      <xdr:colOff>491938</xdr:colOff>
      <xdr:row>3</xdr:row>
      <xdr:rowOff>1121</xdr:rowOff>
    </xdr:from>
    <xdr:ext cx="960456" cy="370935"/>
    <xdr:sp macro="" textlink="Analisis!L100">
      <xdr:nvSpPr>
        <xdr:cNvPr id="18" name="TextBox 17">
          <a:extLst>
            <a:ext uri="{FF2B5EF4-FFF2-40B4-BE49-F238E27FC236}">
              <a16:creationId xmlns:a16="http://schemas.microsoft.com/office/drawing/2014/main" id="{90E1DD99-2613-4278-940A-EB61D17FA506}"/>
            </a:ext>
          </a:extLst>
        </xdr:cNvPr>
        <xdr:cNvSpPr txBox="1"/>
      </xdr:nvSpPr>
      <xdr:spPr>
        <a:xfrm>
          <a:off x="7148232" y="572621"/>
          <a:ext cx="960456" cy="370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49F1120C-E045-4D70-98E8-2D0E37F10143}" type="TxLink">
            <a:rPr lang="en-US" sz="1800" b="0" i="0" u="none" strike="noStrike">
              <a:solidFill>
                <a:srgbClr val="BE0027"/>
              </a:solidFill>
              <a:latin typeface="Cerebri Sans Pro Bold" panose="00000800000000000000" pitchFamily="50" charset="0"/>
              <a:ea typeface="+mn-ea"/>
              <a:cs typeface="Calibri"/>
            </a:rPr>
            <a:pPr marL="0" indent="0" algn="ctr"/>
            <a:t>$456 K</a:t>
          </a:fld>
          <a:endParaRPr lang="en-GB" sz="1800" b="0" i="0" u="none" strike="noStrike">
            <a:solidFill>
              <a:srgbClr val="BE0027"/>
            </a:solidFill>
            <a:latin typeface="Cerebri Sans Pro Bold" panose="00000800000000000000" pitchFamily="50" charset="0"/>
            <a:ea typeface="+mn-ea"/>
            <a:cs typeface="Calibri"/>
          </a:endParaRPr>
        </a:p>
      </xdr:txBody>
    </xdr:sp>
    <xdr:clientData/>
  </xdr:oneCellAnchor>
  <xdr:oneCellAnchor>
    <xdr:from>
      <xdr:col>10</xdr:col>
      <xdr:colOff>44824</xdr:colOff>
      <xdr:row>4</xdr:row>
      <xdr:rowOff>109258</xdr:rowOff>
    </xdr:from>
    <xdr:ext cx="692882" cy="229807"/>
    <xdr:sp macro="" textlink="Analisis!K100">
      <xdr:nvSpPr>
        <xdr:cNvPr id="19" name="TextBox 18">
          <a:extLst>
            <a:ext uri="{FF2B5EF4-FFF2-40B4-BE49-F238E27FC236}">
              <a16:creationId xmlns:a16="http://schemas.microsoft.com/office/drawing/2014/main" id="{12007212-78BC-4E57-BBDC-EE917E19001E}"/>
            </a:ext>
          </a:extLst>
        </xdr:cNvPr>
        <xdr:cNvSpPr txBox="1"/>
      </xdr:nvSpPr>
      <xdr:spPr>
        <a:xfrm>
          <a:off x="6096000" y="871258"/>
          <a:ext cx="692882" cy="229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i="0" u="none" strike="noStrike">
              <a:solidFill>
                <a:srgbClr val="000000"/>
              </a:solidFill>
              <a:latin typeface="Cerebri Sans Pro" panose="00000500000000000000" pitchFamily="50" charset="0"/>
              <a:cs typeface="Calibri"/>
            </a:rPr>
            <a:t>Item sold</a:t>
          </a:r>
          <a:endParaRPr lang="en-GB" sz="1600" b="1">
            <a:solidFill>
              <a:srgbClr val="393E46"/>
            </a:solidFill>
            <a:latin typeface="Cerebri Sans Pro" panose="00000500000000000000" pitchFamily="50" charset="0"/>
          </a:endParaRPr>
        </a:p>
      </xdr:txBody>
    </xdr:sp>
    <xdr:clientData/>
  </xdr:oneCellAnchor>
  <xdr:oneCellAnchor>
    <xdr:from>
      <xdr:col>12</xdr:col>
      <xdr:colOff>152399</xdr:colOff>
      <xdr:row>4</xdr:row>
      <xdr:rowOff>101413</xdr:rowOff>
    </xdr:from>
    <xdr:ext cx="477503" cy="229807"/>
    <xdr:sp macro="" textlink="Analisis!K100">
      <xdr:nvSpPr>
        <xdr:cNvPr id="20" name="TextBox 19">
          <a:extLst>
            <a:ext uri="{FF2B5EF4-FFF2-40B4-BE49-F238E27FC236}">
              <a16:creationId xmlns:a16="http://schemas.microsoft.com/office/drawing/2014/main" id="{C9D7F08E-49DE-4073-BF0E-ADA73BA07434}"/>
            </a:ext>
          </a:extLst>
        </xdr:cNvPr>
        <xdr:cNvSpPr txBox="1"/>
      </xdr:nvSpPr>
      <xdr:spPr>
        <a:xfrm>
          <a:off x="7413811" y="863413"/>
          <a:ext cx="477503" cy="229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i="0" u="none" strike="noStrike">
              <a:solidFill>
                <a:srgbClr val="000000"/>
              </a:solidFill>
              <a:latin typeface="Cerebri Sans Pro" panose="00000500000000000000" pitchFamily="50" charset="0"/>
              <a:cs typeface="Calibri"/>
            </a:rPr>
            <a:t>Sales</a:t>
          </a:r>
          <a:endParaRPr lang="en-GB" sz="1600" b="1">
            <a:solidFill>
              <a:srgbClr val="393E46"/>
            </a:solidFill>
            <a:latin typeface="Cerebri Sans Pro" panose="00000500000000000000" pitchFamily="50" charset="0"/>
          </a:endParaRPr>
        </a:p>
      </xdr:txBody>
    </xdr:sp>
    <xdr:clientData/>
  </xdr:oneCellAnchor>
  <xdr:twoCellAnchor>
    <xdr:from>
      <xdr:col>0</xdr:col>
      <xdr:colOff>247649</xdr:colOff>
      <xdr:row>9</xdr:row>
      <xdr:rowOff>161924</xdr:rowOff>
    </xdr:from>
    <xdr:to>
      <xdr:col>9</xdr:col>
      <xdr:colOff>123824</xdr:colOff>
      <xdr:row>24</xdr:row>
      <xdr:rowOff>57149</xdr:rowOff>
    </xdr:to>
    <xdr:graphicFrame macro="">
      <xdr:nvGraphicFramePr>
        <xdr:cNvPr id="21" name="Chart 20">
          <a:extLst>
            <a:ext uri="{FF2B5EF4-FFF2-40B4-BE49-F238E27FC236}">
              <a16:creationId xmlns:a16="http://schemas.microsoft.com/office/drawing/2014/main" id="{36AD110B-DE6B-4419-A1F0-2483B7663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352425</xdr:colOff>
      <xdr:row>12</xdr:row>
      <xdr:rowOff>47625</xdr:rowOff>
    </xdr:from>
    <xdr:to>
      <xdr:col>13</xdr:col>
      <xdr:colOff>95915</xdr:colOff>
      <xdr:row>17</xdr:row>
      <xdr:rowOff>116174</xdr:rowOff>
    </xdr:to>
    <xdr:grpSp>
      <xdr:nvGrpSpPr>
        <xdr:cNvPr id="33" name="Group 32">
          <a:extLst>
            <a:ext uri="{FF2B5EF4-FFF2-40B4-BE49-F238E27FC236}">
              <a16:creationId xmlns:a16="http://schemas.microsoft.com/office/drawing/2014/main" id="{1E34E905-299E-4CA0-8F38-65D4A654B8C5}"/>
            </a:ext>
          </a:extLst>
        </xdr:cNvPr>
        <xdr:cNvGrpSpPr/>
      </xdr:nvGrpSpPr>
      <xdr:grpSpPr>
        <a:xfrm>
          <a:off x="6162675" y="2206625"/>
          <a:ext cx="2325823" cy="968132"/>
          <a:chOff x="5724525" y="2181225"/>
          <a:chExt cx="2181890" cy="1021049"/>
        </a:xfrm>
      </xdr:grpSpPr>
      <xdr:sp macro="" textlink="Analisis!M15">
        <xdr:nvSpPr>
          <xdr:cNvPr id="22" name="TextBox 21">
            <a:extLst>
              <a:ext uri="{FF2B5EF4-FFF2-40B4-BE49-F238E27FC236}">
                <a16:creationId xmlns:a16="http://schemas.microsoft.com/office/drawing/2014/main" id="{EB171719-DEFC-4C48-B645-493B0B9F2553}"/>
              </a:ext>
            </a:extLst>
          </xdr:cNvPr>
          <xdr:cNvSpPr txBox="1"/>
        </xdr:nvSpPr>
        <xdr:spPr>
          <a:xfrm>
            <a:off x="6143625" y="2181225"/>
            <a:ext cx="1762790" cy="1021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37CF205-AECA-4B5F-882D-C20CAD8728AF}" type="TxLink">
              <a:rPr lang="en-US" sz="6000" b="0" i="0" u="none" strike="noStrike">
                <a:solidFill>
                  <a:srgbClr val="BE0027"/>
                </a:solidFill>
                <a:latin typeface="Cerebri Sans Pro Bold" panose="00000800000000000000" pitchFamily="50" charset="0"/>
                <a:cs typeface="Calibri"/>
              </a:rPr>
              <a:pPr/>
              <a:t>34%</a:t>
            </a:fld>
            <a:endParaRPr lang="en-GB" sz="19900" b="1">
              <a:solidFill>
                <a:srgbClr val="BE0027"/>
              </a:solidFill>
              <a:latin typeface="Cerebri Sans Pro Bold" panose="00000800000000000000" pitchFamily="50" charset="0"/>
            </a:endParaRPr>
          </a:p>
        </xdr:txBody>
      </xdr:sp>
      <xdr:sp macro="" textlink="Analisis!M15">
        <xdr:nvSpPr>
          <xdr:cNvPr id="24" name="TextBox 23">
            <a:extLst>
              <a:ext uri="{FF2B5EF4-FFF2-40B4-BE49-F238E27FC236}">
                <a16:creationId xmlns:a16="http://schemas.microsoft.com/office/drawing/2014/main" id="{C6BB4A04-7B32-4156-B7B8-01F83BFCB762}"/>
              </a:ext>
            </a:extLst>
          </xdr:cNvPr>
          <xdr:cNvSpPr txBox="1"/>
        </xdr:nvSpPr>
        <xdr:spPr>
          <a:xfrm>
            <a:off x="5724525" y="2219325"/>
            <a:ext cx="550279" cy="835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800" b="0" i="0" u="none" strike="noStrike">
                <a:solidFill>
                  <a:srgbClr val="BE0027"/>
                </a:solidFill>
                <a:latin typeface="Cerebri Sans Pro Bold" panose="00000800000000000000" pitchFamily="50" charset="0"/>
                <a:cs typeface="Calibri"/>
              </a:rPr>
              <a:t>+</a:t>
            </a:r>
            <a:endParaRPr lang="en-GB" sz="13800" b="1">
              <a:solidFill>
                <a:srgbClr val="BE0027"/>
              </a:solidFill>
              <a:latin typeface="Cerebri Sans Pro Bold" panose="00000800000000000000" pitchFamily="50" charset="0"/>
            </a:endParaRPr>
          </a:p>
        </xdr:txBody>
      </xdr:sp>
    </xdr:grpSp>
    <xdr:clientData/>
  </xdr:twoCellAnchor>
  <xdr:twoCellAnchor>
    <xdr:from>
      <xdr:col>0</xdr:col>
      <xdr:colOff>295275</xdr:colOff>
      <xdr:row>7</xdr:row>
      <xdr:rowOff>152400</xdr:rowOff>
    </xdr:from>
    <xdr:to>
      <xdr:col>13</xdr:col>
      <xdr:colOff>323850</xdr:colOff>
      <xdr:row>7</xdr:row>
      <xdr:rowOff>152400</xdr:rowOff>
    </xdr:to>
    <xdr:cxnSp macro="">
      <xdr:nvCxnSpPr>
        <xdr:cNvPr id="26" name="Straight Connector 25">
          <a:extLst>
            <a:ext uri="{FF2B5EF4-FFF2-40B4-BE49-F238E27FC236}">
              <a16:creationId xmlns:a16="http://schemas.microsoft.com/office/drawing/2014/main" id="{4CAD411D-4A40-4743-8D16-21B1363EDF05}"/>
            </a:ext>
          </a:extLst>
        </xdr:cNvPr>
        <xdr:cNvCxnSpPr/>
      </xdr:nvCxnSpPr>
      <xdr:spPr>
        <a:xfrm>
          <a:off x="295275" y="1485900"/>
          <a:ext cx="7953375" cy="0"/>
        </a:xfrm>
        <a:prstGeom prst="line">
          <a:avLst/>
        </a:prstGeom>
        <a:ln w="57150">
          <a:solidFill>
            <a:srgbClr val="BE0027"/>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295275</xdr:colOff>
      <xdr:row>8</xdr:row>
      <xdr:rowOff>47625</xdr:rowOff>
    </xdr:from>
    <xdr:to>
      <xdr:col>13</xdr:col>
      <xdr:colOff>323850</xdr:colOff>
      <xdr:row>8</xdr:row>
      <xdr:rowOff>47625</xdr:rowOff>
    </xdr:to>
    <xdr:cxnSp macro="">
      <xdr:nvCxnSpPr>
        <xdr:cNvPr id="27" name="Straight Connector 26">
          <a:extLst>
            <a:ext uri="{FF2B5EF4-FFF2-40B4-BE49-F238E27FC236}">
              <a16:creationId xmlns:a16="http://schemas.microsoft.com/office/drawing/2014/main" id="{7A172F1A-C0D7-4D50-95D4-66BE234F8A63}"/>
            </a:ext>
          </a:extLst>
        </xdr:cNvPr>
        <xdr:cNvCxnSpPr/>
      </xdr:nvCxnSpPr>
      <xdr:spPr>
        <a:xfrm>
          <a:off x="295275" y="1571625"/>
          <a:ext cx="7953375" cy="0"/>
        </a:xfrm>
        <a:prstGeom prst="line">
          <a:avLst/>
        </a:prstGeom>
        <a:ln w="57150">
          <a:solidFill>
            <a:srgbClr val="22283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8</xdr:row>
      <xdr:rowOff>47625</xdr:rowOff>
    </xdr:from>
    <xdr:to>
      <xdr:col>10</xdr:col>
      <xdr:colOff>314325</xdr:colOff>
      <xdr:row>8</xdr:row>
      <xdr:rowOff>47625</xdr:rowOff>
    </xdr:to>
    <xdr:cxnSp macro="">
      <xdr:nvCxnSpPr>
        <xdr:cNvPr id="28" name="Straight Connector 27">
          <a:extLst>
            <a:ext uri="{FF2B5EF4-FFF2-40B4-BE49-F238E27FC236}">
              <a16:creationId xmlns:a16="http://schemas.microsoft.com/office/drawing/2014/main" id="{065F8C67-A9EB-4FB8-A82D-ABBDE3785600}"/>
            </a:ext>
          </a:extLst>
        </xdr:cNvPr>
        <xdr:cNvCxnSpPr/>
      </xdr:nvCxnSpPr>
      <xdr:spPr>
        <a:xfrm>
          <a:off x="1800225" y="1571625"/>
          <a:ext cx="4610100" cy="0"/>
        </a:xfrm>
        <a:prstGeom prst="line">
          <a:avLst/>
        </a:prstGeom>
        <a:ln w="57150">
          <a:solidFill>
            <a:srgbClr val="BE0027"/>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295275</xdr:colOff>
      <xdr:row>8</xdr:row>
      <xdr:rowOff>152400</xdr:rowOff>
    </xdr:from>
    <xdr:to>
      <xdr:col>13</xdr:col>
      <xdr:colOff>323850</xdr:colOff>
      <xdr:row>8</xdr:row>
      <xdr:rowOff>152400</xdr:rowOff>
    </xdr:to>
    <xdr:cxnSp macro="">
      <xdr:nvCxnSpPr>
        <xdr:cNvPr id="30" name="Straight Connector 29">
          <a:extLst>
            <a:ext uri="{FF2B5EF4-FFF2-40B4-BE49-F238E27FC236}">
              <a16:creationId xmlns:a16="http://schemas.microsoft.com/office/drawing/2014/main" id="{A76A32F1-EA8B-4966-A540-903DB8077DFA}"/>
            </a:ext>
          </a:extLst>
        </xdr:cNvPr>
        <xdr:cNvCxnSpPr/>
      </xdr:nvCxnSpPr>
      <xdr:spPr>
        <a:xfrm>
          <a:off x="295275" y="1676400"/>
          <a:ext cx="7953375" cy="0"/>
        </a:xfrm>
        <a:prstGeom prst="line">
          <a:avLst/>
        </a:prstGeom>
        <a:ln w="57150">
          <a:solidFill>
            <a:srgbClr val="BE0027"/>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8</xdr:row>
      <xdr:rowOff>152400</xdr:rowOff>
    </xdr:from>
    <xdr:to>
      <xdr:col>10</xdr:col>
      <xdr:colOff>314325</xdr:colOff>
      <xdr:row>8</xdr:row>
      <xdr:rowOff>152400</xdr:rowOff>
    </xdr:to>
    <xdr:cxnSp macro="">
      <xdr:nvCxnSpPr>
        <xdr:cNvPr id="31" name="Straight Connector 30">
          <a:extLst>
            <a:ext uri="{FF2B5EF4-FFF2-40B4-BE49-F238E27FC236}">
              <a16:creationId xmlns:a16="http://schemas.microsoft.com/office/drawing/2014/main" id="{5EEB187E-B6DF-4F62-9584-64A0C600C3BC}"/>
            </a:ext>
          </a:extLst>
        </xdr:cNvPr>
        <xdr:cNvCxnSpPr/>
      </xdr:nvCxnSpPr>
      <xdr:spPr>
        <a:xfrm>
          <a:off x="1800225" y="1676400"/>
          <a:ext cx="4610100" cy="0"/>
        </a:xfrm>
        <a:prstGeom prst="line">
          <a:avLst/>
        </a:prstGeom>
        <a:ln w="57150">
          <a:solidFill>
            <a:srgbClr val="22283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295275</xdr:colOff>
      <xdr:row>9</xdr:row>
      <xdr:rowOff>47625</xdr:rowOff>
    </xdr:from>
    <xdr:to>
      <xdr:col>13</xdr:col>
      <xdr:colOff>323850</xdr:colOff>
      <xdr:row>9</xdr:row>
      <xdr:rowOff>47625</xdr:rowOff>
    </xdr:to>
    <xdr:cxnSp macro="">
      <xdr:nvCxnSpPr>
        <xdr:cNvPr id="32" name="Straight Connector 31">
          <a:extLst>
            <a:ext uri="{FF2B5EF4-FFF2-40B4-BE49-F238E27FC236}">
              <a16:creationId xmlns:a16="http://schemas.microsoft.com/office/drawing/2014/main" id="{06E2C0F5-2E9E-4B8D-915A-6A8A7D48474F}"/>
            </a:ext>
          </a:extLst>
        </xdr:cNvPr>
        <xdr:cNvCxnSpPr/>
      </xdr:nvCxnSpPr>
      <xdr:spPr>
        <a:xfrm>
          <a:off x="295275" y="1762125"/>
          <a:ext cx="7953375" cy="0"/>
        </a:xfrm>
        <a:prstGeom prst="line">
          <a:avLst/>
        </a:prstGeom>
        <a:ln w="57150">
          <a:solidFill>
            <a:srgbClr val="22283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25</xdr:row>
      <xdr:rowOff>114300</xdr:rowOff>
    </xdr:from>
    <xdr:to>
      <xdr:col>13</xdr:col>
      <xdr:colOff>381000</xdr:colOff>
      <xdr:row>44</xdr:row>
      <xdr:rowOff>123825</xdr:rowOff>
    </xdr:to>
    <xdr:sp macro="" textlink="">
      <xdr:nvSpPr>
        <xdr:cNvPr id="46" name="Rectangle: Rounded Corners 45">
          <a:extLst>
            <a:ext uri="{FF2B5EF4-FFF2-40B4-BE49-F238E27FC236}">
              <a16:creationId xmlns:a16="http://schemas.microsoft.com/office/drawing/2014/main" id="{30C4DE35-F1B7-4411-AEB4-5BD1BE2AAAD6}"/>
            </a:ext>
          </a:extLst>
        </xdr:cNvPr>
        <xdr:cNvSpPr/>
      </xdr:nvSpPr>
      <xdr:spPr>
        <a:xfrm>
          <a:off x="4895850" y="4876800"/>
          <a:ext cx="3409950" cy="3629025"/>
        </a:xfrm>
        <a:prstGeom prst="roundRect">
          <a:avLst>
            <a:gd name="adj" fmla="val 3538"/>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9</xdr:col>
      <xdr:colOff>190500</xdr:colOff>
      <xdr:row>17</xdr:row>
      <xdr:rowOff>133350</xdr:rowOff>
    </xdr:from>
    <xdr:ext cx="2543175" cy="855940"/>
    <xdr:sp macro="" textlink="">
      <xdr:nvSpPr>
        <xdr:cNvPr id="34" name="TextBox 33">
          <a:extLst>
            <a:ext uri="{FF2B5EF4-FFF2-40B4-BE49-F238E27FC236}">
              <a16:creationId xmlns:a16="http://schemas.microsoft.com/office/drawing/2014/main" id="{C3107A56-E61B-4503-B933-232AB301F9E9}"/>
            </a:ext>
          </a:extLst>
        </xdr:cNvPr>
        <xdr:cNvSpPr txBox="1"/>
      </xdr:nvSpPr>
      <xdr:spPr>
        <a:xfrm>
          <a:off x="5676900" y="3371850"/>
          <a:ext cx="2543175" cy="855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200" b="0">
              <a:solidFill>
                <a:srgbClr val="222831"/>
              </a:solidFill>
              <a:latin typeface="Cerebri Sans Pro" panose="00000500000000000000" pitchFamily="50" charset="0"/>
            </a:rPr>
            <a:t>Penjualan</a:t>
          </a:r>
          <a:r>
            <a:rPr lang="en-GB" sz="1200" b="0" baseline="0">
              <a:solidFill>
                <a:srgbClr val="222831"/>
              </a:solidFill>
              <a:latin typeface="Cerebri Sans Pro" panose="00000500000000000000" pitchFamily="50" charset="0"/>
            </a:rPr>
            <a:t> terbanyak dilakukan oleh pelanggan dengan rentang </a:t>
          </a:r>
          <a:r>
            <a:rPr lang="en-GB" sz="1200" b="0" baseline="0">
              <a:solidFill>
                <a:srgbClr val="BE0027"/>
              </a:solidFill>
              <a:latin typeface="Cerebri Sans Pro" panose="00000500000000000000" pitchFamily="50" charset="0"/>
            </a:rPr>
            <a:t>usia 40-55 tahun</a:t>
          </a:r>
          <a:r>
            <a:rPr lang="en-GB" sz="1200" b="0" baseline="0">
              <a:solidFill>
                <a:srgbClr val="222831"/>
              </a:solidFill>
              <a:latin typeface="Cerebri Sans Pro" panose="00000500000000000000" pitchFamily="50" charset="0"/>
            </a:rPr>
            <a:t>, dengan total </a:t>
          </a:r>
          <a:r>
            <a:rPr lang="en-GB" sz="1200" b="0" baseline="0">
              <a:solidFill>
                <a:srgbClr val="222831"/>
              </a:solidFill>
              <a:latin typeface="Cerebri Sans Pro" panose="00000500000000000000" pitchFamily="50" charset="0"/>
              <a:ea typeface="+mn-ea"/>
              <a:cs typeface="+mn-cs"/>
            </a:rPr>
            <a:t>penjualan</a:t>
          </a:r>
          <a:r>
            <a:rPr lang="en-GB" sz="1200" b="0" baseline="0">
              <a:solidFill>
                <a:srgbClr val="222831"/>
              </a:solidFill>
              <a:latin typeface="Cerebri Sans Pro" panose="00000500000000000000" pitchFamily="50" charset="0"/>
            </a:rPr>
            <a:t> sebesar  </a:t>
          </a:r>
          <a:r>
            <a:rPr lang="en-GB" sz="1400" b="0" baseline="0">
              <a:solidFill>
                <a:schemeClr val="bg1"/>
              </a:solidFill>
              <a:latin typeface="Cerebri Sans Pro" panose="00000500000000000000" pitchFamily="50" charset="0"/>
            </a:rPr>
            <a:t>sadsadsad</a:t>
          </a:r>
          <a:endParaRPr lang="en-GB" sz="1200" b="0">
            <a:solidFill>
              <a:schemeClr val="bg1"/>
            </a:solidFill>
            <a:latin typeface="Cerebri Sans Pro" panose="00000500000000000000" pitchFamily="50" charset="0"/>
          </a:endParaRPr>
        </a:p>
      </xdr:txBody>
    </xdr:sp>
    <xdr:clientData/>
  </xdr:oneCellAnchor>
  <xdr:oneCellAnchor>
    <xdr:from>
      <xdr:col>11</xdr:col>
      <xdr:colOff>28576</xdr:colOff>
      <xdr:row>20</xdr:row>
      <xdr:rowOff>104775</xdr:rowOff>
    </xdr:from>
    <xdr:ext cx="1619250" cy="336695"/>
    <xdr:sp macro="" textlink="Analisis!M16">
      <xdr:nvSpPr>
        <xdr:cNvPr id="35" name="TextBox 34">
          <a:extLst>
            <a:ext uri="{FF2B5EF4-FFF2-40B4-BE49-F238E27FC236}">
              <a16:creationId xmlns:a16="http://schemas.microsoft.com/office/drawing/2014/main" id="{F9201018-0569-40EF-8AD3-EBF98F805953}"/>
            </a:ext>
          </a:extLst>
        </xdr:cNvPr>
        <xdr:cNvSpPr txBox="1"/>
      </xdr:nvSpPr>
      <xdr:spPr>
        <a:xfrm>
          <a:off x="6734176" y="3914775"/>
          <a:ext cx="1619250" cy="336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64B87C77-A5EF-4C5E-B60B-2EC93B2D4922}" type="TxLink">
            <a:rPr lang="en-US" sz="1600" b="1">
              <a:solidFill>
                <a:srgbClr val="BE0027"/>
              </a:solidFill>
              <a:latin typeface="Cerebri Sans Pro" panose="00000500000000000000" pitchFamily="50" charset="0"/>
              <a:ea typeface="+mn-ea"/>
              <a:cs typeface="+mn-cs"/>
            </a:rPr>
            <a:pPr marL="0" indent="0" algn="ctr"/>
            <a:t>$156 K</a:t>
          </a:fld>
          <a:endParaRPr lang="en-GB" sz="1600" b="1">
            <a:solidFill>
              <a:srgbClr val="BE0027"/>
            </a:solidFill>
            <a:latin typeface="Cerebri Sans Pro" panose="00000500000000000000" pitchFamily="50" charset="0"/>
            <a:ea typeface="+mn-ea"/>
            <a:cs typeface="+mn-cs"/>
          </a:endParaRPr>
        </a:p>
      </xdr:txBody>
    </xdr:sp>
    <xdr:clientData/>
  </xdr:oneCellAnchor>
  <xdr:twoCellAnchor>
    <xdr:from>
      <xdr:col>7</xdr:col>
      <xdr:colOff>180974</xdr:colOff>
      <xdr:row>25</xdr:row>
      <xdr:rowOff>161925</xdr:rowOff>
    </xdr:from>
    <xdr:to>
      <xdr:col>13</xdr:col>
      <xdr:colOff>504825</xdr:colOff>
      <xdr:row>38</xdr:row>
      <xdr:rowOff>133350</xdr:rowOff>
    </xdr:to>
    <xdr:graphicFrame macro="">
      <xdr:nvGraphicFramePr>
        <xdr:cNvPr id="36" name="Chart 35">
          <a:extLst>
            <a:ext uri="{FF2B5EF4-FFF2-40B4-BE49-F238E27FC236}">
              <a16:creationId xmlns:a16="http://schemas.microsoft.com/office/drawing/2014/main" id="{352218CB-1874-4751-B773-0A5CB17EE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266699</xdr:colOff>
      <xdr:row>25</xdr:row>
      <xdr:rowOff>133349</xdr:rowOff>
    </xdr:from>
    <xdr:to>
      <xdr:col>7</xdr:col>
      <xdr:colOff>485775</xdr:colOff>
      <xdr:row>43</xdr:row>
      <xdr:rowOff>142874</xdr:rowOff>
    </xdr:to>
    <xdr:graphicFrame macro="">
      <xdr:nvGraphicFramePr>
        <xdr:cNvPr id="41" name="Chart 40">
          <a:extLst>
            <a:ext uri="{FF2B5EF4-FFF2-40B4-BE49-F238E27FC236}">
              <a16:creationId xmlns:a16="http://schemas.microsoft.com/office/drawing/2014/main" id="{2DF9695E-F5DC-4C42-8A6B-BF9A6B278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314325</xdr:colOff>
      <xdr:row>10</xdr:row>
      <xdr:rowOff>85725</xdr:rowOff>
    </xdr:from>
    <xdr:to>
      <xdr:col>0</xdr:col>
      <xdr:colOff>314325</xdr:colOff>
      <xdr:row>89</xdr:row>
      <xdr:rowOff>133350</xdr:rowOff>
    </xdr:to>
    <xdr:cxnSp macro="">
      <xdr:nvCxnSpPr>
        <xdr:cNvPr id="43" name="Straight Connector 42">
          <a:extLst>
            <a:ext uri="{FF2B5EF4-FFF2-40B4-BE49-F238E27FC236}">
              <a16:creationId xmlns:a16="http://schemas.microsoft.com/office/drawing/2014/main" id="{95B03271-8310-4066-A79A-B1F322D721CE}"/>
            </a:ext>
          </a:extLst>
        </xdr:cNvPr>
        <xdr:cNvCxnSpPr/>
      </xdr:nvCxnSpPr>
      <xdr:spPr>
        <a:xfrm>
          <a:off x="314325" y="1990725"/>
          <a:ext cx="0" cy="15097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66676</xdr:colOff>
      <xdr:row>38</xdr:row>
      <xdr:rowOff>47625</xdr:rowOff>
    </xdr:from>
    <xdr:ext cx="3248024" cy="1054519"/>
    <xdr:sp macro="" textlink="">
      <xdr:nvSpPr>
        <xdr:cNvPr id="45" name="TextBox 44">
          <a:extLst>
            <a:ext uri="{FF2B5EF4-FFF2-40B4-BE49-F238E27FC236}">
              <a16:creationId xmlns:a16="http://schemas.microsoft.com/office/drawing/2014/main" id="{921A4E16-F6D4-4D7C-9671-714BCABFE10F}"/>
            </a:ext>
          </a:extLst>
        </xdr:cNvPr>
        <xdr:cNvSpPr txBox="1"/>
      </xdr:nvSpPr>
      <xdr:spPr>
        <a:xfrm>
          <a:off x="4943476" y="7286625"/>
          <a:ext cx="3248024" cy="1054519"/>
        </a:xfrm>
        <a:prstGeom prst="rect">
          <a:avLst/>
        </a:prstGeom>
        <a:solidFill>
          <a:srgbClr val="22283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0">
              <a:solidFill>
                <a:schemeClr val="bg1"/>
              </a:solidFill>
              <a:latin typeface="Cerebri Sans Pro" panose="00000500000000000000" pitchFamily="50" charset="0"/>
            </a:rPr>
            <a:t>Berdasarkan demografis</a:t>
          </a:r>
          <a:r>
            <a:rPr lang="en-GB" sz="1100" b="0" baseline="0">
              <a:solidFill>
                <a:schemeClr val="bg1"/>
              </a:solidFill>
              <a:latin typeface="Cerebri Sans Pro" panose="00000500000000000000" pitchFamily="50" charset="0"/>
            </a:rPr>
            <a:t> tersebut, ternyata </a:t>
          </a:r>
          <a:r>
            <a:rPr lang="en-GB" sz="1100" b="0" baseline="0">
              <a:solidFill>
                <a:srgbClr val="FF0000"/>
              </a:solidFill>
              <a:latin typeface="Cerebri Sans Pro" panose="00000500000000000000" pitchFamily="50" charset="0"/>
            </a:rPr>
            <a:t>keuntungan lebih banyak </a:t>
          </a:r>
          <a:r>
            <a:rPr lang="en-GB" sz="1100" b="0" baseline="0">
              <a:solidFill>
                <a:schemeClr val="bg1"/>
              </a:solidFill>
              <a:latin typeface="Cerebri Sans Pro" panose="00000500000000000000" pitchFamily="50" charset="0"/>
            </a:rPr>
            <a:t>didapat dari pelanggan berjenis kelamin </a:t>
          </a:r>
          <a:r>
            <a:rPr lang="en-GB" sz="1100" b="0" baseline="0">
              <a:solidFill>
                <a:srgbClr val="FF0000"/>
              </a:solidFill>
              <a:latin typeface="Cerebri Sans Pro" panose="00000500000000000000" pitchFamily="50" charset="0"/>
            </a:rPr>
            <a:t>perempuan</a:t>
          </a:r>
          <a:r>
            <a:rPr lang="en-GB" sz="1100" b="0" baseline="0">
              <a:solidFill>
                <a:schemeClr val="bg1"/>
              </a:solidFill>
              <a:latin typeface="Cerebri Sans Pro" panose="00000500000000000000" pitchFamily="50" charset="0"/>
            </a:rPr>
            <a:t> yaitu sebesar</a:t>
          </a:r>
          <a:r>
            <a:rPr lang="en-GB" sz="1100" b="0" baseline="0">
              <a:solidFill>
                <a:srgbClr val="222831"/>
              </a:solidFill>
              <a:latin typeface="Cerebri Sans Pro" panose="00000500000000000000" pitchFamily="50" charset="0"/>
            </a:rPr>
            <a:t> </a:t>
          </a:r>
          <a:r>
            <a:rPr lang="en-GB" sz="1600" b="0" baseline="0">
              <a:solidFill>
                <a:srgbClr val="222831"/>
              </a:solidFill>
              <a:latin typeface="Cerebri Sans Pro" panose="00000500000000000000" pitchFamily="50" charset="0"/>
            </a:rPr>
            <a:t>$2 23k</a:t>
          </a:r>
          <a:r>
            <a:rPr lang="en-GB" sz="1600" b="0" baseline="0">
              <a:solidFill>
                <a:schemeClr val="bg1"/>
              </a:solidFill>
              <a:latin typeface="Cerebri Sans Pro" panose="00000500000000000000" pitchFamily="50" charset="0"/>
            </a:rPr>
            <a:t> </a:t>
          </a:r>
          <a:r>
            <a:rPr lang="en-GB" sz="1100" b="0" baseline="0">
              <a:solidFill>
                <a:schemeClr val="bg1"/>
              </a:solidFill>
              <a:latin typeface="Cerebri Sans Pro" panose="00000500000000000000" pitchFamily="50" charset="0"/>
            </a:rPr>
            <a:t>dibandingkan </a:t>
          </a:r>
          <a:r>
            <a:rPr lang="en-GB" sz="1100" b="0" baseline="0">
              <a:solidFill>
                <a:srgbClr val="FF0000"/>
              </a:solidFill>
              <a:latin typeface="Cerebri Sans Pro" panose="00000500000000000000" pitchFamily="50" charset="0"/>
            </a:rPr>
            <a:t>laki-laki </a:t>
          </a:r>
          <a:r>
            <a:rPr lang="en-GB" sz="1100" b="0" baseline="0">
              <a:solidFill>
                <a:schemeClr val="bg1"/>
              </a:solidFill>
              <a:latin typeface="Cerebri Sans Pro" panose="00000500000000000000" pitchFamily="50" charset="0"/>
            </a:rPr>
            <a:t>dengan selisih </a:t>
          </a:r>
          <a:r>
            <a:rPr lang="en-GB" sz="1400" b="1" baseline="0">
              <a:solidFill>
                <a:srgbClr val="222831"/>
              </a:solidFill>
              <a:latin typeface="Cerebri Sans Pro" panose="00000500000000000000" pitchFamily="50" charset="0"/>
            </a:rPr>
            <a:t>$98889</a:t>
          </a:r>
          <a:endParaRPr lang="en-GB" sz="1100" b="1">
            <a:solidFill>
              <a:srgbClr val="222831"/>
            </a:solidFill>
            <a:latin typeface="Cerebri Sans Pro" panose="00000500000000000000" pitchFamily="50" charset="0"/>
          </a:endParaRPr>
        </a:p>
      </xdr:txBody>
    </xdr:sp>
    <xdr:clientData/>
  </xdr:oneCellAnchor>
  <xdr:oneCellAnchor>
    <xdr:from>
      <xdr:col>8</xdr:col>
      <xdr:colOff>466726</xdr:colOff>
      <xdr:row>41</xdr:row>
      <xdr:rowOff>0</xdr:rowOff>
    </xdr:from>
    <xdr:ext cx="1619250" cy="306174"/>
    <xdr:sp macro="" textlink="Analisis!D57">
      <xdr:nvSpPr>
        <xdr:cNvPr id="47" name="TextBox 46">
          <a:extLst>
            <a:ext uri="{FF2B5EF4-FFF2-40B4-BE49-F238E27FC236}">
              <a16:creationId xmlns:a16="http://schemas.microsoft.com/office/drawing/2014/main" id="{BA260FCB-67A9-4BB0-B0E3-0BC545C07283}"/>
            </a:ext>
          </a:extLst>
        </xdr:cNvPr>
        <xdr:cNvSpPr txBox="1"/>
      </xdr:nvSpPr>
      <xdr:spPr>
        <a:xfrm>
          <a:off x="5343526" y="7810500"/>
          <a:ext cx="1619250" cy="306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A2B6580E-63EA-4CDC-B1DC-0F1523C72AE8}" type="TxLink">
            <a:rPr lang="en-US" sz="1400" b="1" i="0" u="none" strike="noStrike">
              <a:solidFill>
                <a:srgbClr val="FF0000"/>
              </a:solidFill>
              <a:latin typeface="Cerebri Sans Pro" panose="00000500000000000000" pitchFamily="50" charset="0"/>
              <a:ea typeface="+mn-ea"/>
              <a:cs typeface="Calibri"/>
            </a:rPr>
            <a:pPr marL="0" indent="0" algn="ctr"/>
            <a:t>$233 K</a:t>
          </a:fld>
          <a:endParaRPr lang="en-GB" sz="2000" b="1">
            <a:solidFill>
              <a:srgbClr val="FF0000"/>
            </a:solidFill>
            <a:latin typeface="Cerebri Sans Pro" panose="00000500000000000000" pitchFamily="50" charset="0"/>
            <a:ea typeface="+mn-ea"/>
            <a:cs typeface="+mn-cs"/>
          </a:endParaRPr>
        </a:p>
      </xdr:txBody>
    </xdr:sp>
    <xdr:clientData/>
  </xdr:oneCellAnchor>
  <xdr:oneCellAnchor>
    <xdr:from>
      <xdr:col>10</xdr:col>
      <xdr:colOff>85726</xdr:colOff>
      <xdr:row>42</xdr:row>
      <xdr:rowOff>38100</xdr:rowOff>
    </xdr:from>
    <xdr:ext cx="1619250" cy="306174"/>
    <xdr:sp macro="" textlink="Analisis!E58">
      <xdr:nvSpPr>
        <xdr:cNvPr id="48" name="TextBox 47">
          <a:extLst>
            <a:ext uri="{FF2B5EF4-FFF2-40B4-BE49-F238E27FC236}">
              <a16:creationId xmlns:a16="http://schemas.microsoft.com/office/drawing/2014/main" id="{8EF958EA-4387-46AD-89A4-276E83D5747B}"/>
            </a:ext>
          </a:extLst>
        </xdr:cNvPr>
        <xdr:cNvSpPr txBox="1"/>
      </xdr:nvSpPr>
      <xdr:spPr>
        <a:xfrm>
          <a:off x="6181726" y="8039100"/>
          <a:ext cx="1619250" cy="306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8A74BC44-CD10-4338-BB34-43DE97B28BE4}" type="TxLink">
            <a:rPr lang="en-US" sz="1400" b="1" i="0" u="none" strike="noStrike">
              <a:solidFill>
                <a:srgbClr val="FF0000"/>
              </a:solidFill>
              <a:latin typeface="Cerebri Sans Pro" panose="00000500000000000000" pitchFamily="50" charset="0"/>
              <a:ea typeface="+mn-ea"/>
              <a:cs typeface="Calibri"/>
            </a:rPr>
            <a:pPr marL="0" indent="0" algn="ctr"/>
            <a:t>$10 K</a:t>
          </a:fld>
          <a:endParaRPr lang="en-GB" sz="1400" b="1" i="0" u="none" strike="noStrike">
            <a:solidFill>
              <a:srgbClr val="FF0000"/>
            </a:solidFill>
            <a:latin typeface="Cerebri Sans Pro" panose="00000500000000000000" pitchFamily="50" charset="0"/>
            <a:ea typeface="+mn-ea"/>
            <a:cs typeface="Calibri"/>
          </a:endParaRPr>
        </a:p>
      </xdr:txBody>
    </xdr:sp>
    <xdr:clientData/>
  </xdr:oneCellAnchor>
  <xdr:oneCellAnchor>
    <xdr:from>
      <xdr:col>0</xdr:col>
      <xdr:colOff>476250</xdr:colOff>
      <xdr:row>43</xdr:row>
      <xdr:rowOff>85725</xdr:rowOff>
    </xdr:from>
    <xdr:ext cx="4133850" cy="1130822"/>
    <xdr:sp macro="" textlink="">
      <xdr:nvSpPr>
        <xdr:cNvPr id="49" name="TextBox 48">
          <a:extLst>
            <a:ext uri="{FF2B5EF4-FFF2-40B4-BE49-F238E27FC236}">
              <a16:creationId xmlns:a16="http://schemas.microsoft.com/office/drawing/2014/main" id="{291A171C-92B0-4CDA-8E7C-CCDAA6140333}"/>
            </a:ext>
          </a:extLst>
        </xdr:cNvPr>
        <xdr:cNvSpPr txBox="1"/>
      </xdr:nvSpPr>
      <xdr:spPr>
        <a:xfrm>
          <a:off x="476250" y="8277225"/>
          <a:ext cx="4133850" cy="1130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a:solidFill>
                <a:srgbClr val="222831"/>
              </a:solidFill>
              <a:latin typeface="Cerebri Sans Pro" panose="00000500000000000000" pitchFamily="50" charset="0"/>
            </a:rPr>
            <a:t>Dalam</a:t>
          </a:r>
          <a:r>
            <a:rPr lang="en-GB" sz="1200" b="0" baseline="0">
              <a:solidFill>
                <a:srgbClr val="222831"/>
              </a:solidFill>
              <a:latin typeface="Cerebri Sans Pro" panose="00000500000000000000" pitchFamily="50" charset="0"/>
            </a:rPr>
            <a:t> grafik tersebut ternyata category </a:t>
          </a:r>
          <a:r>
            <a:rPr lang="en-GB" sz="1200" b="0" baseline="0">
              <a:solidFill>
                <a:srgbClr val="BE0027"/>
              </a:solidFill>
              <a:latin typeface="Cerebri Sans Pro" panose="00000500000000000000" pitchFamily="50" charset="0"/>
            </a:rPr>
            <a:t>elektronik </a:t>
          </a:r>
          <a:r>
            <a:rPr lang="en-GB" sz="1200" b="0" baseline="0">
              <a:solidFill>
                <a:srgbClr val="222831"/>
              </a:solidFill>
              <a:latin typeface="Cerebri Sans Pro" panose="00000500000000000000" pitchFamily="50" charset="0"/>
            </a:rPr>
            <a:t>merupakan produk dengan </a:t>
          </a:r>
          <a:r>
            <a:rPr lang="en-GB" sz="1200" b="0" baseline="0">
              <a:solidFill>
                <a:srgbClr val="BE0027"/>
              </a:solidFill>
              <a:latin typeface="Cerebri Sans Pro" panose="00000500000000000000" pitchFamily="50" charset="0"/>
            </a:rPr>
            <a:t>penjualan tertinggi </a:t>
          </a:r>
          <a:r>
            <a:rPr lang="en-GB" sz="1200" b="0" baseline="0">
              <a:solidFill>
                <a:srgbClr val="222831"/>
              </a:solidFill>
              <a:latin typeface="Cerebri Sans Pro" panose="00000500000000000000" pitchFamily="50" charset="0"/>
            </a:rPr>
            <a:t>yaitu sebesar </a:t>
          </a:r>
          <a:r>
            <a:rPr lang="en-GB" sz="1600" b="1" baseline="0">
              <a:solidFill>
                <a:schemeClr val="bg1"/>
              </a:solidFill>
              <a:latin typeface="Cerebri Sans Pro" panose="00000500000000000000" pitchFamily="50" charset="0"/>
            </a:rPr>
            <a:t>$157 K.</a:t>
          </a:r>
          <a:r>
            <a:rPr lang="en-GB" sz="1200" b="0" baseline="0">
              <a:solidFill>
                <a:srgbClr val="222831"/>
              </a:solidFill>
              <a:latin typeface="Cerebri Sans Pro" panose="00000500000000000000" pitchFamily="50" charset="0"/>
            </a:rPr>
            <a:t>,Dan </a:t>
          </a:r>
          <a:r>
            <a:rPr lang="en-GB" sz="1200" b="0" baseline="0">
              <a:solidFill>
                <a:srgbClr val="BE0027"/>
              </a:solidFill>
              <a:latin typeface="Cerebri Sans Pro" panose="00000500000000000000" pitchFamily="50" charset="0"/>
            </a:rPr>
            <a:t>produk</a:t>
          </a:r>
          <a:r>
            <a:rPr lang="en-GB" sz="1200" b="0" baseline="0">
              <a:solidFill>
                <a:srgbClr val="222831"/>
              </a:solidFill>
              <a:latin typeface="Cerebri Sans Pro" panose="00000500000000000000" pitchFamily="50" charset="0"/>
            </a:rPr>
            <a:t> yang </a:t>
          </a:r>
          <a:r>
            <a:rPr lang="en-GB" sz="1200" b="0" baseline="0">
              <a:solidFill>
                <a:srgbClr val="BE0027"/>
              </a:solidFill>
              <a:latin typeface="Cerebri Sans Pro" panose="00000500000000000000" pitchFamily="50" charset="0"/>
            </a:rPr>
            <a:t>paling banyak terjual</a:t>
          </a:r>
          <a:r>
            <a:rPr lang="en-GB" sz="1200" b="0" baseline="0">
              <a:solidFill>
                <a:srgbClr val="222831"/>
              </a:solidFill>
              <a:latin typeface="Cerebri Sans Pro" panose="00000500000000000000" pitchFamily="50" charset="0"/>
            </a:rPr>
            <a:t> adalah produk dengan category </a:t>
          </a:r>
          <a:r>
            <a:rPr lang="en-GB" sz="1200" b="0" baseline="0">
              <a:solidFill>
                <a:srgbClr val="BE0027"/>
              </a:solidFill>
              <a:latin typeface="Cerebri Sans Pro" panose="00000500000000000000" pitchFamily="50" charset="0"/>
            </a:rPr>
            <a:t>Clothing</a:t>
          </a:r>
          <a:r>
            <a:rPr lang="en-GB" sz="1200" b="0" baseline="0">
              <a:solidFill>
                <a:srgbClr val="222831"/>
              </a:solidFill>
              <a:latin typeface="Cerebri Sans Pro" panose="00000500000000000000" pitchFamily="50" charset="0"/>
            </a:rPr>
            <a:t>, yang terjual sebanyak </a:t>
          </a:r>
          <a:r>
            <a:rPr lang="en-GB" sz="1600" b="1" baseline="0">
              <a:solidFill>
                <a:schemeClr val="bg1"/>
              </a:solidFill>
              <a:latin typeface="Cerebri Sans Pro" panose="00000500000000000000" pitchFamily="50" charset="0"/>
            </a:rPr>
            <a:t>999 </a:t>
          </a:r>
          <a:r>
            <a:rPr lang="en-GB" sz="1200" b="0" baseline="0">
              <a:solidFill>
                <a:srgbClr val="222831"/>
              </a:solidFill>
              <a:latin typeface="Cerebri Sans Pro" panose="00000500000000000000" pitchFamily="50" charset="0"/>
            </a:rPr>
            <a:t>pcs.</a:t>
          </a:r>
          <a:endParaRPr lang="en-GB" sz="1200" b="1">
            <a:solidFill>
              <a:srgbClr val="222831"/>
            </a:solidFill>
            <a:latin typeface="Cerebri Sans Pro" panose="00000500000000000000" pitchFamily="50" charset="0"/>
          </a:endParaRPr>
        </a:p>
      </xdr:txBody>
    </xdr:sp>
    <xdr:clientData/>
  </xdr:oneCellAnchor>
  <xdr:oneCellAnchor>
    <xdr:from>
      <xdr:col>1</xdr:col>
      <xdr:colOff>123826</xdr:colOff>
      <xdr:row>45</xdr:row>
      <xdr:rowOff>76200</xdr:rowOff>
    </xdr:from>
    <xdr:ext cx="1619250" cy="336695"/>
    <xdr:sp macro="" textlink="Analisis!F78">
      <xdr:nvSpPr>
        <xdr:cNvPr id="50" name="TextBox 49">
          <a:extLst>
            <a:ext uri="{FF2B5EF4-FFF2-40B4-BE49-F238E27FC236}">
              <a16:creationId xmlns:a16="http://schemas.microsoft.com/office/drawing/2014/main" id="{478B3105-E1CF-497D-9200-65C559BC8C6B}"/>
            </a:ext>
          </a:extLst>
        </xdr:cNvPr>
        <xdr:cNvSpPr txBox="1"/>
      </xdr:nvSpPr>
      <xdr:spPr>
        <a:xfrm>
          <a:off x="733426" y="8648700"/>
          <a:ext cx="1619250" cy="336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47A9C6A1-ECCF-4D49-B316-78B06482878D}" type="TxLink">
            <a:rPr lang="en-US" sz="1600" b="1" i="0" u="none" strike="noStrike">
              <a:solidFill>
                <a:srgbClr val="BE0027"/>
              </a:solidFill>
              <a:latin typeface="Cerebri Sans Pro" panose="00000500000000000000" pitchFamily="50" charset="0"/>
              <a:ea typeface="+mn-ea"/>
              <a:cs typeface="Calibri"/>
            </a:rPr>
            <a:pPr marL="0" indent="0" algn="ctr"/>
            <a:t>$157 K</a:t>
          </a:fld>
          <a:endParaRPr lang="en-GB" sz="1600" b="1" i="0" u="none" strike="noStrike">
            <a:solidFill>
              <a:srgbClr val="BE0027"/>
            </a:solidFill>
            <a:latin typeface="Cerebri Sans Pro" panose="00000500000000000000" pitchFamily="50" charset="0"/>
            <a:ea typeface="+mn-ea"/>
            <a:cs typeface="Calibri"/>
          </a:endParaRPr>
        </a:p>
      </xdr:txBody>
    </xdr:sp>
    <xdr:clientData/>
  </xdr:oneCellAnchor>
  <xdr:oneCellAnchor>
    <xdr:from>
      <xdr:col>1</xdr:col>
      <xdr:colOff>523876</xdr:colOff>
      <xdr:row>47</xdr:row>
      <xdr:rowOff>133350</xdr:rowOff>
    </xdr:from>
    <xdr:ext cx="1619250" cy="336695"/>
    <xdr:sp macro="" textlink="Analisis!G75">
      <xdr:nvSpPr>
        <xdr:cNvPr id="51" name="TextBox 50">
          <a:extLst>
            <a:ext uri="{FF2B5EF4-FFF2-40B4-BE49-F238E27FC236}">
              <a16:creationId xmlns:a16="http://schemas.microsoft.com/office/drawing/2014/main" id="{5B20FD85-5EEC-4137-9787-968F8F875083}"/>
            </a:ext>
          </a:extLst>
        </xdr:cNvPr>
        <xdr:cNvSpPr txBox="1"/>
      </xdr:nvSpPr>
      <xdr:spPr>
        <a:xfrm>
          <a:off x="1133476" y="9086850"/>
          <a:ext cx="1619250" cy="336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1855DE51-4322-4EA1-9F8B-4C937D40D9EC}" type="TxLink">
            <a:rPr lang="en-US" sz="1600" b="1" i="0" u="none" strike="noStrike">
              <a:solidFill>
                <a:srgbClr val="BE0027"/>
              </a:solidFill>
              <a:latin typeface="Cerebri Sans Pro" panose="00000500000000000000" pitchFamily="50" charset="0"/>
              <a:ea typeface="+mn-ea"/>
              <a:cs typeface="Calibri"/>
            </a:rPr>
            <a:pPr marL="0" indent="0" algn="ctr"/>
            <a:t>894</a:t>
          </a:fld>
          <a:endParaRPr lang="en-GB" sz="1600" b="1" i="0" u="none" strike="noStrike">
            <a:solidFill>
              <a:srgbClr val="BE0027"/>
            </a:solidFill>
            <a:latin typeface="Cerebri Sans Pro" panose="00000500000000000000" pitchFamily="50" charset="0"/>
            <a:ea typeface="+mn-ea"/>
            <a:cs typeface="Calibri"/>
          </a:endParaRPr>
        </a:p>
      </xdr:txBody>
    </xdr:sp>
    <xdr:clientData/>
  </xdr:oneCellAnchor>
  <xdr:twoCellAnchor>
    <xdr:from>
      <xdr:col>0</xdr:col>
      <xdr:colOff>371475</xdr:colOff>
      <xdr:row>50</xdr:row>
      <xdr:rowOff>114299</xdr:rowOff>
    </xdr:from>
    <xdr:to>
      <xdr:col>13</xdr:col>
      <xdr:colOff>400050</xdr:colOff>
      <xdr:row>67</xdr:row>
      <xdr:rowOff>152400</xdr:rowOff>
    </xdr:to>
    <xdr:graphicFrame macro="">
      <xdr:nvGraphicFramePr>
        <xdr:cNvPr id="53" name="Chart 52">
          <a:extLst>
            <a:ext uri="{FF2B5EF4-FFF2-40B4-BE49-F238E27FC236}">
              <a16:creationId xmlns:a16="http://schemas.microsoft.com/office/drawing/2014/main" id="{6ADBA7E9-8801-4E3D-9EA5-5E705BDF2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114299</xdr:colOff>
      <xdr:row>67</xdr:row>
      <xdr:rowOff>95250</xdr:rowOff>
    </xdr:from>
    <xdr:ext cx="7362825" cy="1069780"/>
    <xdr:sp macro="" textlink="">
      <xdr:nvSpPr>
        <xdr:cNvPr id="54" name="TextBox 53">
          <a:extLst>
            <a:ext uri="{FF2B5EF4-FFF2-40B4-BE49-F238E27FC236}">
              <a16:creationId xmlns:a16="http://schemas.microsoft.com/office/drawing/2014/main" id="{0EBE855E-9B4C-4419-9E77-7492976920E4}"/>
            </a:ext>
          </a:extLst>
        </xdr:cNvPr>
        <xdr:cNvSpPr txBox="1"/>
      </xdr:nvSpPr>
      <xdr:spPr>
        <a:xfrm>
          <a:off x="723899" y="12858750"/>
          <a:ext cx="7362825" cy="1069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a:solidFill>
                <a:srgbClr val="222831"/>
              </a:solidFill>
              <a:latin typeface="Cerebri Sans Pro" panose="00000500000000000000" pitchFamily="50" charset="0"/>
            </a:rPr>
            <a:t>Dari</a:t>
          </a:r>
          <a:r>
            <a:rPr lang="en-GB" sz="1200" b="0" baseline="0">
              <a:solidFill>
                <a:srgbClr val="222831"/>
              </a:solidFill>
              <a:latin typeface="Cerebri Sans Pro" panose="00000500000000000000" pitchFamily="50" charset="0"/>
            </a:rPr>
            <a:t> grafik tersebut, ternyata produk </a:t>
          </a:r>
          <a:r>
            <a:rPr lang="en-GB" sz="1200" b="1" baseline="0">
              <a:solidFill>
                <a:srgbClr val="BE0027"/>
              </a:solidFill>
              <a:latin typeface="Cerebri Sans Pro" panose="00000500000000000000" pitchFamily="50" charset="0"/>
            </a:rPr>
            <a:t>clothing</a:t>
          </a:r>
          <a:r>
            <a:rPr lang="en-GB" sz="1200" b="0" baseline="0">
              <a:solidFill>
                <a:srgbClr val="222831"/>
              </a:solidFill>
              <a:latin typeface="Cerebri Sans Pro" panose="00000500000000000000" pitchFamily="50" charset="0"/>
            </a:rPr>
            <a:t> menghasilkan </a:t>
          </a:r>
          <a:r>
            <a:rPr lang="en-GB" sz="1200" b="1" baseline="0">
              <a:solidFill>
                <a:srgbClr val="BE0027"/>
              </a:solidFill>
              <a:latin typeface="Cerebri Sans Pro" panose="00000500000000000000" pitchFamily="50" charset="0"/>
            </a:rPr>
            <a:t>penjualan tertinggi</a:t>
          </a:r>
          <a:r>
            <a:rPr lang="en-GB" sz="1200" b="0" baseline="0">
              <a:solidFill>
                <a:srgbClr val="222831"/>
              </a:solidFill>
              <a:latin typeface="Cerebri Sans Pro" panose="00000500000000000000" pitchFamily="50" charset="0"/>
            </a:rPr>
            <a:t> yang terjual sebanyak </a:t>
          </a:r>
          <a:r>
            <a:rPr lang="en-GB" sz="1400" b="1" baseline="0">
              <a:solidFill>
                <a:srgbClr val="BE0027"/>
              </a:solidFill>
              <a:latin typeface="Cerebri Sans Pro" panose="00000500000000000000" pitchFamily="50" charset="0"/>
            </a:rPr>
            <a:t>441</a:t>
          </a:r>
          <a:r>
            <a:rPr lang="en-GB" sz="1200" b="0" baseline="0">
              <a:solidFill>
                <a:srgbClr val="222831"/>
              </a:solidFill>
              <a:latin typeface="Cerebri Sans Pro" panose="00000500000000000000" pitchFamily="50" charset="0"/>
            </a:rPr>
            <a:t> dengan total </a:t>
          </a:r>
          <a:r>
            <a:rPr lang="en-GB" sz="1400" b="1" baseline="0">
              <a:solidFill>
                <a:srgbClr val="BE0027"/>
              </a:solidFill>
              <a:latin typeface="Cerebri Sans Pro" panose="00000500000000000000" pitchFamily="50" charset="0"/>
            </a:rPr>
            <a:t>$81 K </a:t>
          </a:r>
          <a:r>
            <a:rPr lang="en-GB" sz="1200" b="0" baseline="0">
              <a:solidFill>
                <a:srgbClr val="222831"/>
              </a:solidFill>
              <a:latin typeface="Cerebri Sans Pro" panose="00000500000000000000" pitchFamily="50" charset="0"/>
            </a:rPr>
            <a:t>yang dilakukan oleh </a:t>
          </a:r>
          <a:r>
            <a:rPr lang="en-GB" sz="1200" b="1" baseline="0">
              <a:solidFill>
                <a:srgbClr val="BE0027"/>
              </a:solidFill>
              <a:latin typeface="Cerebri Sans Pro" panose="00000500000000000000" pitchFamily="50" charset="0"/>
            </a:rPr>
            <a:t>perempuan</a:t>
          </a:r>
          <a:r>
            <a:rPr lang="en-GB" sz="1200" b="0" baseline="0">
              <a:solidFill>
                <a:srgbClr val="222831"/>
              </a:solidFill>
              <a:latin typeface="Cerebri Sans Pro" panose="00000500000000000000" pitchFamily="50" charset="0"/>
            </a:rPr>
            <a:t>, sedangkan </a:t>
          </a:r>
          <a:r>
            <a:rPr lang="en-GB" sz="1200" b="1" baseline="0">
              <a:solidFill>
                <a:srgbClr val="BE0027"/>
              </a:solidFill>
              <a:latin typeface="Cerebri Sans Pro" panose="00000500000000000000" pitchFamily="50" charset="0"/>
            </a:rPr>
            <a:t>laki-laki</a:t>
          </a:r>
          <a:r>
            <a:rPr lang="en-GB" sz="1200" b="0" baseline="0">
              <a:solidFill>
                <a:srgbClr val="BE0027"/>
              </a:solidFill>
              <a:latin typeface="Cerebri Sans Pro" panose="00000500000000000000" pitchFamily="50" charset="0"/>
            </a:rPr>
            <a:t> </a:t>
          </a:r>
          <a:r>
            <a:rPr lang="en-GB" sz="1200" b="0" baseline="0">
              <a:solidFill>
                <a:srgbClr val="222831"/>
              </a:solidFill>
              <a:latin typeface="Cerebri Sans Pro" panose="00000500000000000000" pitchFamily="50" charset="0"/>
            </a:rPr>
            <a:t>lebih </a:t>
          </a:r>
          <a:r>
            <a:rPr lang="en-GB" sz="1200" b="1" baseline="0">
              <a:solidFill>
                <a:srgbClr val="BE0027"/>
              </a:solidFill>
              <a:latin typeface="Cerebri Sans Pro" panose="00000500000000000000" pitchFamily="50" charset="0"/>
            </a:rPr>
            <a:t>tertarik</a:t>
          </a:r>
          <a:r>
            <a:rPr lang="en-GB" sz="1200" b="0" baseline="0">
              <a:solidFill>
                <a:srgbClr val="222831"/>
              </a:solidFill>
              <a:latin typeface="Cerebri Sans Pro" panose="00000500000000000000" pitchFamily="50" charset="0"/>
            </a:rPr>
            <a:t> pada produk </a:t>
          </a:r>
          <a:r>
            <a:rPr lang="en-GB" sz="1200" b="1" baseline="0">
              <a:solidFill>
                <a:srgbClr val="BE0027"/>
              </a:solidFill>
              <a:latin typeface="Cerebri Sans Pro" panose="00000500000000000000" pitchFamily="50" charset="0"/>
            </a:rPr>
            <a:t>elektronik </a:t>
          </a:r>
          <a:r>
            <a:rPr lang="en-GB" sz="1200" b="0" baseline="0">
              <a:solidFill>
                <a:srgbClr val="222831"/>
              </a:solidFill>
              <a:latin typeface="Cerebri Sans Pro" panose="00000500000000000000" pitchFamily="50" charset="0"/>
            </a:rPr>
            <a:t>dengan jumlah </a:t>
          </a:r>
          <a:r>
            <a:rPr lang="en-GB" sz="1200" b="0" baseline="0">
              <a:solidFill>
                <a:srgbClr val="BE0027"/>
              </a:solidFill>
              <a:latin typeface="Cerebri Sans Pro" panose="00000500000000000000" pitchFamily="50" charset="0"/>
            </a:rPr>
            <a:t>pembelian </a:t>
          </a:r>
          <a:r>
            <a:rPr lang="en-GB" sz="1200" b="0" baseline="0">
              <a:solidFill>
                <a:schemeClr val="tx1"/>
              </a:solidFill>
              <a:latin typeface="Cerebri Sans Pro" panose="00000500000000000000" pitchFamily="50" charset="0"/>
            </a:rPr>
            <a:t>sebanyak</a:t>
          </a:r>
          <a:r>
            <a:rPr lang="en-GB" sz="1200" b="0" baseline="0">
              <a:solidFill>
                <a:srgbClr val="BE0027"/>
              </a:solidFill>
              <a:latin typeface="Cerebri Sans Pro" panose="00000500000000000000" pitchFamily="50" charset="0"/>
            </a:rPr>
            <a:t> </a:t>
          </a:r>
          <a:r>
            <a:rPr lang="en-GB" sz="1400" b="1" baseline="0">
              <a:solidFill>
                <a:srgbClr val="BE0027"/>
              </a:solidFill>
              <a:latin typeface="Cerebri Sans Pro" panose="00000500000000000000" pitchFamily="50" charset="0"/>
            </a:rPr>
            <a:t>410</a:t>
          </a:r>
          <a:r>
            <a:rPr lang="en-GB" sz="1200" b="0" baseline="0">
              <a:solidFill>
                <a:srgbClr val="BE0027"/>
              </a:solidFill>
              <a:latin typeface="Cerebri Sans Pro" panose="00000500000000000000" pitchFamily="50" charset="0"/>
            </a:rPr>
            <a:t> </a:t>
          </a:r>
          <a:r>
            <a:rPr lang="en-GB" sz="1200" b="0" baseline="0">
              <a:solidFill>
                <a:schemeClr val="tx1"/>
              </a:solidFill>
              <a:latin typeface="Cerebri Sans Pro" panose="00000500000000000000" pitchFamily="50" charset="0"/>
            </a:rPr>
            <a:t>dengan total </a:t>
          </a:r>
          <a:r>
            <a:rPr lang="en-GB" sz="1400" b="1" baseline="0">
              <a:solidFill>
                <a:srgbClr val="BE0027"/>
              </a:solidFill>
              <a:latin typeface="Cerebri Sans Pro" panose="00000500000000000000" pitchFamily="50" charset="0"/>
            </a:rPr>
            <a:t>$80 K</a:t>
          </a:r>
          <a:r>
            <a:rPr lang="en-GB" sz="1200" b="0" baseline="0">
              <a:solidFill>
                <a:srgbClr val="222831"/>
              </a:solidFill>
              <a:latin typeface="Cerebri Sans Pro" panose="00000500000000000000" pitchFamily="50" charset="0"/>
            </a:rPr>
            <a:t>. Kemudian dilihat dari aspek lain, ternyata produk </a:t>
          </a:r>
          <a:r>
            <a:rPr lang="en-GB" sz="1200" b="0" baseline="0">
              <a:solidFill>
                <a:srgbClr val="BE0027"/>
              </a:solidFill>
              <a:latin typeface="Cerebri Sans Pro" panose="00000500000000000000" pitchFamily="50" charset="0"/>
            </a:rPr>
            <a:t>beauty </a:t>
          </a:r>
          <a:r>
            <a:rPr lang="en-GB" sz="1200" b="0" baseline="0">
              <a:solidFill>
                <a:srgbClr val="222831"/>
              </a:solidFill>
              <a:latin typeface="Cerebri Sans Pro" panose="00000500000000000000" pitchFamily="50" charset="0"/>
            </a:rPr>
            <a:t>untuk</a:t>
          </a:r>
          <a:r>
            <a:rPr lang="en-GB" sz="1200" b="0" baseline="0">
              <a:solidFill>
                <a:srgbClr val="BE0027"/>
              </a:solidFill>
              <a:latin typeface="Cerebri Sans Pro" panose="00000500000000000000" pitchFamily="50" charset="0"/>
            </a:rPr>
            <a:t> laki-laki </a:t>
          </a:r>
          <a:r>
            <a:rPr lang="en-GB" sz="1200" b="0" baseline="0">
              <a:solidFill>
                <a:srgbClr val="222831"/>
              </a:solidFill>
              <a:latin typeface="Cerebri Sans Pro" panose="00000500000000000000" pitchFamily="50" charset="0"/>
            </a:rPr>
            <a:t>terlihat </a:t>
          </a:r>
          <a:r>
            <a:rPr lang="en-GB" sz="1200" b="0" baseline="0">
              <a:solidFill>
                <a:srgbClr val="BE0027"/>
              </a:solidFill>
              <a:latin typeface="Cerebri Sans Pro" panose="00000500000000000000" pitchFamily="50" charset="0"/>
            </a:rPr>
            <a:t>kurang</a:t>
          </a:r>
          <a:r>
            <a:rPr lang="en-GB" sz="1200" b="0" baseline="0">
              <a:solidFill>
                <a:srgbClr val="222831"/>
              </a:solidFill>
              <a:latin typeface="Cerebri Sans Pro" panose="00000500000000000000" pitchFamily="50" charset="0"/>
            </a:rPr>
            <a:t> baik, karena hanya mampu menjual produk sebanyak </a:t>
          </a:r>
          <a:r>
            <a:rPr lang="en-GB" sz="1200" b="0" baseline="0">
              <a:solidFill>
                <a:srgbClr val="BE0027"/>
              </a:solidFill>
              <a:latin typeface="Cerebri Sans Pro" panose="00000500000000000000" pitchFamily="50" charset="0"/>
            </a:rPr>
            <a:t>353</a:t>
          </a:r>
          <a:r>
            <a:rPr lang="en-GB" sz="1200" b="0" baseline="0">
              <a:solidFill>
                <a:srgbClr val="222831"/>
              </a:solidFill>
              <a:latin typeface="Cerebri Sans Pro" panose="00000500000000000000" pitchFamily="50" charset="0"/>
            </a:rPr>
            <a:t> saja dengan penjualan sebesar </a:t>
          </a:r>
          <a:r>
            <a:rPr lang="en-GB" sz="1200" b="0" baseline="0">
              <a:solidFill>
                <a:srgbClr val="BE0027"/>
              </a:solidFill>
              <a:latin typeface="Cerebri Sans Pro" panose="00000500000000000000" pitchFamily="50" charset="0"/>
            </a:rPr>
            <a:t>$68,6K</a:t>
          </a:r>
          <a:r>
            <a:rPr lang="en-GB" sz="1200" b="0" baseline="0">
              <a:solidFill>
                <a:srgbClr val="222831"/>
              </a:solidFill>
              <a:latin typeface="Cerebri Sans Pro" panose="00000500000000000000" pitchFamily="50" charset="0"/>
            </a:rPr>
            <a:t>.</a:t>
          </a:r>
          <a:endParaRPr lang="en-GB" sz="1200" b="0">
            <a:solidFill>
              <a:srgbClr val="222831"/>
            </a:solidFill>
            <a:latin typeface="Cerebri Sans Pro" panose="00000500000000000000" pitchFamily="50" charset="0"/>
          </a:endParaRPr>
        </a:p>
      </xdr:txBody>
    </xdr:sp>
    <xdr:clientData/>
  </xdr:oneCellAnchor>
  <xdr:twoCellAnchor>
    <xdr:from>
      <xdr:col>0</xdr:col>
      <xdr:colOff>371474</xdr:colOff>
      <xdr:row>74</xdr:row>
      <xdr:rowOff>104775</xdr:rowOff>
    </xdr:from>
    <xdr:to>
      <xdr:col>13</xdr:col>
      <xdr:colOff>476249</xdr:colOff>
      <xdr:row>93</xdr:row>
      <xdr:rowOff>114300</xdr:rowOff>
    </xdr:to>
    <xdr:sp macro="" textlink="">
      <xdr:nvSpPr>
        <xdr:cNvPr id="58" name="Rectangle: Rounded Corners 57">
          <a:extLst>
            <a:ext uri="{FF2B5EF4-FFF2-40B4-BE49-F238E27FC236}">
              <a16:creationId xmlns:a16="http://schemas.microsoft.com/office/drawing/2014/main" id="{5CAE382B-3555-41BA-AE7C-6F0688371194}"/>
            </a:ext>
          </a:extLst>
        </xdr:cNvPr>
        <xdr:cNvSpPr/>
      </xdr:nvSpPr>
      <xdr:spPr>
        <a:xfrm>
          <a:off x="371474" y="14201775"/>
          <a:ext cx="8029575" cy="3629025"/>
        </a:xfrm>
        <a:prstGeom prst="roundRect">
          <a:avLst>
            <a:gd name="adj" fmla="val 3538"/>
          </a:avLst>
        </a:prstGeom>
        <a:solidFill>
          <a:srgbClr val="2228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400050</xdr:colOff>
      <xdr:row>74</xdr:row>
      <xdr:rowOff>180976</xdr:rowOff>
    </xdr:from>
    <xdr:to>
      <xdr:col>10</xdr:col>
      <xdr:colOff>428625</xdr:colOff>
      <xdr:row>93</xdr:row>
      <xdr:rowOff>38100</xdr:rowOff>
    </xdr:to>
    <xdr:graphicFrame macro="">
      <xdr:nvGraphicFramePr>
        <xdr:cNvPr id="55" name="Chart 54">
          <a:extLst>
            <a:ext uri="{FF2B5EF4-FFF2-40B4-BE49-F238E27FC236}">
              <a16:creationId xmlns:a16="http://schemas.microsoft.com/office/drawing/2014/main" id="{AE86C1C6-7BA7-432B-BD35-CFAF0E1DC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333374</xdr:colOff>
      <xdr:row>75</xdr:row>
      <xdr:rowOff>38099</xdr:rowOff>
    </xdr:from>
    <xdr:to>
      <xdr:col>13</xdr:col>
      <xdr:colOff>361949</xdr:colOff>
      <xdr:row>93</xdr:row>
      <xdr:rowOff>9524</xdr:rowOff>
    </xdr:to>
    <xdr:sp macro="" textlink="">
      <xdr:nvSpPr>
        <xdr:cNvPr id="62" name="Rectangle: Rounded Corners 61">
          <a:extLst>
            <a:ext uri="{FF2B5EF4-FFF2-40B4-BE49-F238E27FC236}">
              <a16:creationId xmlns:a16="http://schemas.microsoft.com/office/drawing/2014/main" id="{725CDA82-FC00-4933-ADD9-74D0BBE3734E}"/>
            </a:ext>
          </a:extLst>
        </xdr:cNvPr>
        <xdr:cNvSpPr/>
      </xdr:nvSpPr>
      <xdr:spPr>
        <a:xfrm>
          <a:off x="6429374" y="14325599"/>
          <a:ext cx="1857375" cy="3400425"/>
        </a:xfrm>
        <a:prstGeom prst="roundRect">
          <a:avLst>
            <a:gd name="adj" fmla="val 6615"/>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10</xdr:col>
      <xdr:colOff>409575</xdr:colOff>
      <xdr:row>79</xdr:row>
      <xdr:rowOff>57149</xdr:rowOff>
    </xdr:from>
    <xdr:ext cx="1866900" cy="3114675"/>
    <xdr:sp macro="" textlink="">
      <xdr:nvSpPr>
        <xdr:cNvPr id="59" name="TextBox 58">
          <a:extLst>
            <a:ext uri="{FF2B5EF4-FFF2-40B4-BE49-F238E27FC236}">
              <a16:creationId xmlns:a16="http://schemas.microsoft.com/office/drawing/2014/main" id="{A7FD3314-8D8C-4C04-AAD7-68510EC43870}"/>
            </a:ext>
          </a:extLst>
        </xdr:cNvPr>
        <xdr:cNvSpPr txBox="1"/>
      </xdr:nvSpPr>
      <xdr:spPr>
        <a:xfrm>
          <a:off x="6505575" y="15106649"/>
          <a:ext cx="1866900" cy="3114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100" b="0" baseline="0">
              <a:solidFill>
                <a:schemeClr val="bg1"/>
              </a:solidFill>
              <a:latin typeface="Cerebri Sans Pro" panose="00000500000000000000" pitchFamily="50" charset="0"/>
            </a:rPr>
            <a:t>Produk </a:t>
          </a:r>
          <a:r>
            <a:rPr lang="en-GB" sz="1100" b="1" baseline="0">
              <a:solidFill>
                <a:srgbClr val="FF0000"/>
              </a:solidFill>
              <a:latin typeface="Cerebri Sans Pro" panose="00000500000000000000" pitchFamily="50" charset="0"/>
            </a:rPr>
            <a:t>clothing</a:t>
          </a:r>
          <a:r>
            <a:rPr lang="en-GB" sz="1100" b="0" baseline="0">
              <a:solidFill>
                <a:schemeClr val="bg1"/>
              </a:solidFill>
              <a:latin typeface="Cerebri Sans Pro" panose="00000500000000000000" pitchFamily="50" charset="0"/>
            </a:rPr>
            <a:t> terjadi pada bulan </a:t>
          </a:r>
          <a:r>
            <a:rPr lang="en-GB" sz="1100" b="1" baseline="0">
              <a:solidFill>
                <a:srgbClr val="FF0000"/>
              </a:solidFill>
              <a:latin typeface="Cerebri Sans Pro" panose="00000500000000000000" pitchFamily="50" charset="0"/>
            </a:rPr>
            <a:t>May</a:t>
          </a:r>
          <a:r>
            <a:rPr lang="en-GB" sz="1100" b="0" baseline="0">
              <a:solidFill>
                <a:schemeClr val="bg1"/>
              </a:solidFill>
              <a:latin typeface="Cerebri Sans Pro" panose="00000500000000000000" pitchFamily="50" charset="0"/>
            </a:rPr>
            <a:t> dengan total penjualan </a:t>
          </a:r>
          <a:r>
            <a:rPr lang="en-GB" sz="1400" b="1" baseline="0">
              <a:solidFill>
                <a:srgbClr val="FF0000"/>
              </a:solidFill>
              <a:latin typeface="Cerebri Sans Pro" panose="00000500000000000000" pitchFamily="50" charset="0"/>
            </a:rPr>
            <a:t>$17.5 K</a:t>
          </a:r>
          <a:r>
            <a:rPr lang="en-GB" sz="1200" b="0" baseline="0">
              <a:solidFill>
                <a:srgbClr val="FF0000"/>
              </a:solidFill>
              <a:latin typeface="Cerebri Sans Pro" panose="00000500000000000000" pitchFamily="50" charset="0"/>
            </a:rPr>
            <a:t> </a:t>
          </a:r>
          <a:r>
            <a:rPr lang="en-GB" sz="1100" b="0" baseline="0">
              <a:solidFill>
                <a:schemeClr val="bg1"/>
              </a:solidFill>
              <a:latin typeface="Cerebri Sans Pro" panose="00000500000000000000" pitchFamily="50" charset="0"/>
            </a:rPr>
            <a:t>dan penjualan tertinggi untuk produk </a:t>
          </a:r>
          <a:r>
            <a:rPr lang="en-GB" sz="1100" b="1" baseline="0">
              <a:solidFill>
                <a:srgbClr val="FF0000"/>
              </a:solidFill>
              <a:latin typeface="Cerebri Sans Pro" panose="00000500000000000000" pitchFamily="50" charset="0"/>
            </a:rPr>
            <a:t>elektronik</a:t>
          </a:r>
          <a:r>
            <a:rPr lang="en-GB" sz="1100" b="0" baseline="0">
              <a:solidFill>
                <a:schemeClr val="bg1"/>
              </a:solidFill>
              <a:latin typeface="Cerebri Sans Pro" panose="00000500000000000000" pitchFamily="50" charset="0"/>
            </a:rPr>
            <a:t> terjadi pada bulan </a:t>
          </a:r>
          <a:r>
            <a:rPr lang="en-GB" sz="1100" b="1" baseline="0">
              <a:solidFill>
                <a:srgbClr val="FF0000"/>
              </a:solidFill>
              <a:latin typeface="Cerebri Sans Pro" panose="00000500000000000000" pitchFamily="50" charset="0"/>
            </a:rPr>
            <a:t>May</a:t>
          </a:r>
          <a:r>
            <a:rPr lang="en-GB" sz="1100" b="0" baseline="0">
              <a:solidFill>
                <a:schemeClr val="bg1"/>
              </a:solidFill>
              <a:latin typeface="Cerebri Sans Pro" panose="00000500000000000000" pitchFamily="50" charset="0"/>
            </a:rPr>
            <a:t> dengan total penjualan </a:t>
          </a:r>
          <a:r>
            <a:rPr lang="en-GB" sz="1400" b="1" baseline="0">
              <a:solidFill>
                <a:srgbClr val="FF0000"/>
              </a:solidFill>
              <a:latin typeface="Cerebri Sans Pro" panose="00000500000000000000" pitchFamily="50" charset="0"/>
            </a:rPr>
            <a:t>$23.3k</a:t>
          </a:r>
          <a:r>
            <a:rPr lang="en-GB" sz="1100" b="0" baseline="0">
              <a:solidFill>
                <a:schemeClr val="bg1"/>
              </a:solidFill>
              <a:latin typeface="Cerebri Sans Pro" panose="00000500000000000000" pitchFamily="50" charset="0"/>
            </a:rPr>
            <a:t>, sedangkan untuk produk </a:t>
          </a:r>
          <a:r>
            <a:rPr lang="en-GB" sz="1100" b="1" baseline="0">
              <a:solidFill>
                <a:srgbClr val="FF0000"/>
              </a:solidFill>
              <a:latin typeface="Cerebri Sans Pro" panose="00000500000000000000" pitchFamily="50" charset="0"/>
            </a:rPr>
            <a:t>beauty</a:t>
          </a:r>
          <a:r>
            <a:rPr lang="en-GB" sz="1100" b="0" baseline="0">
              <a:solidFill>
                <a:schemeClr val="bg1"/>
              </a:solidFill>
              <a:latin typeface="Cerebri Sans Pro" panose="00000500000000000000" pitchFamily="50" charset="0"/>
            </a:rPr>
            <a:t> puncak penjualan terjadi pada bulan </a:t>
          </a:r>
          <a:r>
            <a:rPr lang="en-GB" sz="1100" b="1" baseline="0">
              <a:solidFill>
                <a:srgbClr val="FF0000"/>
              </a:solidFill>
              <a:latin typeface="Cerebri Sans Pro" panose="00000500000000000000" pitchFamily="50" charset="0"/>
            </a:rPr>
            <a:t>July</a:t>
          </a:r>
          <a:r>
            <a:rPr lang="en-GB" sz="1100" b="0" baseline="0">
              <a:solidFill>
                <a:schemeClr val="bg1"/>
              </a:solidFill>
              <a:latin typeface="Cerebri Sans Pro" panose="00000500000000000000" pitchFamily="50" charset="0"/>
            </a:rPr>
            <a:t> dengan total penjualan </a:t>
          </a:r>
          <a:r>
            <a:rPr lang="en-GB" sz="1400" b="1" baseline="0">
              <a:solidFill>
                <a:srgbClr val="FF0000"/>
              </a:solidFill>
              <a:latin typeface="Cerebri Sans Pro" panose="00000500000000000000" pitchFamily="50" charset="0"/>
            </a:rPr>
            <a:t>$16k</a:t>
          </a:r>
          <a:r>
            <a:rPr lang="en-GB" sz="1200" b="1" baseline="0">
              <a:solidFill>
                <a:srgbClr val="FF0000"/>
              </a:solidFill>
              <a:latin typeface="Cerebri Sans Pro" panose="00000500000000000000" pitchFamily="50" charset="0"/>
            </a:rPr>
            <a:t>.</a:t>
          </a:r>
          <a:endParaRPr lang="en-GB" sz="1100" b="1">
            <a:solidFill>
              <a:srgbClr val="FF0000"/>
            </a:solidFill>
            <a:latin typeface="Cerebri Sans Pro" panose="00000500000000000000" pitchFamily="50" charset="0"/>
          </a:endParaRPr>
        </a:p>
      </xdr:txBody>
    </xdr:sp>
    <xdr:clientData/>
  </xdr:oneCellAnchor>
  <xdr:oneCellAnchor>
    <xdr:from>
      <xdr:col>10</xdr:col>
      <xdr:colOff>409575</xdr:colOff>
      <xdr:row>75</xdr:row>
      <xdr:rowOff>104774</xdr:rowOff>
    </xdr:from>
    <xdr:ext cx="1866900" cy="714376"/>
    <xdr:sp macro="" textlink="">
      <xdr:nvSpPr>
        <xdr:cNvPr id="64" name="TextBox 63">
          <a:extLst>
            <a:ext uri="{FF2B5EF4-FFF2-40B4-BE49-F238E27FC236}">
              <a16:creationId xmlns:a16="http://schemas.microsoft.com/office/drawing/2014/main" id="{77768178-C3B1-4A7B-9B03-9728D5530830}"/>
            </a:ext>
          </a:extLst>
        </xdr:cNvPr>
        <xdr:cNvSpPr txBox="1"/>
      </xdr:nvSpPr>
      <xdr:spPr>
        <a:xfrm>
          <a:off x="6505575" y="14392274"/>
          <a:ext cx="1866900" cy="714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2000" b="1" baseline="0">
              <a:solidFill>
                <a:schemeClr val="bg1"/>
              </a:solidFill>
              <a:latin typeface="Cerebri Sans Pro Bold" panose="00000800000000000000" pitchFamily="50" charset="0"/>
            </a:rPr>
            <a:t>Ringkasan</a:t>
          </a:r>
        </a:p>
        <a:p>
          <a:pPr algn="l"/>
          <a:r>
            <a:rPr lang="en-GB" sz="2000" b="1" baseline="0">
              <a:solidFill>
                <a:schemeClr val="bg1"/>
              </a:solidFill>
              <a:latin typeface="Cerebri Sans Pro Bold" panose="00000800000000000000" pitchFamily="50" charset="0"/>
            </a:rPr>
            <a:t>Penjualan</a:t>
          </a:r>
          <a:endParaRPr lang="en-GB" sz="2000" b="1">
            <a:solidFill>
              <a:schemeClr val="bg1"/>
            </a:solidFill>
            <a:latin typeface="Cerebri Sans Pro Bold" panose="00000800000000000000" pitchFamily="50" charset="0"/>
          </a:endParaRPr>
        </a:p>
      </xdr:txBody>
    </xdr:sp>
    <xdr:clientData/>
  </xdr:oneCellAnchor>
  <xdr:oneCellAnchor>
    <xdr:from>
      <xdr:col>4</xdr:col>
      <xdr:colOff>190500</xdr:colOff>
      <xdr:row>94</xdr:row>
      <xdr:rowOff>129267</xdr:rowOff>
    </xdr:from>
    <xdr:ext cx="3457575" cy="409576"/>
    <xdr:sp macro="" textlink="">
      <xdr:nvSpPr>
        <xdr:cNvPr id="66" name="TextBox 65">
          <a:extLst>
            <a:ext uri="{FF2B5EF4-FFF2-40B4-BE49-F238E27FC236}">
              <a16:creationId xmlns:a16="http://schemas.microsoft.com/office/drawing/2014/main" id="{5986BF14-9ADF-459F-A94E-7E623B3DBE9E}"/>
            </a:ext>
          </a:extLst>
        </xdr:cNvPr>
        <xdr:cNvSpPr txBox="1"/>
      </xdr:nvSpPr>
      <xdr:spPr>
        <a:xfrm>
          <a:off x="2639786" y="18036267"/>
          <a:ext cx="3457575" cy="4095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800" b="1" baseline="0">
              <a:solidFill>
                <a:srgbClr val="222831"/>
              </a:solidFill>
              <a:latin typeface="Cerebri Sans Pro Bold" panose="00000800000000000000" pitchFamily="50" charset="0"/>
            </a:rPr>
            <a:t>Perilaku Produk Penjualan</a:t>
          </a:r>
          <a:endParaRPr lang="en-GB" sz="1800" b="1">
            <a:solidFill>
              <a:srgbClr val="222831"/>
            </a:solidFill>
            <a:latin typeface="Cerebri Sans Pro Bold" panose="00000800000000000000" pitchFamily="50" charset="0"/>
          </a:endParaRPr>
        </a:p>
      </xdr:txBody>
    </xdr:sp>
    <xdr:clientData/>
  </xdr:oneCellAnchor>
  <xdr:twoCellAnchor>
    <xdr:from>
      <xdr:col>0</xdr:col>
      <xdr:colOff>367392</xdr:colOff>
      <xdr:row>97</xdr:row>
      <xdr:rowOff>176893</xdr:rowOff>
    </xdr:from>
    <xdr:to>
      <xdr:col>6</xdr:col>
      <xdr:colOff>381000</xdr:colOff>
      <xdr:row>112</xdr:row>
      <xdr:rowOff>62593</xdr:rowOff>
    </xdr:to>
    <xdr:graphicFrame macro="">
      <xdr:nvGraphicFramePr>
        <xdr:cNvPr id="68" name="Chart 67">
          <a:extLst>
            <a:ext uri="{FF2B5EF4-FFF2-40B4-BE49-F238E27FC236}">
              <a16:creationId xmlns:a16="http://schemas.microsoft.com/office/drawing/2014/main" id="{6C3F9547-D227-487B-80A2-70562CACB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176892</xdr:colOff>
      <xdr:row>97</xdr:row>
      <xdr:rowOff>176894</xdr:rowOff>
    </xdr:from>
    <xdr:to>
      <xdr:col>13</xdr:col>
      <xdr:colOff>462642</xdr:colOff>
      <xdr:row>112</xdr:row>
      <xdr:rowOff>62594</xdr:rowOff>
    </xdr:to>
    <xdr:graphicFrame macro="">
      <xdr:nvGraphicFramePr>
        <xdr:cNvPr id="69" name="Chart 68">
          <a:extLst>
            <a:ext uri="{FF2B5EF4-FFF2-40B4-BE49-F238E27FC236}">
              <a16:creationId xmlns:a16="http://schemas.microsoft.com/office/drawing/2014/main" id="{974B0D5F-0486-4C4B-A1D7-03609AEA8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0</xdr:col>
      <xdr:colOff>470647</xdr:colOff>
      <xdr:row>112</xdr:row>
      <xdr:rowOff>123265</xdr:rowOff>
    </xdr:from>
    <xdr:ext cx="3451412" cy="1210235"/>
    <xdr:sp macro="" textlink="">
      <xdr:nvSpPr>
        <xdr:cNvPr id="70" name="TextBox 69">
          <a:extLst>
            <a:ext uri="{FF2B5EF4-FFF2-40B4-BE49-F238E27FC236}">
              <a16:creationId xmlns:a16="http://schemas.microsoft.com/office/drawing/2014/main" id="{EFAC9789-3DE7-4466-8191-786770AEDF7E}"/>
            </a:ext>
          </a:extLst>
        </xdr:cNvPr>
        <xdr:cNvSpPr txBox="1"/>
      </xdr:nvSpPr>
      <xdr:spPr>
        <a:xfrm>
          <a:off x="470647" y="21459265"/>
          <a:ext cx="3451412" cy="1210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100" b="0" baseline="0">
              <a:solidFill>
                <a:srgbClr val="222831"/>
              </a:solidFill>
              <a:latin typeface="Cerebri Sans Pro" panose="00000500000000000000" pitchFamily="50" charset="0"/>
            </a:rPr>
            <a:t>Pelanggan </a:t>
          </a:r>
          <a:r>
            <a:rPr lang="en-GB" sz="1200" b="1" baseline="0">
              <a:solidFill>
                <a:srgbClr val="BE0027"/>
              </a:solidFill>
              <a:latin typeface="Cerebri Sans Pro" panose="00000500000000000000" pitchFamily="50" charset="0"/>
            </a:rPr>
            <a:t>laki-laki </a:t>
          </a:r>
          <a:r>
            <a:rPr lang="en-GB" sz="1100" b="0" baseline="0">
              <a:solidFill>
                <a:srgbClr val="222831"/>
              </a:solidFill>
              <a:latin typeface="Cerebri Sans Pro" panose="00000500000000000000" pitchFamily="50" charset="0"/>
            </a:rPr>
            <a:t>dengan kelompok </a:t>
          </a:r>
          <a:r>
            <a:rPr lang="en-GB" sz="1200" b="1" baseline="0">
              <a:solidFill>
                <a:srgbClr val="BE0027"/>
              </a:solidFill>
              <a:latin typeface="Cerebri Sans Pro" panose="00000500000000000000" pitchFamily="50" charset="0"/>
            </a:rPr>
            <a:t>usia 40-55 </a:t>
          </a:r>
          <a:r>
            <a:rPr lang="en-GB" sz="1100" b="0" baseline="0">
              <a:solidFill>
                <a:srgbClr val="222831"/>
              </a:solidFill>
              <a:latin typeface="Cerebri Sans Pro" panose="00000500000000000000" pitchFamily="50" charset="0"/>
            </a:rPr>
            <a:t>tahun merupakan pelanggan yang menyumbang </a:t>
          </a:r>
          <a:r>
            <a:rPr lang="en-GB" sz="1200" b="1" baseline="0">
              <a:solidFill>
                <a:srgbClr val="BE0027"/>
              </a:solidFill>
              <a:latin typeface="Cerebri Sans Pro" panose="00000500000000000000" pitchFamily="50" charset="0"/>
            </a:rPr>
            <a:t>total penjualan </a:t>
          </a:r>
          <a:r>
            <a:rPr lang="en-GB" sz="1100" b="0" baseline="0">
              <a:solidFill>
                <a:srgbClr val="222831"/>
              </a:solidFill>
              <a:latin typeface="Cerebri Sans Pro" panose="00000500000000000000" pitchFamily="50" charset="0"/>
            </a:rPr>
            <a:t>sebesar </a:t>
          </a:r>
          <a:r>
            <a:rPr lang="en-GB" sz="1200" b="1" baseline="0">
              <a:solidFill>
                <a:srgbClr val="BE0027"/>
              </a:solidFill>
              <a:latin typeface="Cerebri Sans Pro" panose="00000500000000000000" pitchFamily="50" charset="0"/>
            </a:rPr>
            <a:t>$74.3k </a:t>
          </a:r>
          <a:r>
            <a:rPr lang="en-GB" sz="1100" b="0" baseline="0">
              <a:solidFill>
                <a:srgbClr val="222831"/>
              </a:solidFill>
              <a:latin typeface="Cerebri Sans Pro" panose="00000500000000000000" pitchFamily="50" charset="0"/>
            </a:rPr>
            <a:t>yang dimana kategori dengan produk </a:t>
          </a:r>
          <a:r>
            <a:rPr lang="en-GB" sz="1200" b="1" baseline="0">
              <a:solidFill>
                <a:srgbClr val="BE0027"/>
              </a:solidFill>
              <a:latin typeface="Cerebri Sans Pro" panose="00000500000000000000" pitchFamily="50" charset="0"/>
            </a:rPr>
            <a:t>elektronik</a:t>
          </a:r>
          <a:r>
            <a:rPr lang="en-GB" sz="1100" b="0" baseline="0">
              <a:solidFill>
                <a:srgbClr val="222831"/>
              </a:solidFill>
              <a:latin typeface="Cerebri Sans Pro" panose="00000500000000000000" pitchFamily="50" charset="0"/>
            </a:rPr>
            <a:t> menjadi produk yang paling banyak dibeli dengan total penjualan </a:t>
          </a:r>
          <a:r>
            <a:rPr lang="en-GB" sz="1200" b="1" baseline="0">
              <a:solidFill>
                <a:srgbClr val="BE0027"/>
              </a:solidFill>
              <a:latin typeface="Cerebri Sans Pro" panose="00000500000000000000" pitchFamily="50" charset="0"/>
            </a:rPr>
            <a:t>$28.2k.</a:t>
          </a:r>
          <a:endParaRPr lang="en-GB" sz="1100" b="1">
            <a:solidFill>
              <a:srgbClr val="BE0027"/>
            </a:solidFill>
            <a:latin typeface="Cerebri Sans Pro" panose="00000500000000000000" pitchFamily="50" charset="0"/>
          </a:endParaRPr>
        </a:p>
      </xdr:txBody>
    </xdr:sp>
    <xdr:clientData/>
  </xdr:oneCellAnchor>
  <xdr:oneCellAnchor>
    <xdr:from>
      <xdr:col>6</xdr:col>
      <xdr:colOff>600634</xdr:colOff>
      <xdr:row>112</xdr:row>
      <xdr:rowOff>40342</xdr:rowOff>
    </xdr:from>
    <xdr:ext cx="3948953" cy="1360394"/>
    <xdr:sp macro="" textlink="">
      <xdr:nvSpPr>
        <xdr:cNvPr id="71" name="TextBox 70">
          <a:extLst>
            <a:ext uri="{FF2B5EF4-FFF2-40B4-BE49-F238E27FC236}">
              <a16:creationId xmlns:a16="http://schemas.microsoft.com/office/drawing/2014/main" id="{6F9856DE-CB73-4D63-B39F-96527CA0AB27}"/>
            </a:ext>
          </a:extLst>
        </xdr:cNvPr>
        <xdr:cNvSpPr txBox="1"/>
      </xdr:nvSpPr>
      <xdr:spPr>
        <a:xfrm>
          <a:off x="4231340" y="21376342"/>
          <a:ext cx="3948953" cy="1360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100" b="0" baseline="0">
              <a:solidFill>
                <a:srgbClr val="222831"/>
              </a:solidFill>
              <a:latin typeface="Cerebri Sans Pro" panose="00000500000000000000" pitchFamily="50" charset="0"/>
            </a:rPr>
            <a:t>Pelanggan </a:t>
          </a:r>
          <a:r>
            <a:rPr lang="en-GB" sz="1200" b="1" baseline="0">
              <a:solidFill>
                <a:srgbClr val="BE0027"/>
              </a:solidFill>
              <a:latin typeface="Cerebri Sans Pro" panose="00000500000000000000" pitchFamily="50" charset="0"/>
            </a:rPr>
            <a:t>wanita</a:t>
          </a:r>
          <a:r>
            <a:rPr lang="en-GB" sz="1100" b="0" baseline="0">
              <a:solidFill>
                <a:srgbClr val="222831"/>
              </a:solidFill>
              <a:latin typeface="Cerebri Sans Pro" panose="00000500000000000000" pitchFamily="50" charset="0"/>
            </a:rPr>
            <a:t> dengan kelompok </a:t>
          </a:r>
          <a:r>
            <a:rPr lang="en-GB" sz="1200" b="1" baseline="0">
              <a:solidFill>
                <a:srgbClr val="BE0027"/>
              </a:solidFill>
              <a:latin typeface="Cerebri Sans Pro" panose="00000500000000000000" pitchFamily="50" charset="0"/>
            </a:rPr>
            <a:t>usia 40-55 </a:t>
          </a:r>
          <a:r>
            <a:rPr lang="en-GB" sz="1100" b="0" baseline="0">
              <a:solidFill>
                <a:srgbClr val="222831"/>
              </a:solidFill>
              <a:latin typeface="Cerebri Sans Pro" panose="00000500000000000000" pitchFamily="50" charset="0"/>
            </a:rPr>
            <a:t>tahun juga berkontribusi paling besar dalam penjualan dengan </a:t>
          </a:r>
          <a:r>
            <a:rPr lang="en-GB" sz="1200" b="1" baseline="0">
              <a:solidFill>
                <a:srgbClr val="BE0027"/>
              </a:solidFill>
              <a:latin typeface="Cerebri Sans Pro" panose="00000500000000000000" pitchFamily="50" charset="0"/>
            </a:rPr>
            <a:t>total penjualan </a:t>
          </a:r>
          <a:r>
            <a:rPr lang="en-GB" sz="1100" b="0" baseline="0">
              <a:solidFill>
                <a:srgbClr val="222831"/>
              </a:solidFill>
              <a:latin typeface="Cerebri Sans Pro" panose="00000500000000000000" pitchFamily="50" charset="0"/>
            </a:rPr>
            <a:t>sebesar </a:t>
          </a:r>
          <a:r>
            <a:rPr lang="en-GB" sz="1200" b="1" baseline="0">
              <a:solidFill>
                <a:srgbClr val="BE0027"/>
              </a:solidFill>
              <a:latin typeface="Cerebri Sans Pro" panose="00000500000000000000" pitchFamily="50" charset="0"/>
            </a:rPr>
            <a:t>$81.9k </a:t>
          </a:r>
          <a:r>
            <a:rPr lang="en-GB" sz="1100" b="0" baseline="0">
              <a:solidFill>
                <a:srgbClr val="222831"/>
              </a:solidFill>
              <a:latin typeface="Cerebri Sans Pro" panose="00000500000000000000" pitchFamily="50" charset="0"/>
            </a:rPr>
            <a:t>yang dimana kategori </a:t>
          </a:r>
          <a:r>
            <a:rPr lang="en-GB" sz="1200" b="1" baseline="0">
              <a:solidFill>
                <a:srgbClr val="BE0027"/>
              </a:solidFill>
              <a:latin typeface="Cerebri Sans Pro" panose="00000500000000000000" pitchFamily="50" charset="0"/>
            </a:rPr>
            <a:t>clothing</a:t>
          </a:r>
          <a:r>
            <a:rPr lang="en-GB" sz="1100" b="0" baseline="0">
              <a:solidFill>
                <a:srgbClr val="222831"/>
              </a:solidFill>
              <a:latin typeface="Cerebri Sans Pro" panose="00000500000000000000" pitchFamily="50" charset="0"/>
            </a:rPr>
            <a:t> menjadi produk yang paling banyak dibeli dengan total </a:t>
          </a:r>
          <a:r>
            <a:rPr lang="en-GB" sz="1200" b="1" baseline="0">
              <a:solidFill>
                <a:srgbClr val="BE0027"/>
              </a:solidFill>
              <a:latin typeface="Cerebri Sans Pro" panose="00000500000000000000" pitchFamily="50" charset="0"/>
            </a:rPr>
            <a:t>penjualan $28.4k. </a:t>
          </a:r>
          <a:endParaRPr lang="en-GB" sz="1100" b="1">
            <a:solidFill>
              <a:srgbClr val="BE0027"/>
            </a:solidFill>
            <a:latin typeface="Cerebri Sans Pro" panose="00000500000000000000" pitchFamily="50" charset="0"/>
          </a:endParaRPr>
        </a:p>
      </xdr:txBody>
    </xdr:sp>
    <xdr:clientData/>
  </xdr:oneCellAnchor>
  <xdr:twoCellAnchor>
    <xdr:from>
      <xdr:col>0</xdr:col>
      <xdr:colOff>459441</xdr:colOff>
      <xdr:row>119</xdr:row>
      <xdr:rowOff>134471</xdr:rowOff>
    </xdr:from>
    <xdr:to>
      <xdr:col>13</xdr:col>
      <xdr:colOff>448236</xdr:colOff>
      <xdr:row>137</xdr:row>
      <xdr:rowOff>105896</xdr:rowOff>
    </xdr:to>
    <xdr:sp macro="" textlink="">
      <xdr:nvSpPr>
        <xdr:cNvPr id="72" name="Rectangle: Rounded Corners 71">
          <a:extLst>
            <a:ext uri="{FF2B5EF4-FFF2-40B4-BE49-F238E27FC236}">
              <a16:creationId xmlns:a16="http://schemas.microsoft.com/office/drawing/2014/main" id="{D9FA4B2F-FB94-4008-A865-1D4AAF8A1F2B}"/>
            </a:ext>
          </a:extLst>
        </xdr:cNvPr>
        <xdr:cNvSpPr/>
      </xdr:nvSpPr>
      <xdr:spPr>
        <a:xfrm>
          <a:off x="459441" y="22803971"/>
          <a:ext cx="7855324" cy="3400425"/>
        </a:xfrm>
        <a:prstGeom prst="roundRect">
          <a:avLst>
            <a:gd name="adj" fmla="val 4308"/>
          </a:avLst>
        </a:prstGeom>
        <a:solidFill>
          <a:srgbClr val="393E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392206</xdr:colOff>
      <xdr:row>120</xdr:row>
      <xdr:rowOff>67237</xdr:rowOff>
    </xdr:from>
    <xdr:ext cx="3457575" cy="409576"/>
    <xdr:sp macro="" textlink="">
      <xdr:nvSpPr>
        <xdr:cNvPr id="73" name="TextBox 72">
          <a:extLst>
            <a:ext uri="{FF2B5EF4-FFF2-40B4-BE49-F238E27FC236}">
              <a16:creationId xmlns:a16="http://schemas.microsoft.com/office/drawing/2014/main" id="{186EFD66-1598-41EC-800C-212CBA6AACE6}"/>
            </a:ext>
          </a:extLst>
        </xdr:cNvPr>
        <xdr:cNvSpPr txBox="1"/>
      </xdr:nvSpPr>
      <xdr:spPr>
        <a:xfrm>
          <a:off x="2812677" y="22927237"/>
          <a:ext cx="3457575" cy="4095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800" b="1" baseline="0">
              <a:solidFill>
                <a:schemeClr val="bg1"/>
              </a:solidFill>
              <a:latin typeface="Cerebri Sans Pro Bold" panose="00000800000000000000" pitchFamily="50" charset="0"/>
            </a:rPr>
            <a:t>RINGKASAN ANALISIS</a:t>
          </a:r>
          <a:endParaRPr lang="en-GB" sz="1800" b="1">
            <a:solidFill>
              <a:schemeClr val="bg1"/>
            </a:solidFill>
            <a:latin typeface="Cerebri Sans Pro Bold" panose="00000800000000000000" pitchFamily="50" charset="0"/>
          </a:endParaRPr>
        </a:p>
      </xdr:txBody>
    </xdr:sp>
    <xdr:clientData/>
  </xdr:oneCellAnchor>
  <xdr:oneCellAnchor>
    <xdr:from>
      <xdr:col>1</xdr:col>
      <xdr:colOff>398930</xdr:colOff>
      <xdr:row>123</xdr:row>
      <xdr:rowOff>118783</xdr:rowOff>
    </xdr:from>
    <xdr:ext cx="7153834" cy="620804"/>
    <xdr:sp macro="" textlink="">
      <xdr:nvSpPr>
        <xdr:cNvPr id="74" name="TextBox 73">
          <a:extLst>
            <a:ext uri="{FF2B5EF4-FFF2-40B4-BE49-F238E27FC236}">
              <a16:creationId xmlns:a16="http://schemas.microsoft.com/office/drawing/2014/main" id="{CDB21578-BDCF-4179-9DAE-BC28528D486D}"/>
            </a:ext>
          </a:extLst>
        </xdr:cNvPr>
        <xdr:cNvSpPr txBox="1"/>
      </xdr:nvSpPr>
      <xdr:spPr>
        <a:xfrm>
          <a:off x="1004048" y="23550283"/>
          <a:ext cx="7153834" cy="6208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200" b="0" baseline="0">
              <a:solidFill>
                <a:schemeClr val="bg1"/>
              </a:solidFill>
              <a:latin typeface="Cerebri Sans Pro" panose="00000500000000000000" pitchFamily="50" charset="0"/>
            </a:rPr>
            <a:t>Pelanggan dengan rentang usia 40 - 55 tahun merupakan pelanggan yang menghasilkan penjualan tertinggi selama periode 2023</a:t>
          </a:r>
          <a:endParaRPr lang="en-GB" sz="1200" b="0">
            <a:solidFill>
              <a:schemeClr val="bg1"/>
            </a:solidFill>
            <a:latin typeface="Cerebri Sans Pro" panose="00000500000000000000" pitchFamily="50" charset="0"/>
          </a:endParaRPr>
        </a:p>
      </xdr:txBody>
    </xdr:sp>
    <xdr:clientData/>
  </xdr:oneCellAnchor>
  <xdr:twoCellAnchor>
    <xdr:from>
      <xdr:col>1</xdr:col>
      <xdr:colOff>156882</xdr:colOff>
      <xdr:row>124</xdr:row>
      <xdr:rowOff>78441</xdr:rowOff>
    </xdr:from>
    <xdr:to>
      <xdr:col>1</xdr:col>
      <xdr:colOff>351865</xdr:colOff>
      <xdr:row>125</xdr:row>
      <xdr:rowOff>56029</xdr:rowOff>
    </xdr:to>
    <xdr:sp macro="" textlink="">
      <xdr:nvSpPr>
        <xdr:cNvPr id="75" name="Hexagon 74">
          <a:extLst>
            <a:ext uri="{FF2B5EF4-FFF2-40B4-BE49-F238E27FC236}">
              <a16:creationId xmlns:a16="http://schemas.microsoft.com/office/drawing/2014/main" id="{C81A47DF-A17A-403F-B982-756814C88AEF}"/>
            </a:ext>
          </a:extLst>
        </xdr:cNvPr>
        <xdr:cNvSpPr/>
      </xdr:nvSpPr>
      <xdr:spPr>
        <a:xfrm>
          <a:off x="762000" y="23700441"/>
          <a:ext cx="194983" cy="168088"/>
        </a:xfrm>
        <a:prstGeom prst="hexagon">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129988</xdr:colOff>
      <xdr:row>127</xdr:row>
      <xdr:rowOff>129987</xdr:rowOff>
    </xdr:from>
    <xdr:to>
      <xdr:col>1</xdr:col>
      <xdr:colOff>324971</xdr:colOff>
      <xdr:row>128</xdr:row>
      <xdr:rowOff>107575</xdr:rowOff>
    </xdr:to>
    <xdr:sp macro="" textlink="">
      <xdr:nvSpPr>
        <xdr:cNvPr id="77" name="Hexagon 76">
          <a:extLst>
            <a:ext uri="{FF2B5EF4-FFF2-40B4-BE49-F238E27FC236}">
              <a16:creationId xmlns:a16="http://schemas.microsoft.com/office/drawing/2014/main" id="{BB0AB431-466C-4B41-A453-12B9A3F6A206}"/>
            </a:ext>
          </a:extLst>
        </xdr:cNvPr>
        <xdr:cNvSpPr/>
      </xdr:nvSpPr>
      <xdr:spPr>
        <a:xfrm>
          <a:off x="735106" y="24323487"/>
          <a:ext cx="194983" cy="168088"/>
        </a:xfrm>
        <a:prstGeom prst="hexagon">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147918</xdr:colOff>
      <xdr:row>132</xdr:row>
      <xdr:rowOff>91886</xdr:rowOff>
    </xdr:from>
    <xdr:to>
      <xdr:col>1</xdr:col>
      <xdr:colOff>342901</xdr:colOff>
      <xdr:row>133</xdr:row>
      <xdr:rowOff>69474</xdr:rowOff>
    </xdr:to>
    <xdr:sp macro="" textlink="">
      <xdr:nvSpPr>
        <xdr:cNvPr id="78" name="Hexagon 77">
          <a:extLst>
            <a:ext uri="{FF2B5EF4-FFF2-40B4-BE49-F238E27FC236}">
              <a16:creationId xmlns:a16="http://schemas.microsoft.com/office/drawing/2014/main" id="{5E44986D-B74C-43B1-A9AF-A91BACC07A3E}"/>
            </a:ext>
          </a:extLst>
        </xdr:cNvPr>
        <xdr:cNvSpPr/>
      </xdr:nvSpPr>
      <xdr:spPr>
        <a:xfrm>
          <a:off x="753036" y="25237886"/>
          <a:ext cx="194983" cy="168088"/>
        </a:xfrm>
        <a:prstGeom prst="hexagon">
          <a:avLst/>
        </a:prstGeom>
        <a:solidFill>
          <a:srgbClr val="BE002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xdr:col>
      <xdr:colOff>383242</xdr:colOff>
      <xdr:row>126</xdr:row>
      <xdr:rowOff>103096</xdr:rowOff>
    </xdr:from>
    <xdr:ext cx="7001434" cy="883022"/>
    <xdr:sp macro="" textlink="">
      <xdr:nvSpPr>
        <xdr:cNvPr id="80" name="TextBox 79">
          <a:extLst>
            <a:ext uri="{FF2B5EF4-FFF2-40B4-BE49-F238E27FC236}">
              <a16:creationId xmlns:a16="http://schemas.microsoft.com/office/drawing/2014/main" id="{3011C515-8C40-44D7-B986-CE7ED41D5BDF}"/>
            </a:ext>
          </a:extLst>
        </xdr:cNvPr>
        <xdr:cNvSpPr txBox="1"/>
      </xdr:nvSpPr>
      <xdr:spPr>
        <a:xfrm>
          <a:off x="988360" y="24106096"/>
          <a:ext cx="7001434" cy="883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200" b="0" baseline="0">
              <a:solidFill>
                <a:schemeClr val="bg1"/>
              </a:solidFill>
              <a:latin typeface="Cerebri Sans Pro" panose="00000500000000000000" pitchFamily="50" charset="0"/>
            </a:rPr>
            <a:t>Produk elektronik merupakan produk yang paling banyak terjual dan memiliki pasar yang cukup stabil bagi berbagai golongan usia dan juga gender. Oleh karena itu untuk dapat meningkatkan penjualan, dapat dilakukan dengan menambah variasi barang elektronik guna meningkatkan pendapatan</a:t>
          </a:r>
          <a:endParaRPr lang="en-GB" sz="1200" b="0">
            <a:solidFill>
              <a:schemeClr val="bg1"/>
            </a:solidFill>
            <a:latin typeface="Cerebri Sans Pro" panose="00000500000000000000" pitchFamily="50" charset="0"/>
          </a:endParaRPr>
        </a:p>
      </xdr:txBody>
    </xdr:sp>
    <xdr:clientData/>
  </xdr:oneCellAnchor>
  <xdr:oneCellAnchor>
    <xdr:from>
      <xdr:col>1</xdr:col>
      <xdr:colOff>378760</xdr:colOff>
      <xdr:row>131</xdr:row>
      <xdr:rowOff>87407</xdr:rowOff>
    </xdr:from>
    <xdr:ext cx="7001434" cy="883022"/>
    <xdr:sp macro="" textlink="">
      <xdr:nvSpPr>
        <xdr:cNvPr id="81" name="TextBox 80">
          <a:extLst>
            <a:ext uri="{FF2B5EF4-FFF2-40B4-BE49-F238E27FC236}">
              <a16:creationId xmlns:a16="http://schemas.microsoft.com/office/drawing/2014/main" id="{8763C6BF-E3B0-4418-BBB1-24177314F4FC}"/>
            </a:ext>
          </a:extLst>
        </xdr:cNvPr>
        <xdr:cNvSpPr txBox="1"/>
      </xdr:nvSpPr>
      <xdr:spPr>
        <a:xfrm>
          <a:off x="983878" y="25042907"/>
          <a:ext cx="7001434" cy="883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1200" b="0" baseline="0">
              <a:solidFill>
                <a:schemeClr val="bg1"/>
              </a:solidFill>
              <a:latin typeface="Cerebri Sans Pro" panose="00000500000000000000" pitchFamily="50" charset="0"/>
            </a:rPr>
            <a:t>Produk pakaian merupakan produk yang paling banyak terjual sekaligus yang paling stabil, karena dalam tiap bulannya penjualan produk pakaian cenderung stabil, berbeda dengan produk elektronik yang jika dilihat dari garis trend terlihat abstract.</a:t>
          </a:r>
          <a:endParaRPr lang="en-GB" sz="1200" b="0">
            <a:solidFill>
              <a:schemeClr val="bg1"/>
            </a:solidFill>
            <a:latin typeface="Cerebri Sans Pro" panose="00000500000000000000" pitchFamily="50" charset="0"/>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5.494367939813" createdVersion="5" refreshedVersion="7" minRefreshableVersion="3" recordCount="0" supportSubquery="1" supportAdvancedDrill="1" xr:uid="{6FF6CB76-E2E9-4742-8A4F-1C738DAAB291}">
  <cacheSource type="external" connectionId="2"/>
  <cacheFields count="6">
    <cacheField name="[Measures].[Sum of Total_Amount]" caption="Sum of Total_Amount" numFmtId="0" hierarchy="21" level="32767"/>
    <cacheField name="[tbSales].[Date (Month)].[Date (Month)]" caption="Date (Month)" numFmtId="0" hierarchy="14" level="1">
      <sharedItems count="12">
        <s v="Jan"/>
        <s v="Feb"/>
        <s v="Mar"/>
        <s v="Apr"/>
        <s v="May"/>
        <s v="Jun"/>
        <s v="Jul"/>
        <s v="Aug"/>
        <s v="Sep"/>
        <s v="Oct"/>
        <s v="Nov"/>
        <s v="Dec"/>
      </sharedItems>
    </cacheField>
    <cacheField name="[tbSales].[Date (Year)].[Date (Year)]" caption="Date (Year)" numFmtId="0" hierarchy="12" level="1">
      <sharedItems count="1">
        <s v="2023"/>
      </sharedItems>
    </cacheField>
    <cacheField name="[tbCustomer].[Gender].[Gender]" caption="Gender" numFmtId="0" hierarchy="1" level="1">
      <sharedItems count="2">
        <s v="Female"/>
        <s v="Male"/>
      </sharedItems>
    </cacheField>
    <cacheField name="[tbCustomer].[Age].[Age]" caption="Age" numFmtId="0" hierarchy="2"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tbCustomer].[Age].&amp;[18]"/>
            <x15:cachedUniqueName index="1" name="[tbCustomer].[Age].&amp;[19]"/>
            <x15:cachedUniqueName index="2" name="[tbCustomer].[Age].&amp;[20]"/>
            <x15:cachedUniqueName index="3" name="[tbCustomer].[Age].&amp;[21]"/>
            <x15:cachedUniqueName index="4" name="[tbCustomer].[Age].&amp;[22]"/>
            <x15:cachedUniqueName index="5" name="[tbCustomer].[Age].&amp;[23]"/>
            <x15:cachedUniqueName index="6" name="[tbCustomer].[Age].&amp;[24]"/>
            <x15:cachedUniqueName index="7" name="[tbCustomer].[Age].&amp;[25]"/>
            <x15:cachedUniqueName index="8" name="[tbCustomer].[Age].&amp;[26]"/>
            <x15:cachedUniqueName index="9" name="[tbCustomer].[Age].&amp;[27]"/>
            <x15:cachedUniqueName index="10" name="[tbCustomer].[Age].&amp;[28]"/>
            <x15:cachedUniqueName index="11" name="[tbCustomer].[Age].&amp;[29]"/>
            <x15:cachedUniqueName index="12" name="[tbCustomer].[Age].&amp;[30]"/>
            <x15:cachedUniqueName index="13" name="[tbCustomer].[Age].&amp;[31]"/>
            <x15:cachedUniqueName index="14" name="[tbCustomer].[Age].&amp;[32]"/>
            <x15:cachedUniqueName index="15" name="[tbCustomer].[Age].&amp;[33]"/>
            <x15:cachedUniqueName index="16" name="[tbCustomer].[Age].&amp;[34]"/>
            <x15:cachedUniqueName index="17" name="[tbCustomer].[Age].&amp;[35]"/>
            <x15:cachedUniqueName index="18" name="[tbCustomer].[Age].&amp;[36]"/>
            <x15:cachedUniqueName index="19" name="[tbCustomer].[Age].&amp;[37]"/>
            <x15:cachedUniqueName index="20" name="[tbCustomer].[Age].&amp;[38]"/>
            <x15:cachedUniqueName index="21" name="[tbCustomer].[Age].&amp;[39]"/>
            <x15:cachedUniqueName index="22" name="[tbCustomer].[Age].&amp;[40]"/>
            <x15:cachedUniqueName index="23" name="[tbCustomer].[Age].&amp;[41]"/>
            <x15:cachedUniqueName index="24" name="[tbCustomer].[Age].&amp;[42]"/>
            <x15:cachedUniqueName index="25" name="[tbCustomer].[Age].&amp;[43]"/>
            <x15:cachedUniqueName index="26" name="[tbCustomer].[Age].&amp;[44]"/>
            <x15:cachedUniqueName index="27" name="[tbCustomer].[Age].&amp;[45]"/>
            <x15:cachedUniqueName index="28" name="[tbCustomer].[Age].&amp;[46]"/>
            <x15:cachedUniqueName index="29" name="[tbCustomer].[Age].&amp;[47]"/>
            <x15:cachedUniqueName index="30" name="[tbCustomer].[Age].&amp;[48]"/>
            <x15:cachedUniqueName index="31" name="[tbCustomer].[Age].&amp;[49]"/>
            <x15:cachedUniqueName index="32" name="[tbCustomer].[Age].&amp;[50]"/>
            <x15:cachedUniqueName index="33" name="[tbCustomer].[Age].&amp;[51]"/>
            <x15:cachedUniqueName index="34" name="[tbCustomer].[Age].&amp;[52]"/>
            <x15:cachedUniqueName index="35" name="[tbCustomer].[Age].&amp;[53]"/>
            <x15:cachedUniqueName index="36" name="[tbCustomer].[Age].&amp;[54]"/>
            <x15:cachedUniqueName index="37" name="[tbCustomer].[Age].&amp;[55]"/>
            <x15:cachedUniqueName index="38" name="[tbCustomer].[Age].&amp;[56]"/>
            <x15:cachedUniqueName index="39" name="[tbCustomer].[Age].&amp;[57]"/>
            <x15:cachedUniqueName index="40" name="[tbCustomer].[Age].&amp;[58]"/>
            <x15:cachedUniqueName index="41" name="[tbCustomer].[Age].&amp;[59]"/>
            <x15:cachedUniqueName index="42" name="[tbCustomer].[Age].&amp;[60]"/>
            <x15:cachedUniqueName index="43" name="[tbCustomer].[Age].&amp;[61]"/>
            <x15:cachedUniqueName index="44" name="[tbCustomer].[Age].&amp;[62]"/>
            <x15:cachedUniqueName index="45" name="[tbCustomer].[Age].&amp;[63]"/>
            <x15:cachedUniqueName index="46" name="[tbCustomer].[Age].&amp;[64]"/>
          </x15:cachedUniqueNames>
        </ext>
      </extLst>
    </cacheField>
    <cacheField name="[tblProduct].[Product Category].[Product Category]" caption="Product Category" numFmtId="0" hierarchy="4" level="1">
      <sharedItems count="3">
        <s v="Beauty"/>
        <s v="Clothing"/>
        <s v="Electronics"/>
      </sharedItems>
    </cacheField>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2" memberValueDatatype="130" unbalanced="0">
      <fieldsUsage count="2">
        <fieldUsage x="-1"/>
        <fieldUsage x="3"/>
      </fieldsUsage>
    </cacheHierarchy>
    <cacheHierarchy uniqueName="[tbCustomer].[Age]" caption="Age" attribute="1" defaultMemberUniqueName="[tbCustomer].[Age].[All]" allUniqueName="[tbCustomer].[Age].[All]" dimensionUniqueName="[tbCustomer]" displayFolder="" count="2" memberValueDatatype="20" unbalanced="0">
      <fieldsUsage count="2">
        <fieldUsage x="-1"/>
        <fieldUsage x="4"/>
      </fieldsUsage>
    </cacheHierarchy>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2" memberValueDatatype="130" unbalanced="0">
      <fieldsUsage count="2">
        <fieldUsage x="-1"/>
        <fieldUsage x="5"/>
      </fieldsUsage>
    </cacheHierarchy>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2" memberValueDatatype="130" unbalanced="0">
      <fieldsUsage count="2">
        <fieldUsage x="-1"/>
        <fieldUsage x="2"/>
      </fieldsUsage>
    </cacheHierarchy>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2" memberValueDatatype="130" unbalanced="0">
      <fieldsUsage count="2">
        <fieldUsage x="-1"/>
        <fieldUsage x="1"/>
      </fieldsUsage>
    </cacheHierarchy>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hidden="1">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5.486431944446" createdVersion="5" refreshedVersion="7" minRefreshableVersion="3" recordCount="0" supportSubquery="1" supportAdvancedDrill="1" xr:uid="{00000000-000A-0000-FFFF-FFFFA1000000}">
  <cacheSource type="external" connectionId="2"/>
  <cacheFields count="4">
    <cacheField name="[Measures].[Sum of Total_Amount]" caption="Sum of Total_Amount" numFmtId="0" hierarchy="21" level="32767"/>
    <cacheField name="[tbSales].[Date (Month)].[Date (Month)]" caption="Date (Month)" numFmtId="0" hierarchy="14" level="1">
      <sharedItems count="12">
        <s v="Jan"/>
        <s v="Feb"/>
        <s v="Mar"/>
        <s v="Apr"/>
        <s v="May"/>
        <s v="Jun"/>
        <s v="Jul"/>
        <s v="Aug"/>
        <s v="Sep"/>
        <s v="Oct"/>
        <s v="Nov"/>
        <s v="Dec"/>
      </sharedItems>
    </cacheField>
    <cacheField name="[tbSales].[Date (Year)].[Date (Year)]" caption="Date (Year)" numFmtId="0" hierarchy="12" level="1">
      <sharedItems count="1">
        <s v="2023"/>
      </sharedItems>
    </cacheField>
    <cacheField name="[tblProduct].[Product Category].[Product Category]" caption="Product Category" numFmtId="0" hierarchy="4" level="1">
      <sharedItems count="3">
        <s v="Beauty"/>
        <s v="Clothing"/>
        <s v="Electronics"/>
      </sharedItems>
    </cacheField>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0" memberValueDatatype="130" unbalanced="0"/>
    <cacheHierarchy uniqueName="[tbCustomer].[Age]" caption="Age" attribute="1" defaultMemberUniqueName="[tbCustomer].[Age].[All]" allUniqueName="[tbCustomer].[Age].[All]" dimensionUniqueName="[tbCustomer]" displayFolder="" count="0" memberValueDatatype="20" unbalanced="0"/>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2" memberValueDatatype="130" unbalanced="0">
      <fieldsUsage count="2">
        <fieldUsage x="-1"/>
        <fieldUsage x="3"/>
      </fieldsUsage>
    </cacheHierarchy>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2" memberValueDatatype="130" unbalanced="0">
      <fieldsUsage count="2">
        <fieldUsage x="-1"/>
        <fieldUsage x="2"/>
      </fieldsUsage>
    </cacheHierarchy>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2" memberValueDatatype="130" unbalanced="0">
      <fieldsUsage count="2">
        <fieldUsage x="-1"/>
        <fieldUsage x="1"/>
      </fieldsUsage>
    </cacheHierarchy>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hidden="1">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5.479264814814" createdVersion="5" refreshedVersion="7" minRefreshableVersion="3" recordCount="0" supportSubquery="1" supportAdvancedDrill="1" xr:uid="{00000000-000A-0000-FFFF-FFFF86000000}">
  <cacheSource type="external" connectionId="2"/>
  <cacheFields count="3">
    <cacheField name="[tblProduct].[Product Category].[Product Category]" caption="Product Category" numFmtId="0" hierarchy="4" level="1">
      <sharedItems count="3">
        <s v="Beauty"/>
        <s v="Clothing"/>
        <s v="Electronics"/>
      </sharedItems>
    </cacheField>
    <cacheField name="[Measures].[Sum of Total_Amount]" caption="Sum of Total_Amount" numFmtId="0" hierarchy="21" level="32767"/>
    <cacheField name="[Measures].[Sum of Quantity]" caption="Sum of Quantity" numFmtId="0" hierarchy="22" level="32767"/>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0" memberValueDatatype="130" unbalanced="0"/>
    <cacheHierarchy uniqueName="[tbCustomer].[Age]" caption="Age" attribute="1" defaultMemberUniqueName="[tbCustomer].[Age].[All]" allUniqueName="[tbCustomer].[Age].[All]" dimensionUniqueName="[tbCustomer]" displayFolder="" count="0" memberValueDatatype="20" unbalanced="0"/>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2" memberValueDatatype="130" unbalanced="0">
      <fieldsUsage count="2">
        <fieldUsage x="-1"/>
        <fieldUsage x="0"/>
      </fieldsUsage>
    </cacheHierarchy>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0" memberValueDatatype="130" unbalanced="0"/>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0" memberValueDatatype="130" unbalanced="0"/>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4.713168402777" createdVersion="5" refreshedVersion="7" minRefreshableVersion="3" recordCount="0" supportSubquery="1" supportAdvancedDrill="1" xr:uid="{00000000-000A-0000-FFFF-FFFF83000000}">
  <cacheSource type="external" connectionId="2"/>
  <cacheFields count="2">
    <cacheField name="[tbCustomer].[Gender].[Gender]" caption="Gender" numFmtId="0" hierarchy="1" level="1">
      <sharedItems count="2">
        <s v="Female"/>
        <s v="Male"/>
      </sharedItems>
    </cacheField>
    <cacheField name="[Measures].[Sum of Total_Amount]" caption="Sum of Total_Amount" numFmtId="0" hierarchy="21" level="32767"/>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2" memberValueDatatype="130" unbalanced="0">
      <fieldsUsage count="2">
        <fieldUsage x="-1"/>
        <fieldUsage x="0"/>
      </fieldsUsage>
    </cacheHierarchy>
    <cacheHierarchy uniqueName="[tbCustomer].[Age]" caption="Age" attribute="1" defaultMemberUniqueName="[tbCustomer].[Age].[All]" allUniqueName="[tbCustomer].[Age].[All]" dimensionUniqueName="[tbCustomer]" displayFolder="" count="0" memberValueDatatype="20" unbalanced="0"/>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0" memberValueDatatype="130" unbalanced="0"/>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0" memberValueDatatype="130" unbalanced="0"/>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0" memberValueDatatype="130" unbalanced="0"/>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hidden="1">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4.713167476853" createdVersion="5" refreshedVersion="7" minRefreshableVersion="3" recordCount="0" supportSubquery="1" supportAdvancedDrill="1" xr:uid="{00000000-000A-0000-FFFF-FFFF80000000}">
  <cacheSource type="external" connectionId="2"/>
  <cacheFields count="2">
    <cacheField name="[tbCustomer].[Age].[Age]" caption="Age" numFmtId="0" hierarchy="2"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tbCustomer].[Age].&amp;[18]"/>
            <x15:cachedUniqueName index="1" name="[tbCustomer].[Age].&amp;[19]"/>
            <x15:cachedUniqueName index="2" name="[tbCustomer].[Age].&amp;[20]"/>
            <x15:cachedUniqueName index="3" name="[tbCustomer].[Age].&amp;[21]"/>
            <x15:cachedUniqueName index="4" name="[tbCustomer].[Age].&amp;[22]"/>
            <x15:cachedUniqueName index="5" name="[tbCustomer].[Age].&amp;[23]"/>
            <x15:cachedUniqueName index="6" name="[tbCustomer].[Age].&amp;[24]"/>
            <x15:cachedUniqueName index="7" name="[tbCustomer].[Age].&amp;[25]"/>
            <x15:cachedUniqueName index="8" name="[tbCustomer].[Age].&amp;[26]"/>
            <x15:cachedUniqueName index="9" name="[tbCustomer].[Age].&amp;[27]"/>
            <x15:cachedUniqueName index="10" name="[tbCustomer].[Age].&amp;[28]"/>
            <x15:cachedUniqueName index="11" name="[tbCustomer].[Age].&amp;[29]"/>
            <x15:cachedUniqueName index="12" name="[tbCustomer].[Age].&amp;[30]"/>
            <x15:cachedUniqueName index="13" name="[tbCustomer].[Age].&amp;[31]"/>
            <x15:cachedUniqueName index="14" name="[tbCustomer].[Age].&amp;[32]"/>
            <x15:cachedUniqueName index="15" name="[tbCustomer].[Age].&amp;[33]"/>
            <x15:cachedUniqueName index="16" name="[tbCustomer].[Age].&amp;[34]"/>
            <x15:cachedUniqueName index="17" name="[tbCustomer].[Age].&amp;[35]"/>
            <x15:cachedUniqueName index="18" name="[tbCustomer].[Age].&amp;[36]"/>
            <x15:cachedUniqueName index="19" name="[tbCustomer].[Age].&amp;[37]"/>
            <x15:cachedUniqueName index="20" name="[tbCustomer].[Age].&amp;[38]"/>
            <x15:cachedUniqueName index="21" name="[tbCustomer].[Age].&amp;[39]"/>
            <x15:cachedUniqueName index="22" name="[tbCustomer].[Age].&amp;[40]"/>
            <x15:cachedUniqueName index="23" name="[tbCustomer].[Age].&amp;[41]"/>
            <x15:cachedUniqueName index="24" name="[tbCustomer].[Age].&amp;[42]"/>
            <x15:cachedUniqueName index="25" name="[tbCustomer].[Age].&amp;[43]"/>
            <x15:cachedUniqueName index="26" name="[tbCustomer].[Age].&amp;[44]"/>
            <x15:cachedUniqueName index="27" name="[tbCustomer].[Age].&amp;[45]"/>
            <x15:cachedUniqueName index="28" name="[tbCustomer].[Age].&amp;[46]"/>
            <x15:cachedUniqueName index="29" name="[tbCustomer].[Age].&amp;[47]"/>
            <x15:cachedUniqueName index="30" name="[tbCustomer].[Age].&amp;[48]"/>
            <x15:cachedUniqueName index="31" name="[tbCustomer].[Age].&amp;[49]"/>
            <x15:cachedUniqueName index="32" name="[tbCustomer].[Age].&amp;[50]"/>
            <x15:cachedUniqueName index="33" name="[tbCustomer].[Age].&amp;[51]"/>
            <x15:cachedUniqueName index="34" name="[tbCustomer].[Age].&amp;[52]"/>
            <x15:cachedUniqueName index="35" name="[tbCustomer].[Age].&amp;[53]"/>
            <x15:cachedUniqueName index="36" name="[tbCustomer].[Age].&amp;[54]"/>
            <x15:cachedUniqueName index="37" name="[tbCustomer].[Age].&amp;[55]"/>
            <x15:cachedUniqueName index="38" name="[tbCustomer].[Age].&amp;[56]"/>
            <x15:cachedUniqueName index="39" name="[tbCustomer].[Age].&amp;[57]"/>
            <x15:cachedUniqueName index="40" name="[tbCustomer].[Age].&amp;[58]"/>
            <x15:cachedUniqueName index="41" name="[tbCustomer].[Age].&amp;[59]"/>
            <x15:cachedUniqueName index="42" name="[tbCustomer].[Age].&amp;[60]"/>
            <x15:cachedUniqueName index="43" name="[tbCustomer].[Age].&amp;[61]"/>
            <x15:cachedUniqueName index="44" name="[tbCustomer].[Age].&amp;[62]"/>
            <x15:cachedUniqueName index="45" name="[tbCustomer].[Age].&amp;[63]"/>
            <x15:cachedUniqueName index="46" name="[tbCustomer].[Age].&amp;[64]"/>
          </x15:cachedUniqueNames>
        </ext>
      </extLst>
    </cacheField>
    <cacheField name="[Measures].[Sum of Total_Amount]" caption="Sum of Total_Amount" numFmtId="0" hierarchy="21" level="32767"/>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0" memberValueDatatype="130" unbalanced="0"/>
    <cacheHierarchy uniqueName="[tbCustomer].[Age]" caption="Age" attribute="1" defaultMemberUniqueName="[tbCustomer].[Age].[All]" allUniqueName="[tbCustomer].[Age].[All]" dimensionUniqueName="[tbCustomer]" displayFolder="" count="2" memberValueDatatype="20" unbalanced="0">
      <fieldsUsage count="2">
        <fieldUsage x="-1"/>
        <fieldUsage x="0"/>
      </fieldsUsage>
    </cacheHierarchy>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0" memberValueDatatype="130" unbalanced="0"/>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0" memberValueDatatype="130" unbalanced="0"/>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0" memberValueDatatype="130" unbalanced="0"/>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hidden="1">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5.542370949071" createdVersion="5" refreshedVersion="7" minRefreshableVersion="3" recordCount="0" supportSubquery="1" supportAdvancedDrill="1" xr:uid="{047FB7F6-C590-49A3-A1EB-75BBF48EC2DF}">
  <cacheSource type="external" connectionId="2"/>
  <cacheFields count="2">
    <cacheField name="[Measures].[Sum of Quantity]" caption="Sum of Quantity" numFmtId="0" hierarchy="22" level="32767"/>
    <cacheField name="[Measures].[Sum of Total_Amount]" caption="Sum of Total_Amount" numFmtId="0" hierarchy="21" level="32767"/>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0" memberValueDatatype="130" unbalanced="0"/>
    <cacheHierarchy uniqueName="[tbCustomer].[Age]" caption="Age" attribute="1" defaultMemberUniqueName="[tbCustomer].[Age].[All]" allUniqueName="[tbCustomer].[Age].[All]" dimensionUniqueName="[tbCustomer]" displayFolder="" count="0" memberValueDatatype="20" unbalanced="0"/>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0" memberValueDatatype="130" unbalanced="0"/>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0" memberValueDatatype="130" unbalanced="0"/>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0" memberValueDatatype="130" unbalanced="0"/>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ief Rachman" refreshedDate="45235.592072453706" createdVersion="5" refreshedVersion="7" minRefreshableVersion="3" recordCount="0" supportSubquery="1" supportAdvancedDrill="1" xr:uid="{00000000-000A-0000-FFFF-FFFF7A000000}">
  <cacheSource type="external" connectionId="2"/>
  <cacheFields count="4">
    <cacheField name="[Measures].[Sum of Quantity]" caption="Sum of Quantity" numFmtId="0" hierarchy="22" level="32767"/>
    <cacheField name="[tblProduct].[Product Category].[Product Category]" caption="Product Category" numFmtId="0" hierarchy="4" level="1">
      <sharedItems count="3">
        <s v="Beauty"/>
        <s v="Clothing"/>
        <s v="Electronics"/>
      </sharedItems>
    </cacheField>
    <cacheField name="[tbCustomer].[Gender].[Gender]" caption="Gender" numFmtId="0" hierarchy="1" level="1">
      <sharedItems count="2">
        <s v="Female"/>
        <s v="Male"/>
      </sharedItems>
    </cacheField>
    <cacheField name="[Measures].[Sum of Total_Amount]" caption="Sum of Total_Amount" numFmtId="0" hierarchy="21" level="32767"/>
  </cacheFields>
  <cacheHierarchies count="24">
    <cacheHierarchy uniqueName="[tbCustomer].[Customer ID]" caption="Customer ID" attribute="1" defaultMemberUniqueName="[tbCustomer].[Customer ID].[All]" allUniqueName="[tbCustomer].[Customer ID].[All]" dimensionUniqueName="[tbCustomer]" displayFolder="" count="0" memberValueDatatype="130" unbalanced="0"/>
    <cacheHierarchy uniqueName="[tbCustomer].[Gender]" caption="Gender" attribute="1" defaultMemberUniqueName="[tbCustomer].[Gender].[All]" allUniqueName="[tbCustomer].[Gender].[All]" dimensionUniqueName="[tbCustomer]" displayFolder="" count="2" memberValueDatatype="130" unbalanced="0">
      <fieldsUsage count="2">
        <fieldUsage x="-1"/>
        <fieldUsage x="2"/>
      </fieldsUsage>
    </cacheHierarchy>
    <cacheHierarchy uniqueName="[tbCustomer].[Age]" caption="Age" attribute="1" defaultMemberUniqueName="[tbCustomer].[Age].[All]" allUniqueName="[tbCustomer].[Age].[All]" dimensionUniqueName="[tbCustomer]" displayFolder="" count="0" memberValueDatatype="20" unbalanced="0"/>
    <cacheHierarchy uniqueName="[tblProduct].[Product_ID]" caption="Product_ID" attribute="1" defaultMemberUniqueName="[tblProduct].[Product_ID].[All]" allUniqueName="[tblProduct].[Product_ID].[All]" dimensionUniqueName="[tblProduct]" displayFolder="" count="0" memberValueDatatype="130" unbalanced="0"/>
    <cacheHierarchy uniqueName="[tblProduct].[Product Category]" caption="Product Category" attribute="1" defaultMemberUniqueName="[tblProduct].[Product Category].[All]" allUniqueName="[tblProduct].[Product Category].[All]" dimensionUniqueName="[tblProduct]" displayFolder="" count="2" memberValueDatatype="130" unbalanced="0">
      <fieldsUsage count="2">
        <fieldUsage x="-1"/>
        <fieldUsage x="1"/>
      </fieldsUsage>
    </cacheHierarchy>
    <cacheHierarchy uniqueName="[tblProduct].[Price per Unit]" caption="Price per Unit" attribute="1" defaultMemberUniqueName="[tblProduct].[Price per Unit].[All]" allUniqueName="[tblProduct].[Price per Unit].[All]" dimensionUniqueName="[tblProduct]" displayFolder="" count="0" memberValueDatatype="20" unbalanced="0"/>
    <cacheHierarchy uniqueName="[tbSales].[Transaction ID]" caption="Transaction ID" attribute="1" defaultMemberUniqueName="[tbSales].[Transaction ID].[All]" allUniqueName="[tbSales].[Transaction ID].[All]" dimensionUniqueName="[tbSales]" displayFolder="" count="0" memberValueDatatype="20" unbalanced="0"/>
    <cacheHierarchy uniqueName="[tbSales].[Customer_ID]" caption="Customer_ID" attribute="1" defaultMemberUniqueName="[tbSales].[Customer_ID].[All]" allUniqueName="[tbSales].[Customer_ID].[All]" dimensionUniqueName="[tbSales]" displayFolder="" count="0" memberValueDatatype="130" unbalanced="0"/>
    <cacheHierarchy uniqueName="[tbSales].[Prodcut_ID]" caption="Prodcut_ID" attribute="1" defaultMemberUniqueName="[tbSales].[Prodcut_ID].[All]" allUniqueName="[tbSales].[Prodcut_ID].[All]" dimensionUniqueName="[tbSales]" displayFolder="" count="0" memberValueDatatype="130" unbalanced="0"/>
    <cacheHierarchy uniqueName="[tbSales].[Date]" caption="Date" attribute="1" time="1" defaultMemberUniqueName="[tbSales].[Date].[All]" allUniqueName="[tbSales].[Date].[All]" dimensionUniqueName="[tbSales]" displayFolder="" count="0" memberValueDatatype="7" unbalanced="0"/>
    <cacheHierarchy uniqueName="[tbSales].[Quantity]" caption="Quantity" attribute="1" defaultMemberUniqueName="[tbSales].[Quantity].[All]" allUniqueName="[tbSales].[Quantity].[All]" dimensionUniqueName="[tbSales]" displayFolder="" count="0" memberValueDatatype="20" unbalanced="0"/>
    <cacheHierarchy uniqueName="[tbSales].[Total_Amount]" caption="Total_Amount" attribute="1" defaultMemberUniqueName="[tbSales].[Total_Amount].[All]" allUniqueName="[tbSales].[Total_Amount].[All]" dimensionUniqueName="[tbSales]" displayFolder="" count="0" memberValueDatatype="20" unbalanced="0"/>
    <cacheHierarchy uniqueName="[tbSales].[Date (Year)]" caption="Date (Year)" attribute="1" defaultMemberUniqueName="[tbSales].[Date (Year)].[All]" allUniqueName="[tbSales].[Date (Year)].[All]" dimensionUniqueName="[tbSales]" displayFolder="" count="0" memberValueDatatype="130" unbalanced="0"/>
    <cacheHierarchy uniqueName="[tbSales].[Date (Quarter)]" caption="Date (Quarter)" attribute="1" defaultMemberUniqueName="[tbSales].[Date (Quarter)].[All]" allUniqueName="[tbSales].[Date (Quarter)].[All]" dimensionUniqueName="[tbSales]" displayFolder="" count="0" memberValueDatatype="130" unbalanced="0"/>
    <cacheHierarchy uniqueName="[tbSales].[Date (Month)]" caption="Date (Month)" attribute="1" defaultMemberUniqueName="[tbSales].[Date (Month)].[All]" allUniqueName="[tbSales].[Date (Month)].[All]" dimensionUniqueName="[tbSales]" displayFolder="" count="0" memberValueDatatype="130" unbalanced="0"/>
    <cacheHierarchy uniqueName="[tbSales].[Date (Month Index)]" caption="Date (Month Index)" attribute="1" defaultMemberUniqueName="[tbSales].[Date (Month Index)].[All]" allUniqueName="[tbSales].[Date (Month Index)].[All]" dimensionUniqueName="[tbSales]" displayFolder="" count="0" memberValueDatatype="20" unbalanced="0" hidden="1"/>
    <cacheHierarchy uniqueName="[Measures].[__XL_Count tbSales]" caption="__XL_Count tbSales" measure="1" displayFolder="" measureGroup="tbSales" count="0" hidden="1"/>
    <cacheHierarchy uniqueName="[Measures].[__XL_Count tblProduct]" caption="__XL_Count tblProduct" measure="1" displayFolder="" measureGroup="tblProduct" count="0" hidden="1"/>
    <cacheHierarchy uniqueName="[Measures].[__XL_Count tbCustomer]" caption="__XL_Count tbCustomer" measure="1" displayFolder="" measureGroup="tbCustomer" count="0" hidden="1"/>
    <cacheHierarchy uniqueName="[Measures].[__No measures defined]" caption="__No measures defined" measure="1" displayFolder="" count="0" hidden="1"/>
    <cacheHierarchy uniqueName="[Measures].[Sum of Age]" caption="Sum of Age" measure="1" displayFolder="" measureGroup="tbCustomer" count="0" hidden="1">
      <extLst>
        <ext xmlns:x15="http://schemas.microsoft.com/office/spreadsheetml/2010/11/main" uri="{B97F6D7D-B522-45F9-BDA1-12C45D357490}">
          <x15:cacheHierarchy aggregatedColumn="2"/>
        </ext>
      </extLst>
    </cacheHierarchy>
    <cacheHierarchy uniqueName="[Measures].[Sum of Total_Amount]" caption="Sum of Total_Amount" measure="1" displayFolder="" measureGroup="tbSales" count="0" oneField="1" hidden="1">
      <fieldsUsage count="1">
        <fieldUsage x="3"/>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bSales"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Price per Unit]" caption="Sum of Price per Unit" measure="1" displayFolder="" measureGroup="tblProduct" count="0" hidden="1">
      <extLst>
        <ext xmlns:x15="http://schemas.microsoft.com/office/spreadsheetml/2010/11/main" uri="{B97F6D7D-B522-45F9-BDA1-12C45D357490}">
          <x15:cacheHierarchy aggregatedColumn="5"/>
        </ext>
      </extLst>
    </cacheHierarchy>
  </cacheHierarchies>
  <kpis count="0"/>
  <dimensions count="4">
    <dimension measure="1" name="Measures" uniqueName="[Measures]" caption="Measures"/>
    <dimension name="tbCustomer" uniqueName="[tbCustomer]" caption="tbCustomer"/>
    <dimension name="tblProduct" uniqueName="[tblProduct]" caption="tblProduct"/>
    <dimension name="tbSales" uniqueName="[tbSales]" caption="tbSales"/>
  </dimensions>
  <measureGroups count="3">
    <measureGroup name="tbCustomer" caption="tbCustomer"/>
    <measureGroup name="tblProduct" caption="tblProduct"/>
    <measureGroup name="tbSales" caption="tb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4" applyNumberFormats="0" applyBorderFormats="0" applyFontFormats="0" applyPatternFormats="0" applyAlignmentFormats="0" applyWidthHeightFormats="1" dataCaption="Values" tag="2ced167b-761b-4513-99de-1e547c55cf21" updatedVersion="7" minRefreshableVersion="3" useAutoFormatting="1" rowGrandTotals="0" colGrandTotals="0" itemPrintTitles="1" createdVersion="5" indent="0" outline="1" outlineData="1" multipleFieldFilters="0">
  <location ref="B3:C50" firstHeaderRow="1" firstDataRow="1" firstDataCol="1"/>
  <pivotFields count="2">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Items count="1">
    <i/>
  </colItems>
  <dataFields count="1">
    <dataField name="Sum of Total_Amount" fld="1"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Customer]"/>
        <x15:activeTabTopLevelEntity name="[tb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7" cacheId="12" applyNumberFormats="0" applyBorderFormats="0" applyFontFormats="0" applyPatternFormats="0" applyAlignmentFormats="0" applyWidthHeightFormats="1" dataCaption="Values" tag="25851659-341c-4ca7-9f33-ae0fc6721fce" updatedVersion="7" minRefreshableVersion="3" useAutoFormatting="1" subtotalHiddenItems="1" rowGrandTotals="0" colGrandTotals="0" itemPrintTitles="1" createdVersion="5" indent="0" outline="1" outlineData="1" multipleFieldFilters="0" chartFormat="6">
  <location ref="B74:D77" firstHeaderRow="0" firstDataRow="1" firstDataCol="1"/>
  <pivotFields count="3">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3">
    <i>
      <x v="2"/>
    </i>
    <i>
      <x v="1"/>
    </i>
    <i>
      <x/>
    </i>
  </rowItems>
  <colFields count="1">
    <field x="-2"/>
  </colFields>
  <colItems count="2">
    <i>
      <x/>
    </i>
    <i i="1">
      <x v="1"/>
    </i>
  </colItems>
  <dataFields count="2">
    <dataField name="Sum of Total_Amount" fld="1" baseField="0" baseItem="0"/>
    <dataField name="Sum of Quantity" fld="2"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Customer]"/>
        <x15:activeTabTopLevelEntity name="[tbSales]"/>
        <x15:activeTabTopLevelEntity name="[tbl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6" cacheId="13" applyNumberFormats="0" applyBorderFormats="0" applyFontFormats="0" applyPatternFormats="0" applyAlignmentFormats="0" applyWidthHeightFormats="1" dataCaption="Values" tag="679af34a-32cd-444e-99ac-85306fdc0c36" updatedVersion="7" minRefreshableVersion="3" useAutoFormatting="1" rowGrandTotals="0" colGrandTotals="0" itemPrintTitles="1" createdVersion="5" indent="0" outline="1" outlineData="1" multipleFieldFilters="0" chartFormat="7">
  <location ref="B56:C58"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um of Total_Amount" fld="1" baseField="0" baseItem="0"/>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0" count="1" selected="0">
            <x v="0"/>
          </reference>
        </references>
      </pivotArea>
    </chartFormat>
    <chartFormat chart="6" format="8">
      <pivotArea type="data" outline="0" fieldPosition="0">
        <references count="2">
          <reference field="4294967294" count="1" selected="0">
            <x v="0"/>
          </reference>
          <reference field="0" count="1" selected="0">
            <x v="1"/>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Customer]"/>
        <x15:activeTabTopLevelEntity name="[tb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10" cacheId="11" applyNumberFormats="0" applyBorderFormats="0" applyFontFormats="0" applyPatternFormats="0" applyAlignmentFormats="0" applyWidthHeightFormats="1" dataCaption="Values" tag="ee9e53bd-35d3-4343-a000-efc634f410bc" updatedVersion="7" minRefreshableVersion="3" useAutoFormatting="1" subtotalHiddenItems="1" rowGrandTotals="0" colGrandTotals="0" itemPrintTitles="1" createdVersion="5" indent="0" compact="0" compactData="0" multipleFieldFilters="0" chartFormat="11">
  <location ref="B111:E124" firstHeaderRow="1" firstDataRow="2" firstDataCol="1"/>
  <pivotFields count="4">
    <pivotField dataField="1" compact="0" outline="0" showAll="0" defaultSubtotal="0">
      <extLst>
        <ext xmlns:x14="http://schemas.microsoft.com/office/spreadsheetml/2009/9/main" uri="{2946ED86-A175-432a-8AC1-64E0C546D7DE}">
          <x14:pivotField fillDownLabels="1"/>
        </ext>
      </extLst>
    </pivotField>
    <pivotField axis="axisRow" compact="0" allDrilled="1" outline="0" subtotalTop="0" showAll="0" sortType="ascending"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 axis="axisCol"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
    <field x="1"/>
  </rowFields>
  <rowItems count="12">
    <i>
      <x/>
    </i>
    <i>
      <x v="1"/>
    </i>
    <i>
      <x v="2"/>
    </i>
    <i>
      <x v="3"/>
    </i>
    <i>
      <x v="4"/>
    </i>
    <i>
      <x v="5"/>
    </i>
    <i>
      <x v="6"/>
    </i>
    <i>
      <x v="7"/>
    </i>
    <i>
      <x v="8"/>
    </i>
    <i>
      <x v="9"/>
    </i>
    <i>
      <x v="10"/>
    </i>
    <i>
      <x v="11"/>
    </i>
  </rowItems>
  <colFields count="1">
    <field x="3"/>
  </colFields>
  <colItems count="3">
    <i>
      <x/>
    </i>
    <i>
      <x v="1"/>
    </i>
    <i>
      <x v="2"/>
    </i>
  </colItems>
  <dataFields count="1">
    <dataField name="Sum of Total_Amount" fld="0" baseField="0" baseItem="0"/>
  </dataFields>
  <chartFormats count="6">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8" format="6" series="1">
      <pivotArea type="data" outline="0" fieldPosition="0">
        <references count="2">
          <reference field="4294967294" count="1" selected="0">
            <x v="0"/>
          </reference>
          <reference field="3" count="1" selected="0">
            <x v="0"/>
          </reference>
        </references>
      </pivotArea>
    </chartFormat>
    <chartFormat chart="8" format="7"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2"/>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tbCustomer]"/>
        <x15:activeTabTopLevelEntity name="[tbSales]"/>
        <x15:activeTabTopLevelEntity name="[tbl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PivotTable9" cacheId="16" applyNumberFormats="0" applyBorderFormats="0" applyFontFormats="0" applyPatternFormats="0" applyAlignmentFormats="0" applyWidthHeightFormats="1" dataCaption="Values" tag="e9be12e1-eee3-460e-a338-75bb682a6f91" updatedVersion="7" minRefreshableVersion="3" useAutoFormatting="1" rowGrandTotals="0" colGrandTotals="0" itemPrintTitles="1" createdVersion="5" indent="0" outline="1" outlineData="1" multipleFieldFilters="0" chartFormat="11">
  <location ref="B98:D106" firstHeaderRow="0"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 dataField="1" subtotalTop="0" showAll="0" defaultSubtotal="0"/>
  </pivotFields>
  <rowFields count="2">
    <field x="2"/>
    <field x="1"/>
  </rowFields>
  <rowItems count="8">
    <i>
      <x/>
    </i>
    <i r="1">
      <x/>
    </i>
    <i r="1">
      <x v="1"/>
    </i>
    <i r="1">
      <x v="2"/>
    </i>
    <i>
      <x v="1"/>
    </i>
    <i r="1">
      <x/>
    </i>
    <i r="1">
      <x v="1"/>
    </i>
    <i r="1">
      <x v="2"/>
    </i>
  </rowItems>
  <colFields count="1">
    <field x="-2"/>
  </colFields>
  <colItems count="2">
    <i>
      <x/>
    </i>
    <i i="1">
      <x v="1"/>
    </i>
  </colItems>
  <dataFields count="2">
    <dataField name="Sum of Total_Amount" fld="3" baseField="0" baseItem="0"/>
    <dataField name="Sum of Quantity" fld="0" baseField="0" baseItem="0"/>
  </dataFields>
  <chartFormats count="8">
    <chartFormat chart="6" format="0"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1"/>
          </reference>
        </references>
      </pivotArea>
    </chartFormat>
    <chartFormat chart="9" format="3">
      <pivotArea type="data" outline="0" fieldPosition="0">
        <references count="3">
          <reference field="4294967294" count="1" selected="0">
            <x v="1"/>
          </reference>
          <reference field="1" count="1" selected="0">
            <x v="1"/>
          </reference>
          <reference field="2" count="1" selected="0">
            <x v="0"/>
          </reference>
        </references>
      </pivotArea>
    </chartFormat>
    <chartFormat chart="9" format="4">
      <pivotArea type="data" outline="0" fieldPosition="0">
        <references count="3">
          <reference field="4294967294" count="1" selected="0">
            <x v="1"/>
          </reference>
          <reference field="1" count="1" selected="0">
            <x v="1"/>
          </reference>
          <reference field="2" count="1" selected="0">
            <x v="1"/>
          </reference>
        </references>
      </pivotArea>
    </chartFormat>
    <chartFormat chart="9" format="5"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9" format="6">
      <pivotArea type="data" outline="0" fieldPosition="0">
        <references count="3">
          <reference field="4294967294" count="1" selected="0">
            <x v="0"/>
          </reference>
          <reference field="1" count="1" selected="0">
            <x v="1"/>
          </reference>
          <reference field="2" count="1" selected="0">
            <x v="0"/>
          </reference>
        </references>
      </pivotArea>
    </chartFormat>
    <chartFormat chart="9" format="7">
      <pivotArea type="data" outline="0" fieldPosition="0">
        <references count="3">
          <reference field="4294967294" count="1" selected="0">
            <x v="0"/>
          </reference>
          <reference field="1" count="1" selected="0">
            <x v="2"/>
          </reference>
          <reference field="2" count="1" selected="0">
            <x v="1"/>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Customer]"/>
        <x15:activeTabTopLevelEntity name="[tbSales]"/>
        <x15:activeTabTopLevelEntity name="[tbl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5736F0-3E97-473E-856E-E6BBCE2E0BB9}" name="PivotTable16" cacheId="15" applyNumberFormats="0" applyBorderFormats="0" applyFontFormats="0" applyPatternFormats="0" applyAlignmentFormats="0" applyWidthHeightFormats="1" dataCaption="Values" tag="e9be12e1-eee3-460e-a338-75bb682a6f91" updatedVersion="7" minRefreshableVersion="3" useAutoFormatting="1" rowGrandTotals="0" colGrandTotals="0" itemPrintTitles="1" createdVersion="5" indent="0" outline="1" outlineData="1" multipleFieldFilters="0" chartFormat="7">
  <location ref="H98:I99"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name="Sum of Quantity" fld="0" baseField="0" baseItem="0"/>
    <dataField name="Sum of Total_Amount" fld="1" baseField="0" baseItem="0"/>
  </dataFields>
  <chartFormats count="1">
    <chartFormat chart="6"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Customer]"/>
        <x15:activeTabTopLevelEntity name="[tbSales]"/>
        <x15:activeTabTopLevelEntity name="[tbl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536001-3D58-4721-9038-68498E20A196}" name="PivotTable5" cacheId="10" applyNumberFormats="0" applyBorderFormats="0" applyFontFormats="0" applyPatternFormats="0" applyAlignmentFormats="0" applyWidthHeightFormats="1" dataCaption="Values" tag="ee9e53bd-35d3-4343-a000-efc634f410bc" updatedVersion="7" minRefreshableVersion="3" useAutoFormatting="1" subtotalHiddenItems="1" rowGrandTotals="0" colGrandTotals="0" itemPrintTitles="1" createdVersion="5" indent="0" compact="0" compactData="0" multipleFieldFilters="0" chartFormat="7">
  <location ref="B129:F224" firstHeaderRow="1" firstDataRow="2" firstDataCol="2"/>
  <pivotFields count="6">
    <pivotField dataField="1" compact="0" outline="0" showAll="0" defaultSubtotal="0">
      <extLst>
        <ext xmlns:x14="http://schemas.microsoft.com/office/spreadsheetml/2009/9/main" uri="{2946ED86-A175-432a-8AC1-64E0C546D7DE}">
          <x14:pivotField fillDownLabels="1"/>
        </ext>
      </extLst>
    </pivotField>
    <pivotField compact="0" allDrilled="1" outline="0" subtotalTop="0" showAll="0" sortType="ascending"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 axis="axisCol"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2">
    <field x="3"/>
    <field x="4"/>
  </rowFields>
  <rowItems count="94">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x v="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rowItems>
  <colFields count="1">
    <field x="5"/>
  </colFields>
  <colItems count="3">
    <i>
      <x/>
    </i>
    <i>
      <x v="1"/>
    </i>
    <i>
      <x v="2"/>
    </i>
  </colItems>
  <dataFields count="1">
    <dataField name="Sum of Total_Amount" fld="0"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tbCustomer]"/>
        <x15:activeTabTopLevelEntity name="[tbSales]"/>
        <x15:activeTabTopLevelEntity name="[tblProduct]"/>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9">
      <queryTableField id="1" name="Transaction ID" tableColumnId="1"/>
      <queryTableField id="2" name="Date" tableColumnId="2"/>
      <queryTableField id="3" name="Customer ID" tableColumnId="3"/>
      <queryTableField id="4" name="Gender" tableColumnId="4"/>
      <queryTableField id="5" name="Age" tableColumnId="5"/>
      <queryTableField id="6" name="Product Category" tableColumnId="6"/>
      <queryTableField id="7" name="Quantity" tableColumnId="7"/>
      <queryTableField id="8" name="Price per Unit" tableColumnId="8"/>
      <queryTableField id="9" name="Total Amoun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retail_sales_dataset" displayName="retail_sales_dataset" ref="A1:I1001" tableType="queryTable" totalsRowShown="0">
  <autoFilter ref="A1:I1001" xr:uid="{00000000-0009-0000-0100-000005000000}"/>
  <tableColumns count="9">
    <tableColumn id="1" xr3:uid="{00000000-0010-0000-0000-000001000000}" uniqueName="1" name="Transaction ID" queryTableFieldId="1"/>
    <tableColumn id="2" xr3:uid="{00000000-0010-0000-0000-000002000000}" uniqueName="2" name="Date" queryTableFieldId="2" dataDxfId="19"/>
    <tableColumn id="3" xr3:uid="{00000000-0010-0000-0000-000003000000}" uniqueName="3" name="Customer ID" queryTableFieldId="3" dataDxfId="18"/>
    <tableColumn id="4" xr3:uid="{00000000-0010-0000-0000-000004000000}" uniqueName="4" name="Gender" queryTableFieldId="4" dataDxfId="17"/>
    <tableColumn id="5" xr3:uid="{00000000-0010-0000-0000-000005000000}" uniqueName="5" name="Age" queryTableFieldId="5"/>
    <tableColumn id="6" xr3:uid="{00000000-0010-0000-0000-000006000000}" uniqueName="6" name="Product Category" queryTableFieldId="6" dataDxfId="16"/>
    <tableColumn id="7" xr3:uid="{00000000-0010-0000-0000-000007000000}" uniqueName="7" name="Quantity" queryTableFieldId="7"/>
    <tableColumn id="8" xr3:uid="{00000000-0010-0000-0000-000008000000}" uniqueName="8" name="Price per Unit" queryTableFieldId="8"/>
    <tableColumn id="9" xr3:uid="{00000000-0010-0000-0000-000009000000}" uniqueName="9" name="Total Amount"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bCustomer" displayName="tbCustomer" ref="A1:C1001" totalsRowShown="0">
  <autoFilter ref="A1:C1001" xr:uid="{00000000-0009-0000-0100-000007000000}"/>
  <tableColumns count="3">
    <tableColumn id="1" xr3:uid="{00000000-0010-0000-0100-000001000000}" name="Customer ID" dataDxfId="15"/>
    <tableColumn id="2" xr3:uid="{00000000-0010-0000-0100-000002000000}" name="Gender" dataDxfId="14"/>
    <tableColumn id="3" xr3:uid="{00000000-0010-0000-0100-000003000000}" name="Age" dataDxfId="1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bSales" displayName="tbSales" ref="A1:F1001" totalsRowShown="0" headerRowDxfId="12" dataDxfId="11">
  <autoFilter ref="A1:F1001" xr:uid="{00000000-0009-0000-0100-000009000000}"/>
  <tableColumns count="6">
    <tableColumn id="1" xr3:uid="{00000000-0010-0000-0200-000001000000}" name="Transaction ID" dataDxfId="10"/>
    <tableColumn id="2" xr3:uid="{00000000-0010-0000-0200-000002000000}" name="Customer_ID" dataDxfId="9"/>
    <tableColumn id="3" xr3:uid="{00000000-0010-0000-0200-000003000000}" name="Prodcut_ID" dataDxfId="8">
      <calculatedColumnFormula array="1">INDEX(tbProduct[Product_ID],MATCH(1,(tbProduct[Product Category]=retail_sales_dataset[[#This Row],[Product Category]])*(tbProduct[Price per Unit]=retail_sales_dataset[[#This Row],[Price per Unit]]),0))</calculatedColumnFormula>
    </tableColumn>
    <tableColumn id="4" xr3:uid="{00000000-0010-0000-0200-000004000000}" name="Date" dataDxfId="7"/>
    <tableColumn id="5" xr3:uid="{00000000-0010-0000-0200-000005000000}" name="Quantity" dataDxfId="6"/>
    <tableColumn id="6" xr3:uid="{00000000-0010-0000-0200-000006000000}" name="Total_Amount" dataDxfId="5">
      <calculatedColumnFormula>E2*_xlfn.XLOOKUP(C2,tbProduct[Product_ID],tbProduct[Price per Unit],,0)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bProduct" displayName="tbProduct" ref="A1:C16" totalsRowShown="0" headerRowDxfId="4" dataDxfId="3">
  <autoFilter ref="A1:C16" xr:uid="{00000000-0009-0000-0100-000008000000}"/>
  <tableColumns count="3">
    <tableColumn id="1" xr3:uid="{00000000-0010-0000-0300-000001000000}" name="Product_ID" dataDxfId="2"/>
    <tableColumn id="2" xr3:uid="{00000000-0010-0000-0300-000002000000}" name="Product Category" dataDxfId="1"/>
    <tableColumn id="3" xr3:uid="{00000000-0010-0000-0300-000003000000}" name="Price per Uni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workbookViewId="0">
      <selection activeCell="I2" sqref="I2"/>
    </sheetView>
  </sheetViews>
  <sheetFormatPr defaultRowHeight="14.5" x14ac:dyDescent="0.35"/>
  <cols>
    <col min="1" max="1" width="15.81640625" bestFit="1" customWidth="1"/>
    <col min="2" max="2" width="10.7265625" bestFit="1" customWidth="1"/>
    <col min="3" max="3" width="14.1796875" bestFit="1" customWidth="1"/>
    <col min="4" max="4" width="10" bestFit="1" customWidth="1"/>
    <col min="5" max="5" width="6.7265625" bestFit="1" customWidth="1"/>
    <col min="6" max="6" width="18.54296875" bestFit="1" customWidth="1"/>
    <col min="7" max="7" width="11" bestFit="1" customWidth="1"/>
    <col min="8" max="8" width="15.54296875" bestFit="1" customWidth="1"/>
    <col min="9" max="9" width="15.453125" bestFit="1" customWidth="1"/>
  </cols>
  <sheetData>
    <row r="1" spans="1:9" x14ac:dyDescent="0.35">
      <c r="A1" t="s">
        <v>2</v>
      </c>
      <c r="B1" t="s">
        <v>3</v>
      </c>
      <c r="C1" t="s">
        <v>4</v>
      </c>
      <c r="D1" t="s">
        <v>5</v>
      </c>
      <c r="E1" t="s">
        <v>6</v>
      </c>
      <c r="F1" t="s">
        <v>7</v>
      </c>
      <c r="G1" t="s">
        <v>8</v>
      </c>
      <c r="H1" t="s">
        <v>0</v>
      </c>
      <c r="I1" t="s">
        <v>9</v>
      </c>
    </row>
    <row r="2" spans="1:9" x14ac:dyDescent="0.35">
      <c r="A2">
        <v>1</v>
      </c>
      <c r="B2" s="1">
        <v>45254</v>
      </c>
      <c r="C2" t="s">
        <v>10</v>
      </c>
      <c r="D2" t="s">
        <v>11</v>
      </c>
      <c r="E2">
        <v>34</v>
      </c>
      <c r="F2" t="s">
        <v>12</v>
      </c>
      <c r="G2">
        <v>3</v>
      </c>
      <c r="H2">
        <v>50</v>
      </c>
      <c r="I2">
        <v>150</v>
      </c>
    </row>
    <row r="3" spans="1:9" x14ac:dyDescent="0.35">
      <c r="A3">
        <v>2</v>
      </c>
      <c r="B3" s="1">
        <v>44984</v>
      </c>
      <c r="C3" t="s">
        <v>13</v>
      </c>
      <c r="D3" t="s">
        <v>14</v>
      </c>
      <c r="E3">
        <v>26</v>
      </c>
      <c r="F3" t="s">
        <v>15</v>
      </c>
      <c r="G3">
        <v>2</v>
      </c>
      <c r="H3">
        <v>500</v>
      </c>
      <c r="I3">
        <v>1000</v>
      </c>
    </row>
    <row r="4" spans="1:9" x14ac:dyDescent="0.35">
      <c r="A4">
        <v>3</v>
      </c>
      <c r="B4" s="1">
        <v>44939</v>
      </c>
      <c r="C4" t="s">
        <v>16</v>
      </c>
      <c r="D4" t="s">
        <v>11</v>
      </c>
      <c r="E4">
        <v>50</v>
      </c>
      <c r="F4" t="s">
        <v>17</v>
      </c>
      <c r="G4">
        <v>1</v>
      </c>
      <c r="H4">
        <v>30</v>
      </c>
      <c r="I4">
        <v>30</v>
      </c>
    </row>
    <row r="5" spans="1:9" x14ac:dyDescent="0.35">
      <c r="A5">
        <v>4</v>
      </c>
      <c r="B5" s="1">
        <v>45067</v>
      </c>
      <c r="C5" t="s">
        <v>18</v>
      </c>
      <c r="D5" t="s">
        <v>11</v>
      </c>
      <c r="E5">
        <v>37</v>
      </c>
      <c r="F5" t="s">
        <v>15</v>
      </c>
      <c r="G5">
        <v>1</v>
      </c>
      <c r="H5">
        <v>500</v>
      </c>
      <c r="I5">
        <v>500</v>
      </c>
    </row>
    <row r="6" spans="1:9" x14ac:dyDescent="0.35">
      <c r="A6">
        <v>5</v>
      </c>
      <c r="B6" s="1">
        <v>45052</v>
      </c>
      <c r="C6" t="s">
        <v>19</v>
      </c>
      <c r="D6" t="s">
        <v>11</v>
      </c>
      <c r="E6">
        <v>30</v>
      </c>
      <c r="F6" t="s">
        <v>12</v>
      </c>
      <c r="G6">
        <v>2</v>
      </c>
      <c r="H6">
        <v>50</v>
      </c>
      <c r="I6">
        <v>100</v>
      </c>
    </row>
    <row r="7" spans="1:9" x14ac:dyDescent="0.35">
      <c r="A7">
        <v>6</v>
      </c>
      <c r="B7" s="1">
        <v>45041</v>
      </c>
      <c r="C7" t="s">
        <v>20</v>
      </c>
      <c r="D7" t="s">
        <v>14</v>
      </c>
      <c r="E7">
        <v>45</v>
      </c>
      <c r="F7" t="s">
        <v>12</v>
      </c>
      <c r="G7">
        <v>1</v>
      </c>
      <c r="H7">
        <v>30</v>
      </c>
      <c r="I7">
        <v>30</v>
      </c>
    </row>
    <row r="8" spans="1:9" x14ac:dyDescent="0.35">
      <c r="A8">
        <v>7</v>
      </c>
      <c r="B8" s="1">
        <v>44998</v>
      </c>
      <c r="C8" t="s">
        <v>21</v>
      </c>
      <c r="D8" t="s">
        <v>11</v>
      </c>
      <c r="E8">
        <v>46</v>
      </c>
      <c r="F8" t="s">
        <v>15</v>
      </c>
      <c r="G8">
        <v>2</v>
      </c>
      <c r="H8">
        <v>25</v>
      </c>
      <c r="I8">
        <v>50</v>
      </c>
    </row>
    <row r="9" spans="1:9" x14ac:dyDescent="0.35">
      <c r="A9">
        <v>8</v>
      </c>
      <c r="B9" s="1">
        <v>44979</v>
      </c>
      <c r="C9" t="s">
        <v>22</v>
      </c>
      <c r="D9" t="s">
        <v>11</v>
      </c>
      <c r="E9">
        <v>30</v>
      </c>
      <c r="F9" t="s">
        <v>17</v>
      </c>
      <c r="G9">
        <v>4</v>
      </c>
      <c r="H9">
        <v>25</v>
      </c>
      <c r="I9">
        <v>100</v>
      </c>
    </row>
    <row r="10" spans="1:9" x14ac:dyDescent="0.35">
      <c r="A10">
        <v>9</v>
      </c>
      <c r="B10" s="1">
        <v>45273</v>
      </c>
      <c r="C10" t="s">
        <v>23</v>
      </c>
      <c r="D10" t="s">
        <v>11</v>
      </c>
      <c r="E10">
        <v>63</v>
      </c>
      <c r="F10" t="s">
        <v>17</v>
      </c>
      <c r="G10">
        <v>2</v>
      </c>
      <c r="H10">
        <v>300</v>
      </c>
      <c r="I10">
        <v>600</v>
      </c>
    </row>
    <row r="11" spans="1:9" x14ac:dyDescent="0.35">
      <c r="A11">
        <v>10</v>
      </c>
      <c r="B11" s="1">
        <v>45206</v>
      </c>
      <c r="C11" t="s">
        <v>24</v>
      </c>
      <c r="D11" t="s">
        <v>14</v>
      </c>
      <c r="E11">
        <v>52</v>
      </c>
      <c r="F11" t="s">
        <v>15</v>
      </c>
      <c r="G11">
        <v>4</v>
      </c>
      <c r="H11">
        <v>50</v>
      </c>
      <c r="I11">
        <v>200</v>
      </c>
    </row>
    <row r="12" spans="1:9" x14ac:dyDescent="0.35">
      <c r="A12">
        <v>11</v>
      </c>
      <c r="B12" s="1">
        <v>44971</v>
      </c>
      <c r="C12" t="s">
        <v>25</v>
      </c>
      <c r="D12" t="s">
        <v>11</v>
      </c>
      <c r="E12">
        <v>23</v>
      </c>
      <c r="F12" t="s">
        <v>15</v>
      </c>
      <c r="G12">
        <v>2</v>
      </c>
      <c r="H12">
        <v>50</v>
      </c>
      <c r="I12">
        <v>100</v>
      </c>
    </row>
    <row r="13" spans="1:9" x14ac:dyDescent="0.35">
      <c r="A13">
        <v>12</v>
      </c>
      <c r="B13" s="1">
        <v>45229</v>
      </c>
      <c r="C13" t="s">
        <v>26</v>
      </c>
      <c r="D13" t="s">
        <v>11</v>
      </c>
      <c r="E13">
        <v>35</v>
      </c>
      <c r="F13" t="s">
        <v>12</v>
      </c>
      <c r="G13">
        <v>3</v>
      </c>
      <c r="H13">
        <v>25</v>
      </c>
      <c r="I13">
        <v>75</v>
      </c>
    </row>
    <row r="14" spans="1:9" x14ac:dyDescent="0.35">
      <c r="A14">
        <v>13</v>
      </c>
      <c r="B14" s="1">
        <v>45143</v>
      </c>
      <c r="C14" t="s">
        <v>27</v>
      </c>
      <c r="D14" t="s">
        <v>11</v>
      </c>
      <c r="E14">
        <v>22</v>
      </c>
      <c r="F14" t="s">
        <v>17</v>
      </c>
      <c r="G14">
        <v>3</v>
      </c>
      <c r="H14">
        <v>500</v>
      </c>
      <c r="I14">
        <v>1500</v>
      </c>
    </row>
    <row r="15" spans="1:9" x14ac:dyDescent="0.35">
      <c r="A15">
        <v>14</v>
      </c>
      <c r="B15" s="1">
        <v>44943</v>
      </c>
      <c r="C15" t="s">
        <v>28</v>
      </c>
      <c r="D15" t="s">
        <v>11</v>
      </c>
      <c r="E15">
        <v>64</v>
      </c>
      <c r="F15" t="s">
        <v>15</v>
      </c>
      <c r="G15">
        <v>4</v>
      </c>
      <c r="H15">
        <v>30</v>
      </c>
      <c r="I15">
        <v>120</v>
      </c>
    </row>
    <row r="16" spans="1:9" x14ac:dyDescent="0.35">
      <c r="A16">
        <v>15</v>
      </c>
      <c r="B16" s="1">
        <v>44942</v>
      </c>
      <c r="C16" t="s">
        <v>29</v>
      </c>
      <c r="D16" t="s">
        <v>14</v>
      </c>
      <c r="E16">
        <v>42</v>
      </c>
      <c r="F16" t="s">
        <v>17</v>
      </c>
      <c r="G16">
        <v>4</v>
      </c>
      <c r="H16">
        <v>500</v>
      </c>
      <c r="I16">
        <v>2000</v>
      </c>
    </row>
    <row r="17" spans="1:9" x14ac:dyDescent="0.35">
      <c r="A17">
        <v>16</v>
      </c>
      <c r="B17" s="1">
        <v>44974</v>
      </c>
      <c r="C17" t="s">
        <v>30</v>
      </c>
      <c r="D17" t="s">
        <v>11</v>
      </c>
      <c r="E17">
        <v>19</v>
      </c>
      <c r="F17" t="s">
        <v>15</v>
      </c>
      <c r="G17">
        <v>3</v>
      </c>
      <c r="H17">
        <v>500</v>
      </c>
      <c r="I17">
        <v>1500</v>
      </c>
    </row>
    <row r="18" spans="1:9" x14ac:dyDescent="0.35">
      <c r="A18">
        <v>17</v>
      </c>
      <c r="B18" s="1">
        <v>45038</v>
      </c>
      <c r="C18" t="s">
        <v>31</v>
      </c>
      <c r="D18" t="s">
        <v>14</v>
      </c>
      <c r="E18">
        <v>27</v>
      </c>
      <c r="F18" t="s">
        <v>15</v>
      </c>
      <c r="G18">
        <v>4</v>
      </c>
      <c r="H18">
        <v>25</v>
      </c>
      <c r="I18">
        <v>100</v>
      </c>
    </row>
    <row r="19" spans="1:9" x14ac:dyDescent="0.35">
      <c r="A19">
        <v>18</v>
      </c>
      <c r="B19" s="1">
        <v>45046</v>
      </c>
      <c r="C19" t="s">
        <v>32</v>
      </c>
      <c r="D19" t="s">
        <v>14</v>
      </c>
      <c r="E19">
        <v>47</v>
      </c>
      <c r="F19" t="s">
        <v>17</v>
      </c>
      <c r="G19">
        <v>2</v>
      </c>
      <c r="H19">
        <v>25</v>
      </c>
      <c r="I19">
        <v>50</v>
      </c>
    </row>
    <row r="20" spans="1:9" x14ac:dyDescent="0.35">
      <c r="A20">
        <v>19</v>
      </c>
      <c r="B20" s="1">
        <v>45185</v>
      </c>
      <c r="C20" t="s">
        <v>33</v>
      </c>
      <c r="D20" t="s">
        <v>14</v>
      </c>
      <c r="E20">
        <v>62</v>
      </c>
      <c r="F20" t="s">
        <v>15</v>
      </c>
      <c r="G20">
        <v>2</v>
      </c>
      <c r="H20">
        <v>25</v>
      </c>
      <c r="I20">
        <v>50</v>
      </c>
    </row>
    <row r="21" spans="1:9" x14ac:dyDescent="0.35">
      <c r="A21">
        <v>20</v>
      </c>
      <c r="B21" s="1">
        <v>45235</v>
      </c>
      <c r="C21" t="s">
        <v>34</v>
      </c>
      <c r="D21" t="s">
        <v>11</v>
      </c>
      <c r="E21">
        <v>22</v>
      </c>
      <c r="F21" t="s">
        <v>15</v>
      </c>
      <c r="G21">
        <v>3</v>
      </c>
      <c r="H21">
        <v>300</v>
      </c>
      <c r="I21">
        <v>900</v>
      </c>
    </row>
    <row r="22" spans="1:9" x14ac:dyDescent="0.35">
      <c r="A22">
        <v>21</v>
      </c>
      <c r="B22" s="1">
        <v>44940</v>
      </c>
      <c r="C22" t="s">
        <v>35</v>
      </c>
      <c r="D22" t="s">
        <v>14</v>
      </c>
      <c r="E22">
        <v>50</v>
      </c>
      <c r="F22" t="s">
        <v>12</v>
      </c>
      <c r="G22">
        <v>1</v>
      </c>
      <c r="H22">
        <v>500</v>
      </c>
      <c r="I22">
        <v>500</v>
      </c>
    </row>
    <row r="23" spans="1:9" x14ac:dyDescent="0.35">
      <c r="A23">
        <v>22</v>
      </c>
      <c r="B23" s="1">
        <v>45214</v>
      </c>
      <c r="C23" t="s">
        <v>36</v>
      </c>
      <c r="D23" t="s">
        <v>11</v>
      </c>
      <c r="E23">
        <v>18</v>
      </c>
      <c r="F23" t="s">
        <v>15</v>
      </c>
      <c r="G23">
        <v>2</v>
      </c>
      <c r="H23">
        <v>50</v>
      </c>
      <c r="I23">
        <v>100</v>
      </c>
    </row>
    <row r="24" spans="1:9" x14ac:dyDescent="0.35">
      <c r="A24">
        <v>23</v>
      </c>
      <c r="B24" s="1">
        <v>45028</v>
      </c>
      <c r="C24" t="s">
        <v>37</v>
      </c>
      <c r="D24" t="s">
        <v>14</v>
      </c>
      <c r="E24">
        <v>35</v>
      </c>
      <c r="F24" t="s">
        <v>15</v>
      </c>
      <c r="G24">
        <v>4</v>
      </c>
      <c r="H24">
        <v>30</v>
      </c>
      <c r="I24">
        <v>120</v>
      </c>
    </row>
    <row r="25" spans="1:9" x14ac:dyDescent="0.35">
      <c r="A25">
        <v>24</v>
      </c>
      <c r="B25" s="1">
        <v>45259</v>
      </c>
      <c r="C25" t="s">
        <v>38</v>
      </c>
      <c r="D25" t="s">
        <v>14</v>
      </c>
      <c r="E25">
        <v>49</v>
      </c>
      <c r="F25" t="s">
        <v>15</v>
      </c>
      <c r="G25">
        <v>1</v>
      </c>
      <c r="H25">
        <v>300</v>
      </c>
      <c r="I25">
        <v>300</v>
      </c>
    </row>
    <row r="26" spans="1:9" x14ac:dyDescent="0.35">
      <c r="A26">
        <v>25</v>
      </c>
      <c r="B26" s="1">
        <v>45286</v>
      </c>
      <c r="C26" t="s">
        <v>39</v>
      </c>
      <c r="D26" t="s">
        <v>14</v>
      </c>
      <c r="E26">
        <v>64</v>
      </c>
      <c r="F26" t="s">
        <v>12</v>
      </c>
      <c r="G26">
        <v>1</v>
      </c>
      <c r="H26">
        <v>50</v>
      </c>
      <c r="I26">
        <v>50</v>
      </c>
    </row>
    <row r="27" spans="1:9" x14ac:dyDescent="0.35">
      <c r="A27">
        <v>26</v>
      </c>
      <c r="B27" s="1">
        <v>45206</v>
      </c>
      <c r="C27" t="s">
        <v>40</v>
      </c>
      <c r="D27" t="s">
        <v>14</v>
      </c>
      <c r="E27">
        <v>28</v>
      </c>
      <c r="F27" t="s">
        <v>17</v>
      </c>
      <c r="G27">
        <v>2</v>
      </c>
      <c r="H27">
        <v>500</v>
      </c>
      <c r="I27">
        <v>1000</v>
      </c>
    </row>
    <row r="28" spans="1:9" x14ac:dyDescent="0.35">
      <c r="A28">
        <v>27</v>
      </c>
      <c r="B28" s="1">
        <v>45141</v>
      </c>
      <c r="C28" t="s">
        <v>41</v>
      </c>
      <c r="D28" t="s">
        <v>14</v>
      </c>
      <c r="E28">
        <v>38</v>
      </c>
      <c r="F28" t="s">
        <v>12</v>
      </c>
      <c r="G28">
        <v>2</v>
      </c>
      <c r="H28">
        <v>25</v>
      </c>
      <c r="I28">
        <v>50</v>
      </c>
    </row>
    <row r="29" spans="1:9" x14ac:dyDescent="0.35">
      <c r="A29">
        <v>28</v>
      </c>
      <c r="B29" s="1">
        <v>45039</v>
      </c>
      <c r="C29" t="s">
        <v>42</v>
      </c>
      <c r="D29" t="s">
        <v>14</v>
      </c>
      <c r="E29">
        <v>43</v>
      </c>
      <c r="F29" t="s">
        <v>12</v>
      </c>
      <c r="G29">
        <v>1</v>
      </c>
      <c r="H29">
        <v>500</v>
      </c>
      <c r="I29">
        <v>500</v>
      </c>
    </row>
    <row r="30" spans="1:9" x14ac:dyDescent="0.35">
      <c r="A30">
        <v>29</v>
      </c>
      <c r="B30" s="1">
        <v>45156</v>
      </c>
      <c r="C30" t="s">
        <v>43</v>
      </c>
      <c r="D30" t="s">
        <v>14</v>
      </c>
      <c r="E30">
        <v>42</v>
      </c>
      <c r="F30" t="s">
        <v>17</v>
      </c>
      <c r="G30">
        <v>1</v>
      </c>
      <c r="H30">
        <v>30</v>
      </c>
      <c r="I30">
        <v>30</v>
      </c>
    </row>
    <row r="31" spans="1:9" x14ac:dyDescent="0.35">
      <c r="A31">
        <v>30</v>
      </c>
      <c r="B31" s="1">
        <v>45228</v>
      </c>
      <c r="C31" t="s">
        <v>44</v>
      </c>
      <c r="D31" t="s">
        <v>14</v>
      </c>
      <c r="E31">
        <v>39</v>
      </c>
      <c r="F31" t="s">
        <v>12</v>
      </c>
      <c r="G31">
        <v>3</v>
      </c>
      <c r="H31">
        <v>300</v>
      </c>
      <c r="I31">
        <v>900</v>
      </c>
    </row>
    <row r="32" spans="1:9" x14ac:dyDescent="0.35">
      <c r="A32">
        <v>31</v>
      </c>
      <c r="B32" s="1">
        <v>45069</v>
      </c>
      <c r="C32" t="s">
        <v>45</v>
      </c>
      <c r="D32" t="s">
        <v>11</v>
      </c>
      <c r="E32">
        <v>44</v>
      </c>
      <c r="F32" t="s">
        <v>17</v>
      </c>
      <c r="G32">
        <v>4</v>
      </c>
      <c r="H32">
        <v>300</v>
      </c>
      <c r="I32">
        <v>1200</v>
      </c>
    </row>
    <row r="33" spans="1:9" x14ac:dyDescent="0.35">
      <c r="A33">
        <v>32</v>
      </c>
      <c r="B33" s="1">
        <v>44930</v>
      </c>
      <c r="C33" t="s">
        <v>46</v>
      </c>
      <c r="D33" t="s">
        <v>11</v>
      </c>
      <c r="E33">
        <v>30</v>
      </c>
      <c r="F33" t="s">
        <v>12</v>
      </c>
      <c r="G33">
        <v>3</v>
      </c>
      <c r="H33">
        <v>30</v>
      </c>
      <c r="I33">
        <v>90</v>
      </c>
    </row>
    <row r="34" spans="1:9" x14ac:dyDescent="0.35">
      <c r="A34">
        <v>33</v>
      </c>
      <c r="B34" s="1">
        <v>45008</v>
      </c>
      <c r="C34" t="s">
        <v>47</v>
      </c>
      <c r="D34" t="s">
        <v>14</v>
      </c>
      <c r="E34">
        <v>50</v>
      </c>
      <c r="F34" t="s">
        <v>17</v>
      </c>
      <c r="G34">
        <v>2</v>
      </c>
      <c r="H34">
        <v>50</v>
      </c>
      <c r="I34">
        <v>100</v>
      </c>
    </row>
    <row r="35" spans="1:9" x14ac:dyDescent="0.35">
      <c r="A35">
        <v>34</v>
      </c>
      <c r="B35" s="1">
        <v>45284</v>
      </c>
      <c r="C35" t="s">
        <v>48</v>
      </c>
      <c r="D35" t="s">
        <v>14</v>
      </c>
      <c r="E35">
        <v>51</v>
      </c>
      <c r="F35" t="s">
        <v>15</v>
      </c>
      <c r="G35">
        <v>3</v>
      </c>
      <c r="H35">
        <v>50</v>
      </c>
      <c r="I35">
        <v>150</v>
      </c>
    </row>
    <row r="36" spans="1:9" x14ac:dyDescent="0.35">
      <c r="A36">
        <v>35</v>
      </c>
      <c r="B36" s="1">
        <v>45143</v>
      </c>
      <c r="C36" t="s">
        <v>49</v>
      </c>
      <c r="D36" t="s">
        <v>14</v>
      </c>
      <c r="E36">
        <v>58</v>
      </c>
      <c r="F36" t="s">
        <v>12</v>
      </c>
      <c r="G36">
        <v>3</v>
      </c>
      <c r="H36">
        <v>300</v>
      </c>
      <c r="I36">
        <v>900</v>
      </c>
    </row>
    <row r="37" spans="1:9" x14ac:dyDescent="0.35">
      <c r="A37">
        <v>36</v>
      </c>
      <c r="B37" s="1">
        <v>45101</v>
      </c>
      <c r="C37" t="s">
        <v>50</v>
      </c>
      <c r="D37" t="s">
        <v>11</v>
      </c>
      <c r="E37">
        <v>52</v>
      </c>
      <c r="F37" t="s">
        <v>12</v>
      </c>
      <c r="G37">
        <v>3</v>
      </c>
      <c r="H37">
        <v>300</v>
      </c>
      <c r="I37">
        <v>900</v>
      </c>
    </row>
    <row r="38" spans="1:9" x14ac:dyDescent="0.35">
      <c r="A38">
        <v>37</v>
      </c>
      <c r="B38" s="1">
        <v>45069</v>
      </c>
      <c r="C38" t="s">
        <v>51</v>
      </c>
      <c r="D38" t="s">
        <v>14</v>
      </c>
      <c r="E38">
        <v>18</v>
      </c>
      <c r="F38" t="s">
        <v>12</v>
      </c>
      <c r="G38">
        <v>3</v>
      </c>
      <c r="H38">
        <v>25</v>
      </c>
      <c r="I38">
        <v>75</v>
      </c>
    </row>
    <row r="39" spans="1:9" x14ac:dyDescent="0.35">
      <c r="A39">
        <v>38</v>
      </c>
      <c r="B39" s="1">
        <v>45006</v>
      </c>
      <c r="C39" t="s">
        <v>52</v>
      </c>
      <c r="D39" t="s">
        <v>11</v>
      </c>
      <c r="E39">
        <v>38</v>
      </c>
      <c r="F39" t="s">
        <v>12</v>
      </c>
      <c r="G39">
        <v>4</v>
      </c>
      <c r="H39">
        <v>50</v>
      </c>
      <c r="I39">
        <v>200</v>
      </c>
    </row>
    <row r="40" spans="1:9" x14ac:dyDescent="0.35">
      <c r="A40">
        <v>39</v>
      </c>
      <c r="B40" s="1">
        <v>45037</v>
      </c>
      <c r="C40" t="s">
        <v>53</v>
      </c>
      <c r="D40" t="s">
        <v>11</v>
      </c>
      <c r="E40">
        <v>23</v>
      </c>
      <c r="F40" t="s">
        <v>15</v>
      </c>
      <c r="G40">
        <v>4</v>
      </c>
      <c r="H40">
        <v>30</v>
      </c>
      <c r="I40">
        <v>120</v>
      </c>
    </row>
    <row r="41" spans="1:9" x14ac:dyDescent="0.35">
      <c r="A41">
        <v>40</v>
      </c>
      <c r="B41" s="1">
        <v>45099</v>
      </c>
      <c r="C41" t="s">
        <v>54</v>
      </c>
      <c r="D41" t="s">
        <v>11</v>
      </c>
      <c r="E41">
        <v>45</v>
      </c>
      <c r="F41" t="s">
        <v>12</v>
      </c>
      <c r="G41">
        <v>1</v>
      </c>
      <c r="H41">
        <v>50</v>
      </c>
      <c r="I41">
        <v>50</v>
      </c>
    </row>
    <row r="42" spans="1:9" x14ac:dyDescent="0.35">
      <c r="A42">
        <v>41</v>
      </c>
      <c r="B42" s="1">
        <v>44979</v>
      </c>
      <c r="C42" t="s">
        <v>55</v>
      </c>
      <c r="D42" t="s">
        <v>11</v>
      </c>
      <c r="E42">
        <v>34</v>
      </c>
      <c r="F42" t="s">
        <v>15</v>
      </c>
      <c r="G42">
        <v>2</v>
      </c>
      <c r="H42">
        <v>25</v>
      </c>
      <c r="I42">
        <v>50</v>
      </c>
    </row>
    <row r="43" spans="1:9" x14ac:dyDescent="0.35">
      <c r="A43">
        <v>42</v>
      </c>
      <c r="B43" s="1">
        <v>44974</v>
      </c>
      <c r="C43" t="s">
        <v>56</v>
      </c>
      <c r="D43" t="s">
        <v>11</v>
      </c>
      <c r="E43">
        <v>22</v>
      </c>
      <c r="F43" t="s">
        <v>15</v>
      </c>
      <c r="G43">
        <v>3</v>
      </c>
      <c r="H43">
        <v>300</v>
      </c>
      <c r="I43">
        <v>900</v>
      </c>
    </row>
    <row r="44" spans="1:9" x14ac:dyDescent="0.35">
      <c r="A44">
        <v>43</v>
      </c>
      <c r="B44" s="1">
        <v>45121</v>
      </c>
      <c r="C44" t="s">
        <v>57</v>
      </c>
      <c r="D44" t="s">
        <v>14</v>
      </c>
      <c r="E44">
        <v>48</v>
      </c>
      <c r="F44" t="s">
        <v>15</v>
      </c>
      <c r="G44">
        <v>1</v>
      </c>
      <c r="H44">
        <v>300</v>
      </c>
      <c r="I44">
        <v>300</v>
      </c>
    </row>
    <row r="45" spans="1:9" x14ac:dyDescent="0.35">
      <c r="A45">
        <v>44</v>
      </c>
      <c r="B45" s="1">
        <v>44976</v>
      </c>
      <c r="C45" t="s">
        <v>58</v>
      </c>
      <c r="D45" t="s">
        <v>14</v>
      </c>
      <c r="E45">
        <v>22</v>
      </c>
      <c r="F45" t="s">
        <v>15</v>
      </c>
      <c r="G45">
        <v>1</v>
      </c>
      <c r="H45">
        <v>25</v>
      </c>
      <c r="I45">
        <v>25</v>
      </c>
    </row>
    <row r="46" spans="1:9" x14ac:dyDescent="0.35">
      <c r="A46">
        <v>45</v>
      </c>
      <c r="B46" s="1">
        <v>45110</v>
      </c>
      <c r="C46" t="s">
        <v>59</v>
      </c>
      <c r="D46" t="s">
        <v>14</v>
      </c>
      <c r="E46">
        <v>55</v>
      </c>
      <c r="F46" t="s">
        <v>17</v>
      </c>
      <c r="G46">
        <v>1</v>
      </c>
      <c r="H46">
        <v>30</v>
      </c>
      <c r="I46">
        <v>30</v>
      </c>
    </row>
    <row r="47" spans="1:9" x14ac:dyDescent="0.35">
      <c r="A47">
        <v>46</v>
      </c>
      <c r="B47" s="1">
        <v>45103</v>
      </c>
      <c r="C47" t="s">
        <v>60</v>
      </c>
      <c r="D47" t="s">
        <v>14</v>
      </c>
      <c r="E47">
        <v>20</v>
      </c>
      <c r="F47" t="s">
        <v>17</v>
      </c>
      <c r="G47">
        <v>4</v>
      </c>
      <c r="H47">
        <v>300</v>
      </c>
      <c r="I47">
        <v>1200</v>
      </c>
    </row>
    <row r="48" spans="1:9" x14ac:dyDescent="0.35">
      <c r="A48">
        <v>47</v>
      </c>
      <c r="B48" s="1">
        <v>45236</v>
      </c>
      <c r="C48" t="s">
        <v>61</v>
      </c>
      <c r="D48" t="s">
        <v>14</v>
      </c>
      <c r="E48">
        <v>40</v>
      </c>
      <c r="F48" t="s">
        <v>12</v>
      </c>
      <c r="G48">
        <v>3</v>
      </c>
      <c r="H48">
        <v>500</v>
      </c>
      <c r="I48">
        <v>1500</v>
      </c>
    </row>
    <row r="49" spans="1:9" x14ac:dyDescent="0.35">
      <c r="A49">
        <v>48</v>
      </c>
      <c r="B49" s="1">
        <v>45062</v>
      </c>
      <c r="C49" t="s">
        <v>62</v>
      </c>
      <c r="D49" t="s">
        <v>11</v>
      </c>
      <c r="E49">
        <v>54</v>
      </c>
      <c r="F49" t="s">
        <v>17</v>
      </c>
      <c r="G49">
        <v>3</v>
      </c>
      <c r="H49">
        <v>300</v>
      </c>
      <c r="I49">
        <v>900</v>
      </c>
    </row>
    <row r="50" spans="1:9" x14ac:dyDescent="0.35">
      <c r="A50">
        <v>49</v>
      </c>
      <c r="B50" s="1">
        <v>44949</v>
      </c>
      <c r="C50" t="s">
        <v>63</v>
      </c>
      <c r="D50" t="s">
        <v>14</v>
      </c>
      <c r="E50">
        <v>54</v>
      </c>
      <c r="F50" t="s">
        <v>17</v>
      </c>
      <c r="G50">
        <v>2</v>
      </c>
      <c r="H50">
        <v>500</v>
      </c>
      <c r="I50">
        <v>1000</v>
      </c>
    </row>
    <row r="51" spans="1:9" x14ac:dyDescent="0.35">
      <c r="A51">
        <v>50</v>
      </c>
      <c r="B51" s="1">
        <v>45162</v>
      </c>
      <c r="C51" t="s">
        <v>64</v>
      </c>
      <c r="D51" t="s">
        <v>14</v>
      </c>
      <c r="E51">
        <v>27</v>
      </c>
      <c r="F51" t="s">
        <v>12</v>
      </c>
      <c r="G51">
        <v>3</v>
      </c>
      <c r="H51">
        <v>25</v>
      </c>
      <c r="I51">
        <v>75</v>
      </c>
    </row>
    <row r="52" spans="1:9" x14ac:dyDescent="0.35">
      <c r="A52">
        <v>51</v>
      </c>
      <c r="B52" s="1">
        <v>45201</v>
      </c>
      <c r="C52" t="s">
        <v>65</v>
      </c>
      <c r="D52" t="s">
        <v>11</v>
      </c>
      <c r="E52">
        <v>27</v>
      </c>
      <c r="F52" t="s">
        <v>12</v>
      </c>
      <c r="G52">
        <v>3</v>
      </c>
      <c r="H52">
        <v>25</v>
      </c>
      <c r="I52">
        <v>75</v>
      </c>
    </row>
    <row r="53" spans="1:9" x14ac:dyDescent="0.35">
      <c r="A53">
        <v>52</v>
      </c>
      <c r="B53" s="1">
        <v>44990</v>
      </c>
      <c r="C53" t="s">
        <v>66</v>
      </c>
      <c r="D53" t="s">
        <v>14</v>
      </c>
      <c r="E53">
        <v>36</v>
      </c>
      <c r="F53" t="s">
        <v>12</v>
      </c>
      <c r="G53">
        <v>1</v>
      </c>
      <c r="H53">
        <v>300</v>
      </c>
      <c r="I53">
        <v>300</v>
      </c>
    </row>
    <row r="54" spans="1:9" x14ac:dyDescent="0.35">
      <c r="A54">
        <v>53</v>
      </c>
      <c r="B54" s="1">
        <v>45120</v>
      </c>
      <c r="C54" t="s">
        <v>67</v>
      </c>
      <c r="D54" t="s">
        <v>11</v>
      </c>
      <c r="E54">
        <v>34</v>
      </c>
      <c r="F54" t="s">
        <v>17</v>
      </c>
      <c r="G54">
        <v>2</v>
      </c>
      <c r="H54">
        <v>50</v>
      </c>
      <c r="I54">
        <v>100</v>
      </c>
    </row>
    <row r="55" spans="1:9" x14ac:dyDescent="0.35">
      <c r="A55">
        <v>54</v>
      </c>
      <c r="B55" s="1">
        <v>44967</v>
      </c>
      <c r="C55" t="s">
        <v>68</v>
      </c>
      <c r="D55" t="s">
        <v>14</v>
      </c>
      <c r="E55">
        <v>38</v>
      </c>
      <c r="F55" t="s">
        <v>17</v>
      </c>
      <c r="G55">
        <v>3</v>
      </c>
      <c r="H55">
        <v>500</v>
      </c>
      <c r="I55">
        <v>1500</v>
      </c>
    </row>
    <row r="56" spans="1:9" x14ac:dyDescent="0.35">
      <c r="A56">
        <v>55</v>
      </c>
      <c r="B56" s="1">
        <v>45209</v>
      </c>
      <c r="C56" t="s">
        <v>69</v>
      </c>
      <c r="D56" t="s">
        <v>11</v>
      </c>
      <c r="E56">
        <v>31</v>
      </c>
      <c r="F56" t="s">
        <v>12</v>
      </c>
      <c r="G56">
        <v>4</v>
      </c>
      <c r="H56">
        <v>30</v>
      </c>
      <c r="I56">
        <v>120</v>
      </c>
    </row>
    <row r="57" spans="1:9" x14ac:dyDescent="0.35">
      <c r="A57">
        <v>56</v>
      </c>
      <c r="B57" s="1">
        <v>45077</v>
      </c>
      <c r="C57" t="s">
        <v>70</v>
      </c>
      <c r="D57" t="s">
        <v>14</v>
      </c>
      <c r="E57">
        <v>26</v>
      </c>
      <c r="F57" t="s">
        <v>15</v>
      </c>
      <c r="G57">
        <v>3</v>
      </c>
      <c r="H57">
        <v>300</v>
      </c>
      <c r="I57">
        <v>900</v>
      </c>
    </row>
    <row r="58" spans="1:9" x14ac:dyDescent="0.35">
      <c r="A58">
        <v>57</v>
      </c>
      <c r="B58" s="1">
        <v>45248</v>
      </c>
      <c r="C58" t="s">
        <v>71</v>
      </c>
      <c r="D58" t="s">
        <v>14</v>
      </c>
      <c r="E58">
        <v>63</v>
      </c>
      <c r="F58" t="s">
        <v>12</v>
      </c>
      <c r="G58">
        <v>1</v>
      </c>
      <c r="H58">
        <v>30</v>
      </c>
      <c r="I58">
        <v>30</v>
      </c>
    </row>
    <row r="59" spans="1:9" x14ac:dyDescent="0.35">
      <c r="A59">
        <v>58</v>
      </c>
      <c r="B59" s="1">
        <v>45243</v>
      </c>
      <c r="C59" t="s">
        <v>72</v>
      </c>
      <c r="D59" t="s">
        <v>11</v>
      </c>
      <c r="E59">
        <v>18</v>
      </c>
      <c r="F59" t="s">
        <v>15</v>
      </c>
      <c r="G59">
        <v>4</v>
      </c>
      <c r="H59">
        <v>300</v>
      </c>
      <c r="I59">
        <v>1200</v>
      </c>
    </row>
    <row r="60" spans="1:9" x14ac:dyDescent="0.35">
      <c r="A60">
        <v>59</v>
      </c>
      <c r="B60" s="1">
        <v>45112</v>
      </c>
      <c r="C60" t="s">
        <v>73</v>
      </c>
      <c r="D60" t="s">
        <v>11</v>
      </c>
      <c r="E60">
        <v>62</v>
      </c>
      <c r="F60" t="s">
        <v>15</v>
      </c>
      <c r="G60">
        <v>1</v>
      </c>
      <c r="H60">
        <v>50</v>
      </c>
      <c r="I60">
        <v>50</v>
      </c>
    </row>
    <row r="61" spans="1:9" x14ac:dyDescent="0.35">
      <c r="A61">
        <v>60</v>
      </c>
      <c r="B61" s="1">
        <v>45222</v>
      </c>
      <c r="C61" t="s">
        <v>74</v>
      </c>
      <c r="D61" t="s">
        <v>11</v>
      </c>
      <c r="E61">
        <v>30</v>
      </c>
      <c r="F61" t="s">
        <v>12</v>
      </c>
      <c r="G61">
        <v>3</v>
      </c>
      <c r="H61">
        <v>50</v>
      </c>
      <c r="I61">
        <v>150</v>
      </c>
    </row>
    <row r="62" spans="1:9" x14ac:dyDescent="0.35">
      <c r="A62">
        <v>61</v>
      </c>
      <c r="B62" s="1">
        <v>45025</v>
      </c>
      <c r="C62" t="s">
        <v>75</v>
      </c>
      <c r="D62" t="s">
        <v>11</v>
      </c>
      <c r="E62">
        <v>21</v>
      </c>
      <c r="F62" t="s">
        <v>12</v>
      </c>
      <c r="G62">
        <v>4</v>
      </c>
      <c r="H62">
        <v>50</v>
      </c>
      <c r="I62">
        <v>200</v>
      </c>
    </row>
    <row r="63" spans="1:9" x14ac:dyDescent="0.35">
      <c r="A63">
        <v>62</v>
      </c>
      <c r="B63" s="1">
        <v>45287</v>
      </c>
      <c r="C63" t="s">
        <v>76</v>
      </c>
      <c r="D63" t="s">
        <v>11</v>
      </c>
      <c r="E63">
        <v>18</v>
      </c>
      <c r="F63" t="s">
        <v>12</v>
      </c>
      <c r="G63">
        <v>2</v>
      </c>
      <c r="H63">
        <v>50</v>
      </c>
      <c r="I63">
        <v>100</v>
      </c>
    </row>
    <row r="64" spans="1:9" x14ac:dyDescent="0.35">
      <c r="A64">
        <v>63</v>
      </c>
      <c r="B64" s="1">
        <v>44962</v>
      </c>
      <c r="C64" t="s">
        <v>77</v>
      </c>
      <c r="D64" t="s">
        <v>11</v>
      </c>
      <c r="E64">
        <v>57</v>
      </c>
      <c r="F64" t="s">
        <v>17</v>
      </c>
      <c r="G64">
        <v>2</v>
      </c>
      <c r="H64">
        <v>25</v>
      </c>
      <c r="I64">
        <v>50</v>
      </c>
    </row>
    <row r="65" spans="1:9" x14ac:dyDescent="0.35">
      <c r="A65">
        <v>64</v>
      </c>
      <c r="B65" s="1">
        <v>44950</v>
      </c>
      <c r="C65" t="s">
        <v>78</v>
      </c>
      <c r="D65" t="s">
        <v>11</v>
      </c>
      <c r="E65">
        <v>49</v>
      </c>
      <c r="F65" t="s">
        <v>15</v>
      </c>
      <c r="G65">
        <v>4</v>
      </c>
      <c r="H65">
        <v>25</v>
      </c>
      <c r="I65">
        <v>100</v>
      </c>
    </row>
    <row r="66" spans="1:9" x14ac:dyDescent="0.35">
      <c r="A66">
        <v>65</v>
      </c>
      <c r="B66" s="1">
        <v>45265</v>
      </c>
      <c r="C66" t="s">
        <v>79</v>
      </c>
      <c r="D66" t="s">
        <v>11</v>
      </c>
      <c r="E66">
        <v>51</v>
      </c>
      <c r="F66" t="s">
        <v>17</v>
      </c>
      <c r="G66">
        <v>4</v>
      </c>
      <c r="H66">
        <v>500</v>
      </c>
      <c r="I66">
        <v>2000</v>
      </c>
    </row>
    <row r="67" spans="1:9" x14ac:dyDescent="0.35">
      <c r="A67">
        <v>66</v>
      </c>
      <c r="B67" s="1">
        <v>45043</v>
      </c>
      <c r="C67" t="s">
        <v>80</v>
      </c>
      <c r="D67" t="s">
        <v>14</v>
      </c>
      <c r="E67">
        <v>45</v>
      </c>
      <c r="F67" t="s">
        <v>17</v>
      </c>
      <c r="G67">
        <v>1</v>
      </c>
      <c r="H67">
        <v>30</v>
      </c>
      <c r="I67">
        <v>30</v>
      </c>
    </row>
    <row r="68" spans="1:9" x14ac:dyDescent="0.35">
      <c r="A68">
        <v>67</v>
      </c>
      <c r="B68" s="1">
        <v>45075</v>
      </c>
      <c r="C68" t="s">
        <v>81</v>
      </c>
      <c r="D68" t="s">
        <v>14</v>
      </c>
      <c r="E68">
        <v>48</v>
      </c>
      <c r="F68" t="s">
        <v>12</v>
      </c>
      <c r="G68">
        <v>4</v>
      </c>
      <c r="H68">
        <v>300</v>
      </c>
      <c r="I68">
        <v>1200</v>
      </c>
    </row>
    <row r="69" spans="1:9" x14ac:dyDescent="0.35">
      <c r="A69">
        <v>68</v>
      </c>
      <c r="B69" s="1">
        <v>44967</v>
      </c>
      <c r="C69" t="s">
        <v>82</v>
      </c>
      <c r="D69" t="s">
        <v>11</v>
      </c>
      <c r="E69">
        <v>25</v>
      </c>
      <c r="F69" t="s">
        <v>17</v>
      </c>
      <c r="G69">
        <v>1</v>
      </c>
      <c r="H69">
        <v>300</v>
      </c>
      <c r="I69">
        <v>300</v>
      </c>
    </row>
    <row r="70" spans="1:9" x14ac:dyDescent="0.35">
      <c r="A70">
        <v>69</v>
      </c>
      <c r="B70" s="1">
        <v>45046</v>
      </c>
      <c r="C70" t="s">
        <v>83</v>
      </c>
      <c r="D70" t="s">
        <v>14</v>
      </c>
      <c r="E70">
        <v>56</v>
      </c>
      <c r="F70" t="s">
        <v>12</v>
      </c>
      <c r="G70">
        <v>3</v>
      </c>
      <c r="H70">
        <v>25</v>
      </c>
      <c r="I70">
        <v>75</v>
      </c>
    </row>
    <row r="71" spans="1:9" x14ac:dyDescent="0.35">
      <c r="A71">
        <v>70</v>
      </c>
      <c r="B71" s="1">
        <v>44978</v>
      </c>
      <c r="C71" t="s">
        <v>84</v>
      </c>
      <c r="D71" t="s">
        <v>14</v>
      </c>
      <c r="E71">
        <v>43</v>
      </c>
      <c r="F71" t="s">
        <v>15</v>
      </c>
      <c r="G71">
        <v>1</v>
      </c>
      <c r="H71">
        <v>300</v>
      </c>
      <c r="I71">
        <v>300</v>
      </c>
    </row>
    <row r="72" spans="1:9" x14ac:dyDescent="0.35">
      <c r="A72">
        <v>71</v>
      </c>
      <c r="B72" s="1">
        <v>45121</v>
      </c>
      <c r="C72" t="s">
        <v>85</v>
      </c>
      <c r="D72" t="s">
        <v>14</v>
      </c>
      <c r="E72">
        <v>51</v>
      </c>
      <c r="F72" t="s">
        <v>12</v>
      </c>
      <c r="G72">
        <v>4</v>
      </c>
      <c r="H72">
        <v>25</v>
      </c>
      <c r="I72">
        <v>100</v>
      </c>
    </row>
    <row r="73" spans="1:9" x14ac:dyDescent="0.35">
      <c r="A73">
        <v>72</v>
      </c>
      <c r="B73" s="1">
        <v>45069</v>
      </c>
      <c r="C73" t="s">
        <v>86</v>
      </c>
      <c r="D73" t="s">
        <v>14</v>
      </c>
      <c r="E73">
        <v>20</v>
      </c>
      <c r="F73" t="s">
        <v>17</v>
      </c>
      <c r="G73">
        <v>4</v>
      </c>
      <c r="H73">
        <v>500</v>
      </c>
      <c r="I73">
        <v>2000</v>
      </c>
    </row>
    <row r="74" spans="1:9" x14ac:dyDescent="0.35">
      <c r="A74">
        <v>73</v>
      </c>
      <c r="B74" s="1">
        <v>45159</v>
      </c>
      <c r="C74" t="s">
        <v>87</v>
      </c>
      <c r="D74" t="s">
        <v>11</v>
      </c>
      <c r="E74">
        <v>29</v>
      </c>
      <c r="F74" t="s">
        <v>17</v>
      </c>
      <c r="G74">
        <v>3</v>
      </c>
      <c r="H74">
        <v>30</v>
      </c>
      <c r="I74">
        <v>90</v>
      </c>
    </row>
    <row r="75" spans="1:9" x14ac:dyDescent="0.35">
      <c r="A75">
        <v>74</v>
      </c>
      <c r="B75" s="1">
        <v>45252</v>
      </c>
      <c r="C75" t="s">
        <v>88</v>
      </c>
      <c r="D75" t="s">
        <v>14</v>
      </c>
      <c r="E75">
        <v>18</v>
      </c>
      <c r="F75" t="s">
        <v>12</v>
      </c>
      <c r="G75">
        <v>4</v>
      </c>
      <c r="H75">
        <v>500</v>
      </c>
      <c r="I75">
        <v>2000</v>
      </c>
    </row>
    <row r="76" spans="1:9" x14ac:dyDescent="0.35">
      <c r="A76">
        <v>75</v>
      </c>
      <c r="B76" s="1">
        <v>45113</v>
      </c>
      <c r="C76" t="s">
        <v>89</v>
      </c>
      <c r="D76" t="s">
        <v>11</v>
      </c>
      <c r="E76">
        <v>61</v>
      </c>
      <c r="F76" t="s">
        <v>12</v>
      </c>
      <c r="G76">
        <v>4</v>
      </c>
      <c r="H76">
        <v>50</v>
      </c>
      <c r="I76">
        <v>200</v>
      </c>
    </row>
    <row r="77" spans="1:9" x14ac:dyDescent="0.35">
      <c r="A77">
        <v>76</v>
      </c>
      <c r="B77" s="1">
        <v>45010</v>
      </c>
      <c r="C77" t="s">
        <v>90</v>
      </c>
      <c r="D77" t="s">
        <v>14</v>
      </c>
      <c r="E77">
        <v>22</v>
      </c>
      <c r="F77" t="s">
        <v>17</v>
      </c>
      <c r="G77">
        <v>2</v>
      </c>
      <c r="H77">
        <v>50</v>
      </c>
      <c r="I77">
        <v>100</v>
      </c>
    </row>
    <row r="78" spans="1:9" x14ac:dyDescent="0.35">
      <c r="A78">
        <v>77</v>
      </c>
      <c r="B78" s="1">
        <v>45116</v>
      </c>
      <c r="C78" t="s">
        <v>91</v>
      </c>
      <c r="D78" t="s">
        <v>14</v>
      </c>
      <c r="E78">
        <v>47</v>
      </c>
      <c r="F78" t="s">
        <v>15</v>
      </c>
      <c r="G78">
        <v>2</v>
      </c>
      <c r="H78">
        <v>50</v>
      </c>
      <c r="I78">
        <v>100</v>
      </c>
    </row>
    <row r="79" spans="1:9" x14ac:dyDescent="0.35">
      <c r="A79">
        <v>78</v>
      </c>
      <c r="B79" s="1">
        <v>45108</v>
      </c>
      <c r="C79" t="s">
        <v>92</v>
      </c>
      <c r="D79" t="s">
        <v>14</v>
      </c>
      <c r="E79">
        <v>47</v>
      </c>
      <c r="F79" t="s">
        <v>15</v>
      </c>
      <c r="G79">
        <v>3</v>
      </c>
      <c r="H79">
        <v>500</v>
      </c>
      <c r="I79">
        <v>1500</v>
      </c>
    </row>
    <row r="80" spans="1:9" x14ac:dyDescent="0.35">
      <c r="A80">
        <v>79</v>
      </c>
      <c r="B80" s="1">
        <v>45034</v>
      </c>
      <c r="C80" t="s">
        <v>93</v>
      </c>
      <c r="D80" t="s">
        <v>11</v>
      </c>
      <c r="E80">
        <v>34</v>
      </c>
      <c r="F80" t="s">
        <v>12</v>
      </c>
      <c r="G80">
        <v>1</v>
      </c>
      <c r="H80">
        <v>300</v>
      </c>
      <c r="I80">
        <v>300</v>
      </c>
    </row>
    <row r="81" spans="1:9" x14ac:dyDescent="0.35">
      <c r="A81">
        <v>80</v>
      </c>
      <c r="B81" s="1">
        <v>45270</v>
      </c>
      <c r="C81" t="s">
        <v>94</v>
      </c>
      <c r="D81" t="s">
        <v>14</v>
      </c>
      <c r="E81">
        <v>64</v>
      </c>
      <c r="F81" t="s">
        <v>15</v>
      </c>
      <c r="G81">
        <v>2</v>
      </c>
      <c r="H81">
        <v>30</v>
      </c>
      <c r="I81">
        <v>60</v>
      </c>
    </row>
    <row r="82" spans="1:9" x14ac:dyDescent="0.35">
      <c r="A82">
        <v>81</v>
      </c>
      <c r="B82" s="1">
        <v>45063</v>
      </c>
      <c r="C82" t="s">
        <v>95</v>
      </c>
      <c r="D82" t="s">
        <v>11</v>
      </c>
      <c r="E82">
        <v>40</v>
      </c>
      <c r="F82" t="s">
        <v>17</v>
      </c>
      <c r="G82">
        <v>1</v>
      </c>
      <c r="H82">
        <v>50</v>
      </c>
      <c r="I82">
        <v>50</v>
      </c>
    </row>
    <row r="83" spans="1:9" x14ac:dyDescent="0.35">
      <c r="A83">
        <v>82</v>
      </c>
      <c r="B83" s="1">
        <v>45286</v>
      </c>
      <c r="C83" t="s">
        <v>96</v>
      </c>
      <c r="D83" t="s">
        <v>14</v>
      </c>
      <c r="E83">
        <v>32</v>
      </c>
      <c r="F83" t="s">
        <v>12</v>
      </c>
      <c r="G83">
        <v>4</v>
      </c>
      <c r="H83">
        <v>50</v>
      </c>
      <c r="I83">
        <v>200</v>
      </c>
    </row>
    <row r="84" spans="1:9" x14ac:dyDescent="0.35">
      <c r="A84">
        <v>83</v>
      </c>
      <c r="B84" s="1">
        <v>45276</v>
      </c>
      <c r="C84" t="s">
        <v>97</v>
      </c>
      <c r="D84" t="s">
        <v>11</v>
      </c>
      <c r="E84">
        <v>54</v>
      </c>
      <c r="F84" t="s">
        <v>17</v>
      </c>
      <c r="G84">
        <v>2</v>
      </c>
      <c r="H84">
        <v>50</v>
      </c>
      <c r="I84">
        <v>100</v>
      </c>
    </row>
    <row r="85" spans="1:9" x14ac:dyDescent="0.35">
      <c r="A85">
        <v>84</v>
      </c>
      <c r="B85" s="1">
        <v>45258</v>
      </c>
      <c r="C85" t="s">
        <v>98</v>
      </c>
      <c r="D85" t="s">
        <v>14</v>
      </c>
      <c r="E85">
        <v>38</v>
      </c>
      <c r="F85" t="s">
        <v>17</v>
      </c>
      <c r="G85">
        <v>3</v>
      </c>
      <c r="H85">
        <v>30</v>
      </c>
      <c r="I85">
        <v>90</v>
      </c>
    </row>
    <row r="86" spans="1:9" x14ac:dyDescent="0.35">
      <c r="A86">
        <v>85</v>
      </c>
      <c r="B86" s="1">
        <v>44963</v>
      </c>
      <c r="C86" t="s">
        <v>99</v>
      </c>
      <c r="D86" t="s">
        <v>11</v>
      </c>
      <c r="E86">
        <v>31</v>
      </c>
      <c r="F86" t="s">
        <v>15</v>
      </c>
      <c r="G86">
        <v>3</v>
      </c>
      <c r="H86">
        <v>50</v>
      </c>
      <c r="I86">
        <v>150</v>
      </c>
    </row>
    <row r="87" spans="1:9" x14ac:dyDescent="0.35">
      <c r="A87">
        <v>86</v>
      </c>
      <c r="B87" s="1">
        <v>45238</v>
      </c>
      <c r="C87" t="s">
        <v>100</v>
      </c>
      <c r="D87" t="s">
        <v>11</v>
      </c>
      <c r="E87">
        <v>19</v>
      </c>
      <c r="F87" t="s">
        <v>12</v>
      </c>
      <c r="G87">
        <v>3</v>
      </c>
      <c r="H87">
        <v>30</v>
      </c>
      <c r="I87">
        <v>90</v>
      </c>
    </row>
    <row r="88" spans="1:9" x14ac:dyDescent="0.35">
      <c r="A88">
        <v>87</v>
      </c>
      <c r="B88" s="1">
        <v>45252</v>
      </c>
      <c r="C88" t="s">
        <v>101</v>
      </c>
      <c r="D88" t="s">
        <v>14</v>
      </c>
      <c r="E88">
        <v>28</v>
      </c>
      <c r="F88" t="s">
        <v>12</v>
      </c>
      <c r="G88">
        <v>2</v>
      </c>
      <c r="H88">
        <v>50</v>
      </c>
      <c r="I88">
        <v>100</v>
      </c>
    </row>
    <row r="89" spans="1:9" x14ac:dyDescent="0.35">
      <c r="A89">
        <v>88</v>
      </c>
      <c r="B89" s="1">
        <v>45014</v>
      </c>
      <c r="C89" t="s">
        <v>102</v>
      </c>
      <c r="D89" t="s">
        <v>11</v>
      </c>
      <c r="E89">
        <v>56</v>
      </c>
      <c r="F89" t="s">
        <v>15</v>
      </c>
      <c r="G89">
        <v>1</v>
      </c>
      <c r="H89">
        <v>500</v>
      </c>
      <c r="I89">
        <v>500</v>
      </c>
    </row>
    <row r="90" spans="1:9" x14ac:dyDescent="0.35">
      <c r="A90">
        <v>89</v>
      </c>
      <c r="B90" s="1">
        <v>45200</v>
      </c>
      <c r="C90" t="s">
        <v>103</v>
      </c>
      <c r="D90" t="s">
        <v>14</v>
      </c>
      <c r="E90">
        <v>55</v>
      </c>
      <c r="F90" t="s">
        <v>17</v>
      </c>
      <c r="G90">
        <v>4</v>
      </c>
      <c r="H90">
        <v>500</v>
      </c>
      <c r="I90">
        <v>2000</v>
      </c>
    </row>
    <row r="91" spans="1:9" x14ac:dyDescent="0.35">
      <c r="A91">
        <v>90</v>
      </c>
      <c r="B91" s="1">
        <v>45052</v>
      </c>
      <c r="C91" t="s">
        <v>104</v>
      </c>
      <c r="D91" t="s">
        <v>14</v>
      </c>
      <c r="E91">
        <v>51</v>
      </c>
      <c r="F91" t="s">
        <v>17</v>
      </c>
      <c r="G91">
        <v>1</v>
      </c>
      <c r="H91">
        <v>30</v>
      </c>
      <c r="I91">
        <v>30</v>
      </c>
    </row>
    <row r="92" spans="1:9" x14ac:dyDescent="0.35">
      <c r="A92">
        <v>91</v>
      </c>
      <c r="B92" s="1">
        <v>45010</v>
      </c>
      <c r="C92" t="s">
        <v>105</v>
      </c>
      <c r="D92" t="s">
        <v>14</v>
      </c>
      <c r="E92">
        <v>55</v>
      </c>
      <c r="F92" t="s">
        <v>17</v>
      </c>
      <c r="G92">
        <v>1</v>
      </c>
      <c r="H92">
        <v>500</v>
      </c>
      <c r="I92">
        <v>500</v>
      </c>
    </row>
    <row r="93" spans="1:9" x14ac:dyDescent="0.35">
      <c r="A93">
        <v>92</v>
      </c>
      <c r="B93" s="1">
        <v>45163</v>
      </c>
      <c r="C93" t="s">
        <v>106</v>
      </c>
      <c r="D93" t="s">
        <v>14</v>
      </c>
      <c r="E93">
        <v>51</v>
      </c>
      <c r="F93" t="s">
        <v>17</v>
      </c>
      <c r="G93">
        <v>4</v>
      </c>
      <c r="H93">
        <v>30</v>
      </c>
      <c r="I93">
        <v>120</v>
      </c>
    </row>
    <row r="94" spans="1:9" x14ac:dyDescent="0.35">
      <c r="A94">
        <v>93</v>
      </c>
      <c r="B94" s="1">
        <v>45121</v>
      </c>
      <c r="C94" t="s">
        <v>107</v>
      </c>
      <c r="D94" t="s">
        <v>14</v>
      </c>
      <c r="E94">
        <v>35</v>
      </c>
      <c r="F94" t="s">
        <v>12</v>
      </c>
      <c r="G94">
        <v>4</v>
      </c>
      <c r="H94">
        <v>500</v>
      </c>
      <c r="I94">
        <v>2000</v>
      </c>
    </row>
    <row r="95" spans="1:9" x14ac:dyDescent="0.35">
      <c r="A95">
        <v>94</v>
      </c>
      <c r="B95" s="1">
        <v>45065</v>
      </c>
      <c r="C95" t="s">
        <v>108</v>
      </c>
      <c r="D95" t="s">
        <v>14</v>
      </c>
      <c r="E95">
        <v>47</v>
      </c>
      <c r="F95" t="s">
        <v>12</v>
      </c>
      <c r="G95">
        <v>2</v>
      </c>
      <c r="H95">
        <v>500</v>
      </c>
      <c r="I95">
        <v>1000</v>
      </c>
    </row>
    <row r="96" spans="1:9" x14ac:dyDescent="0.35">
      <c r="A96">
        <v>95</v>
      </c>
      <c r="B96" s="1">
        <v>45254</v>
      </c>
      <c r="C96" t="s">
        <v>109</v>
      </c>
      <c r="D96" t="s">
        <v>14</v>
      </c>
      <c r="E96">
        <v>32</v>
      </c>
      <c r="F96" t="s">
        <v>15</v>
      </c>
      <c r="G96">
        <v>2</v>
      </c>
      <c r="H96">
        <v>30</v>
      </c>
      <c r="I96">
        <v>60</v>
      </c>
    </row>
    <row r="97" spans="1:9" x14ac:dyDescent="0.35">
      <c r="A97">
        <v>96</v>
      </c>
      <c r="B97" s="1">
        <v>45279</v>
      </c>
      <c r="C97" t="s">
        <v>110</v>
      </c>
      <c r="D97" t="s">
        <v>14</v>
      </c>
      <c r="E97">
        <v>44</v>
      </c>
      <c r="F97" t="s">
        <v>15</v>
      </c>
      <c r="G97">
        <v>2</v>
      </c>
      <c r="H97">
        <v>300</v>
      </c>
      <c r="I97">
        <v>600</v>
      </c>
    </row>
    <row r="98" spans="1:9" x14ac:dyDescent="0.35">
      <c r="A98">
        <v>97</v>
      </c>
      <c r="B98" s="1">
        <v>45212</v>
      </c>
      <c r="C98" t="s">
        <v>111</v>
      </c>
      <c r="D98" t="s">
        <v>14</v>
      </c>
      <c r="E98">
        <v>51</v>
      </c>
      <c r="F98" t="s">
        <v>12</v>
      </c>
      <c r="G98">
        <v>2</v>
      </c>
      <c r="H98">
        <v>500</v>
      </c>
      <c r="I98">
        <v>1000</v>
      </c>
    </row>
    <row r="99" spans="1:9" x14ac:dyDescent="0.35">
      <c r="A99">
        <v>98</v>
      </c>
      <c r="B99" s="1">
        <v>45039</v>
      </c>
      <c r="C99" t="s">
        <v>112</v>
      </c>
      <c r="D99" t="s">
        <v>14</v>
      </c>
      <c r="E99">
        <v>55</v>
      </c>
      <c r="F99" t="s">
        <v>12</v>
      </c>
      <c r="G99">
        <v>2</v>
      </c>
      <c r="H99">
        <v>50</v>
      </c>
      <c r="I99">
        <v>100</v>
      </c>
    </row>
    <row r="100" spans="1:9" x14ac:dyDescent="0.35">
      <c r="A100">
        <v>99</v>
      </c>
      <c r="B100" s="1">
        <v>45277</v>
      </c>
      <c r="C100" t="s">
        <v>113</v>
      </c>
      <c r="D100" t="s">
        <v>14</v>
      </c>
      <c r="E100">
        <v>50</v>
      </c>
      <c r="F100" t="s">
        <v>17</v>
      </c>
      <c r="G100">
        <v>4</v>
      </c>
      <c r="H100">
        <v>300</v>
      </c>
      <c r="I100">
        <v>1200</v>
      </c>
    </row>
    <row r="101" spans="1:9" x14ac:dyDescent="0.35">
      <c r="A101">
        <v>100</v>
      </c>
      <c r="B101" s="1">
        <v>45093</v>
      </c>
      <c r="C101" t="s">
        <v>114</v>
      </c>
      <c r="D101" t="s">
        <v>11</v>
      </c>
      <c r="E101">
        <v>41</v>
      </c>
      <c r="F101" t="s">
        <v>17</v>
      </c>
      <c r="G101">
        <v>1</v>
      </c>
      <c r="H101">
        <v>30</v>
      </c>
      <c r="I101">
        <v>30</v>
      </c>
    </row>
    <row r="102" spans="1:9" x14ac:dyDescent="0.35">
      <c r="A102">
        <v>101</v>
      </c>
      <c r="B102" s="1">
        <v>44955</v>
      </c>
      <c r="C102" t="s">
        <v>115</v>
      </c>
      <c r="D102" t="s">
        <v>11</v>
      </c>
      <c r="E102">
        <v>32</v>
      </c>
      <c r="F102" t="s">
        <v>15</v>
      </c>
      <c r="G102">
        <v>2</v>
      </c>
      <c r="H102">
        <v>300</v>
      </c>
      <c r="I102">
        <v>600</v>
      </c>
    </row>
    <row r="103" spans="1:9" x14ac:dyDescent="0.35">
      <c r="A103">
        <v>102</v>
      </c>
      <c r="B103" s="1">
        <v>45044</v>
      </c>
      <c r="C103" t="s">
        <v>116</v>
      </c>
      <c r="D103" t="s">
        <v>14</v>
      </c>
      <c r="E103">
        <v>47</v>
      </c>
      <c r="F103" t="s">
        <v>12</v>
      </c>
      <c r="G103">
        <v>2</v>
      </c>
      <c r="H103">
        <v>25</v>
      </c>
      <c r="I103">
        <v>50</v>
      </c>
    </row>
    <row r="104" spans="1:9" x14ac:dyDescent="0.35">
      <c r="A104">
        <v>103</v>
      </c>
      <c r="B104" s="1">
        <v>44943</v>
      </c>
      <c r="C104" t="s">
        <v>117</v>
      </c>
      <c r="D104" t="s">
        <v>14</v>
      </c>
      <c r="E104">
        <v>59</v>
      </c>
      <c r="F104" t="s">
        <v>15</v>
      </c>
      <c r="G104">
        <v>1</v>
      </c>
      <c r="H104">
        <v>25</v>
      </c>
      <c r="I104">
        <v>25</v>
      </c>
    </row>
    <row r="105" spans="1:9" x14ac:dyDescent="0.35">
      <c r="A105">
        <v>104</v>
      </c>
      <c r="B105" s="1">
        <v>45088</v>
      </c>
      <c r="C105" t="s">
        <v>118</v>
      </c>
      <c r="D105" t="s">
        <v>14</v>
      </c>
      <c r="E105">
        <v>34</v>
      </c>
      <c r="F105" t="s">
        <v>12</v>
      </c>
      <c r="G105">
        <v>2</v>
      </c>
      <c r="H105">
        <v>500</v>
      </c>
      <c r="I105">
        <v>1000</v>
      </c>
    </row>
    <row r="106" spans="1:9" x14ac:dyDescent="0.35">
      <c r="A106">
        <v>105</v>
      </c>
      <c r="B106" s="1">
        <v>45132</v>
      </c>
      <c r="C106" t="s">
        <v>119</v>
      </c>
      <c r="D106" t="s">
        <v>14</v>
      </c>
      <c r="E106">
        <v>22</v>
      </c>
      <c r="F106" t="s">
        <v>17</v>
      </c>
      <c r="G106">
        <v>1</v>
      </c>
      <c r="H106">
        <v>500</v>
      </c>
      <c r="I106">
        <v>500</v>
      </c>
    </row>
    <row r="107" spans="1:9" x14ac:dyDescent="0.35">
      <c r="A107">
        <v>106</v>
      </c>
      <c r="B107" s="1">
        <v>45064</v>
      </c>
      <c r="C107" t="s">
        <v>120</v>
      </c>
      <c r="D107" t="s">
        <v>14</v>
      </c>
      <c r="E107">
        <v>46</v>
      </c>
      <c r="F107" t="s">
        <v>15</v>
      </c>
      <c r="G107">
        <v>1</v>
      </c>
      <c r="H107">
        <v>50</v>
      </c>
      <c r="I107">
        <v>50</v>
      </c>
    </row>
    <row r="108" spans="1:9" x14ac:dyDescent="0.35">
      <c r="A108">
        <v>107</v>
      </c>
      <c r="B108" s="1">
        <v>44960</v>
      </c>
      <c r="C108" t="s">
        <v>121</v>
      </c>
      <c r="D108" t="s">
        <v>14</v>
      </c>
      <c r="E108">
        <v>21</v>
      </c>
      <c r="F108" t="s">
        <v>15</v>
      </c>
      <c r="G108">
        <v>4</v>
      </c>
      <c r="H108">
        <v>300</v>
      </c>
      <c r="I108">
        <v>1200</v>
      </c>
    </row>
    <row r="109" spans="1:9" x14ac:dyDescent="0.35">
      <c r="A109">
        <v>108</v>
      </c>
      <c r="B109" s="1">
        <v>45035</v>
      </c>
      <c r="C109" t="s">
        <v>122</v>
      </c>
      <c r="D109" t="s">
        <v>14</v>
      </c>
      <c r="E109">
        <v>27</v>
      </c>
      <c r="F109" t="s">
        <v>12</v>
      </c>
      <c r="G109">
        <v>3</v>
      </c>
      <c r="H109">
        <v>25</v>
      </c>
      <c r="I109">
        <v>75</v>
      </c>
    </row>
    <row r="110" spans="1:9" x14ac:dyDescent="0.35">
      <c r="A110">
        <v>109</v>
      </c>
      <c r="B110" s="1">
        <v>45217</v>
      </c>
      <c r="C110" t="s">
        <v>123</v>
      </c>
      <c r="D110" t="s">
        <v>14</v>
      </c>
      <c r="E110">
        <v>34</v>
      </c>
      <c r="F110" t="s">
        <v>17</v>
      </c>
      <c r="G110">
        <v>4</v>
      </c>
      <c r="H110">
        <v>500</v>
      </c>
      <c r="I110">
        <v>2000</v>
      </c>
    </row>
    <row r="111" spans="1:9" x14ac:dyDescent="0.35">
      <c r="A111">
        <v>110</v>
      </c>
      <c r="B111" s="1">
        <v>45088</v>
      </c>
      <c r="C111" t="s">
        <v>124</v>
      </c>
      <c r="D111" t="s">
        <v>11</v>
      </c>
      <c r="E111">
        <v>27</v>
      </c>
      <c r="F111" t="s">
        <v>15</v>
      </c>
      <c r="G111">
        <v>3</v>
      </c>
      <c r="H111">
        <v>300</v>
      </c>
      <c r="I111">
        <v>900</v>
      </c>
    </row>
    <row r="112" spans="1:9" x14ac:dyDescent="0.35">
      <c r="A112">
        <v>111</v>
      </c>
      <c r="B112" s="1">
        <v>45035</v>
      </c>
      <c r="C112" t="s">
        <v>125</v>
      </c>
      <c r="D112" t="s">
        <v>14</v>
      </c>
      <c r="E112">
        <v>34</v>
      </c>
      <c r="F112" t="s">
        <v>17</v>
      </c>
      <c r="G112">
        <v>3</v>
      </c>
      <c r="H112">
        <v>500</v>
      </c>
      <c r="I112">
        <v>1500</v>
      </c>
    </row>
    <row r="113" spans="1:9" x14ac:dyDescent="0.35">
      <c r="A113">
        <v>112</v>
      </c>
      <c r="B113" s="1">
        <v>45262</v>
      </c>
      <c r="C113" t="s">
        <v>126</v>
      </c>
      <c r="D113" t="s">
        <v>11</v>
      </c>
      <c r="E113">
        <v>37</v>
      </c>
      <c r="F113" t="s">
        <v>15</v>
      </c>
      <c r="G113">
        <v>3</v>
      </c>
      <c r="H113">
        <v>500</v>
      </c>
      <c r="I113">
        <v>1500</v>
      </c>
    </row>
    <row r="114" spans="1:9" x14ac:dyDescent="0.35">
      <c r="A114">
        <v>113</v>
      </c>
      <c r="B114" s="1">
        <v>45182</v>
      </c>
      <c r="C114" t="s">
        <v>127</v>
      </c>
      <c r="D114" t="s">
        <v>14</v>
      </c>
      <c r="E114">
        <v>41</v>
      </c>
      <c r="F114" t="s">
        <v>17</v>
      </c>
      <c r="G114">
        <v>2</v>
      </c>
      <c r="H114">
        <v>25</v>
      </c>
      <c r="I114">
        <v>50</v>
      </c>
    </row>
    <row r="115" spans="1:9" x14ac:dyDescent="0.35">
      <c r="A115">
        <v>114</v>
      </c>
      <c r="B115" s="1">
        <v>45129</v>
      </c>
      <c r="C115" t="s">
        <v>128</v>
      </c>
      <c r="D115" t="s">
        <v>14</v>
      </c>
      <c r="E115">
        <v>22</v>
      </c>
      <c r="F115" t="s">
        <v>12</v>
      </c>
      <c r="G115">
        <v>4</v>
      </c>
      <c r="H115">
        <v>25</v>
      </c>
      <c r="I115">
        <v>100</v>
      </c>
    </row>
    <row r="116" spans="1:9" x14ac:dyDescent="0.35">
      <c r="A116">
        <v>115</v>
      </c>
      <c r="B116" s="1">
        <v>45256</v>
      </c>
      <c r="C116" t="s">
        <v>129</v>
      </c>
      <c r="D116" t="s">
        <v>11</v>
      </c>
      <c r="E116">
        <v>51</v>
      </c>
      <c r="F116" t="s">
        <v>15</v>
      </c>
      <c r="G116">
        <v>3</v>
      </c>
      <c r="H116">
        <v>500</v>
      </c>
      <c r="I116">
        <v>1500</v>
      </c>
    </row>
    <row r="117" spans="1:9" x14ac:dyDescent="0.35">
      <c r="A117">
        <v>116</v>
      </c>
      <c r="B117" s="1">
        <v>45161</v>
      </c>
      <c r="C117" t="s">
        <v>130</v>
      </c>
      <c r="D117" t="s">
        <v>14</v>
      </c>
      <c r="E117">
        <v>23</v>
      </c>
      <c r="F117" t="s">
        <v>15</v>
      </c>
      <c r="G117">
        <v>1</v>
      </c>
      <c r="H117">
        <v>30</v>
      </c>
      <c r="I117">
        <v>30</v>
      </c>
    </row>
    <row r="118" spans="1:9" x14ac:dyDescent="0.35">
      <c r="A118">
        <v>117</v>
      </c>
      <c r="B118" s="1">
        <v>45000</v>
      </c>
      <c r="C118" t="s">
        <v>131</v>
      </c>
      <c r="D118" t="s">
        <v>11</v>
      </c>
      <c r="E118">
        <v>19</v>
      </c>
      <c r="F118" t="s">
        <v>17</v>
      </c>
      <c r="G118">
        <v>2</v>
      </c>
      <c r="H118">
        <v>500</v>
      </c>
      <c r="I118">
        <v>1000</v>
      </c>
    </row>
    <row r="119" spans="1:9" x14ac:dyDescent="0.35">
      <c r="A119">
        <v>118</v>
      </c>
      <c r="B119" s="1">
        <v>45062</v>
      </c>
      <c r="C119" t="s">
        <v>132</v>
      </c>
      <c r="D119" t="s">
        <v>14</v>
      </c>
      <c r="E119">
        <v>30</v>
      </c>
      <c r="F119" t="s">
        <v>17</v>
      </c>
      <c r="G119">
        <v>4</v>
      </c>
      <c r="H119">
        <v>500</v>
      </c>
      <c r="I119">
        <v>2000</v>
      </c>
    </row>
    <row r="120" spans="1:9" x14ac:dyDescent="0.35">
      <c r="A120">
        <v>119</v>
      </c>
      <c r="B120" s="1">
        <v>44998</v>
      </c>
      <c r="C120" t="s">
        <v>133</v>
      </c>
      <c r="D120" t="s">
        <v>14</v>
      </c>
      <c r="E120">
        <v>60</v>
      </c>
      <c r="F120" t="s">
        <v>15</v>
      </c>
      <c r="G120">
        <v>3</v>
      </c>
      <c r="H120">
        <v>50</v>
      </c>
      <c r="I120">
        <v>150</v>
      </c>
    </row>
    <row r="121" spans="1:9" x14ac:dyDescent="0.35">
      <c r="A121">
        <v>120</v>
      </c>
      <c r="B121" s="1">
        <v>45053</v>
      </c>
      <c r="C121" t="s">
        <v>134</v>
      </c>
      <c r="D121" t="s">
        <v>11</v>
      </c>
      <c r="E121">
        <v>60</v>
      </c>
      <c r="F121" t="s">
        <v>12</v>
      </c>
      <c r="G121">
        <v>1</v>
      </c>
      <c r="H121">
        <v>50</v>
      </c>
      <c r="I121">
        <v>50</v>
      </c>
    </row>
    <row r="122" spans="1:9" x14ac:dyDescent="0.35">
      <c r="A122">
        <v>121</v>
      </c>
      <c r="B122" s="1">
        <v>45214</v>
      </c>
      <c r="C122" t="s">
        <v>135</v>
      </c>
      <c r="D122" t="s">
        <v>14</v>
      </c>
      <c r="E122">
        <v>28</v>
      </c>
      <c r="F122" t="s">
        <v>17</v>
      </c>
      <c r="G122">
        <v>4</v>
      </c>
      <c r="H122">
        <v>50</v>
      </c>
      <c r="I122">
        <v>200</v>
      </c>
    </row>
    <row r="123" spans="1:9" x14ac:dyDescent="0.35">
      <c r="A123">
        <v>122</v>
      </c>
      <c r="B123" s="1">
        <v>45202</v>
      </c>
      <c r="C123" t="s">
        <v>136</v>
      </c>
      <c r="D123" t="s">
        <v>11</v>
      </c>
      <c r="E123">
        <v>64</v>
      </c>
      <c r="F123" t="s">
        <v>17</v>
      </c>
      <c r="G123">
        <v>4</v>
      </c>
      <c r="H123">
        <v>30</v>
      </c>
      <c r="I123">
        <v>120</v>
      </c>
    </row>
    <row r="124" spans="1:9" x14ac:dyDescent="0.35">
      <c r="A124">
        <v>123</v>
      </c>
      <c r="B124" s="1">
        <v>45061</v>
      </c>
      <c r="C124" t="s">
        <v>137</v>
      </c>
      <c r="D124" t="s">
        <v>14</v>
      </c>
      <c r="E124">
        <v>40</v>
      </c>
      <c r="F124" t="s">
        <v>17</v>
      </c>
      <c r="G124">
        <v>2</v>
      </c>
      <c r="H124">
        <v>30</v>
      </c>
      <c r="I124">
        <v>60</v>
      </c>
    </row>
    <row r="125" spans="1:9" x14ac:dyDescent="0.35">
      <c r="A125">
        <v>124</v>
      </c>
      <c r="B125" s="1">
        <v>45226</v>
      </c>
      <c r="C125" t="s">
        <v>138</v>
      </c>
      <c r="D125" t="s">
        <v>11</v>
      </c>
      <c r="E125">
        <v>33</v>
      </c>
      <c r="F125" t="s">
        <v>15</v>
      </c>
      <c r="G125">
        <v>4</v>
      </c>
      <c r="H125">
        <v>500</v>
      </c>
      <c r="I125">
        <v>2000</v>
      </c>
    </row>
    <row r="126" spans="1:9" x14ac:dyDescent="0.35">
      <c r="A126">
        <v>125</v>
      </c>
      <c r="B126" s="1">
        <v>45146</v>
      </c>
      <c r="C126" t="s">
        <v>139</v>
      </c>
      <c r="D126" t="s">
        <v>11</v>
      </c>
      <c r="E126">
        <v>48</v>
      </c>
      <c r="F126" t="s">
        <v>15</v>
      </c>
      <c r="G126">
        <v>2</v>
      </c>
      <c r="H126">
        <v>50</v>
      </c>
      <c r="I126">
        <v>100</v>
      </c>
    </row>
    <row r="127" spans="1:9" x14ac:dyDescent="0.35">
      <c r="A127">
        <v>126</v>
      </c>
      <c r="B127" s="1">
        <v>45225</v>
      </c>
      <c r="C127" t="s">
        <v>140</v>
      </c>
      <c r="D127" t="s">
        <v>14</v>
      </c>
      <c r="E127">
        <v>28</v>
      </c>
      <c r="F127" t="s">
        <v>15</v>
      </c>
      <c r="G127">
        <v>3</v>
      </c>
      <c r="H127">
        <v>30</v>
      </c>
      <c r="I127">
        <v>90</v>
      </c>
    </row>
    <row r="128" spans="1:9" x14ac:dyDescent="0.35">
      <c r="A128">
        <v>127</v>
      </c>
      <c r="B128" s="1">
        <v>45131</v>
      </c>
      <c r="C128" t="s">
        <v>141</v>
      </c>
      <c r="D128" t="s">
        <v>14</v>
      </c>
      <c r="E128">
        <v>33</v>
      </c>
      <c r="F128" t="s">
        <v>15</v>
      </c>
      <c r="G128">
        <v>2</v>
      </c>
      <c r="H128">
        <v>25</v>
      </c>
      <c r="I128">
        <v>50</v>
      </c>
    </row>
    <row r="129" spans="1:9" x14ac:dyDescent="0.35">
      <c r="A129">
        <v>128</v>
      </c>
      <c r="B129" s="1">
        <v>45112</v>
      </c>
      <c r="C129" t="s">
        <v>142</v>
      </c>
      <c r="D129" t="s">
        <v>11</v>
      </c>
      <c r="E129">
        <v>25</v>
      </c>
      <c r="F129" t="s">
        <v>12</v>
      </c>
      <c r="G129">
        <v>1</v>
      </c>
      <c r="H129">
        <v>500</v>
      </c>
      <c r="I129">
        <v>500</v>
      </c>
    </row>
    <row r="130" spans="1:9" x14ac:dyDescent="0.35">
      <c r="A130">
        <v>129</v>
      </c>
      <c r="B130" s="1">
        <v>45039</v>
      </c>
      <c r="C130" t="s">
        <v>143</v>
      </c>
      <c r="D130" t="s">
        <v>14</v>
      </c>
      <c r="E130">
        <v>21</v>
      </c>
      <c r="F130" t="s">
        <v>12</v>
      </c>
      <c r="G130">
        <v>2</v>
      </c>
      <c r="H130">
        <v>300</v>
      </c>
      <c r="I130">
        <v>600</v>
      </c>
    </row>
    <row r="131" spans="1:9" x14ac:dyDescent="0.35">
      <c r="A131">
        <v>130</v>
      </c>
      <c r="B131" s="1">
        <v>44997</v>
      </c>
      <c r="C131" t="s">
        <v>144</v>
      </c>
      <c r="D131" t="s">
        <v>14</v>
      </c>
      <c r="E131">
        <v>57</v>
      </c>
      <c r="F131" t="s">
        <v>15</v>
      </c>
      <c r="G131">
        <v>1</v>
      </c>
      <c r="H131">
        <v>500</v>
      </c>
      <c r="I131">
        <v>500</v>
      </c>
    </row>
    <row r="132" spans="1:9" x14ac:dyDescent="0.35">
      <c r="A132">
        <v>131</v>
      </c>
      <c r="B132" s="1">
        <v>45187</v>
      </c>
      <c r="C132" t="s">
        <v>145</v>
      </c>
      <c r="D132" t="s">
        <v>14</v>
      </c>
      <c r="E132">
        <v>21</v>
      </c>
      <c r="F132" t="s">
        <v>12</v>
      </c>
      <c r="G132">
        <v>2</v>
      </c>
      <c r="H132">
        <v>300</v>
      </c>
      <c r="I132">
        <v>600</v>
      </c>
    </row>
    <row r="133" spans="1:9" x14ac:dyDescent="0.35">
      <c r="A133">
        <v>132</v>
      </c>
      <c r="B133" s="1">
        <v>45179</v>
      </c>
      <c r="C133" t="s">
        <v>146</v>
      </c>
      <c r="D133" t="s">
        <v>11</v>
      </c>
      <c r="E133">
        <v>42</v>
      </c>
      <c r="F133" t="s">
        <v>17</v>
      </c>
      <c r="G133">
        <v>4</v>
      </c>
      <c r="H133">
        <v>50</v>
      </c>
      <c r="I133">
        <v>200</v>
      </c>
    </row>
    <row r="134" spans="1:9" x14ac:dyDescent="0.35">
      <c r="A134">
        <v>133</v>
      </c>
      <c r="B134" s="1">
        <v>44973</v>
      </c>
      <c r="C134" t="s">
        <v>147</v>
      </c>
      <c r="D134" t="s">
        <v>11</v>
      </c>
      <c r="E134">
        <v>20</v>
      </c>
      <c r="F134" t="s">
        <v>17</v>
      </c>
      <c r="G134">
        <v>3</v>
      </c>
      <c r="H134">
        <v>300</v>
      </c>
      <c r="I134">
        <v>900</v>
      </c>
    </row>
    <row r="135" spans="1:9" x14ac:dyDescent="0.35">
      <c r="A135">
        <v>134</v>
      </c>
      <c r="B135" s="1">
        <v>44951</v>
      </c>
      <c r="C135" t="s">
        <v>148</v>
      </c>
      <c r="D135" t="s">
        <v>11</v>
      </c>
      <c r="E135">
        <v>49</v>
      </c>
      <c r="F135" t="s">
        <v>17</v>
      </c>
      <c r="G135">
        <v>1</v>
      </c>
      <c r="H135">
        <v>50</v>
      </c>
      <c r="I135">
        <v>50</v>
      </c>
    </row>
    <row r="136" spans="1:9" x14ac:dyDescent="0.35">
      <c r="A136">
        <v>135</v>
      </c>
      <c r="B136" s="1">
        <v>44983</v>
      </c>
      <c r="C136" t="s">
        <v>149</v>
      </c>
      <c r="D136" t="s">
        <v>11</v>
      </c>
      <c r="E136">
        <v>20</v>
      </c>
      <c r="F136" t="s">
        <v>15</v>
      </c>
      <c r="G136">
        <v>2</v>
      </c>
      <c r="H136">
        <v>25</v>
      </c>
      <c r="I136">
        <v>50</v>
      </c>
    </row>
    <row r="137" spans="1:9" x14ac:dyDescent="0.35">
      <c r="A137">
        <v>136</v>
      </c>
      <c r="B137" s="1">
        <v>45005</v>
      </c>
      <c r="C137" t="s">
        <v>150</v>
      </c>
      <c r="D137" t="s">
        <v>11</v>
      </c>
      <c r="E137">
        <v>44</v>
      </c>
      <c r="F137" t="s">
        <v>17</v>
      </c>
      <c r="G137">
        <v>2</v>
      </c>
      <c r="H137">
        <v>300</v>
      </c>
      <c r="I137">
        <v>600</v>
      </c>
    </row>
    <row r="138" spans="1:9" x14ac:dyDescent="0.35">
      <c r="A138">
        <v>137</v>
      </c>
      <c r="B138" s="1">
        <v>45248</v>
      </c>
      <c r="C138" t="s">
        <v>151</v>
      </c>
      <c r="D138" t="s">
        <v>11</v>
      </c>
      <c r="E138">
        <v>46</v>
      </c>
      <c r="F138" t="s">
        <v>12</v>
      </c>
      <c r="G138">
        <v>2</v>
      </c>
      <c r="H138">
        <v>500</v>
      </c>
      <c r="I138">
        <v>1000</v>
      </c>
    </row>
    <row r="139" spans="1:9" x14ac:dyDescent="0.35">
      <c r="A139">
        <v>138</v>
      </c>
      <c r="B139" s="1">
        <v>45008</v>
      </c>
      <c r="C139" t="s">
        <v>152</v>
      </c>
      <c r="D139" t="s">
        <v>11</v>
      </c>
      <c r="E139">
        <v>49</v>
      </c>
      <c r="F139" t="s">
        <v>15</v>
      </c>
      <c r="G139">
        <v>4</v>
      </c>
      <c r="H139">
        <v>50</v>
      </c>
      <c r="I139">
        <v>200</v>
      </c>
    </row>
    <row r="140" spans="1:9" x14ac:dyDescent="0.35">
      <c r="A140">
        <v>139</v>
      </c>
      <c r="B140" s="1">
        <v>45275</v>
      </c>
      <c r="C140" t="s">
        <v>153</v>
      </c>
      <c r="D140" t="s">
        <v>11</v>
      </c>
      <c r="E140">
        <v>36</v>
      </c>
      <c r="F140" t="s">
        <v>12</v>
      </c>
      <c r="G140">
        <v>4</v>
      </c>
      <c r="H140">
        <v>500</v>
      </c>
      <c r="I140">
        <v>2000</v>
      </c>
    </row>
    <row r="141" spans="1:9" x14ac:dyDescent="0.35">
      <c r="A141">
        <v>140</v>
      </c>
      <c r="B141" s="1">
        <v>45143</v>
      </c>
      <c r="C141" t="s">
        <v>154</v>
      </c>
      <c r="D141" t="s">
        <v>11</v>
      </c>
      <c r="E141">
        <v>38</v>
      </c>
      <c r="F141" t="s">
        <v>17</v>
      </c>
      <c r="G141">
        <v>1</v>
      </c>
      <c r="H141">
        <v>30</v>
      </c>
      <c r="I141">
        <v>30</v>
      </c>
    </row>
    <row r="142" spans="1:9" x14ac:dyDescent="0.35">
      <c r="A142">
        <v>141</v>
      </c>
      <c r="B142" s="1">
        <v>45232</v>
      </c>
      <c r="C142" t="s">
        <v>155</v>
      </c>
      <c r="D142" t="s">
        <v>14</v>
      </c>
      <c r="E142">
        <v>22</v>
      </c>
      <c r="F142" t="s">
        <v>17</v>
      </c>
      <c r="G142">
        <v>1</v>
      </c>
      <c r="H142">
        <v>50</v>
      </c>
      <c r="I142">
        <v>50</v>
      </c>
    </row>
    <row r="143" spans="1:9" x14ac:dyDescent="0.35">
      <c r="A143">
        <v>142</v>
      </c>
      <c r="B143" s="1">
        <v>44959</v>
      </c>
      <c r="C143" t="s">
        <v>156</v>
      </c>
      <c r="D143" t="s">
        <v>11</v>
      </c>
      <c r="E143">
        <v>35</v>
      </c>
      <c r="F143" t="s">
        <v>17</v>
      </c>
      <c r="G143">
        <v>4</v>
      </c>
      <c r="H143">
        <v>300</v>
      </c>
      <c r="I143">
        <v>1200</v>
      </c>
    </row>
    <row r="144" spans="1:9" x14ac:dyDescent="0.35">
      <c r="A144">
        <v>143</v>
      </c>
      <c r="B144" s="1">
        <v>45124</v>
      </c>
      <c r="C144" t="s">
        <v>157</v>
      </c>
      <c r="D144" t="s">
        <v>14</v>
      </c>
      <c r="E144">
        <v>45</v>
      </c>
      <c r="F144" t="s">
        <v>15</v>
      </c>
      <c r="G144">
        <v>1</v>
      </c>
      <c r="H144">
        <v>50</v>
      </c>
      <c r="I144">
        <v>50</v>
      </c>
    </row>
    <row r="145" spans="1:9" x14ac:dyDescent="0.35">
      <c r="A145">
        <v>144</v>
      </c>
      <c r="B145" s="1">
        <v>45122</v>
      </c>
      <c r="C145" t="s">
        <v>158</v>
      </c>
      <c r="D145" t="s">
        <v>14</v>
      </c>
      <c r="E145">
        <v>59</v>
      </c>
      <c r="F145" t="s">
        <v>12</v>
      </c>
      <c r="G145">
        <v>3</v>
      </c>
      <c r="H145">
        <v>500</v>
      </c>
      <c r="I145">
        <v>1500</v>
      </c>
    </row>
    <row r="146" spans="1:9" x14ac:dyDescent="0.35">
      <c r="A146">
        <v>145</v>
      </c>
      <c r="B146" s="1">
        <v>45232</v>
      </c>
      <c r="C146" t="s">
        <v>159</v>
      </c>
      <c r="D146" t="s">
        <v>14</v>
      </c>
      <c r="E146">
        <v>39</v>
      </c>
      <c r="F146" t="s">
        <v>15</v>
      </c>
      <c r="G146">
        <v>3</v>
      </c>
      <c r="H146">
        <v>25</v>
      </c>
      <c r="I146">
        <v>75</v>
      </c>
    </row>
    <row r="147" spans="1:9" x14ac:dyDescent="0.35">
      <c r="A147">
        <v>146</v>
      </c>
      <c r="B147" s="1">
        <v>45166</v>
      </c>
      <c r="C147" t="s">
        <v>160</v>
      </c>
      <c r="D147" t="s">
        <v>11</v>
      </c>
      <c r="E147">
        <v>38</v>
      </c>
      <c r="F147" t="s">
        <v>15</v>
      </c>
      <c r="G147">
        <v>4</v>
      </c>
      <c r="H147">
        <v>50</v>
      </c>
      <c r="I147">
        <v>200</v>
      </c>
    </row>
    <row r="148" spans="1:9" x14ac:dyDescent="0.35">
      <c r="A148">
        <v>147</v>
      </c>
      <c r="B148" s="1">
        <v>45197</v>
      </c>
      <c r="C148" t="s">
        <v>161</v>
      </c>
      <c r="D148" t="s">
        <v>11</v>
      </c>
      <c r="E148">
        <v>23</v>
      </c>
      <c r="F148" t="s">
        <v>17</v>
      </c>
      <c r="G148">
        <v>1</v>
      </c>
      <c r="H148">
        <v>300</v>
      </c>
      <c r="I148">
        <v>300</v>
      </c>
    </row>
    <row r="149" spans="1:9" x14ac:dyDescent="0.35">
      <c r="A149">
        <v>148</v>
      </c>
      <c r="B149" s="1">
        <v>45055</v>
      </c>
      <c r="C149" t="s">
        <v>162</v>
      </c>
      <c r="D149" t="s">
        <v>11</v>
      </c>
      <c r="E149">
        <v>18</v>
      </c>
      <c r="F149" t="s">
        <v>15</v>
      </c>
      <c r="G149">
        <v>2</v>
      </c>
      <c r="H149">
        <v>30</v>
      </c>
      <c r="I149">
        <v>60</v>
      </c>
    </row>
    <row r="150" spans="1:9" x14ac:dyDescent="0.35">
      <c r="A150">
        <v>149</v>
      </c>
      <c r="B150" s="1">
        <v>45210</v>
      </c>
      <c r="C150" t="s">
        <v>163</v>
      </c>
      <c r="D150" t="s">
        <v>11</v>
      </c>
      <c r="E150">
        <v>22</v>
      </c>
      <c r="F150" t="s">
        <v>15</v>
      </c>
      <c r="G150">
        <v>3</v>
      </c>
      <c r="H150">
        <v>25</v>
      </c>
      <c r="I150">
        <v>75</v>
      </c>
    </row>
    <row r="151" spans="1:9" x14ac:dyDescent="0.35">
      <c r="A151">
        <v>150</v>
      </c>
      <c r="B151" s="1">
        <v>44932</v>
      </c>
      <c r="C151" t="s">
        <v>164</v>
      </c>
      <c r="D151" t="s">
        <v>14</v>
      </c>
      <c r="E151">
        <v>58</v>
      </c>
      <c r="F151" t="s">
        <v>17</v>
      </c>
      <c r="G151">
        <v>4</v>
      </c>
      <c r="H151">
        <v>30</v>
      </c>
      <c r="I151">
        <v>120</v>
      </c>
    </row>
    <row r="152" spans="1:9" x14ac:dyDescent="0.35">
      <c r="A152">
        <v>151</v>
      </c>
      <c r="B152" s="1">
        <v>45275</v>
      </c>
      <c r="C152" t="s">
        <v>165</v>
      </c>
      <c r="D152" t="s">
        <v>11</v>
      </c>
      <c r="E152">
        <v>29</v>
      </c>
      <c r="F152" t="s">
        <v>15</v>
      </c>
      <c r="G152">
        <v>1</v>
      </c>
      <c r="H152">
        <v>50</v>
      </c>
      <c r="I152">
        <v>50</v>
      </c>
    </row>
    <row r="153" spans="1:9" x14ac:dyDescent="0.35">
      <c r="A153">
        <v>152</v>
      </c>
      <c r="B153" s="1">
        <v>44985</v>
      </c>
      <c r="C153" t="s">
        <v>166</v>
      </c>
      <c r="D153" t="s">
        <v>11</v>
      </c>
      <c r="E153">
        <v>43</v>
      </c>
      <c r="F153" t="s">
        <v>17</v>
      </c>
      <c r="G153">
        <v>4</v>
      </c>
      <c r="H153">
        <v>500</v>
      </c>
      <c r="I153">
        <v>2000</v>
      </c>
    </row>
    <row r="154" spans="1:9" x14ac:dyDescent="0.35">
      <c r="A154">
        <v>153</v>
      </c>
      <c r="B154" s="1">
        <v>45276</v>
      </c>
      <c r="C154" t="s">
        <v>167</v>
      </c>
      <c r="D154" t="s">
        <v>11</v>
      </c>
      <c r="E154">
        <v>63</v>
      </c>
      <c r="F154" t="s">
        <v>17</v>
      </c>
      <c r="G154">
        <v>2</v>
      </c>
      <c r="H154">
        <v>500</v>
      </c>
      <c r="I154">
        <v>1000</v>
      </c>
    </row>
    <row r="155" spans="1:9" x14ac:dyDescent="0.35">
      <c r="A155">
        <v>154</v>
      </c>
      <c r="B155" s="1">
        <v>45201</v>
      </c>
      <c r="C155" t="s">
        <v>168</v>
      </c>
      <c r="D155" t="s">
        <v>11</v>
      </c>
      <c r="E155">
        <v>51</v>
      </c>
      <c r="F155" t="s">
        <v>17</v>
      </c>
      <c r="G155">
        <v>3</v>
      </c>
      <c r="H155">
        <v>300</v>
      </c>
      <c r="I155">
        <v>900</v>
      </c>
    </row>
    <row r="156" spans="1:9" x14ac:dyDescent="0.35">
      <c r="A156">
        <v>155</v>
      </c>
      <c r="B156" s="1">
        <v>45063</v>
      </c>
      <c r="C156" t="s">
        <v>169</v>
      </c>
      <c r="D156" t="s">
        <v>11</v>
      </c>
      <c r="E156">
        <v>31</v>
      </c>
      <c r="F156" t="s">
        <v>17</v>
      </c>
      <c r="G156">
        <v>4</v>
      </c>
      <c r="H156">
        <v>500</v>
      </c>
      <c r="I156">
        <v>2000</v>
      </c>
    </row>
    <row r="157" spans="1:9" x14ac:dyDescent="0.35">
      <c r="A157">
        <v>156</v>
      </c>
      <c r="B157" s="1">
        <v>45255</v>
      </c>
      <c r="C157" t="s">
        <v>170</v>
      </c>
      <c r="D157" t="s">
        <v>14</v>
      </c>
      <c r="E157">
        <v>43</v>
      </c>
      <c r="F157" t="s">
        <v>15</v>
      </c>
      <c r="G157">
        <v>4</v>
      </c>
      <c r="H157">
        <v>25</v>
      </c>
      <c r="I157">
        <v>100</v>
      </c>
    </row>
    <row r="158" spans="1:9" x14ac:dyDescent="0.35">
      <c r="A158">
        <v>157</v>
      </c>
      <c r="B158" s="1">
        <v>45101</v>
      </c>
      <c r="C158" t="s">
        <v>171</v>
      </c>
      <c r="D158" t="s">
        <v>11</v>
      </c>
      <c r="E158">
        <v>62</v>
      </c>
      <c r="F158" t="s">
        <v>17</v>
      </c>
      <c r="G158">
        <v>4</v>
      </c>
      <c r="H158">
        <v>500</v>
      </c>
      <c r="I158">
        <v>2000</v>
      </c>
    </row>
    <row r="159" spans="1:9" x14ac:dyDescent="0.35">
      <c r="A159">
        <v>158</v>
      </c>
      <c r="B159" s="1">
        <v>44984</v>
      </c>
      <c r="C159" t="s">
        <v>172</v>
      </c>
      <c r="D159" t="s">
        <v>14</v>
      </c>
      <c r="E159">
        <v>44</v>
      </c>
      <c r="F159" t="s">
        <v>17</v>
      </c>
      <c r="G159">
        <v>2</v>
      </c>
      <c r="H159">
        <v>300</v>
      </c>
      <c r="I159">
        <v>600</v>
      </c>
    </row>
    <row r="160" spans="1:9" x14ac:dyDescent="0.35">
      <c r="A160">
        <v>159</v>
      </c>
      <c r="B160" s="1">
        <v>45077</v>
      </c>
      <c r="C160" t="s">
        <v>173</v>
      </c>
      <c r="D160" t="s">
        <v>11</v>
      </c>
      <c r="E160">
        <v>26</v>
      </c>
      <c r="F160" t="s">
        <v>15</v>
      </c>
      <c r="G160">
        <v>4</v>
      </c>
      <c r="H160">
        <v>50</v>
      </c>
      <c r="I160">
        <v>200</v>
      </c>
    </row>
    <row r="161" spans="1:9" x14ac:dyDescent="0.35">
      <c r="A161">
        <v>160</v>
      </c>
      <c r="B161" s="1">
        <v>45149</v>
      </c>
      <c r="C161" t="s">
        <v>174</v>
      </c>
      <c r="D161" t="s">
        <v>14</v>
      </c>
      <c r="E161">
        <v>43</v>
      </c>
      <c r="F161" t="s">
        <v>15</v>
      </c>
      <c r="G161">
        <v>2</v>
      </c>
      <c r="H161">
        <v>50</v>
      </c>
      <c r="I161">
        <v>100</v>
      </c>
    </row>
    <row r="162" spans="1:9" x14ac:dyDescent="0.35">
      <c r="A162">
        <v>161</v>
      </c>
      <c r="B162" s="1">
        <v>45007</v>
      </c>
      <c r="C162" t="s">
        <v>175</v>
      </c>
      <c r="D162" t="s">
        <v>11</v>
      </c>
      <c r="E162">
        <v>64</v>
      </c>
      <c r="F162" t="s">
        <v>12</v>
      </c>
      <c r="G162">
        <v>2</v>
      </c>
      <c r="H162">
        <v>500</v>
      </c>
      <c r="I162">
        <v>1000</v>
      </c>
    </row>
    <row r="163" spans="1:9" x14ac:dyDescent="0.35">
      <c r="A163">
        <v>162</v>
      </c>
      <c r="B163" s="1">
        <v>45159</v>
      </c>
      <c r="C163" t="s">
        <v>176</v>
      </c>
      <c r="D163" t="s">
        <v>11</v>
      </c>
      <c r="E163">
        <v>39</v>
      </c>
      <c r="F163" t="s">
        <v>15</v>
      </c>
      <c r="G163">
        <v>2</v>
      </c>
      <c r="H163">
        <v>30</v>
      </c>
      <c r="I163">
        <v>60</v>
      </c>
    </row>
    <row r="164" spans="1:9" x14ac:dyDescent="0.35">
      <c r="A164">
        <v>163</v>
      </c>
      <c r="B164" s="1">
        <v>44928</v>
      </c>
      <c r="C164" t="s">
        <v>177</v>
      </c>
      <c r="D164" t="s">
        <v>14</v>
      </c>
      <c r="E164">
        <v>64</v>
      </c>
      <c r="F164" t="s">
        <v>15</v>
      </c>
      <c r="G164">
        <v>3</v>
      </c>
      <c r="H164">
        <v>50</v>
      </c>
      <c r="I164">
        <v>150</v>
      </c>
    </row>
    <row r="165" spans="1:9" x14ac:dyDescent="0.35">
      <c r="A165">
        <v>164</v>
      </c>
      <c r="B165" s="1">
        <v>45061</v>
      </c>
      <c r="C165" t="s">
        <v>178</v>
      </c>
      <c r="D165" t="s">
        <v>14</v>
      </c>
      <c r="E165">
        <v>47</v>
      </c>
      <c r="F165" t="s">
        <v>12</v>
      </c>
      <c r="G165">
        <v>3</v>
      </c>
      <c r="H165">
        <v>500</v>
      </c>
      <c r="I165">
        <v>1500</v>
      </c>
    </row>
    <row r="166" spans="1:9" x14ac:dyDescent="0.35">
      <c r="A166">
        <v>165</v>
      </c>
      <c r="B166" s="1">
        <v>45183</v>
      </c>
      <c r="C166" t="s">
        <v>179</v>
      </c>
      <c r="D166" t="s">
        <v>14</v>
      </c>
      <c r="E166">
        <v>60</v>
      </c>
      <c r="F166" t="s">
        <v>15</v>
      </c>
      <c r="G166">
        <v>4</v>
      </c>
      <c r="H166">
        <v>300</v>
      </c>
      <c r="I166">
        <v>1200</v>
      </c>
    </row>
    <row r="167" spans="1:9" x14ac:dyDescent="0.35">
      <c r="A167">
        <v>166</v>
      </c>
      <c r="B167" s="1">
        <v>45018</v>
      </c>
      <c r="C167" t="s">
        <v>180</v>
      </c>
      <c r="D167" t="s">
        <v>11</v>
      </c>
      <c r="E167">
        <v>34</v>
      </c>
      <c r="F167" t="s">
        <v>15</v>
      </c>
      <c r="G167">
        <v>4</v>
      </c>
      <c r="H167">
        <v>500</v>
      </c>
      <c r="I167">
        <v>2000</v>
      </c>
    </row>
    <row r="168" spans="1:9" x14ac:dyDescent="0.35">
      <c r="A168">
        <v>167</v>
      </c>
      <c r="B168" s="1">
        <v>45186</v>
      </c>
      <c r="C168" t="s">
        <v>181</v>
      </c>
      <c r="D168" t="s">
        <v>14</v>
      </c>
      <c r="E168">
        <v>43</v>
      </c>
      <c r="F168" t="s">
        <v>15</v>
      </c>
      <c r="G168">
        <v>3</v>
      </c>
      <c r="H168">
        <v>50</v>
      </c>
      <c r="I168">
        <v>150</v>
      </c>
    </row>
    <row r="169" spans="1:9" x14ac:dyDescent="0.35">
      <c r="A169">
        <v>168</v>
      </c>
      <c r="B169" s="1">
        <v>44981</v>
      </c>
      <c r="C169" t="s">
        <v>182</v>
      </c>
      <c r="D169" t="s">
        <v>11</v>
      </c>
      <c r="E169">
        <v>53</v>
      </c>
      <c r="F169" t="s">
        <v>15</v>
      </c>
      <c r="G169">
        <v>1</v>
      </c>
      <c r="H169">
        <v>300</v>
      </c>
      <c r="I169">
        <v>300</v>
      </c>
    </row>
    <row r="170" spans="1:9" x14ac:dyDescent="0.35">
      <c r="A170">
        <v>169</v>
      </c>
      <c r="B170" s="1">
        <v>45247</v>
      </c>
      <c r="C170" t="s">
        <v>183</v>
      </c>
      <c r="D170" t="s">
        <v>11</v>
      </c>
      <c r="E170">
        <v>18</v>
      </c>
      <c r="F170" t="s">
        <v>12</v>
      </c>
      <c r="G170">
        <v>3</v>
      </c>
      <c r="H170">
        <v>500</v>
      </c>
      <c r="I170">
        <v>1500</v>
      </c>
    </row>
    <row r="171" spans="1:9" x14ac:dyDescent="0.35">
      <c r="A171">
        <v>170</v>
      </c>
      <c r="B171" s="1">
        <v>45079</v>
      </c>
      <c r="C171" t="s">
        <v>184</v>
      </c>
      <c r="D171" t="s">
        <v>14</v>
      </c>
      <c r="E171">
        <v>25</v>
      </c>
      <c r="F171" t="s">
        <v>15</v>
      </c>
      <c r="G171">
        <v>2</v>
      </c>
      <c r="H171">
        <v>25</v>
      </c>
      <c r="I171">
        <v>50</v>
      </c>
    </row>
    <row r="172" spans="1:9" x14ac:dyDescent="0.35">
      <c r="A172">
        <v>171</v>
      </c>
      <c r="B172" s="1">
        <v>45254</v>
      </c>
      <c r="C172" t="s">
        <v>185</v>
      </c>
      <c r="D172" t="s">
        <v>14</v>
      </c>
      <c r="E172">
        <v>52</v>
      </c>
      <c r="F172" t="s">
        <v>15</v>
      </c>
      <c r="G172">
        <v>3</v>
      </c>
      <c r="H172">
        <v>300</v>
      </c>
      <c r="I172">
        <v>900</v>
      </c>
    </row>
    <row r="173" spans="1:9" x14ac:dyDescent="0.35">
      <c r="A173">
        <v>172</v>
      </c>
      <c r="B173" s="1">
        <v>45186</v>
      </c>
      <c r="C173" t="s">
        <v>186</v>
      </c>
      <c r="D173" t="s">
        <v>11</v>
      </c>
      <c r="E173">
        <v>32</v>
      </c>
      <c r="F173" t="s">
        <v>12</v>
      </c>
      <c r="G173">
        <v>2</v>
      </c>
      <c r="H173">
        <v>25</v>
      </c>
      <c r="I173">
        <v>50</v>
      </c>
    </row>
    <row r="174" spans="1:9" x14ac:dyDescent="0.35">
      <c r="A174">
        <v>173</v>
      </c>
      <c r="B174" s="1">
        <v>45238</v>
      </c>
      <c r="C174" t="s">
        <v>187</v>
      </c>
      <c r="D174" t="s">
        <v>11</v>
      </c>
      <c r="E174">
        <v>64</v>
      </c>
      <c r="F174" t="s">
        <v>17</v>
      </c>
      <c r="G174">
        <v>4</v>
      </c>
      <c r="H174">
        <v>30</v>
      </c>
      <c r="I174">
        <v>120</v>
      </c>
    </row>
    <row r="175" spans="1:9" x14ac:dyDescent="0.35">
      <c r="A175">
        <v>174</v>
      </c>
      <c r="B175" s="1">
        <v>45028</v>
      </c>
      <c r="C175" t="s">
        <v>188</v>
      </c>
      <c r="D175" t="s">
        <v>14</v>
      </c>
      <c r="E175">
        <v>39</v>
      </c>
      <c r="F175" t="s">
        <v>12</v>
      </c>
      <c r="G175">
        <v>1</v>
      </c>
      <c r="H175">
        <v>300</v>
      </c>
      <c r="I175">
        <v>300</v>
      </c>
    </row>
    <row r="176" spans="1:9" x14ac:dyDescent="0.35">
      <c r="A176">
        <v>175</v>
      </c>
      <c r="B176" s="1">
        <v>45005</v>
      </c>
      <c r="C176" t="s">
        <v>189</v>
      </c>
      <c r="D176" t="s">
        <v>14</v>
      </c>
      <c r="E176">
        <v>31</v>
      </c>
      <c r="F176" t="s">
        <v>17</v>
      </c>
      <c r="G176">
        <v>4</v>
      </c>
      <c r="H176">
        <v>25</v>
      </c>
      <c r="I176">
        <v>100</v>
      </c>
    </row>
    <row r="177" spans="1:9" x14ac:dyDescent="0.35">
      <c r="A177">
        <v>176</v>
      </c>
      <c r="B177" s="1">
        <v>45118</v>
      </c>
      <c r="C177" t="s">
        <v>190</v>
      </c>
      <c r="D177" t="s">
        <v>14</v>
      </c>
      <c r="E177">
        <v>43</v>
      </c>
      <c r="F177" t="s">
        <v>12</v>
      </c>
      <c r="G177">
        <v>2</v>
      </c>
      <c r="H177">
        <v>50</v>
      </c>
      <c r="I177">
        <v>100</v>
      </c>
    </row>
    <row r="178" spans="1:9" x14ac:dyDescent="0.35">
      <c r="A178">
        <v>177</v>
      </c>
      <c r="B178" s="1">
        <v>45009</v>
      </c>
      <c r="C178" t="s">
        <v>191</v>
      </c>
      <c r="D178" t="s">
        <v>11</v>
      </c>
      <c r="E178">
        <v>45</v>
      </c>
      <c r="F178" t="s">
        <v>12</v>
      </c>
      <c r="G178">
        <v>2</v>
      </c>
      <c r="H178">
        <v>50</v>
      </c>
      <c r="I178">
        <v>100</v>
      </c>
    </row>
    <row r="179" spans="1:9" x14ac:dyDescent="0.35">
      <c r="A179">
        <v>178</v>
      </c>
      <c r="B179" s="1">
        <v>45203</v>
      </c>
      <c r="C179" t="s">
        <v>192</v>
      </c>
      <c r="D179" t="s">
        <v>11</v>
      </c>
      <c r="E179">
        <v>40</v>
      </c>
      <c r="F179" t="s">
        <v>15</v>
      </c>
      <c r="G179">
        <v>2</v>
      </c>
      <c r="H179">
        <v>30</v>
      </c>
      <c r="I179">
        <v>60</v>
      </c>
    </row>
    <row r="180" spans="1:9" x14ac:dyDescent="0.35">
      <c r="A180">
        <v>179</v>
      </c>
      <c r="B180" s="1">
        <v>45198</v>
      </c>
      <c r="C180" t="s">
        <v>193</v>
      </c>
      <c r="D180" t="s">
        <v>11</v>
      </c>
      <c r="E180">
        <v>31</v>
      </c>
      <c r="F180" t="s">
        <v>17</v>
      </c>
      <c r="G180">
        <v>1</v>
      </c>
      <c r="H180">
        <v>300</v>
      </c>
      <c r="I180">
        <v>300</v>
      </c>
    </row>
    <row r="181" spans="1:9" x14ac:dyDescent="0.35">
      <c r="A181">
        <v>180</v>
      </c>
      <c r="B181" s="1">
        <v>44927</v>
      </c>
      <c r="C181" t="s">
        <v>194</v>
      </c>
      <c r="D181" t="s">
        <v>11</v>
      </c>
      <c r="E181">
        <v>41</v>
      </c>
      <c r="F181" t="s">
        <v>15</v>
      </c>
      <c r="G181">
        <v>3</v>
      </c>
      <c r="H181">
        <v>300</v>
      </c>
      <c r="I181">
        <v>900</v>
      </c>
    </row>
    <row r="182" spans="1:9" x14ac:dyDescent="0.35">
      <c r="A182">
        <v>181</v>
      </c>
      <c r="B182" s="1">
        <v>45233</v>
      </c>
      <c r="C182" t="s">
        <v>195</v>
      </c>
      <c r="D182" t="s">
        <v>11</v>
      </c>
      <c r="E182">
        <v>19</v>
      </c>
      <c r="F182" t="s">
        <v>17</v>
      </c>
      <c r="G182">
        <v>4</v>
      </c>
      <c r="H182">
        <v>300</v>
      </c>
      <c r="I182">
        <v>1200</v>
      </c>
    </row>
    <row r="183" spans="1:9" x14ac:dyDescent="0.35">
      <c r="A183">
        <v>182</v>
      </c>
      <c r="B183" s="1">
        <v>45092</v>
      </c>
      <c r="C183" t="s">
        <v>196</v>
      </c>
      <c r="D183" t="s">
        <v>11</v>
      </c>
      <c r="E183">
        <v>62</v>
      </c>
      <c r="F183" t="s">
        <v>12</v>
      </c>
      <c r="G183">
        <v>4</v>
      </c>
      <c r="H183">
        <v>30</v>
      </c>
      <c r="I183">
        <v>120</v>
      </c>
    </row>
    <row r="184" spans="1:9" x14ac:dyDescent="0.35">
      <c r="A184">
        <v>183</v>
      </c>
      <c r="B184" s="1">
        <v>45177</v>
      </c>
      <c r="C184" t="s">
        <v>197</v>
      </c>
      <c r="D184" t="s">
        <v>14</v>
      </c>
      <c r="E184">
        <v>43</v>
      </c>
      <c r="F184" t="s">
        <v>12</v>
      </c>
      <c r="G184">
        <v>3</v>
      </c>
      <c r="H184">
        <v>300</v>
      </c>
      <c r="I184">
        <v>900</v>
      </c>
    </row>
    <row r="185" spans="1:9" x14ac:dyDescent="0.35">
      <c r="A185">
        <v>184</v>
      </c>
      <c r="B185" s="1">
        <v>44936</v>
      </c>
      <c r="C185" t="s">
        <v>198</v>
      </c>
      <c r="D185" t="s">
        <v>11</v>
      </c>
      <c r="E185">
        <v>31</v>
      </c>
      <c r="F185" t="s">
        <v>17</v>
      </c>
      <c r="G185">
        <v>4</v>
      </c>
      <c r="H185">
        <v>50</v>
      </c>
      <c r="I185">
        <v>200</v>
      </c>
    </row>
    <row r="186" spans="1:9" x14ac:dyDescent="0.35">
      <c r="A186">
        <v>185</v>
      </c>
      <c r="B186" s="1">
        <v>44984</v>
      </c>
      <c r="C186" t="s">
        <v>199</v>
      </c>
      <c r="D186" t="s">
        <v>11</v>
      </c>
      <c r="E186">
        <v>24</v>
      </c>
      <c r="F186" t="s">
        <v>15</v>
      </c>
      <c r="G186">
        <v>1</v>
      </c>
      <c r="H186">
        <v>25</v>
      </c>
      <c r="I186">
        <v>25</v>
      </c>
    </row>
    <row r="187" spans="1:9" x14ac:dyDescent="0.35">
      <c r="A187">
        <v>186</v>
      </c>
      <c r="B187" s="1">
        <v>45112</v>
      </c>
      <c r="C187" t="s">
        <v>200</v>
      </c>
      <c r="D187" t="s">
        <v>11</v>
      </c>
      <c r="E187">
        <v>20</v>
      </c>
      <c r="F187" t="s">
        <v>15</v>
      </c>
      <c r="G187">
        <v>4</v>
      </c>
      <c r="H187">
        <v>50</v>
      </c>
      <c r="I187">
        <v>200</v>
      </c>
    </row>
    <row r="188" spans="1:9" x14ac:dyDescent="0.35">
      <c r="A188">
        <v>187</v>
      </c>
      <c r="B188" s="1">
        <v>45084</v>
      </c>
      <c r="C188" t="s">
        <v>201</v>
      </c>
      <c r="D188" t="s">
        <v>14</v>
      </c>
      <c r="E188">
        <v>64</v>
      </c>
      <c r="F188" t="s">
        <v>15</v>
      </c>
      <c r="G188">
        <v>2</v>
      </c>
      <c r="H188">
        <v>50</v>
      </c>
      <c r="I188">
        <v>100</v>
      </c>
    </row>
    <row r="189" spans="1:9" x14ac:dyDescent="0.35">
      <c r="A189">
        <v>188</v>
      </c>
      <c r="B189" s="1">
        <v>45049</v>
      </c>
      <c r="C189" t="s">
        <v>202</v>
      </c>
      <c r="D189" t="s">
        <v>11</v>
      </c>
      <c r="E189">
        <v>40</v>
      </c>
      <c r="F189" t="s">
        <v>15</v>
      </c>
      <c r="G189">
        <v>3</v>
      </c>
      <c r="H189">
        <v>25</v>
      </c>
      <c r="I189">
        <v>75</v>
      </c>
    </row>
    <row r="190" spans="1:9" x14ac:dyDescent="0.35">
      <c r="A190">
        <v>189</v>
      </c>
      <c r="B190" s="1">
        <v>44956</v>
      </c>
      <c r="C190" t="s">
        <v>203</v>
      </c>
      <c r="D190" t="s">
        <v>11</v>
      </c>
      <c r="E190">
        <v>63</v>
      </c>
      <c r="F190" t="s">
        <v>12</v>
      </c>
      <c r="G190">
        <v>1</v>
      </c>
      <c r="H190">
        <v>50</v>
      </c>
      <c r="I190">
        <v>50</v>
      </c>
    </row>
    <row r="191" spans="1:9" x14ac:dyDescent="0.35">
      <c r="A191">
        <v>190</v>
      </c>
      <c r="B191" s="1">
        <v>45050</v>
      </c>
      <c r="C191" t="s">
        <v>204</v>
      </c>
      <c r="D191" t="s">
        <v>14</v>
      </c>
      <c r="E191">
        <v>60</v>
      </c>
      <c r="F191" t="s">
        <v>12</v>
      </c>
      <c r="G191">
        <v>3</v>
      </c>
      <c r="H191">
        <v>30</v>
      </c>
      <c r="I191">
        <v>90</v>
      </c>
    </row>
    <row r="192" spans="1:9" x14ac:dyDescent="0.35">
      <c r="A192">
        <v>191</v>
      </c>
      <c r="B192" s="1">
        <v>45217</v>
      </c>
      <c r="C192" t="s">
        <v>205</v>
      </c>
      <c r="D192" t="s">
        <v>11</v>
      </c>
      <c r="E192">
        <v>64</v>
      </c>
      <c r="F192" t="s">
        <v>12</v>
      </c>
      <c r="G192">
        <v>1</v>
      </c>
      <c r="H192">
        <v>25</v>
      </c>
      <c r="I192">
        <v>25</v>
      </c>
    </row>
    <row r="193" spans="1:9" x14ac:dyDescent="0.35">
      <c r="A193">
        <v>192</v>
      </c>
      <c r="B193" s="1">
        <v>44967</v>
      </c>
      <c r="C193" t="s">
        <v>206</v>
      </c>
      <c r="D193" t="s">
        <v>11</v>
      </c>
      <c r="E193">
        <v>62</v>
      </c>
      <c r="F193" t="s">
        <v>12</v>
      </c>
      <c r="G193">
        <v>2</v>
      </c>
      <c r="H193">
        <v>50</v>
      </c>
      <c r="I193">
        <v>100</v>
      </c>
    </row>
    <row r="194" spans="1:9" x14ac:dyDescent="0.35">
      <c r="A194">
        <v>193</v>
      </c>
      <c r="B194" s="1">
        <v>44970</v>
      </c>
      <c r="C194" t="s">
        <v>207</v>
      </c>
      <c r="D194" t="s">
        <v>11</v>
      </c>
      <c r="E194">
        <v>35</v>
      </c>
      <c r="F194" t="s">
        <v>12</v>
      </c>
      <c r="G194">
        <v>3</v>
      </c>
      <c r="H194">
        <v>500</v>
      </c>
      <c r="I194">
        <v>1500</v>
      </c>
    </row>
    <row r="195" spans="1:9" x14ac:dyDescent="0.35">
      <c r="A195">
        <v>194</v>
      </c>
      <c r="B195" s="1">
        <v>45175</v>
      </c>
      <c r="C195" t="s">
        <v>208</v>
      </c>
      <c r="D195" t="s">
        <v>11</v>
      </c>
      <c r="E195">
        <v>55</v>
      </c>
      <c r="F195" t="s">
        <v>15</v>
      </c>
      <c r="G195">
        <v>4</v>
      </c>
      <c r="H195">
        <v>50</v>
      </c>
      <c r="I195">
        <v>200</v>
      </c>
    </row>
    <row r="196" spans="1:9" x14ac:dyDescent="0.35">
      <c r="A196">
        <v>195</v>
      </c>
      <c r="B196" s="1">
        <v>44962</v>
      </c>
      <c r="C196" t="s">
        <v>209</v>
      </c>
      <c r="D196" t="s">
        <v>11</v>
      </c>
      <c r="E196">
        <v>52</v>
      </c>
      <c r="F196" t="s">
        <v>15</v>
      </c>
      <c r="G196">
        <v>1</v>
      </c>
      <c r="H196">
        <v>30</v>
      </c>
      <c r="I196">
        <v>30</v>
      </c>
    </row>
    <row r="197" spans="1:9" x14ac:dyDescent="0.35">
      <c r="A197">
        <v>196</v>
      </c>
      <c r="B197" s="1">
        <v>45199</v>
      </c>
      <c r="C197" t="s">
        <v>210</v>
      </c>
      <c r="D197" t="s">
        <v>14</v>
      </c>
      <c r="E197">
        <v>32</v>
      </c>
      <c r="F197" t="s">
        <v>15</v>
      </c>
      <c r="G197">
        <v>3</v>
      </c>
      <c r="H197">
        <v>300</v>
      </c>
      <c r="I197">
        <v>900</v>
      </c>
    </row>
    <row r="198" spans="1:9" x14ac:dyDescent="0.35">
      <c r="A198">
        <v>197</v>
      </c>
      <c r="B198" s="1">
        <v>44991</v>
      </c>
      <c r="C198" t="s">
        <v>211</v>
      </c>
      <c r="D198" t="s">
        <v>14</v>
      </c>
      <c r="E198">
        <v>42</v>
      </c>
      <c r="F198" t="s">
        <v>15</v>
      </c>
      <c r="G198">
        <v>4</v>
      </c>
      <c r="H198">
        <v>50</v>
      </c>
      <c r="I198">
        <v>200</v>
      </c>
    </row>
    <row r="199" spans="1:9" x14ac:dyDescent="0.35">
      <c r="A199">
        <v>198</v>
      </c>
      <c r="B199" s="1">
        <v>44992</v>
      </c>
      <c r="C199" t="s">
        <v>212</v>
      </c>
      <c r="D199" t="s">
        <v>14</v>
      </c>
      <c r="E199">
        <v>54</v>
      </c>
      <c r="F199" t="s">
        <v>12</v>
      </c>
      <c r="G199">
        <v>3</v>
      </c>
      <c r="H199">
        <v>300</v>
      </c>
      <c r="I199">
        <v>900</v>
      </c>
    </row>
    <row r="200" spans="1:9" x14ac:dyDescent="0.35">
      <c r="A200">
        <v>199</v>
      </c>
      <c r="B200" s="1">
        <v>45264</v>
      </c>
      <c r="C200" t="s">
        <v>213</v>
      </c>
      <c r="D200" t="s">
        <v>11</v>
      </c>
      <c r="E200">
        <v>45</v>
      </c>
      <c r="F200" t="s">
        <v>12</v>
      </c>
      <c r="G200">
        <v>3</v>
      </c>
      <c r="H200">
        <v>500</v>
      </c>
      <c r="I200">
        <v>1500</v>
      </c>
    </row>
    <row r="201" spans="1:9" x14ac:dyDescent="0.35">
      <c r="A201">
        <v>200</v>
      </c>
      <c r="B201" s="1">
        <v>45170</v>
      </c>
      <c r="C201" t="s">
        <v>214</v>
      </c>
      <c r="D201" t="s">
        <v>11</v>
      </c>
      <c r="E201">
        <v>27</v>
      </c>
      <c r="F201" t="s">
        <v>12</v>
      </c>
      <c r="G201">
        <v>3</v>
      </c>
      <c r="H201">
        <v>50</v>
      </c>
      <c r="I201">
        <v>150</v>
      </c>
    </row>
    <row r="202" spans="1:9" x14ac:dyDescent="0.35">
      <c r="A202">
        <v>201</v>
      </c>
      <c r="B202" s="1">
        <v>45208</v>
      </c>
      <c r="C202" t="s">
        <v>215</v>
      </c>
      <c r="D202" t="s">
        <v>11</v>
      </c>
      <c r="E202">
        <v>56</v>
      </c>
      <c r="F202" t="s">
        <v>17</v>
      </c>
      <c r="G202">
        <v>1</v>
      </c>
      <c r="H202">
        <v>25</v>
      </c>
      <c r="I202">
        <v>25</v>
      </c>
    </row>
    <row r="203" spans="1:9" x14ac:dyDescent="0.35">
      <c r="A203">
        <v>202</v>
      </c>
      <c r="B203" s="1">
        <v>45011</v>
      </c>
      <c r="C203" t="s">
        <v>216</v>
      </c>
      <c r="D203" t="s">
        <v>14</v>
      </c>
      <c r="E203">
        <v>34</v>
      </c>
      <c r="F203" t="s">
        <v>15</v>
      </c>
      <c r="G203">
        <v>4</v>
      </c>
      <c r="H203">
        <v>300</v>
      </c>
      <c r="I203">
        <v>1200</v>
      </c>
    </row>
    <row r="204" spans="1:9" x14ac:dyDescent="0.35">
      <c r="A204">
        <v>203</v>
      </c>
      <c r="B204" s="1">
        <v>45062</v>
      </c>
      <c r="C204" t="s">
        <v>217</v>
      </c>
      <c r="D204" t="s">
        <v>11</v>
      </c>
      <c r="E204">
        <v>56</v>
      </c>
      <c r="F204" t="s">
        <v>15</v>
      </c>
      <c r="G204">
        <v>2</v>
      </c>
      <c r="H204">
        <v>500</v>
      </c>
      <c r="I204">
        <v>1000</v>
      </c>
    </row>
    <row r="205" spans="1:9" x14ac:dyDescent="0.35">
      <c r="A205">
        <v>204</v>
      </c>
      <c r="B205" s="1">
        <v>45197</v>
      </c>
      <c r="C205" t="s">
        <v>218</v>
      </c>
      <c r="D205" t="s">
        <v>11</v>
      </c>
      <c r="E205">
        <v>39</v>
      </c>
      <c r="F205" t="s">
        <v>12</v>
      </c>
      <c r="G205">
        <v>1</v>
      </c>
      <c r="H205">
        <v>25</v>
      </c>
      <c r="I205">
        <v>25</v>
      </c>
    </row>
    <row r="206" spans="1:9" x14ac:dyDescent="0.35">
      <c r="A206">
        <v>205</v>
      </c>
      <c r="B206" s="1">
        <v>45237</v>
      </c>
      <c r="C206" t="s">
        <v>219</v>
      </c>
      <c r="D206" t="s">
        <v>14</v>
      </c>
      <c r="E206">
        <v>43</v>
      </c>
      <c r="F206" t="s">
        <v>15</v>
      </c>
      <c r="G206">
        <v>1</v>
      </c>
      <c r="H206">
        <v>25</v>
      </c>
      <c r="I206">
        <v>25</v>
      </c>
    </row>
    <row r="207" spans="1:9" x14ac:dyDescent="0.35">
      <c r="A207">
        <v>206</v>
      </c>
      <c r="B207" s="1">
        <v>45143</v>
      </c>
      <c r="C207" t="s">
        <v>220</v>
      </c>
      <c r="D207" t="s">
        <v>11</v>
      </c>
      <c r="E207">
        <v>61</v>
      </c>
      <c r="F207" t="s">
        <v>15</v>
      </c>
      <c r="G207">
        <v>1</v>
      </c>
      <c r="H207">
        <v>25</v>
      </c>
      <c r="I207">
        <v>25</v>
      </c>
    </row>
    <row r="208" spans="1:9" x14ac:dyDescent="0.35">
      <c r="A208">
        <v>207</v>
      </c>
      <c r="B208" s="1">
        <v>45035</v>
      </c>
      <c r="C208" t="s">
        <v>221</v>
      </c>
      <c r="D208" t="s">
        <v>14</v>
      </c>
      <c r="E208">
        <v>42</v>
      </c>
      <c r="F208" t="s">
        <v>12</v>
      </c>
      <c r="G208">
        <v>2</v>
      </c>
      <c r="H208">
        <v>25</v>
      </c>
      <c r="I208">
        <v>50</v>
      </c>
    </row>
    <row r="209" spans="1:9" x14ac:dyDescent="0.35">
      <c r="A209">
        <v>208</v>
      </c>
      <c r="B209" s="1">
        <v>45203</v>
      </c>
      <c r="C209" t="s">
        <v>222</v>
      </c>
      <c r="D209" t="s">
        <v>14</v>
      </c>
      <c r="E209">
        <v>34</v>
      </c>
      <c r="F209" t="s">
        <v>17</v>
      </c>
      <c r="G209">
        <v>4</v>
      </c>
      <c r="H209">
        <v>50</v>
      </c>
      <c r="I209">
        <v>200</v>
      </c>
    </row>
    <row r="210" spans="1:9" x14ac:dyDescent="0.35">
      <c r="A210">
        <v>209</v>
      </c>
      <c r="B210" s="1">
        <v>45280</v>
      </c>
      <c r="C210" t="s">
        <v>223</v>
      </c>
      <c r="D210" t="s">
        <v>14</v>
      </c>
      <c r="E210">
        <v>30</v>
      </c>
      <c r="F210" t="s">
        <v>17</v>
      </c>
      <c r="G210">
        <v>4</v>
      </c>
      <c r="H210">
        <v>50</v>
      </c>
      <c r="I210">
        <v>200</v>
      </c>
    </row>
    <row r="211" spans="1:9" x14ac:dyDescent="0.35">
      <c r="A211">
        <v>210</v>
      </c>
      <c r="B211" s="1">
        <v>45029</v>
      </c>
      <c r="C211" t="s">
        <v>224</v>
      </c>
      <c r="D211" t="s">
        <v>11</v>
      </c>
      <c r="E211">
        <v>37</v>
      </c>
      <c r="F211" t="s">
        <v>17</v>
      </c>
      <c r="G211">
        <v>4</v>
      </c>
      <c r="H211">
        <v>50</v>
      </c>
      <c r="I211">
        <v>200</v>
      </c>
    </row>
    <row r="212" spans="1:9" x14ac:dyDescent="0.35">
      <c r="A212">
        <v>211</v>
      </c>
      <c r="B212" s="1">
        <v>45292</v>
      </c>
      <c r="C212" t="s">
        <v>225</v>
      </c>
      <c r="D212" t="s">
        <v>11</v>
      </c>
      <c r="E212">
        <v>42</v>
      </c>
      <c r="F212" t="s">
        <v>12</v>
      </c>
      <c r="G212">
        <v>3</v>
      </c>
      <c r="H212">
        <v>500</v>
      </c>
      <c r="I212">
        <v>1500</v>
      </c>
    </row>
    <row r="213" spans="1:9" x14ac:dyDescent="0.35">
      <c r="A213">
        <v>212</v>
      </c>
      <c r="B213" s="1">
        <v>45086</v>
      </c>
      <c r="C213" t="s">
        <v>226</v>
      </c>
      <c r="D213" t="s">
        <v>11</v>
      </c>
      <c r="E213">
        <v>21</v>
      </c>
      <c r="F213" t="s">
        <v>15</v>
      </c>
      <c r="G213">
        <v>3</v>
      </c>
      <c r="H213">
        <v>500</v>
      </c>
      <c r="I213">
        <v>1500</v>
      </c>
    </row>
    <row r="214" spans="1:9" x14ac:dyDescent="0.35">
      <c r="A214">
        <v>213</v>
      </c>
      <c r="B214" s="1">
        <v>45131</v>
      </c>
      <c r="C214" t="s">
        <v>227</v>
      </c>
      <c r="D214" t="s">
        <v>11</v>
      </c>
      <c r="E214">
        <v>27</v>
      </c>
      <c r="F214" t="s">
        <v>12</v>
      </c>
      <c r="G214">
        <v>3</v>
      </c>
      <c r="H214">
        <v>500</v>
      </c>
      <c r="I214">
        <v>1500</v>
      </c>
    </row>
    <row r="215" spans="1:9" x14ac:dyDescent="0.35">
      <c r="A215">
        <v>214</v>
      </c>
      <c r="B215" s="1">
        <v>45270</v>
      </c>
      <c r="C215" t="s">
        <v>228</v>
      </c>
      <c r="D215" t="s">
        <v>11</v>
      </c>
      <c r="E215">
        <v>20</v>
      </c>
      <c r="F215" t="s">
        <v>12</v>
      </c>
      <c r="G215">
        <v>2</v>
      </c>
      <c r="H215">
        <v>30</v>
      </c>
      <c r="I215">
        <v>60</v>
      </c>
    </row>
    <row r="216" spans="1:9" x14ac:dyDescent="0.35">
      <c r="A216">
        <v>215</v>
      </c>
      <c r="B216" s="1">
        <v>45259</v>
      </c>
      <c r="C216" t="s">
        <v>229</v>
      </c>
      <c r="D216" t="s">
        <v>11</v>
      </c>
      <c r="E216">
        <v>58</v>
      </c>
      <c r="F216" t="s">
        <v>15</v>
      </c>
      <c r="G216">
        <v>3</v>
      </c>
      <c r="H216">
        <v>500</v>
      </c>
      <c r="I216">
        <v>1500</v>
      </c>
    </row>
    <row r="217" spans="1:9" x14ac:dyDescent="0.35">
      <c r="A217">
        <v>216</v>
      </c>
      <c r="B217" s="1">
        <v>45118</v>
      </c>
      <c r="C217" t="s">
        <v>230</v>
      </c>
      <c r="D217" t="s">
        <v>11</v>
      </c>
      <c r="E217">
        <v>62</v>
      </c>
      <c r="F217" t="s">
        <v>17</v>
      </c>
      <c r="G217">
        <v>2</v>
      </c>
      <c r="H217">
        <v>50</v>
      </c>
      <c r="I217">
        <v>100</v>
      </c>
    </row>
    <row r="218" spans="1:9" x14ac:dyDescent="0.35">
      <c r="A218">
        <v>217</v>
      </c>
      <c r="B218" s="1">
        <v>45151</v>
      </c>
      <c r="C218" t="s">
        <v>231</v>
      </c>
      <c r="D218" t="s">
        <v>14</v>
      </c>
      <c r="E218">
        <v>35</v>
      </c>
      <c r="F218" t="s">
        <v>17</v>
      </c>
      <c r="G218">
        <v>4</v>
      </c>
      <c r="H218">
        <v>50</v>
      </c>
      <c r="I218">
        <v>200</v>
      </c>
    </row>
    <row r="219" spans="1:9" x14ac:dyDescent="0.35">
      <c r="A219">
        <v>218</v>
      </c>
      <c r="B219" s="1">
        <v>45191</v>
      </c>
      <c r="C219" t="s">
        <v>232</v>
      </c>
      <c r="D219" t="s">
        <v>11</v>
      </c>
      <c r="E219">
        <v>64</v>
      </c>
      <c r="F219" t="s">
        <v>12</v>
      </c>
      <c r="G219">
        <v>3</v>
      </c>
      <c r="H219">
        <v>30</v>
      </c>
      <c r="I219">
        <v>90</v>
      </c>
    </row>
    <row r="220" spans="1:9" x14ac:dyDescent="0.35">
      <c r="A220">
        <v>219</v>
      </c>
      <c r="B220" s="1">
        <v>45158</v>
      </c>
      <c r="C220" t="s">
        <v>233</v>
      </c>
      <c r="D220" t="s">
        <v>14</v>
      </c>
      <c r="E220">
        <v>53</v>
      </c>
      <c r="F220" t="s">
        <v>17</v>
      </c>
      <c r="G220">
        <v>3</v>
      </c>
      <c r="H220">
        <v>30</v>
      </c>
      <c r="I220">
        <v>90</v>
      </c>
    </row>
    <row r="221" spans="1:9" x14ac:dyDescent="0.35">
      <c r="A221">
        <v>220</v>
      </c>
      <c r="B221" s="1">
        <v>44988</v>
      </c>
      <c r="C221" t="s">
        <v>234</v>
      </c>
      <c r="D221" t="s">
        <v>11</v>
      </c>
      <c r="E221">
        <v>64</v>
      </c>
      <c r="F221" t="s">
        <v>12</v>
      </c>
      <c r="G221">
        <v>1</v>
      </c>
      <c r="H221">
        <v>500</v>
      </c>
      <c r="I221">
        <v>500</v>
      </c>
    </row>
    <row r="222" spans="1:9" x14ac:dyDescent="0.35">
      <c r="A222">
        <v>221</v>
      </c>
      <c r="B222" s="1">
        <v>45053</v>
      </c>
      <c r="C222" t="s">
        <v>235</v>
      </c>
      <c r="D222" t="s">
        <v>11</v>
      </c>
      <c r="E222">
        <v>39</v>
      </c>
      <c r="F222" t="s">
        <v>12</v>
      </c>
      <c r="G222">
        <v>2</v>
      </c>
      <c r="H222">
        <v>300</v>
      </c>
      <c r="I222">
        <v>600</v>
      </c>
    </row>
    <row r="223" spans="1:9" x14ac:dyDescent="0.35">
      <c r="A223">
        <v>222</v>
      </c>
      <c r="B223" s="1">
        <v>45042</v>
      </c>
      <c r="C223" t="s">
        <v>236</v>
      </c>
      <c r="D223" t="s">
        <v>11</v>
      </c>
      <c r="E223">
        <v>51</v>
      </c>
      <c r="F223" t="s">
        <v>15</v>
      </c>
      <c r="G223">
        <v>4</v>
      </c>
      <c r="H223">
        <v>30</v>
      </c>
      <c r="I223">
        <v>120</v>
      </c>
    </row>
    <row r="224" spans="1:9" x14ac:dyDescent="0.35">
      <c r="A224">
        <v>223</v>
      </c>
      <c r="B224" s="1">
        <v>44959</v>
      </c>
      <c r="C224" t="s">
        <v>237</v>
      </c>
      <c r="D224" t="s">
        <v>14</v>
      </c>
      <c r="E224">
        <v>64</v>
      </c>
      <c r="F224" t="s">
        <v>15</v>
      </c>
      <c r="G224">
        <v>1</v>
      </c>
      <c r="H224">
        <v>25</v>
      </c>
      <c r="I224">
        <v>25</v>
      </c>
    </row>
    <row r="225" spans="1:9" x14ac:dyDescent="0.35">
      <c r="A225">
        <v>224</v>
      </c>
      <c r="B225" s="1">
        <v>45100</v>
      </c>
      <c r="C225" t="s">
        <v>238</v>
      </c>
      <c r="D225" t="s">
        <v>14</v>
      </c>
      <c r="E225">
        <v>25</v>
      </c>
      <c r="F225" t="s">
        <v>15</v>
      </c>
      <c r="G225">
        <v>1</v>
      </c>
      <c r="H225">
        <v>50</v>
      </c>
      <c r="I225">
        <v>50</v>
      </c>
    </row>
    <row r="226" spans="1:9" x14ac:dyDescent="0.35">
      <c r="A226">
        <v>225</v>
      </c>
      <c r="B226" s="1">
        <v>44937</v>
      </c>
      <c r="C226" t="s">
        <v>239</v>
      </c>
      <c r="D226" t="s">
        <v>14</v>
      </c>
      <c r="E226">
        <v>57</v>
      </c>
      <c r="F226" t="s">
        <v>12</v>
      </c>
      <c r="G226">
        <v>4</v>
      </c>
      <c r="H226">
        <v>25</v>
      </c>
      <c r="I226">
        <v>100</v>
      </c>
    </row>
    <row r="227" spans="1:9" x14ac:dyDescent="0.35">
      <c r="A227">
        <v>226</v>
      </c>
      <c r="B227" s="1">
        <v>45228</v>
      </c>
      <c r="C227" t="s">
        <v>240</v>
      </c>
      <c r="D227" t="s">
        <v>14</v>
      </c>
      <c r="E227">
        <v>61</v>
      </c>
      <c r="F227" t="s">
        <v>15</v>
      </c>
      <c r="G227">
        <v>1</v>
      </c>
      <c r="H227">
        <v>50</v>
      </c>
      <c r="I227">
        <v>50</v>
      </c>
    </row>
    <row r="228" spans="1:9" x14ac:dyDescent="0.35">
      <c r="A228">
        <v>227</v>
      </c>
      <c r="B228" s="1">
        <v>45210</v>
      </c>
      <c r="C228" t="s">
        <v>241</v>
      </c>
      <c r="D228" t="s">
        <v>11</v>
      </c>
      <c r="E228">
        <v>36</v>
      </c>
      <c r="F228" t="s">
        <v>17</v>
      </c>
      <c r="G228">
        <v>2</v>
      </c>
      <c r="H228">
        <v>50</v>
      </c>
      <c r="I228">
        <v>100</v>
      </c>
    </row>
    <row r="229" spans="1:9" x14ac:dyDescent="0.35">
      <c r="A229">
        <v>228</v>
      </c>
      <c r="B229" s="1">
        <v>45044</v>
      </c>
      <c r="C229" t="s">
        <v>242</v>
      </c>
      <c r="D229" t="s">
        <v>14</v>
      </c>
      <c r="E229">
        <v>59</v>
      </c>
      <c r="F229" t="s">
        <v>17</v>
      </c>
      <c r="G229">
        <v>2</v>
      </c>
      <c r="H229">
        <v>30</v>
      </c>
      <c r="I229">
        <v>60</v>
      </c>
    </row>
    <row r="230" spans="1:9" x14ac:dyDescent="0.35">
      <c r="A230">
        <v>229</v>
      </c>
      <c r="B230" s="1">
        <v>45228</v>
      </c>
      <c r="C230" t="s">
        <v>243</v>
      </c>
      <c r="D230" t="s">
        <v>11</v>
      </c>
      <c r="E230">
        <v>58</v>
      </c>
      <c r="F230" t="s">
        <v>12</v>
      </c>
      <c r="G230">
        <v>3</v>
      </c>
      <c r="H230">
        <v>30</v>
      </c>
      <c r="I230">
        <v>90</v>
      </c>
    </row>
    <row r="231" spans="1:9" x14ac:dyDescent="0.35">
      <c r="A231">
        <v>230</v>
      </c>
      <c r="B231" s="1">
        <v>45039</v>
      </c>
      <c r="C231" t="s">
        <v>244</v>
      </c>
      <c r="D231" t="s">
        <v>11</v>
      </c>
      <c r="E231">
        <v>54</v>
      </c>
      <c r="F231" t="s">
        <v>12</v>
      </c>
      <c r="G231">
        <v>1</v>
      </c>
      <c r="H231">
        <v>25</v>
      </c>
      <c r="I231">
        <v>25</v>
      </c>
    </row>
    <row r="232" spans="1:9" x14ac:dyDescent="0.35">
      <c r="A232">
        <v>231</v>
      </c>
      <c r="B232" s="1">
        <v>44930</v>
      </c>
      <c r="C232" t="s">
        <v>245</v>
      </c>
      <c r="D232" t="s">
        <v>14</v>
      </c>
      <c r="E232">
        <v>23</v>
      </c>
      <c r="F232" t="s">
        <v>15</v>
      </c>
      <c r="G232">
        <v>3</v>
      </c>
      <c r="H232">
        <v>50</v>
      </c>
      <c r="I232">
        <v>150</v>
      </c>
    </row>
    <row r="233" spans="1:9" x14ac:dyDescent="0.35">
      <c r="A233">
        <v>232</v>
      </c>
      <c r="B233" s="1">
        <v>44963</v>
      </c>
      <c r="C233" t="s">
        <v>246</v>
      </c>
      <c r="D233" t="s">
        <v>14</v>
      </c>
      <c r="E233">
        <v>43</v>
      </c>
      <c r="F233" t="s">
        <v>12</v>
      </c>
      <c r="G233">
        <v>1</v>
      </c>
      <c r="H233">
        <v>25</v>
      </c>
      <c r="I233">
        <v>25</v>
      </c>
    </row>
    <row r="234" spans="1:9" x14ac:dyDescent="0.35">
      <c r="A234">
        <v>233</v>
      </c>
      <c r="B234" s="1">
        <v>45289</v>
      </c>
      <c r="C234" t="s">
        <v>247</v>
      </c>
      <c r="D234" t="s">
        <v>14</v>
      </c>
      <c r="E234">
        <v>51</v>
      </c>
      <c r="F234" t="s">
        <v>12</v>
      </c>
      <c r="G234">
        <v>2</v>
      </c>
      <c r="H234">
        <v>300</v>
      </c>
      <c r="I234">
        <v>600</v>
      </c>
    </row>
    <row r="235" spans="1:9" x14ac:dyDescent="0.35">
      <c r="A235">
        <v>234</v>
      </c>
      <c r="B235" s="1">
        <v>45250</v>
      </c>
      <c r="C235" t="s">
        <v>248</v>
      </c>
      <c r="D235" t="s">
        <v>14</v>
      </c>
      <c r="E235">
        <v>62</v>
      </c>
      <c r="F235" t="s">
        <v>17</v>
      </c>
      <c r="G235">
        <v>2</v>
      </c>
      <c r="H235">
        <v>25</v>
      </c>
      <c r="I235">
        <v>50</v>
      </c>
    </row>
    <row r="236" spans="1:9" x14ac:dyDescent="0.35">
      <c r="A236">
        <v>235</v>
      </c>
      <c r="B236" s="1">
        <v>44957</v>
      </c>
      <c r="C236" t="s">
        <v>249</v>
      </c>
      <c r="D236" t="s">
        <v>14</v>
      </c>
      <c r="E236">
        <v>23</v>
      </c>
      <c r="F236" t="s">
        <v>17</v>
      </c>
      <c r="G236">
        <v>2</v>
      </c>
      <c r="H236">
        <v>500</v>
      </c>
      <c r="I236">
        <v>1000</v>
      </c>
    </row>
    <row r="237" spans="1:9" x14ac:dyDescent="0.35">
      <c r="A237">
        <v>236</v>
      </c>
      <c r="B237" s="1">
        <v>45044</v>
      </c>
      <c r="C237" t="s">
        <v>250</v>
      </c>
      <c r="D237" t="s">
        <v>14</v>
      </c>
      <c r="E237">
        <v>54</v>
      </c>
      <c r="F237" t="s">
        <v>15</v>
      </c>
      <c r="G237">
        <v>1</v>
      </c>
      <c r="H237">
        <v>25</v>
      </c>
      <c r="I237">
        <v>25</v>
      </c>
    </row>
    <row r="238" spans="1:9" x14ac:dyDescent="0.35">
      <c r="A238">
        <v>237</v>
      </c>
      <c r="B238" s="1">
        <v>44961</v>
      </c>
      <c r="C238" t="s">
        <v>251</v>
      </c>
      <c r="D238" t="s">
        <v>14</v>
      </c>
      <c r="E238">
        <v>50</v>
      </c>
      <c r="F238" t="s">
        <v>12</v>
      </c>
      <c r="G238">
        <v>2</v>
      </c>
      <c r="H238">
        <v>500</v>
      </c>
      <c r="I238">
        <v>1000</v>
      </c>
    </row>
    <row r="239" spans="1:9" x14ac:dyDescent="0.35">
      <c r="A239">
        <v>238</v>
      </c>
      <c r="B239" s="1">
        <v>44943</v>
      </c>
      <c r="C239" t="s">
        <v>252</v>
      </c>
      <c r="D239" t="s">
        <v>14</v>
      </c>
      <c r="E239">
        <v>39</v>
      </c>
      <c r="F239" t="s">
        <v>12</v>
      </c>
      <c r="G239">
        <v>1</v>
      </c>
      <c r="H239">
        <v>500</v>
      </c>
      <c r="I239">
        <v>500</v>
      </c>
    </row>
    <row r="240" spans="1:9" x14ac:dyDescent="0.35">
      <c r="A240">
        <v>239</v>
      </c>
      <c r="B240" s="1">
        <v>45096</v>
      </c>
      <c r="C240" t="s">
        <v>253</v>
      </c>
      <c r="D240" t="s">
        <v>11</v>
      </c>
      <c r="E240">
        <v>38</v>
      </c>
      <c r="F240" t="s">
        <v>17</v>
      </c>
      <c r="G240">
        <v>3</v>
      </c>
      <c r="H240">
        <v>500</v>
      </c>
      <c r="I240">
        <v>1500</v>
      </c>
    </row>
    <row r="241" spans="1:9" x14ac:dyDescent="0.35">
      <c r="A241">
        <v>240</v>
      </c>
      <c r="B241" s="1">
        <v>44963</v>
      </c>
      <c r="C241" t="s">
        <v>254</v>
      </c>
      <c r="D241" t="s">
        <v>14</v>
      </c>
      <c r="E241">
        <v>23</v>
      </c>
      <c r="F241" t="s">
        <v>12</v>
      </c>
      <c r="G241">
        <v>1</v>
      </c>
      <c r="H241">
        <v>300</v>
      </c>
      <c r="I241">
        <v>300</v>
      </c>
    </row>
    <row r="242" spans="1:9" x14ac:dyDescent="0.35">
      <c r="A242">
        <v>241</v>
      </c>
      <c r="B242" s="1">
        <v>45190</v>
      </c>
      <c r="C242" t="s">
        <v>255</v>
      </c>
      <c r="D242" t="s">
        <v>14</v>
      </c>
      <c r="E242">
        <v>23</v>
      </c>
      <c r="F242" t="s">
        <v>17</v>
      </c>
      <c r="G242">
        <v>3</v>
      </c>
      <c r="H242">
        <v>25</v>
      </c>
      <c r="I242">
        <v>75</v>
      </c>
    </row>
    <row r="243" spans="1:9" x14ac:dyDescent="0.35">
      <c r="A243">
        <v>242</v>
      </c>
      <c r="B243" s="1">
        <v>45048</v>
      </c>
      <c r="C243" t="s">
        <v>256</v>
      </c>
      <c r="D243" t="s">
        <v>11</v>
      </c>
      <c r="E243">
        <v>21</v>
      </c>
      <c r="F243" t="s">
        <v>15</v>
      </c>
      <c r="G243">
        <v>1</v>
      </c>
      <c r="H243">
        <v>25</v>
      </c>
      <c r="I243">
        <v>25</v>
      </c>
    </row>
    <row r="244" spans="1:9" x14ac:dyDescent="0.35">
      <c r="A244">
        <v>243</v>
      </c>
      <c r="B244" s="1">
        <v>45069</v>
      </c>
      <c r="C244" t="s">
        <v>257</v>
      </c>
      <c r="D244" t="s">
        <v>14</v>
      </c>
      <c r="E244">
        <v>47</v>
      </c>
      <c r="F244" t="s">
        <v>17</v>
      </c>
      <c r="G244">
        <v>3</v>
      </c>
      <c r="H244">
        <v>300</v>
      </c>
      <c r="I244">
        <v>900</v>
      </c>
    </row>
    <row r="245" spans="1:9" x14ac:dyDescent="0.35">
      <c r="A245">
        <v>244</v>
      </c>
      <c r="B245" s="1">
        <v>45269</v>
      </c>
      <c r="C245" t="s">
        <v>258</v>
      </c>
      <c r="D245" t="s">
        <v>11</v>
      </c>
      <c r="E245">
        <v>28</v>
      </c>
      <c r="F245" t="s">
        <v>12</v>
      </c>
      <c r="G245">
        <v>2</v>
      </c>
      <c r="H245">
        <v>50</v>
      </c>
      <c r="I245">
        <v>100</v>
      </c>
    </row>
    <row r="246" spans="1:9" x14ac:dyDescent="0.35">
      <c r="A246">
        <v>245</v>
      </c>
      <c r="B246" s="1">
        <v>45175</v>
      </c>
      <c r="C246" t="s">
        <v>259</v>
      </c>
      <c r="D246" t="s">
        <v>11</v>
      </c>
      <c r="E246">
        <v>47</v>
      </c>
      <c r="F246" t="s">
        <v>15</v>
      </c>
      <c r="G246">
        <v>3</v>
      </c>
      <c r="H246">
        <v>30</v>
      </c>
      <c r="I246">
        <v>90</v>
      </c>
    </row>
    <row r="247" spans="1:9" x14ac:dyDescent="0.35">
      <c r="A247">
        <v>246</v>
      </c>
      <c r="B247" s="1">
        <v>45036</v>
      </c>
      <c r="C247" t="s">
        <v>260</v>
      </c>
      <c r="D247" t="s">
        <v>14</v>
      </c>
      <c r="E247">
        <v>48</v>
      </c>
      <c r="F247" t="s">
        <v>17</v>
      </c>
      <c r="G247">
        <v>2</v>
      </c>
      <c r="H247">
        <v>25</v>
      </c>
      <c r="I247">
        <v>50</v>
      </c>
    </row>
    <row r="248" spans="1:9" x14ac:dyDescent="0.35">
      <c r="A248">
        <v>247</v>
      </c>
      <c r="B248" s="1">
        <v>45203</v>
      </c>
      <c r="C248" t="s">
        <v>261</v>
      </c>
      <c r="D248" t="s">
        <v>11</v>
      </c>
      <c r="E248">
        <v>41</v>
      </c>
      <c r="F248" t="s">
        <v>17</v>
      </c>
      <c r="G248">
        <v>2</v>
      </c>
      <c r="H248">
        <v>30</v>
      </c>
      <c r="I248">
        <v>60</v>
      </c>
    </row>
    <row r="249" spans="1:9" x14ac:dyDescent="0.35">
      <c r="A249">
        <v>248</v>
      </c>
      <c r="B249" s="1">
        <v>44994</v>
      </c>
      <c r="C249" t="s">
        <v>262</v>
      </c>
      <c r="D249" t="s">
        <v>11</v>
      </c>
      <c r="E249">
        <v>26</v>
      </c>
      <c r="F249" t="s">
        <v>15</v>
      </c>
      <c r="G249">
        <v>3</v>
      </c>
      <c r="H249">
        <v>300</v>
      </c>
      <c r="I249">
        <v>900</v>
      </c>
    </row>
    <row r="250" spans="1:9" x14ac:dyDescent="0.35">
      <c r="A250">
        <v>249</v>
      </c>
      <c r="B250" s="1">
        <v>45219</v>
      </c>
      <c r="C250" t="s">
        <v>263</v>
      </c>
      <c r="D250" t="s">
        <v>11</v>
      </c>
      <c r="E250">
        <v>20</v>
      </c>
      <c r="F250" t="s">
        <v>15</v>
      </c>
      <c r="G250">
        <v>1</v>
      </c>
      <c r="H250">
        <v>50</v>
      </c>
      <c r="I250">
        <v>50</v>
      </c>
    </row>
    <row r="251" spans="1:9" x14ac:dyDescent="0.35">
      <c r="A251">
        <v>250</v>
      </c>
      <c r="B251" s="1">
        <v>45222</v>
      </c>
      <c r="C251" t="s">
        <v>264</v>
      </c>
      <c r="D251" t="s">
        <v>11</v>
      </c>
      <c r="E251">
        <v>48</v>
      </c>
      <c r="F251" t="s">
        <v>17</v>
      </c>
      <c r="G251">
        <v>1</v>
      </c>
      <c r="H251">
        <v>50</v>
      </c>
      <c r="I251">
        <v>50</v>
      </c>
    </row>
    <row r="252" spans="1:9" x14ac:dyDescent="0.35">
      <c r="A252">
        <v>251</v>
      </c>
      <c r="B252" s="1">
        <v>45169</v>
      </c>
      <c r="C252" t="s">
        <v>265</v>
      </c>
      <c r="D252" t="s">
        <v>14</v>
      </c>
      <c r="E252">
        <v>57</v>
      </c>
      <c r="F252" t="s">
        <v>12</v>
      </c>
      <c r="G252">
        <v>4</v>
      </c>
      <c r="H252">
        <v>50</v>
      </c>
      <c r="I252">
        <v>200</v>
      </c>
    </row>
    <row r="253" spans="1:9" x14ac:dyDescent="0.35">
      <c r="A253">
        <v>252</v>
      </c>
      <c r="B253" s="1">
        <v>45051</v>
      </c>
      <c r="C253" t="s">
        <v>266</v>
      </c>
      <c r="D253" t="s">
        <v>11</v>
      </c>
      <c r="E253">
        <v>54</v>
      </c>
      <c r="F253" t="s">
        <v>17</v>
      </c>
      <c r="G253">
        <v>1</v>
      </c>
      <c r="H253">
        <v>300</v>
      </c>
      <c r="I253">
        <v>300</v>
      </c>
    </row>
    <row r="254" spans="1:9" x14ac:dyDescent="0.35">
      <c r="A254">
        <v>253</v>
      </c>
      <c r="B254" s="1">
        <v>45169</v>
      </c>
      <c r="C254" t="s">
        <v>267</v>
      </c>
      <c r="D254" t="s">
        <v>14</v>
      </c>
      <c r="E254">
        <v>53</v>
      </c>
      <c r="F254" t="s">
        <v>15</v>
      </c>
      <c r="G254">
        <v>4</v>
      </c>
      <c r="H254">
        <v>500</v>
      </c>
      <c r="I254">
        <v>2000</v>
      </c>
    </row>
    <row r="255" spans="1:9" x14ac:dyDescent="0.35">
      <c r="A255">
        <v>254</v>
      </c>
      <c r="B255" s="1">
        <v>45135</v>
      </c>
      <c r="C255" t="s">
        <v>268</v>
      </c>
      <c r="D255" t="s">
        <v>11</v>
      </c>
      <c r="E255">
        <v>41</v>
      </c>
      <c r="F255" t="s">
        <v>17</v>
      </c>
      <c r="G255">
        <v>1</v>
      </c>
      <c r="H255">
        <v>500</v>
      </c>
      <c r="I255">
        <v>500</v>
      </c>
    </row>
    <row r="256" spans="1:9" x14ac:dyDescent="0.35">
      <c r="A256">
        <v>255</v>
      </c>
      <c r="B256" s="1">
        <v>45024</v>
      </c>
      <c r="C256" t="s">
        <v>269</v>
      </c>
      <c r="D256" t="s">
        <v>11</v>
      </c>
      <c r="E256">
        <v>48</v>
      </c>
      <c r="F256" t="s">
        <v>15</v>
      </c>
      <c r="G256">
        <v>1</v>
      </c>
      <c r="H256">
        <v>30</v>
      </c>
      <c r="I256">
        <v>30</v>
      </c>
    </row>
    <row r="257" spans="1:9" x14ac:dyDescent="0.35">
      <c r="A257">
        <v>256</v>
      </c>
      <c r="B257" s="1">
        <v>44975</v>
      </c>
      <c r="C257" t="s">
        <v>270</v>
      </c>
      <c r="D257" t="s">
        <v>11</v>
      </c>
      <c r="E257">
        <v>23</v>
      </c>
      <c r="F257" t="s">
        <v>15</v>
      </c>
      <c r="G257">
        <v>2</v>
      </c>
      <c r="H257">
        <v>500</v>
      </c>
      <c r="I257">
        <v>1000</v>
      </c>
    </row>
    <row r="258" spans="1:9" x14ac:dyDescent="0.35">
      <c r="A258">
        <v>257</v>
      </c>
      <c r="B258" s="1">
        <v>44976</v>
      </c>
      <c r="C258" t="s">
        <v>271</v>
      </c>
      <c r="D258" t="s">
        <v>11</v>
      </c>
      <c r="E258">
        <v>19</v>
      </c>
      <c r="F258" t="s">
        <v>12</v>
      </c>
      <c r="G258">
        <v>4</v>
      </c>
      <c r="H258">
        <v>500</v>
      </c>
      <c r="I258">
        <v>2000</v>
      </c>
    </row>
    <row r="259" spans="1:9" x14ac:dyDescent="0.35">
      <c r="A259">
        <v>258</v>
      </c>
      <c r="B259" s="1">
        <v>45264</v>
      </c>
      <c r="C259" t="s">
        <v>272</v>
      </c>
      <c r="D259" t="s">
        <v>14</v>
      </c>
      <c r="E259">
        <v>37</v>
      </c>
      <c r="F259" t="s">
        <v>15</v>
      </c>
      <c r="G259">
        <v>1</v>
      </c>
      <c r="H259">
        <v>50</v>
      </c>
      <c r="I259">
        <v>50</v>
      </c>
    </row>
    <row r="260" spans="1:9" x14ac:dyDescent="0.35">
      <c r="A260">
        <v>259</v>
      </c>
      <c r="B260" s="1">
        <v>45147</v>
      </c>
      <c r="C260" t="s">
        <v>273</v>
      </c>
      <c r="D260" t="s">
        <v>14</v>
      </c>
      <c r="E260">
        <v>45</v>
      </c>
      <c r="F260" t="s">
        <v>15</v>
      </c>
      <c r="G260">
        <v>4</v>
      </c>
      <c r="H260">
        <v>50</v>
      </c>
      <c r="I260">
        <v>200</v>
      </c>
    </row>
    <row r="261" spans="1:9" x14ac:dyDescent="0.35">
      <c r="A261">
        <v>260</v>
      </c>
      <c r="B261" s="1">
        <v>45108</v>
      </c>
      <c r="C261" t="s">
        <v>274</v>
      </c>
      <c r="D261" t="s">
        <v>11</v>
      </c>
      <c r="E261">
        <v>28</v>
      </c>
      <c r="F261" t="s">
        <v>12</v>
      </c>
      <c r="G261">
        <v>2</v>
      </c>
      <c r="H261">
        <v>30</v>
      </c>
      <c r="I261">
        <v>60</v>
      </c>
    </row>
    <row r="262" spans="1:9" x14ac:dyDescent="0.35">
      <c r="A262">
        <v>261</v>
      </c>
      <c r="B262" s="1">
        <v>45143</v>
      </c>
      <c r="C262" t="s">
        <v>275</v>
      </c>
      <c r="D262" t="s">
        <v>11</v>
      </c>
      <c r="E262">
        <v>21</v>
      </c>
      <c r="F262" t="s">
        <v>15</v>
      </c>
      <c r="G262">
        <v>2</v>
      </c>
      <c r="H262">
        <v>25</v>
      </c>
      <c r="I262">
        <v>50</v>
      </c>
    </row>
    <row r="263" spans="1:9" x14ac:dyDescent="0.35">
      <c r="A263">
        <v>262</v>
      </c>
      <c r="B263" s="1">
        <v>45137</v>
      </c>
      <c r="C263" t="s">
        <v>276</v>
      </c>
      <c r="D263" t="s">
        <v>14</v>
      </c>
      <c r="E263">
        <v>32</v>
      </c>
      <c r="F263" t="s">
        <v>12</v>
      </c>
      <c r="G263">
        <v>4</v>
      </c>
      <c r="H263">
        <v>30</v>
      </c>
      <c r="I263">
        <v>120</v>
      </c>
    </row>
    <row r="264" spans="1:9" x14ac:dyDescent="0.35">
      <c r="A264">
        <v>263</v>
      </c>
      <c r="B264" s="1">
        <v>45166</v>
      </c>
      <c r="C264" t="s">
        <v>277</v>
      </c>
      <c r="D264" t="s">
        <v>11</v>
      </c>
      <c r="E264">
        <v>23</v>
      </c>
      <c r="F264" t="s">
        <v>12</v>
      </c>
      <c r="G264">
        <v>2</v>
      </c>
      <c r="H264">
        <v>30</v>
      </c>
      <c r="I264">
        <v>60</v>
      </c>
    </row>
    <row r="265" spans="1:9" x14ac:dyDescent="0.35">
      <c r="A265">
        <v>264</v>
      </c>
      <c r="B265" s="1">
        <v>44954</v>
      </c>
      <c r="C265" t="s">
        <v>278</v>
      </c>
      <c r="D265" t="s">
        <v>11</v>
      </c>
      <c r="E265">
        <v>47</v>
      </c>
      <c r="F265" t="s">
        <v>15</v>
      </c>
      <c r="G265">
        <v>3</v>
      </c>
      <c r="H265">
        <v>300</v>
      </c>
      <c r="I265">
        <v>900</v>
      </c>
    </row>
    <row r="266" spans="1:9" x14ac:dyDescent="0.35">
      <c r="A266">
        <v>265</v>
      </c>
      <c r="B266" s="1">
        <v>45271</v>
      </c>
      <c r="C266" t="s">
        <v>279</v>
      </c>
      <c r="D266" t="s">
        <v>11</v>
      </c>
      <c r="E266">
        <v>55</v>
      </c>
      <c r="F266" t="s">
        <v>15</v>
      </c>
      <c r="G266">
        <v>3</v>
      </c>
      <c r="H266">
        <v>300</v>
      </c>
      <c r="I266">
        <v>900</v>
      </c>
    </row>
    <row r="267" spans="1:9" x14ac:dyDescent="0.35">
      <c r="A267">
        <v>266</v>
      </c>
      <c r="B267" s="1">
        <v>45261</v>
      </c>
      <c r="C267" t="s">
        <v>280</v>
      </c>
      <c r="D267" t="s">
        <v>14</v>
      </c>
      <c r="E267">
        <v>19</v>
      </c>
      <c r="F267" t="s">
        <v>17</v>
      </c>
      <c r="G267">
        <v>2</v>
      </c>
      <c r="H267">
        <v>30</v>
      </c>
      <c r="I267">
        <v>60</v>
      </c>
    </row>
    <row r="268" spans="1:9" x14ac:dyDescent="0.35">
      <c r="A268">
        <v>267</v>
      </c>
      <c r="B268" s="1">
        <v>45257</v>
      </c>
      <c r="C268" t="s">
        <v>281</v>
      </c>
      <c r="D268" t="s">
        <v>14</v>
      </c>
      <c r="E268">
        <v>32</v>
      </c>
      <c r="F268" t="s">
        <v>12</v>
      </c>
      <c r="G268">
        <v>3</v>
      </c>
      <c r="H268">
        <v>30</v>
      </c>
      <c r="I268">
        <v>90</v>
      </c>
    </row>
    <row r="269" spans="1:9" x14ac:dyDescent="0.35">
      <c r="A269">
        <v>268</v>
      </c>
      <c r="B269" s="1">
        <v>44977</v>
      </c>
      <c r="C269" t="s">
        <v>282</v>
      </c>
      <c r="D269" t="s">
        <v>14</v>
      </c>
      <c r="E269">
        <v>28</v>
      </c>
      <c r="F269" t="s">
        <v>17</v>
      </c>
      <c r="G269">
        <v>1</v>
      </c>
      <c r="H269">
        <v>30</v>
      </c>
      <c r="I269">
        <v>30</v>
      </c>
    </row>
    <row r="270" spans="1:9" x14ac:dyDescent="0.35">
      <c r="A270">
        <v>269</v>
      </c>
      <c r="B270" s="1">
        <v>44958</v>
      </c>
      <c r="C270" t="s">
        <v>283</v>
      </c>
      <c r="D270" t="s">
        <v>11</v>
      </c>
      <c r="E270">
        <v>25</v>
      </c>
      <c r="F270" t="s">
        <v>15</v>
      </c>
      <c r="G270">
        <v>4</v>
      </c>
      <c r="H270">
        <v>500</v>
      </c>
      <c r="I270">
        <v>2000</v>
      </c>
    </row>
    <row r="271" spans="1:9" x14ac:dyDescent="0.35">
      <c r="A271">
        <v>270</v>
      </c>
      <c r="B271" s="1">
        <v>45133</v>
      </c>
      <c r="C271" t="s">
        <v>284</v>
      </c>
      <c r="D271" t="s">
        <v>11</v>
      </c>
      <c r="E271">
        <v>43</v>
      </c>
      <c r="F271" t="s">
        <v>17</v>
      </c>
      <c r="G271">
        <v>1</v>
      </c>
      <c r="H271">
        <v>300</v>
      </c>
      <c r="I271">
        <v>300</v>
      </c>
    </row>
    <row r="272" spans="1:9" x14ac:dyDescent="0.35">
      <c r="A272">
        <v>271</v>
      </c>
      <c r="B272" s="1">
        <v>45100</v>
      </c>
      <c r="C272" t="s">
        <v>285</v>
      </c>
      <c r="D272" t="s">
        <v>14</v>
      </c>
      <c r="E272">
        <v>62</v>
      </c>
      <c r="F272" t="s">
        <v>12</v>
      </c>
      <c r="G272">
        <v>4</v>
      </c>
      <c r="H272">
        <v>30</v>
      </c>
      <c r="I272">
        <v>120</v>
      </c>
    </row>
    <row r="273" spans="1:9" x14ac:dyDescent="0.35">
      <c r="A273">
        <v>272</v>
      </c>
      <c r="B273" s="1">
        <v>44982</v>
      </c>
      <c r="C273" t="s">
        <v>286</v>
      </c>
      <c r="D273" t="s">
        <v>14</v>
      </c>
      <c r="E273">
        <v>61</v>
      </c>
      <c r="F273" t="s">
        <v>17</v>
      </c>
      <c r="G273">
        <v>2</v>
      </c>
      <c r="H273">
        <v>50</v>
      </c>
      <c r="I273">
        <v>100</v>
      </c>
    </row>
    <row r="274" spans="1:9" x14ac:dyDescent="0.35">
      <c r="A274">
        <v>273</v>
      </c>
      <c r="B274" s="1">
        <v>45054</v>
      </c>
      <c r="C274" t="s">
        <v>287</v>
      </c>
      <c r="D274" t="s">
        <v>14</v>
      </c>
      <c r="E274">
        <v>22</v>
      </c>
      <c r="F274" t="s">
        <v>12</v>
      </c>
      <c r="G274">
        <v>1</v>
      </c>
      <c r="H274">
        <v>50</v>
      </c>
      <c r="I274">
        <v>50</v>
      </c>
    </row>
    <row r="275" spans="1:9" x14ac:dyDescent="0.35">
      <c r="A275">
        <v>274</v>
      </c>
      <c r="B275" s="1">
        <v>45025</v>
      </c>
      <c r="C275" t="s">
        <v>288</v>
      </c>
      <c r="D275" t="s">
        <v>14</v>
      </c>
      <c r="E275">
        <v>23</v>
      </c>
      <c r="F275" t="s">
        <v>15</v>
      </c>
      <c r="G275">
        <v>2</v>
      </c>
      <c r="H275">
        <v>500</v>
      </c>
      <c r="I275">
        <v>1000</v>
      </c>
    </row>
    <row r="276" spans="1:9" x14ac:dyDescent="0.35">
      <c r="A276">
        <v>275</v>
      </c>
      <c r="B276" s="1">
        <v>45024</v>
      </c>
      <c r="C276" t="s">
        <v>289</v>
      </c>
      <c r="D276" t="s">
        <v>11</v>
      </c>
      <c r="E276">
        <v>43</v>
      </c>
      <c r="F276" t="s">
        <v>15</v>
      </c>
      <c r="G276">
        <v>2</v>
      </c>
      <c r="H276">
        <v>500</v>
      </c>
      <c r="I276">
        <v>1000</v>
      </c>
    </row>
    <row r="277" spans="1:9" x14ac:dyDescent="0.35">
      <c r="A277">
        <v>276</v>
      </c>
      <c r="B277" s="1">
        <v>45201</v>
      </c>
      <c r="C277" t="s">
        <v>290</v>
      </c>
      <c r="D277" t="s">
        <v>14</v>
      </c>
      <c r="E277">
        <v>21</v>
      </c>
      <c r="F277" t="s">
        <v>12</v>
      </c>
      <c r="G277">
        <v>4</v>
      </c>
      <c r="H277">
        <v>25</v>
      </c>
      <c r="I277">
        <v>100</v>
      </c>
    </row>
    <row r="278" spans="1:9" x14ac:dyDescent="0.35">
      <c r="A278">
        <v>277</v>
      </c>
      <c r="B278" s="1">
        <v>45156</v>
      </c>
      <c r="C278" t="s">
        <v>291</v>
      </c>
      <c r="D278" t="s">
        <v>11</v>
      </c>
      <c r="E278">
        <v>36</v>
      </c>
      <c r="F278" t="s">
        <v>15</v>
      </c>
      <c r="G278">
        <v>4</v>
      </c>
      <c r="H278">
        <v>25</v>
      </c>
      <c r="I278">
        <v>100</v>
      </c>
    </row>
    <row r="279" spans="1:9" x14ac:dyDescent="0.35">
      <c r="A279">
        <v>278</v>
      </c>
      <c r="B279" s="1">
        <v>44998</v>
      </c>
      <c r="C279" t="s">
        <v>292</v>
      </c>
      <c r="D279" t="s">
        <v>14</v>
      </c>
      <c r="E279">
        <v>37</v>
      </c>
      <c r="F279" t="s">
        <v>15</v>
      </c>
      <c r="G279">
        <v>4</v>
      </c>
      <c r="H279">
        <v>25</v>
      </c>
      <c r="I279">
        <v>100</v>
      </c>
    </row>
    <row r="280" spans="1:9" x14ac:dyDescent="0.35">
      <c r="A280">
        <v>279</v>
      </c>
      <c r="B280" s="1">
        <v>45143</v>
      </c>
      <c r="C280" t="s">
        <v>293</v>
      </c>
      <c r="D280" t="s">
        <v>11</v>
      </c>
      <c r="E280">
        <v>50</v>
      </c>
      <c r="F280" t="s">
        <v>15</v>
      </c>
      <c r="G280">
        <v>1</v>
      </c>
      <c r="H280">
        <v>500</v>
      </c>
      <c r="I280">
        <v>500</v>
      </c>
    </row>
    <row r="281" spans="1:9" x14ac:dyDescent="0.35">
      <c r="A281">
        <v>280</v>
      </c>
      <c r="B281" s="1">
        <v>45020</v>
      </c>
      <c r="C281" t="s">
        <v>294</v>
      </c>
      <c r="D281" t="s">
        <v>14</v>
      </c>
      <c r="E281">
        <v>37</v>
      </c>
      <c r="F281" t="s">
        <v>15</v>
      </c>
      <c r="G281">
        <v>3</v>
      </c>
      <c r="H281">
        <v>500</v>
      </c>
      <c r="I281">
        <v>1500</v>
      </c>
    </row>
    <row r="282" spans="1:9" x14ac:dyDescent="0.35">
      <c r="A282">
        <v>281</v>
      </c>
      <c r="B282" s="1">
        <v>45069</v>
      </c>
      <c r="C282" t="s">
        <v>295</v>
      </c>
      <c r="D282" t="s">
        <v>14</v>
      </c>
      <c r="E282">
        <v>29</v>
      </c>
      <c r="F282" t="s">
        <v>12</v>
      </c>
      <c r="G282">
        <v>4</v>
      </c>
      <c r="H282">
        <v>500</v>
      </c>
      <c r="I282">
        <v>2000</v>
      </c>
    </row>
    <row r="283" spans="1:9" x14ac:dyDescent="0.35">
      <c r="A283">
        <v>282</v>
      </c>
      <c r="B283" s="1">
        <v>45163</v>
      </c>
      <c r="C283" t="s">
        <v>296</v>
      </c>
      <c r="D283" t="s">
        <v>14</v>
      </c>
      <c r="E283">
        <v>64</v>
      </c>
      <c r="F283" t="s">
        <v>17</v>
      </c>
      <c r="G283">
        <v>4</v>
      </c>
      <c r="H283">
        <v>50</v>
      </c>
      <c r="I283">
        <v>200</v>
      </c>
    </row>
    <row r="284" spans="1:9" x14ac:dyDescent="0.35">
      <c r="A284">
        <v>283</v>
      </c>
      <c r="B284" s="1">
        <v>45054</v>
      </c>
      <c r="C284" t="s">
        <v>297</v>
      </c>
      <c r="D284" t="s">
        <v>14</v>
      </c>
      <c r="E284">
        <v>18</v>
      </c>
      <c r="F284" t="s">
        <v>17</v>
      </c>
      <c r="G284">
        <v>1</v>
      </c>
      <c r="H284">
        <v>500</v>
      </c>
      <c r="I284">
        <v>500</v>
      </c>
    </row>
    <row r="285" spans="1:9" x14ac:dyDescent="0.35">
      <c r="A285">
        <v>284</v>
      </c>
      <c r="B285" s="1">
        <v>44965</v>
      </c>
      <c r="C285" t="s">
        <v>298</v>
      </c>
      <c r="D285" t="s">
        <v>11</v>
      </c>
      <c r="E285">
        <v>43</v>
      </c>
      <c r="F285" t="s">
        <v>15</v>
      </c>
      <c r="G285">
        <v>4</v>
      </c>
      <c r="H285">
        <v>50</v>
      </c>
      <c r="I285">
        <v>200</v>
      </c>
    </row>
    <row r="286" spans="1:9" x14ac:dyDescent="0.35">
      <c r="A286">
        <v>285</v>
      </c>
      <c r="B286" s="1">
        <v>45153</v>
      </c>
      <c r="C286" t="s">
        <v>299</v>
      </c>
      <c r="D286" t="s">
        <v>14</v>
      </c>
      <c r="E286">
        <v>31</v>
      </c>
      <c r="F286" t="s">
        <v>17</v>
      </c>
      <c r="G286">
        <v>1</v>
      </c>
      <c r="H286">
        <v>25</v>
      </c>
      <c r="I286">
        <v>25</v>
      </c>
    </row>
    <row r="287" spans="1:9" x14ac:dyDescent="0.35">
      <c r="A287">
        <v>286</v>
      </c>
      <c r="B287" s="1">
        <v>45208</v>
      </c>
      <c r="C287" t="s">
        <v>300</v>
      </c>
      <c r="D287" t="s">
        <v>11</v>
      </c>
      <c r="E287">
        <v>55</v>
      </c>
      <c r="F287" t="s">
        <v>17</v>
      </c>
      <c r="G287">
        <v>2</v>
      </c>
      <c r="H287">
        <v>25</v>
      </c>
      <c r="I287">
        <v>50</v>
      </c>
    </row>
    <row r="288" spans="1:9" x14ac:dyDescent="0.35">
      <c r="A288">
        <v>287</v>
      </c>
      <c r="B288" s="1">
        <v>44977</v>
      </c>
      <c r="C288" t="s">
        <v>301</v>
      </c>
      <c r="D288" t="s">
        <v>11</v>
      </c>
      <c r="E288">
        <v>54</v>
      </c>
      <c r="F288" t="s">
        <v>15</v>
      </c>
      <c r="G288">
        <v>4</v>
      </c>
      <c r="H288">
        <v>25</v>
      </c>
      <c r="I288">
        <v>100</v>
      </c>
    </row>
    <row r="289" spans="1:9" x14ac:dyDescent="0.35">
      <c r="A289">
        <v>288</v>
      </c>
      <c r="B289" s="1">
        <v>44952</v>
      </c>
      <c r="C289" t="s">
        <v>302</v>
      </c>
      <c r="D289" t="s">
        <v>11</v>
      </c>
      <c r="E289">
        <v>28</v>
      </c>
      <c r="F289" t="s">
        <v>15</v>
      </c>
      <c r="G289">
        <v>4</v>
      </c>
      <c r="H289">
        <v>30</v>
      </c>
      <c r="I289">
        <v>120</v>
      </c>
    </row>
    <row r="290" spans="1:9" x14ac:dyDescent="0.35">
      <c r="A290">
        <v>289</v>
      </c>
      <c r="B290" s="1">
        <v>45260</v>
      </c>
      <c r="C290" t="s">
        <v>303</v>
      </c>
      <c r="D290" t="s">
        <v>11</v>
      </c>
      <c r="E290">
        <v>53</v>
      </c>
      <c r="F290" t="s">
        <v>17</v>
      </c>
      <c r="G290">
        <v>2</v>
      </c>
      <c r="H290">
        <v>30</v>
      </c>
      <c r="I290">
        <v>60</v>
      </c>
    </row>
    <row r="291" spans="1:9" x14ac:dyDescent="0.35">
      <c r="A291">
        <v>290</v>
      </c>
      <c r="B291" s="1">
        <v>45203</v>
      </c>
      <c r="C291" t="s">
        <v>304</v>
      </c>
      <c r="D291" t="s">
        <v>14</v>
      </c>
      <c r="E291">
        <v>30</v>
      </c>
      <c r="F291" t="s">
        <v>12</v>
      </c>
      <c r="G291">
        <v>2</v>
      </c>
      <c r="H291">
        <v>300</v>
      </c>
      <c r="I291">
        <v>600</v>
      </c>
    </row>
    <row r="292" spans="1:9" x14ac:dyDescent="0.35">
      <c r="A292">
        <v>291</v>
      </c>
      <c r="B292" s="1">
        <v>44934</v>
      </c>
      <c r="C292" t="s">
        <v>305</v>
      </c>
      <c r="D292" t="s">
        <v>11</v>
      </c>
      <c r="E292">
        <v>60</v>
      </c>
      <c r="F292" t="s">
        <v>15</v>
      </c>
      <c r="G292">
        <v>2</v>
      </c>
      <c r="H292">
        <v>300</v>
      </c>
      <c r="I292">
        <v>600</v>
      </c>
    </row>
    <row r="293" spans="1:9" x14ac:dyDescent="0.35">
      <c r="A293">
        <v>292</v>
      </c>
      <c r="B293" s="1">
        <v>44974</v>
      </c>
      <c r="C293" t="s">
        <v>306</v>
      </c>
      <c r="D293" t="s">
        <v>11</v>
      </c>
      <c r="E293">
        <v>20</v>
      </c>
      <c r="F293" t="s">
        <v>12</v>
      </c>
      <c r="G293">
        <v>4</v>
      </c>
      <c r="H293">
        <v>300</v>
      </c>
      <c r="I293">
        <v>1200</v>
      </c>
    </row>
    <row r="294" spans="1:9" x14ac:dyDescent="0.35">
      <c r="A294">
        <v>293</v>
      </c>
      <c r="B294" s="1">
        <v>45048</v>
      </c>
      <c r="C294" t="s">
        <v>307</v>
      </c>
      <c r="D294" t="s">
        <v>11</v>
      </c>
      <c r="E294">
        <v>50</v>
      </c>
      <c r="F294" t="s">
        <v>17</v>
      </c>
      <c r="G294">
        <v>3</v>
      </c>
      <c r="H294">
        <v>30</v>
      </c>
      <c r="I294">
        <v>90</v>
      </c>
    </row>
    <row r="295" spans="1:9" x14ac:dyDescent="0.35">
      <c r="A295">
        <v>294</v>
      </c>
      <c r="B295" s="1">
        <v>45012</v>
      </c>
      <c r="C295" t="s">
        <v>308</v>
      </c>
      <c r="D295" t="s">
        <v>14</v>
      </c>
      <c r="E295">
        <v>23</v>
      </c>
      <c r="F295" t="s">
        <v>15</v>
      </c>
      <c r="G295">
        <v>3</v>
      </c>
      <c r="H295">
        <v>30</v>
      </c>
      <c r="I295">
        <v>90</v>
      </c>
    </row>
    <row r="296" spans="1:9" x14ac:dyDescent="0.35">
      <c r="A296">
        <v>295</v>
      </c>
      <c r="B296" s="1">
        <v>45135</v>
      </c>
      <c r="C296" t="s">
        <v>309</v>
      </c>
      <c r="D296" t="s">
        <v>14</v>
      </c>
      <c r="E296">
        <v>27</v>
      </c>
      <c r="F296" t="s">
        <v>12</v>
      </c>
      <c r="G296">
        <v>3</v>
      </c>
      <c r="H296">
        <v>300</v>
      </c>
      <c r="I296">
        <v>900</v>
      </c>
    </row>
    <row r="297" spans="1:9" x14ac:dyDescent="0.35">
      <c r="A297">
        <v>296</v>
      </c>
      <c r="B297" s="1">
        <v>45175</v>
      </c>
      <c r="C297" t="s">
        <v>310</v>
      </c>
      <c r="D297" t="s">
        <v>14</v>
      </c>
      <c r="E297">
        <v>22</v>
      </c>
      <c r="F297" t="s">
        <v>15</v>
      </c>
      <c r="G297">
        <v>4</v>
      </c>
      <c r="H297">
        <v>300</v>
      </c>
      <c r="I297">
        <v>1200</v>
      </c>
    </row>
    <row r="298" spans="1:9" x14ac:dyDescent="0.35">
      <c r="A298">
        <v>297</v>
      </c>
      <c r="B298" s="1">
        <v>45173</v>
      </c>
      <c r="C298" t="s">
        <v>311</v>
      </c>
      <c r="D298" t="s">
        <v>14</v>
      </c>
      <c r="E298">
        <v>40</v>
      </c>
      <c r="F298" t="s">
        <v>17</v>
      </c>
      <c r="G298">
        <v>2</v>
      </c>
      <c r="H298">
        <v>500</v>
      </c>
      <c r="I298">
        <v>1000</v>
      </c>
    </row>
    <row r="299" spans="1:9" x14ac:dyDescent="0.35">
      <c r="A299">
        <v>298</v>
      </c>
      <c r="B299" s="1">
        <v>45036</v>
      </c>
      <c r="C299" t="s">
        <v>312</v>
      </c>
      <c r="D299" t="s">
        <v>11</v>
      </c>
      <c r="E299">
        <v>27</v>
      </c>
      <c r="F299" t="s">
        <v>12</v>
      </c>
      <c r="G299">
        <v>4</v>
      </c>
      <c r="H299">
        <v>300</v>
      </c>
      <c r="I299">
        <v>1200</v>
      </c>
    </row>
    <row r="300" spans="1:9" x14ac:dyDescent="0.35">
      <c r="A300">
        <v>299</v>
      </c>
      <c r="B300" s="1">
        <v>45132</v>
      </c>
      <c r="C300" t="s">
        <v>313</v>
      </c>
      <c r="D300" t="s">
        <v>11</v>
      </c>
      <c r="E300">
        <v>61</v>
      </c>
      <c r="F300" t="s">
        <v>17</v>
      </c>
      <c r="G300">
        <v>2</v>
      </c>
      <c r="H300">
        <v>500</v>
      </c>
      <c r="I300">
        <v>1000</v>
      </c>
    </row>
    <row r="301" spans="1:9" x14ac:dyDescent="0.35">
      <c r="A301">
        <v>300</v>
      </c>
      <c r="B301" s="1">
        <v>44957</v>
      </c>
      <c r="C301" t="s">
        <v>314</v>
      </c>
      <c r="D301" t="s">
        <v>14</v>
      </c>
      <c r="E301">
        <v>19</v>
      </c>
      <c r="F301" t="s">
        <v>17</v>
      </c>
      <c r="G301">
        <v>4</v>
      </c>
      <c r="H301">
        <v>50</v>
      </c>
      <c r="I301">
        <v>200</v>
      </c>
    </row>
    <row r="302" spans="1:9" x14ac:dyDescent="0.35">
      <c r="A302">
        <v>301</v>
      </c>
      <c r="B302" s="1">
        <v>45011</v>
      </c>
      <c r="C302" t="s">
        <v>315</v>
      </c>
      <c r="D302" t="s">
        <v>11</v>
      </c>
      <c r="E302">
        <v>30</v>
      </c>
      <c r="F302" t="s">
        <v>15</v>
      </c>
      <c r="G302">
        <v>4</v>
      </c>
      <c r="H302">
        <v>30</v>
      </c>
      <c r="I302">
        <v>120</v>
      </c>
    </row>
    <row r="303" spans="1:9" x14ac:dyDescent="0.35">
      <c r="A303">
        <v>302</v>
      </c>
      <c r="B303" s="1">
        <v>45121</v>
      </c>
      <c r="C303" t="s">
        <v>316</v>
      </c>
      <c r="D303" t="s">
        <v>11</v>
      </c>
      <c r="E303">
        <v>57</v>
      </c>
      <c r="F303" t="s">
        <v>12</v>
      </c>
      <c r="G303">
        <v>2</v>
      </c>
      <c r="H303">
        <v>300</v>
      </c>
      <c r="I303">
        <v>600</v>
      </c>
    </row>
    <row r="304" spans="1:9" x14ac:dyDescent="0.35">
      <c r="A304">
        <v>303</v>
      </c>
      <c r="B304" s="1">
        <v>44928</v>
      </c>
      <c r="C304" t="s">
        <v>317</v>
      </c>
      <c r="D304" t="s">
        <v>11</v>
      </c>
      <c r="E304">
        <v>19</v>
      </c>
      <c r="F304" t="s">
        <v>17</v>
      </c>
      <c r="G304">
        <v>3</v>
      </c>
      <c r="H304">
        <v>30</v>
      </c>
      <c r="I304">
        <v>90</v>
      </c>
    </row>
    <row r="305" spans="1:9" x14ac:dyDescent="0.35">
      <c r="A305">
        <v>304</v>
      </c>
      <c r="B305" s="1">
        <v>45126</v>
      </c>
      <c r="C305" t="s">
        <v>318</v>
      </c>
      <c r="D305" t="s">
        <v>14</v>
      </c>
      <c r="E305">
        <v>37</v>
      </c>
      <c r="F305" t="s">
        <v>17</v>
      </c>
      <c r="G305">
        <v>2</v>
      </c>
      <c r="H305">
        <v>30</v>
      </c>
      <c r="I305">
        <v>60</v>
      </c>
    </row>
    <row r="306" spans="1:9" x14ac:dyDescent="0.35">
      <c r="A306">
        <v>305</v>
      </c>
      <c r="B306" s="1">
        <v>45062</v>
      </c>
      <c r="C306" t="s">
        <v>319</v>
      </c>
      <c r="D306" t="s">
        <v>14</v>
      </c>
      <c r="E306">
        <v>18</v>
      </c>
      <c r="F306" t="s">
        <v>12</v>
      </c>
      <c r="G306">
        <v>1</v>
      </c>
      <c r="H306">
        <v>30</v>
      </c>
      <c r="I306">
        <v>30</v>
      </c>
    </row>
    <row r="307" spans="1:9" x14ac:dyDescent="0.35">
      <c r="A307">
        <v>306</v>
      </c>
      <c r="B307" s="1">
        <v>45159</v>
      </c>
      <c r="C307" t="s">
        <v>320</v>
      </c>
      <c r="D307" t="s">
        <v>11</v>
      </c>
      <c r="E307">
        <v>54</v>
      </c>
      <c r="F307" t="s">
        <v>17</v>
      </c>
      <c r="G307">
        <v>1</v>
      </c>
      <c r="H307">
        <v>50</v>
      </c>
      <c r="I307">
        <v>50</v>
      </c>
    </row>
    <row r="308" spans="1:9" x14ac:dyDescent="0.35">
      <c r="A308">
        <v>307</v>
      </c>
      <c r="B308" s="1">
        <v>45073</v>
      </c>
      <c r="C308" t="s">
        <v>321</v>
      </c>
      <c r="D308" t="s">
        <v>14</v>
      </c>
      <c r="E308">
        <v>26</v>
      </c>
      <c r="F308" t="s">
        <v>17</v>
      </c>
      <c r="G308">
        <v>2</v>
      </c>
      <c r="H308">
        <v>25</v>
      </c>
      <c r="I308">
        <v>50</v>
      </c>
    </row>
    <row r="309" spans="1:9" x14ac:dyDescent="0.35">
      <c r="A309">
        <v>308</v>
      </c>
      <c r="B309" s="1">
        <v>45143</v>
      </c>
      <c r="C309" t="s">
        <v>322</v>
      </c>
      <c r="D309" t="s">
        <v>14</v>
      </c>
      <c r="E309">
        <v>34</v>
      </c>
      <c r="F309" t="s">
        <v>12</v>
      </c>
      <c r="G309">
        <v>4</v>
      </c>
      <c r="H309">
        <v>300</v>
      </c>
      <c r="I309">
        <v>1200</v>
      </c>
    </row>
    <row r="310" spans="1:9" x14ac:dyDescent="0.35">
      <c r="A310">
        <v>309</v>
      </c>
      <c r="B310" s="1">
        <v>45283</v>
      </c>
      <c r="C310" t="s">
        <v>323</v>
      </c>
      <c r="D310" t="s">
        <v>14</v>
      </c>
      <c r="E310">
        <v>26</v>
      </c>
      <c r="F310" t="s">
        <v>12</v>
      </c>
      <c r="G310">
        <v>1</v>
      </c>
      <c r="H310">
        <v>25</v>
      </c>
      <c r="I310">
        <v>25</v>
      </c>
    </row>
    <row r="311" spans="1:9" x14ac:dyDescent="0.35">
      <c r="A311">
        <v>310</v>
      </c>
      <c r="B311" s="1">
        <v>45211</v>
      </c>
      <c r="C311" t="s">
        <v>324</v>
      </c>
      <c r="D311" t="s">
        <v>14</v>
      </c>
      <c r="E311">
        <v>28</v>
      </c>
      <c r="F311" t="s">
        <v>12</v>
      </c>
      <c r="G311">
        <v>1</v>
      </c>
      <c r="H311">
        <v>25</v>
      </c>
      <c r="I311">
        <v>25</v>
      </c>
    </row>
    <row r="312" spans="1:9" x14ac:dyDescent="0.35">
      <c r="A312">
        <v>311</v>
      </c>
      <c r="B312" s="1">
        <v>45265</v>
      </c>
      <c r="C312" t="s">
        <v>325</v>
      </c>
      <c r="D312" t="s">
        <v>14</v>
      </c>
      <c r="E312">
        <v>32</v>
      </c>
      <c r="F312" t="s">
        <v>12</v>
      </c>
      <c r="G312">
        <v>4</v>
      </c>
      <c r="H312">
        <v>25</v>
      </c>
      <c r="I312">
        <v>100</v>
      </c>
    </row>
    <row r="313" spans="1:9" x14ac:dyDescent="0.35">
      <c r="A313">
        <v>312</v>
      </c>
      <c r="B313" s="1">
        <v>45176</v>
      </c>
      <c r="C313" t="s">
        <v>326</v>
      </c>
      <c r="D313" t="s">
        <v>11</v>
      </c>
      <c r="E313">
        <v>41</v>
      </c>
      <c r="F313" t="s">
        <v>15</v>
      </c>
      <c r="G313">
        <v>4</v>
      </c>
      <c r="H313">
        <v>30</v>
      </c>
      <c r="I313">
        <v>120</v>
      </c>
    </row>
    <row r="314" spans="1:9" x14ac:dyDescent="0.35">
      <c r="A314">
        <v>313</v>
      </c>
      <c r="B314" s="1">
        <v>45006</v>
      </c>
      <c r="C314" t="s">
        <v>327</v>
      </c>
      <c r="D314" t="s">
        <v>14</v>
      </c>
      <c r="E314">
        <v>55</v>
      </c>
      <c r="F314" t="s">
        <v>12</v>
      </c>
      <c r="G314">
        <v>3</v>
      </c>
      <c r="H314">
        <v>500</v>
      </c>
      <c r="I314">
        <v>1500</v>
      </c>
    </row>
    <row r="315" spans="1:9" x14ac:dyDescent="0.35">
      <c r="A315">
        <v>314</v>
      </c>
      <c r="B315" s="1">
        <v>45024</v>
      </c>
      <c r="C315" t="s">
        <v>328</v>
      </c>
      <c r="D315" t="s">
        <v>11</v>
      </c>
      <c r="E315">
        <v>52</v>
      </c>
      <c r="F315" t="s">
        <v>15</v>
      </c>
      <c r="G315">
        <v>4</v>
      </c>
      <c r="H315">
        <v>30</v>
      </c>
      <c r="I315">
        <v>120</v>
      </c>
    </row>
    <row r="316" spans="1:9" x14ac:dyDescent="0.35">
      <c r="A316">
        <v>315</v>
      </c>
      <c r="B316" s="1">
        <v>45078</v>
      </c>
      <c r="C316" t="s">
        <v>329</v>
      </c>
      <c r="D316" t="s">
        <v>11</v>
      </c>
      <c r="E316">
        <v>47</v>
      </c>
      <c r="F316" t="s">
        <v>15</v>
      </c>
      <c r="G316">
        <v>2</v>
      </c>
      <c r="H316">
        <v>30</v>
      </c>
      <c r="I316">
        <v>60</v>
      </c>
    </row>
    <row r="317" spans="1:9" x14ac:dyDescent="0.35">
      <c r="A317">
        <v>316</v>
      </c>
      <c r="B317" s="1">
        <v>45038</v>
      </c>
      <c r="C317" t="s">
        <v>330</v>
      </c>
      <c r="D317" t="s">
        <v>14</v>
      </c>
      <c r="E317">
        <v>48</v>
      </c>
      <c r="F317" t="s">
        <v>15</v>
      </c>
      <c r="G317">
        <v>2</v>
      </c>
      <c r="H317">
        <v>25</v>
      </c>
      <c r="I317">
        <v>50</v>
      </c>
    </row>
    <row r="318" spans="1:9" x14ac:dyDescent="0.35">
      <c r="A318">
        <v>317</v>
      </c>
      <c r="B318" s="1">
        <v>44956</v>
      </c>
      <c r="C318" t="s">
        <v>331</v>
      </c>
      <c r="D318" t="s">
        <v>11</v>
      </c>
      <c r="E318">
        <v>22</v>
      </c>
      <c r="F318" t="s">
        <v>17</v>
      </c>
      <c r="G318">
        <v>3</v>
      </c>
      <c r="H318">
        <v>30</v>
      </c>
      <c r="I318">
        <v>90</v>
      </c>
    </row>
    <row r="319" spans="1:9" x14ac:dyDescent="0.35">
      <c r="A319">
        <v>318</v>
      </c>
      <c r="B319" s="1">
        <v>45223</v>
      </c>
      <c r="C319" t="s">
        <v>332</v>
      </c>
      <c r="D319" t="s">
        <v>11</v>
      </c>
      <c r="E319">
        <v>61</v>
      </c>
      <c r="F319" t="s">
        <v>15</v>
      </c>
      <c r="G319">
        <v>1</v>
      </c>
      <c r="H319">
        <v>25</v>
      </c>
      <c r="I319">
        <v>25</v>
      </c>
    </row>
    <row r="320" spans="1:9" x14ac:dyDescent="0.35">
      <c r="A320">
        <v>319</v>
      </c>
      <c r="B320" s="1">
        <v>45204</v>
      </c>
      <c r="C320" t="s">
        <v>333</v>
      </c>
      <c r="D320" t="s">
        <v>11</v>
      </c>
      <c r="E320">
        <v>31</v>
      </c>
      <c r="F320" t="s">
        <v>15</v>
      </c>
      <c r="G320">
        <v>1</v>
      </c>
      <c r="H320">
        <v>500</v>
      </c>
      <c r="I320">
        <v>500</v>
      </c>
    </row>
    <row r="321" spans="1:9" x14ac:dyDescent="0.35">
      <c r="A321">
        <v>320</v>
      </c>
      <c r="B321" s="1">
        <v>44958</v>
      </c>
      <c r="C321" t="s">
        <v>334</v>
      </c>
      <c r="D321" t="s">
        <v>14</v>
      </c>
      <c r="E321">
        <v>28</v>
      </c>
      <c r="F321" t="s">
        <v>17</v>
      </c>
      <c r="G321">
        <v>4</v>
      </c>
      <c r="H321">
        <v>300</v>
      </c>
      <c r="I321">
        <v>1200</v>
      </c>
    </row>
    <row r="322" spans="1:9" x14ac:dyDescent="0.35">
      <c r="A322">
        <v>321</v>
      </c>
      <c r="B322" s="1">
        <v>45087</v>
      </c>
      <c r="C322" t="s">
        <v>335</v>
      </c>
      <c r="D322" t="s">
        <v>14</v>
      </c>
      <c r="E322">
        <v>26</v>
      </c>
      <c r="F322" t="s">
        <v>17</v>
      </c>
      <c r="G322">
        <v>2</v>
      </c>
      <c r="H322">
        <v>25</v>
      </c>
      <c r="I322">
        <v>50</v>
      </c>
    </row>
    <row r="323" spans="1:9" x14ac:dyDescent="0.35">
      <c r="A323">
        <v>322</v>
      </c>
      <c r="B323" s="1">
        <v>44956</v>
      </c>
      <c r="C323" t="s">
        <v>336</v>
      </c>
      <c r="D323" t="s">
        <v>11</v>
      </c>
      <c r="E323">
        <v>51</v>
      </c>
      <c r="F323" t="s">
        <v>17</v>
      </c>
      <c r="G323">
        <v>1</v>
      </c>
      <c r="H323">
        <v>500</v>
      </c>
      <c r="I323">
        <v>500</v>
      </c>
    </row>
    <row r="324" spans="1:9" x14ac:dyDescent="0.35">
      <c r="A324">
        <v>323</v>
      </c>
      <c r="B324" s="1">
        <v>44952</v>
      </c>
      <c r="C324" t="s">
        <v>337</v>
      </c>
      <c r="D324" t="s">
        <v>14</v>
      </c>
      <c r="E324">
        <v>29</v>
      </c>
      <c r="F324" t="s">
        <v>12</v>
      </c>
      <c r="G324">
        <v>3</v>
      </c>
      <c r="H324">
        <v>300</v>
      </c>
      <c r="I324">
        <v>900</v>
      </c>
    </row>
    <row r="325" spans="1:9" x14ac:dyDescent="0.35">
      <c r="A325">
        <v>324</v>
      </c>
      <c r="B325" s="1">
        <v>45226</v>
      </c>
      <c r="C325" t="s">
        <v>338</v>
      </c>
      <c r="D325" t="s">
        <v>14</v>
      </c>
      <c r="E325">
        <v>52</v>
      </c>
      <c r="F325" t="s">
        <v>17</v>
      </c>
      <c r="G325">
        <v>3</v>
      </c>
      <c r="H325">
        <v>50</v>
      </c>
      <c r="I325">
        <v>150</v>
      </c>
    </row>
    <row r="326" spans="1:9" x14ac:dyDescent="0.35">
      <c r="A326">
        <v>325</v>
      </c>
      <c r="B326" s="1">
        <v>45171</v>
      </c>
      <c r="C326" t="s">
        <v>339</v>
      </c>
      <c r="D326" t="s">
        <v>14</v>
      </c>
      <c r="E326">
        <v>52</v>
      </c>
      <c r="F326" t="s">
        <v>17</v>
      </c>
      <c r="G326">
        <v>2</v>
      </c>
      <c r="H326">
        <v>25</v>
      </c>
      <c r="I326">
        <v>50</v>
      </c>
    </row>
    <row r="327" spans="1:9" x14ac:dyDescent="0.35">
      <c r="A327">
        <v>326</v>
      </c>
      <c r="B327" s="1">
        <v>45184</v>
      </c>
      <c r="C327" t="s">
        <v>340</v>
      </c>
      <c r="D327" t="s">
        <v>14</v>
      </c>
      <c r="E327">
        <v>18</v>
      </c>
      <c r="F327" t="s">
        <v>15</v>
      </c>
      <c r="G327">
        <v>3</v>
      </c>
      <c r="H327">
        <v>25</v>
      </c>
      <c r="I327">
        <v>75</v>
      </c>
    </row>
    <row r="328" spans="1:9" x14ac:dyDescent="0.35">
      <c r="A328">
        <v>327</v>
      </c>
      <c r="B328" s="1">
        <v>45198</v>
      </c>
      <c r="C328" t="s">
        <v>341</v>
      </c>
      <c r="D328" t="s">
        <v>11</v>
      </c>
      <c r="E328">
        <v>57</v>
      </c>
      <c r="F328" t="s">
        <v>17</v>
      </c>
      <c r="G328">
        <v>3</v>
      </c>
      <c r="H328">
        <v>50</v>
      </c>
      <c r="I328">
        <v>150</v>
      </c>
    </row>
    <row r="329" spans="1:9" x14ac:dyDescent="0.35">
      <c r="A329">
        <v>328</v>
      </c>
      <c r="B329" s="1">
        <v>45007</v>
      </c>
      <c r="C329" t="s">
        <v>342</v>
      </c>
      <c r="D329" t="s">
        <v>11</v>
      </c>
      <c r="E329">
        <v>39</v>
      </c>
      <c r="F329" t="s">
        <v>12</v>
      </c>
      <c r="G329">
        <v>2</v>
      </c>
      <c r="H329">
        <v>50</v>
      </c>
      <c r="I329">
        <v>100</v>
      </c>
    </row>
    <row r="330" spans="1:9" x14ac:dyDescent="0.35">
      <c r="A330">
        <v>329</v>
      </c>
      <c r="B330" s="1">
        <v>44956</v>
      </c>
      <c r="C330" t="s">
        <v>343</v>
      </c>
      <c r="D330" t="s">
        <v>14</v>
      </c>
      <c r="E330">
        <v>46</v>
      </c>
      <c r="F330" t="s">
        <v>17</v>
      </c>
      <c r="G330">
        <v>4</v>
      </c>
      <c r="H330">
        <v>25</v>
      </c>
      <c r="I330">
        <v>100</v>
      </c>
    </row>
    <row r="331" spans="1:9" x14ac:dyDescent="0.35">
      <c r="A331">
        <v>330</v>
      </c>
      <c r="B331" s="1">
        <v>45187</v>
      </c>
      <c r="C331" t="s">
        <v>344</v>
      </c>
      <c r="D331" t="s">
        <v>14</v>
      </c>
      <c r="E331">
        <v>25</v>
      </c>
      <c r="F331" t="s">
        <v>12</v>
      </c>
      <c r="G331">
        <v>4</v>
      </c>
      <c r="H331">
        <v>50</v>
      </c>
      <c r="I331">
        <v>200</v>
      </c>
    </row>
    <row r="332" spans="1:9" x14ac:dyDescent="0.35">
      <c r="A332">
        <v>331</v>
      </c>
      <c r="B332" s="1">
        <v>44968</v>
      </c>
      <c r="C332" t="s">
        <v>345</v>
      </c>
      <c r="D332" t="s">
        <v>11</v>
      </c>
      <c r="E332">
        <v>28</v>
      </c>
      <c r="F332" t="s">
        <v>17</v>
      </c>
      <c r="G332">
        <v>3</v>
      </c>
      <c r="H332">
        <v>30</v>
      </c>
      <c r="I332">
        <v>90</v>
      </c>
    </row>
    <row r="333" spans="1:9" x14ac:dyDescent="0.35">
      <c r="A333">
        <v>332</v>
      </c>
      <c r="B333" s="1">
        <v>45022</v>
      </c>
      <c r="C333" t="s">
        <v>346</v>
      </c>
      <c r="D333" t="s">
        <v>11</v>
      </c>
      <c r="E333">
        <v>58</v>
      </c>
      <c r="F333" t="s">
        <v>17</v>
      </c>
      <c r="G333">
        <v>4</v>
      </c>
      <c r="H333">
        <v>300</v>
      </c>
      <c r="I333">
        <v>1200</v>
      </c>
    </row>
    <row r="334" spans="1:9" x14ac:dyDescent="0.35">
      <c r="A334">
        <v>333</v>
      </c>
      <c r="B334" s="1">
        <v>44962</v>
      </c>
      <c r="C334" t="s">
        <v>347</v>
      </c>
      <c r="D334" t="s">
        <v>14</v>
      </c>
      <c r="E334">
        <v>54</v>
      </c>
      <c r="F334" t="s">
        <v>17</v>
      </c>
      <c r="G334">
        <v>4</v>
      </c>
      <c r="H334">
        <v>300</v>
      </c>
      <c r="I334">
        <v>1200</v>
      </c>
    </row>
    <row r="335" spans="1:9" x14ac:dyDescent="0.35">
      <c r="A335">
        <v>334</v>
      </c>
      <c r="B335" s="1">
        <v>45231</v>
      </c>
      <c r="C335" t="s">
        <v>348</v>
      </c>
      <c r="D335" t="s">
        <v>11</v>
      </c>
      <c r="E335">
        <v>31</v>
      </c>
      <c r="F335" t="s">
        <v>17</v>
      </c>
      <c r="G335">
        <v>3</v>
      </c>
      <c r="H335">
        <v>300</v>
      </c>
      <c r="I335">
        <v>900</v>
      </c>
    </row>
    <row r="336" spans="1:9" x14ac:dyDescent="0.35">
      <c r="A336">
        <v>335</v>
      </c>
      <c r="B336" s="1">
        <v>44961</v>
      </c>
      <c r="C336" t="s">
        <v>349</v>
      </c>
      <c r="D336" t="s">
        <v>14</v>
      </c>
      <c r="E336">
        <v>47</v>
      </c>
      <c r="F336" t="s">
        <v>12</v>
      </c>
      <c r="G336">
        <v>4</v>
      </c>
      <c r="H336">
        <v>30</v>
      </c>
      <c r="I336">
        <v>120</v>
      </c>
    </row>
    <row r="337" spans="1:9" x14ac:dyDescent="0.35">
      <c r="A337">
        <v>336</v>
      </c>
      <c r="B337" s="1">
        <v>45272</v>
      </c>
      <c r="C337" t="s">
        <v>350</v>
      </c>
      <c r="D337" t="s">
        <v>14</v>
      </c>
      <c r="E337">
        <v>52</v>
      </c>
      <c r="F337" t="s">
        <v>12</v>
      </c>
      <c r="G337">
        <v>3</v>
      </c>
      <c r="H337">
        <v>50</v>
      </c>
      <c r="I337">
        <v>150</v>
      </c>
    </row>
    <row r="338" spans="1:9" x14ac:dyDescent="0.35">
      <c r="A338">
        <v>337</v>
      </c>
      <c r="B338" s="1">
        <v>45047</v>
      </c>
      <c r="C338" t="s">
        <v>351</v>
      </c>
      <c r="D338" t="s">
        <v>11</v>
      </c>
      <c r="E338">
        <v>38</v>
      </c>
      <c r="F338" t="s">
        <v>15</v>
      </c>
      <c r="G338">
        <v>1</v>
      </c>
      <c r="H338">
        <v>500</v>
      </c>
      <c r="I338">
        <v>500</v>
      </c>
    </row>
    <row r="339" spans="1:9" x14ac:dyDescent="0.35">
      <c r="A339">
        <v>338</v>
      </c>
      <c r="B339" s="1">
        <v>45133</v>
      </c>
      <c r="C339" t="s">
        <v>352</v>
      </c>
      <c r="D339" t="s">
        <v>11</v>
      </c>
      <c r="E339">
        <v>54</v>
      </c>
      <c r="F339" t="s">
        <v>12</v>
      </c>
      <c r="G339">
        <v>2</v>
      </c>
      <c r="H339">
        <v>50</v>
      </c>
      <c r="I339">
        <v>100</v>
      </c>
    </row>
    <row r="340" spans="1:9" x14ac:dyDescent="0.35">
      <c r="A340">
        <v>339</v>
      </c>
      <c r="B340" s="1">
        <v>44988</v>
      </c>
      <c r="C340" t="s">
        <v>353</v>
      </c>
      <c r="D340" t="s">
        <v>14</v>
      </c>
      <c r="E340">
        <v>22</v>
      </c>
      <c r="F340" t="s">
        <v>17</v>
      </c>
      <c r="G340">
        <v>2</v>
      </c>
      <c r="H340">
        <v>25</v>
      </c>
      <c r="I340">
        <v>50</v>
      </c>
    </row>
    <row r="341" spans="1:9" x14ac:dyDescent="0.35">
      <c r="A341">
        <v>340</v>
      </c>
      <c r="B341" s="1">
        <v>45218</v>
      </c>
      <c r="C341" t="s">
        <v>354</v>
      </c>
      <c r="D341" t="s">
        <v>14</v>
      </c>
      <c r="E341">
        <v>36</v>
      </c>
      <c r="F341" t="s">
        <v>15</v>
      </c>
      <c r="G341">
        <v>4</v>
      </c>
      <c r="H341">
        <v>300</v>
      </c>
      <c r="I341">
        <v>1200</v>
      </c>
    </row>
    <row r="342" spans="1:9" x14ac:dyDescent="0.35">
      <c r="A342">
        <v>341</v>
      </c>
      <c r="B342" s="1">
        <v>45053</v>
      </c>
      <c r="C342" t="s">
        <v>355</v>
      </c>
      <c r="D342" t="s">
        <v>11</v>
      </c>
      <c r="E342">
        <v>31</v>
      </c>
      <c r="F342" t="s">
        <v>15</v>
      </c>
      <c r="G342">
        <v>4</v>
      </c>
      <c r="H342">
        <v>50</v>
      </c>
      <c r="I342">
        <v>200</v>
      </c>
    </row>
    <row r="343" spans="1:9" x14ac:dyDescent="0.35">
      <c r="A343">
        <v>342</v>
      </c>
      <c r="B343" s="1">
        <v>45223</v>
      </c>
      <c r="C343" t="s">
        <v>356</v>
      </c>
      <c r="D343" t="s">
        <v>14</v>
      </c>
      <c r="E343">
        <v>43</v>
      </c>
      <c r="F343" t="s">
        <v>15</v>
      </c>
      <c r="G343">
        <v>4</v>
      </c>
      <c r="H343">
        <v>500</v>
      </c>
      <c r="I343">
        <v>2000</v>
      </c>
    </row>
    <row r="344" spans="1:9" x14ac:dyDescent="0.35">
      <c r="A344">
        <v>343</v>
      </c>
      <c r="B344" s="1">
        <v>45231</v>
      </c>
      <c r="C344" t="s">
        <v>357</v>
      </c>
      <c r="D344" t="s">
        <v>11</v>
      </c>
      <c r="E344">
        <v>21</v>
      </c>
      <c r="F344" t="s">
        <v>17</v>
      </c>
      <c r="G344">
        <v>2</v>
      </c>
      <c r="H344">
        <v>25</v>
      </c>
      <c r="I344">
        <v>50</v>
      </c>
    </row>
    <row r="345" spans="1:9" x14ac:dyDescent="0.35">
      <c r="A345">
        <v>344</v>
      </c>
      <c r="B345" s="1">
        <v>44947</v>
      </c>
      <c r="C345" t="s">
        <v>358</v>
      </c>
      <c r="D345" t="s">
        <v>14</v>
      </c>
      <c r="E345">
        <v>42</v>
      </c>
      <c r="F345" t="s">
        <v>12</v>
      </c>
      <c r="G345">
        <v>1</v>
      </c>
      <c r="H345">
        <v>30</v>
      </c>
      <c r="I345">
        <v>30</v>
      </c>
    </row>
    <row r="346" spans="1:9" x14ac:dyDescent="0.35">
      <c r="A346">
        <v>345</v>
      </c>
      <c r="B346" s="1">
        <v>45244</v>
      </c>
      <c r="C346" t="s">
        <v>359</v>
      </c>
      <c r="D346" t="s">
        <v>11</v>
      </c>
      <c r="E346">
        <v>62</v>
      </c>
      <c r="F346" t="s">
        <v>17</v>
      </c>
      <c r="G346">
        <v>1</v>
      </c>
      <c r="H346">
        <v>30</v>
      </c>
      <c r="I346">
        <v>30</v>
      </c>
    </row>
    <row r="347" spans="1:9" x14ac:dyDescent="0.35">
      <c r="A347">
        <v>346</v>
      </c>
      <c r="B347" s="1">
        <v>44968</v>
      </c>
      <c r="C347" t="s">
        <v>360</v>
      </c>
      <c r="D347" t="s">
        <v>11</v>
      </c>
      <c r="E347">
        <v>59</v>
      </c>
      <c r="F347" t="s">
        <v>15</v>
      </c>
      <c r="G347">
        <v>2</v>
      </c>
      <c r="H347">
        <v>500</v>
      </c>
      <c r="I347">
        <v>1000</v>
      </c>
    </row>
    <row r="348" spans="1:9" x14ac:dyDescent="0.35">
      <c r="A348">
        <v>347</v>
      </c>
      <c r="B348" s="1">
        <v>45141</v>
      </c>
      <c r="C348" t="s">
        <v>361</v>
      </c>
      <c r="D348" t="s">
        <v>11</v>
      </c>
      <c r="E348">
        <v>42</v>
      </c>
      <c r="F348" t="s">
        <v>17</v>
      </c>
      <c r="G348">
        <v>1</v>
      </c>
      <c r="H348">
        <v>25</v>
      </c>
      <c r="I348">
        <v>25</v>
      </c>
    </row>
    <row r="349" spans="1:9" x14ac:dyDescent="0.35">
      <c r="A349">
        <v>348</v>
      </c>
      <c r="B349" s="1">
        <v>45263</v>
      </c>
      <c r="C349" t="s">
        <v>362</v>
      </c>
      <c r="D349" t="s">
        <v>14</v>
      </c>
      <c r="E349">
        <v>35</v>
      </c>
      <c r="F349" t="s">
        <v>17</v>
      </c>
      <c r="G349">
        <v>2</v>
      </c>
      <c r="H349">
        <v>300</v>
      </c>
      <c r="I349">
        <v>600</v>
      </c>
    </row>
    <row r="350" spans="1:9" x14ac:dyDescent="0.35">
      <c r="A350">
        <v>349</v>
      </c>
      <c r="B350" s="1">
        <v>45225</v>
      </c>
      <c r="C350" t="s">
        <v>363</v>
      </c>
      <c r="D350" t="s">
        <v>14</v>
      </c>
      <c r="E350">
        <v>57</v>
      </c>
      <c r="F350" t="s">
        <v>12</v>
      </c>
      <c r="G350">
        <v>1</v>
      </c>
      <c r="H350">
        <v>50</v>
      </c>
      <c r="I350">
        <v>50</v>
      </c>
    </row>
    <row r="351" spans="1:9" x14ac:dyDescent="0.35">
      <c r="A351">
        <v>350</v>
      </c>
      <c r="B351" s="1">
        <v>45216</v>
      </c>
      <c r="C351" t="s">
        <v>364</v>
      </c>
      <c r="D351" t="s">
        <v>11</v>
      </c>
      <c r="E351">
        <v>25</v>
      </c>
      <c r="F351" t="s">
        <v>12</v>
      </c>
      <c r="G351">
        <v>3</v>
      </c>
      <c r="H351">
        <v>25</v>
      </c>
      <c r="I351">
        <v>75</v>
      </c>
    </row>
    <row r="352" spans="1:9" x14ac:dyDescent="0.35">
      <c r="A352">
        <v>351</v>
      </c>
      <c r="B352" s="1">
        <v>45194</v>
      </c>
      <c r="C352" t="s">
        <v>365</v>
      </c>
      <c r="D352" t="s">
        <v>14</v>
      </c>
      <c r="E352">
        <v>56</v>
      </c>
      <c r="F352" t="s">
        <v>15</v>
      </c>
      <c r="G352">
        <v>3</v>
      </c>
      <c r="H352">
        <v>30</v>
      </c>
      <c r="I352">
        <v>90</v>
      </c>
    </row>
    <row r="353" spans="1:9" x14ac:dyDescent="0.35">
      <c r="A353">
        <v>352</v>
      </c>
      <c r="B353" s="1">
        <v>45088</v>
      </c>
      <c r="C353" t="s">
        <v>366</v>
      </c>
      <c r="D353" t="s">
        <v>11</v>
      </c>
      <c r="E353">
        <v>57</v>
      </c>
      <c r="F353" t="s">
        <v>17</v>
      </c>
      <c r="G353">
        <v>2</v>
      </c>
      <c r="H353">
        <v>500</v>
      </c>
      <c r="I353">
        <v>1000</v>
      </c>
    </row>
    <row r="354" spans="1:9" x14ac:dyDescent="0.35">
      <c r="A354">
        <v>353</v>
      </c>
      <c r="B354" s="1">
        <v>45060</v>
      </c>
      <c r="C354" t="s">
        <v>367</v>
      </c>
      <c r="D354" t="s">
        <v>11</v>
      </c>
      <c r="E354">
        <v>31</v>
      </c>
      <c r="F354" t="s">
        <v>17</v>
      </c>
      <c r="G354">
        <v>1</v>
      </c>
      <c r="H354">
        <v>500</v>
      </c>
      <c r="I354">
        <v>500</v>
      </c>
    </row>
    <row r="355" spans="1:9" x14ac:dyDescent="0.35">
      <c r="A355">
        <v>354</v>
      </c>
      <c r="B355" s="1">
        <v>45031</v>
      </c>
      <c r="C355" t="s">
        <v>368</v>
      </c>
      <c r="D355" t="s">
        <v>14</v>
      </c>
      <c r="E355">
        <v>49</v>
      </c>
      <c r="F355" t="s">
        <v>12</v>
      </c>
      <c r="G355">
        <v>4</v>
      </c>
      <c r="H355">
        <v>50</v>
      </c>
      <c r="I355">
        <v>200</v>
      </c>
    </row>
    <row r="356" spans="1:9" x14ac:dyDescent="0.35">
      <c r="A356">
        <v>355</v>
      </c>
      <c r="B356" s="1">
        <v>45269</v>
      </c>
      <c r="C356" t="s">
        <v>369</v>
      </c>
      <c r="D356" t="s">
        <v>14</v>
      </c>
      <c r="E356">
        <v>55</v>
      </c>
      <c r="F356" t="s">
        <v>17</v>
      </c>
      <c r="G356">
        <v>1</v>
      </c>
      <c r="H356">
        <v>500</v>
      </c>
      <c r="I356">
        <v>500</v>
      </c>
    </row>
    <row r="357" spans="1:9" x14ac:dyDescent="0.35">
      <c r="A357">
        <v>356</v>
      </c>
      <c r="B357" s="1">
        <v>45087</v>
      </c>
      <c r="C357" t="s">
        <v>370</v>
      </c>
      <c r="D357" t="s">
        <v>11</v>
      </c>
      <c r="E357">
        <v>50</v>
      </c>
      <c r="F357" t="s">
        <v>17</v>
      </c>
      <c r="G357">
        <v>3</v>
      </c>
      <c r="H357">
        <v>500</v>
      </c>
      <c r="I357">
        <v>1500</v>
      </c>
    </row>
    <row r="358" spans="1:9" x14ac:dyDescent="0.35">
      <c r="A358">
        <v>357</v>
      </c>
      <c r="B358" s="1">
        <v>45049</v>
      </c>
      <c r="C358" t="s">
        <v>371</v>
      </c>
      <c r="D358" t="s">
        <v>14</v>
      </c>
      <c r="E358">
        <v>40</v>
      </c>
      <c r="F358" t="s">
        <v>17</v>
      </c>
      <c r="G358">
        <v>3</v>
      </c>
      <c r="H358">
        <v>25</v>
      </c>
      <c r="I358">
        <v>75</v>
      </c>
    </row>
    <row r="359" spans="1:9" x14ac:dyDescent="0.35">
      <c r="A359">
        <v>358</v>
      </c>
      <c r="B359" s="1">
        <v>45062</v>
      </c>
      <c r="C359" t="s">
        <v>372</v>
      </c>
      <c r="D359" t="s">
        <v>14</v>
      </c>
      <c r="E359">
        <v>32</v>
      </c>
      <c r="F359" t="s">
        <v>12</v>
      </c>
      <c r="G359">
        <v>1</v>
      </c>
      <c r="H359">
        <v>300</v>
      </c>
      <c r="I359">
        <v>300</v>
      </c>
    </row>
    <row r="360" spans="1:9" x14ac:dyDescent="0.35">
      <c r="A360">
        <v>359</v>
      </c>
      <c r="B360" s="1">
        <v>45129</v>
      </c>
      <c r="C360" t="s">
        <v>373</v>
      </c>
      <c r="D360" t="s">
        <v>11</v>
      </c>
      <c r="E360">
        <v>50</v>
      </c>
      <c r="F360" t="s">
        <v>15</v>
      </c>
      <c r="G360">
        <v>1</v>
      </c>
      <c r="H360">
        <v>50</v>
      </c>
      <c r="I360">
        <v>50</v>
      </c>
    </row>
    <row r="361" spans="1:9" x14ac:dyDescent="0.35">
      <c r="A361">
        <v>360</v>
      </c>
      <c r="B361" s="1">
        <v>44994</v>
      </c>
      <c r="C361" t="s">
        <v>374</v>
      </c>
      <c r="D361" t="s">
        <v>11</v>
      </c>
      <c r="E361">
        <v>42</v>
      </c>
      <c r="F361" t="s">
        <v>15</v>
      </c>
      <c r="G361">
        <v>4</v>
      </c>
      <c r="H361">
        <v>25</v>
      </c>
      <c r="I361">
        <v>100</v>
      </c>
    </row>
    <row r="362" spans="1:9" x14ac:dyDescent="0.35">
      <c r="A362">
        <v>361</v>
      </c>
      <c r="B362" s="1">
        <v>45270</v>
      </c>
      <c r="C362" t="s">
        <v>375</v>
      </c>
      <c r="D362" t="s">
        <v>14</v>
      </c>
      <c r="E362">
        <v>34</v>
      </c>
      <c r="F362" t="s">
        <v>17</v>
      </c>
      <c r="G362">
        <v>4</v>
      </c>
      <c r="H362">
        <v>300</v>
      </c>
      <c r="I362">
        <v>1200</v>
      </c>
    </row>
    <row r="363" spans="1:9" x14ac:dyDescent="0.35">
      <c r="A363">
        <v>362</v>
      </c>
      <c r="B363" s="1">
        <v>45257</v>
      </c>
      <c r="C363" t="s">
        <v>376</v>
      </c>
      <c r="D363" t="s">
        <v>11</v>
      </c>
      <c r="E363">
        <v>50</v>
      </c>
      <c r="F363" t="s">
        <v>15</v>
      </c>
      <c r="G363">
        <v>1</v>
      </c>
      <c r="H363">
        <v>25</v>
      </c>
      <c r="I363">
        <v>25</v>
      </c>
    </row>
    <row r="364" spans="1:9" x14ac:dyDescent="0.35">
      <c r="A364">
        <v>363</v>
      </c>
      <c r="B364" s="1">
        <v>45080</v>
      </c>
      <c r="C364" t="s">
        <v>377</v>
      </c>
      <c r="D364" t="s">
        <v>11</v>
      </c>
      <c r="E364">
        <v>64</v>
      </c>
      <c r="F364" t="s">
        <v>12</v>
      </c>
      <c r="G364">
        <v>1</v>
      </c>
      <c r="H364">
        <v>25</v>
      </c>
      <c r="I364">
        <v>25</v>
      </c>
    </row>
    <row r="365" spans="1:9" x14ac:dyDescent="0.35">
      <c r="A365">
        <v>364</v>
      </c>
      <c r="B365" s="1">
        <v>45161</v>
      </c>
      <c r="C365" t="s">
        <v>378</v>
      </c>
      <c r="D365" t="s">
        <v>14</v>
      </c>
      <c r="E365">
        <v>19</v>
      </c>
      <c r="F365" t="s">
        <v>12</v>
      </c>
      <c r="G365">
        <v>1</v>
      </c>
      <c r="H365">
        <v>500</v>
      </c>
      <c r="I365">
        <v>500</v>
      </c>
    </row>
    <row r="366" spans="1:9" x14ac:dyDescent="0.35">
      <c r="A366">
        <v>365</v>
      </c>
      <c r="B366" s="1">
        <v>45088</v>
      </c>
      <c r="C366" t="s">
        <v>379</v>
      </c>
      <c r="D366" t="s">
        <v>11</v>
      </c>
      <c r="E366">
        <v>31</v>
      </c>
      <c r="F366" t="s">
        <v>15</v>
      </c>
      <c r="G366">
        <v>1</v>
      </c>
      <c r="H366">
        <v>300</v>
      </c>
      <c r="I366">
        <v>300</v>
      </c>
    </row>
    <row r="367" spans="1:9" x14ac:dyDescent="0.35">
      <c r="A367">
        <v>366</v>
      </c>
      <c r="B367" s="1">
        <v>44964</v>
      </c>
      <c r="C367" t="s">
        <v>380</v>
      </c>
      <c r="D367" t="s">
        <v>11</v>
      </c>
      <c r="E367">
        <v>57</v>
      </c>
      <c r="F367" t="s">
        <v>15</v>
      </c>
      <c r="G367">
        <v>2</v>
      </c>
      <c r="H367">
        <v>50</v>
      </c>
      <c r="I367">
        <v>100</v>
      </c>
    </row>
    <row r="368" spans="1:9" x14ac:dyDescent="0.35">
      <c r="A368">
        <v>367</v>
      </c>
      <c r="B368" s="1">
        <v>44931</v>
      </c>
      <c r="C368" t="s">
        <v>381</v>
      </c>
      <c r="D368" t="s">
        <v>14</v>
      </c>
      <c r="E368">
        <v>57</v>
      </c>
      <c r="F368" t="s">
        <v>17</v>
      </c>
      <c r="G368">
        <v>1</v>
      </c>
      <c r="H368">
        <v>50</v>
      </c>
      <c r="I368">
        <v>50</v>
      </c>
    </row>
    <row r="369" spans="1:9" x14ac:dyDescent="0.35">
      <c r="A369">
        <v>368</v>
      </c>
      <c r="B369" s="1">
        <v>45161</v>
      </c>
      <c r="C369" t="s">
        <v>382</v>
      </c>
      <c r="D369" t="s">
        <v>14</v>
      </c>
      <c r="E369">
        <v>56</v>
      </c>
      <c r="F369" t="s">
        <v>15</v>
      </c>
      <c r="G369">
        <v>4</v>
      </c>
      <c r="H369">
        <v>300</v>
      </c>
      <c r="I369">
        <v>1200</v>
      </c>
    </row>
    <row r="370" spans="1:9" x14ac:dyDescent="0.35">
      <c r="A370">
        <v>369</v>
      </c>
      <c r="B370" s="1">
        <v>45245</v>
      </c>
      <c r="C370" t="s">
        <v>383</v>
      </c>
      <c r="D370" t="s">
        <v>11</v>
      </c>
      <c r="E370">
        <v>23</v>
      </c>
      <c r="F370" t="s">
        <v>17</v>
      </c>
      <c r="G370">
        <v>3</v>
      </c>
      <c r="H370">
        <v>500</v>
      </c>
      <c r="I370">
        <v>1500</v>
      </c>
    </row>
    <row r="371" spans="1:9" x14ac:dyDescent="0.35">
      <c r="A371">
        <v>370</v>
      </c>
      <c r="B371" s="1">
        <v>45215</v>
      </c>
      <c r="C371" t="s">
        <v>384</v>
      </c>
      <c r="D371" t="s">
        <v>11</v>
      </c>
      <c r="E371">
        <v>23</v>
      </c>
      <c r="F371" t="s">
        <v>17</v>
      </c>
      <c r="G371">
        <v>2</v>
      </c>
      <c r="H371">
        <v>30</v>
      </c>
      <c r="I371">
        <v>60</v>
      </c>
    </row>
    <row r="372" spans="1:9" x14ac:dyDescent="0.35">
      <c r="A372">
        <v>371</v>
      </c>
      <c r="B372" s="1">
        <v>44978</v>
      </c>
      <c r="C372" t="s">
        <v>385</v>
      </c>
      <c r="D372" t="s">
        <v>14</v>
      </c>
      <c r="E372">
        <v>20</v>
      </c>
      <c r="F372" t="s">
        <v>12</v>
      </c>
      <c r="G372">
        <v>1</v>
      </c>
      <c r="H372">
        <v>25</v>
      </c>
      <c r="I372">
        <v>25</v>
      </c>
    </row>
    <row r="373" spans="1:9" x14ac:dyDescent="0.35">
      <c r="A373">
        <v>372</v>
      </c>
      <c r="B373" s="1">
        <v>44964</v>
      </c>
      <c r="C373" t="s">
        <v>386</v>
      </c>
      <c r="D373" t="s">
        <v>14</v>
      </c>
      <c r="E373">
        <v>24</v>
      </c>
      <c r="F373" t="s">
        <v>12</v>
      </c>
      <c r="G373">
        <v>3</v>
      </c>
      <c r="H373">
        <v>500</v>
      </c>
      <c r="I373">
        <v>1500</v>
      </c>
    </row>
    <row r="374" spans="1:9" x14ac:dyDescent="0.35">
      <c r="A374">
        <v>373</v>
      </c>
      <c r="B374" s="1">
        <v>45202</v>
      </c>
      <c r="C374" t="s">
        <v>387</v>
      </c>
      <c r="D374" t="s">
        <v>14</v>
      </c>
      <c r="E374">
        <v>25</v>
      </c>
      <c r="F374" t="s">
        <v>12</v>
      </c>
      <c r="G374">
        <v>2</v>
      </c>
      <c r="H374">
        <v>300</v>
      </c>
      <c r="I374">
        <v>600</v>
      </c>
    </row>
    <row r="375" spans="1:9" x14ac:dyDescent="0.35">
      <c r="A375">
        <v>374</v>
      </c>
      <c r="B375" s="1">
        <v>45036</v>
      </c>
      <c r="C375" t="s">
        <v>388</v>
      </c>
      <c r="D375" t="s">
        <v>14</v>
      </c>
      <c r="E375">
        <v>59</v>
      </c>
      <c r="F375" t="s">
        <v>12</v>
      </c>
      <c r="G375">
        <v>3</v>
      </c>
      <c r="H375">
        <v>25</v>
      </c>
      <c r="I375">
        <v>75</v>
      </c>
    </row>
    <row r="376" spans="1:9" x14ac:dyDescent="0.35">
      <c r="A376">
        <v>375</v>
      </c>
      <c r="B376" s="1">
        <v>45186</v>
      </c>
      <c r="C376" t="s">
        <v>389</v>
      </c>
      <c r="D376" t="s">
        <v>11</v>
      </c>
      <c r="E376">
        <v>32</v>
      </c>
      <c r="F376" t="s">
        <v>15</v>
      </c>
      <c r="G376">
        <v>1</v>
      </c>
      <c r="H376">
        <v>50</v>
      </c>
      <c r="I376">
        <v>50</v>
      </c>
    </row>
    <row r="377" spans="1:9" x14ac:dyDescent="0.35">
      <c r="A377">
        <v>376</v>
      </c>
      <c r="B377" s="1">
        <v>45062</v>
      </c>
      <c r="C377" t="s">
        <v>390</v>
      </c>
      <c r="D377" t="s">
        <v>14</v>
      </c>
      <c r="E377">
        <v>64</v>
      </c>
      <c r="F377" t="s">
        <v>12</v>
      </c>
      <c r="G377">
        <v>1</v>
      </c>
      <c r="H377">
        <v>30</v>
      </c>
      <c r="I377">
        <v>30</v>
      </c>
    </row>
    <row r="378" spans="1:9" x14ac:dyDescent="0.35">
      <c r="A378">
        <v>377</v>
      </c>
      <c r="B378" s="1">
        <v>44994</v>
      </c>
      <c r="C378" t="s">
        <v>391</v>
      </c>
      <c r="D378" t="s">
        <v>14</v>
      </c>
      <c r="E378">
        <v>46</v>
      </c>
      <c r="F378" t="s">
        <v>15</v>
      </c>
      <c r="G378">
        <v>4</v>
      </c>
      <c r="H378">
        <v>50</v>
      </c>
      <c r="I378">
        <v>200</v>
      </c>
    </row>
    <row r="379" spans="1:9" x14ac:dyDescent="0.35">
      <c r="A379">
        <v>378</v>
      </c>
      <c r="B379" s="1">
        <v>45105</v>
      </c>
      <c r="C379" t="s">
        <v>392</v>
      </c>
      <c r="D379" t="s">
        <v>11</v>
      </c>
      <c r="E379">
        <v>50</v>
      </c>
      <c r="F379" t="s">
        <v>12</v>
      </c>
      <c r="G379">
        <v>1</v>
      </c>
      <c r="H379">
        <v>300</v>
      </c>
      <c r="I379">
        <v>300</v>
      </c>
    </row>
    <row r="380" spans="1:9" x14ac:dyDescent="0.35">
      <c r="A380">
        <v>379</v>
      </c>
      <c r="B380" s="1">
        <v>44962</v>
      </c>
      <c r="C380" t="s">
        <v>393</v>
      </c>
      <c r="D380" t="s">
        <v>14</v>
      </c>
      <c r="E380">
        <v>47</v>
      </c>
      <c r="F380" t="s">
        <v>15</v>
      </c>
      <c r="G380">
        <v>1</v>
      </c>
      <c r="H380">
        <v>25</v>
      </c>
      <c r="I380">
        <v>25</v>
      </c>
    </row>
    <row r="381" spans="1:9" x14ac:dyDescent="0.35">
      <c r="A381">
        <v>380</v>
      </c>
      <c r="B381" s="1">
        <v>45052</v>
      </c>
      <c r="C381" t="s">
        <v>394</v>
      </c>
      <c r="D381" t="s">
        <v>11</v>
      </c>
      <c r="E381">
        <v>56</v>
      </c>
      <c r="F381" t="s">
        <v>17</v>
      </c>
      <c r="G381">
        <v>2</v>
      </c>
      <c r="H381">
        <v>300</v>
      </c>
      <c r="I381">
        <v>600</v>
      </c>
    </row>
    <row r="382" spans="1:9" x14ac:dyDescent="0.35">
      <c r="A382">
        <v>381</v>
      </c>
      <c r="B382" s="1">
        <v>45116</v>
      </c>
      <c r="C382" t="s">
        <v>395</v>
      </c>
      <c r="D382" t="s">
        <v>14</v>
      </c>
      <c r="E382">
        <v>44</v>
      </c>
      <c r="F382" t="s">
        <v>15</v>
      </c>
      <c r="G382">
        <v>4</v>
      </c>
      <c r="H382">
        <v>25</v>
      </c>
      <c r="I382">
        <v>100</v>
      </c>
    </row>
    <row r="383" spans="1:9" x14ac:dyDescent="0.35">
      <c r="A383">
        <v>382</v>
      </c>
      <c r="B383" s="1">
        <v>45072</v>
      </c>
      <c r="C383" t="s">
        <v>396</v>
      </c>
      <c r="D383" t="s">
        <v>14</v>
      </c>
      <c r="E383">
        <v>53</v>
      </c>
      <c r="F383" t="s">
        <v>15</v>
      </c>
      <c r="G383">
        <v>2</v>
      </c>
      <c r="H383">
        <v>500</v>
      </c>
      <c r="I383">
        <v>1000</v>
      </c>
    </row>
    <row r="384" spans="1:9" x14ac:dyDescent="0.35">
      <c r="A384">
        <v>383</v>
      </c>
      <c r="B384" s="1">
        <v>45007</v>
      </c>
      <c r="C384" t="s">
        <v>397</v>
      </c>
      <c r="D384" t="s">
        <v>14</v>
      </c>
      <c r="E384">
        <v>46</v>
      </c>
      <c r="F384" t="s">
        <v>12</v>
      </c>
      <c r="G384">
        <v>3</v>
      </c>
      <c r="H384">
        <v>30</v>
      </c>
      <c r="I384">
        <v>90</v>
      </c>
    </row>
    <row r="385" spans="1:9" x14ac:dyDescent="0.35">
      <c r="A385">
        <v>384</v>
      </c>
      <c r="B385" s="1">
        <v>45151</v>
      </c>
      <c r="C385" t="s">
        <v>398</v>
      </c>
      <c r="D385" t="s">
        <v>11</v>
      </c>
      <c r="E385">
        <v>55</v>
      </c>
      <c r="F385" t="s">
        <v>15</v>
      </c>
      <c r="G385">
        <v>1</v>
      </c>
      <c r="H385">
        <v>500</v>
      </c>
      <c r="I385">
        <v>500</v>
      </c>
    </row>
    <row r="386" spans="1:9" x14ac:dyDescent="0.35">
      <c r="A386">
        <v>385</v>
      </c>
      <c r="B386" s="1">
        <v>45205</v>
      </c>
      <c r="C386" t="s">
        <v>399</v>
      </c>
      <c r="D386" t="s">
        <v>11</v>
      </c>
      <c r="E386">
        <v>50</v>
      </c>
      <c r="F386" t="s">
        <v>17</v>
      </c>
      <c r="G386">
        <v>3</v>
      </c>
      <c r="H386">
        <v>500</v>
      </c>
      <c r="I386">
        <v>1500</v>
      </c>
    </row>
    <row r="387" spans="1:9" x14ac:dyDescent="0.35">
      <c r="A387">
        <v>386</v>
      </c>
      <c r="B387" s="1">
        <v>45287</v>
      </c>
      <c r="C387" t="s">
        <v>400</v>
      </c>
      <c r="D387" t="s">
        <v>14</v>
      </c>
      <c r="E387">
        <v>54</v>
      </c>
      <c r="F387" t="s">
        <v>17</v>
      </c>
      <c r="G387">
        <v>2</v>
      </c>
      <c r="H387">
        <v>300</v>
      </c>
      <c r="I387">
        <v>600</v>
      </c>
    </row>
    <row r="388" spans="1:9" x14ac:dyDescent="0.35">
      <c r="A388">
        <v>387</v>
      </c>
      <c r="B388" s="1">
        <v>45081</v>
      </c>
      <c r="C388" t="s">
        <v>401</v>
      </c>
      <c r="D388" t="s">
        <v>11</v>
      </c>
      <c r="E388">
        <v>44</v>
      </c>
      <c r="F388" t="s">
        <v>12</v>
      </c>
      <c r="G388">
        <v>1</v>
      </c>
      <c r="H388">
        <v>30</v>
      </c>
      <c r="I388">
        <v>30</v>
      </c>
    </row>
    <row r="389" spans="1:9" x14ac:dyDescent="0.35">
      <c r="A389">
        <v>388</v>
      </c>
      <c r="B389" s="1">
        <v>45240</v>
      </c>
      <c r="C389" t="s">
        <v>402</v>
      </c>
      <c r="D389" t="s">
        <v>11</v>
      </c>
      <c r="E389">
        <v>50</v>
      </c>
      <c r="F389" t="s">
        <v>17</v>
      </c>
      <c r="G389">
        <v>1</v>
      </c>
      <c r="H389">
        <v>25</v>
      </c>
      <c r="I389">
        <v>25</v>
      </c>
    </row>
    <row r="390" spans="1:9" x14ac:dyDescent="0.35">
      <c r="A390">
        <v>389</v>
      </c>
      <c r="B390" s="1">
        <v>45261</v>
      </c>
      <c r="C390" t="s">
        <v>403</v>
      </c>
      <c r="D390" t="s">
        <v>11</v>
      </c>
      <c r="E390">
        <v>21</v>
      </c>
      <c r="F390" t="s">
        <v>15</v>
      </c>
      <c r="G390">
        <v>2</v>
      </c>
      <c r="H390">
        <v>25</v>
      </c>
      <c r="I390">
        <v>50</v>
      </c>
    </row>
    <row r="391" spans="1:9" x14ac:dyDescent="0.35">
      <c r="A391">
        <v>390</v>
      </c>
      <c r="B391" s="1">
        <v>45197</v>
      </c>
      <c r="C391" t="s">
        <v>404</v>
      </c>
      <c r="D391" t="s">
        <v>11</v>
      </c>
      <c r="E391">
        <v>39</v>
      </c>
      <c r="F391" t="s">
        <v>17</v>
      </c>
      <c r="G391">
        <v>2</v>
      </c>
      <c r="H391">
        <v>50</v>
      </c>
      <c r="I391">
        <v>100</v>
      </c>
    </row>
    <row r="392" spans="1:9" x14ac:dyDescent="0.35">
      <c r="A392">
        <v>391</v>
      </c>
      <c r="B392" s="1">
        <v>44931</v>
      </c>
      <c r="C392" t="s">
        <v>405</v>
      </c>
      <c r="D392" t="s">
        <v>11</v>
      </c>
      <c r="E392">
        <v>19</v>
      </c>
      <c r="F392" t="s">
        <v>12</v>
      </c>
      <c r="G392">
        <v>2</v>
      </c>
      <c r="H392">
        <v>25</v>
      </c>
      <c r="I392">
        <v>50</v>
      </c>
    </row>
    <row r="393" spans="1:9" x14ac:dyDescent="0.35">
      <c r="A393">
        <v>392</v>
      </c>
      <c r="B393" s="1">
        <v>45268</v>
      </c>
      <c r="C393" t="s">
        <v>406</v>
      </c>
      <c r="D393" t="s">
        <v>11</v>
      </c>
      <c r="E393">
        <v>27</v>
      </c>
      <c r="F393" t="s">
        <v>15</v>
      </c>
      <c r="G393">
        <v>2</v>
      </c>
      <c r="H393">
        <v>300</v>
      </c>
      <c r="I393">
        <v>600</v>
      </c>
    </row>
    <row r="394" spans="1:9" x14ac:dyDescent="0.35">
      <c r="A394">
        <v>393</v>
      </c>
      <c r="B394" s="1">
        <v>45210</v>
      </c>
      <c r="C394" t="s">
        <v>407</v>
      </c>
      <c r="D394" t="s">
        <v>14</v>
      </c>
      <c r="E394">
        <v>22</v>
      </c>
      <c r="F394" t="s">
        <v>12</v>
      </c>
      <c r="G394">
        <v>2</v>
      </c>
      <c r="H394">
        <v>500</v>
      </c>
      <c r="I394">
        <v>1000</v>
      </c>
    </row>
    <row r="395" spans="1:9" x14ac:dyDescent="0.35">
      <c r="A395">
        <v>394</v>
      </c>
      <c r="B395" s="1">
        <v>45080</v>
      </c>
      <c r="C395" t="s">
        <v>408</v>
      </c>
      <c r="D395" t="s">
        <v>14</v>
      </c>
      <c r="E395">
        <v>27</v>
      </c>
      <c r="F395" t="s">
        <v>15</v>
      </c>
      <c r="G395">
        <v>1</v>
      </c>
      <c r="H395">
        <v>500</v>
      </c>
      <c r="I395">
        <v>500</v>
      </c>
    </row>
    <row r="396" spans="1:9" x14ac:dyDescent="0.35">
      <c r="A396">
        <v>395</v>
      </c>
      <c r="B396" s="1">
        <v>45266</v>
      </c>
      <c r="C396" t="s">
        <v>409</v>
      </c>
      <c r="D396" t="s">
        <v>11</v>
      </c>
      <c r="E396">
        <v>50</v>
      </c>
      <c r="F396" t="s">
        <v>17</v>
      </c>
      <c r="G396">
        <v>2</v>
      </c>
      <c r="H396">
        <v>500</v>
      </c>
      <c r="I396">
        <v>1000</v>
      </c>
    </row>
    <row r="397" spans="1:9" x14ac:dyDescent="0.35">
      <c r="A397">
        <v>396</v>
      </c>
      <c r="B397" s="1">
        <v>44980</v>
      </c>
      <c r="C397" t="s">
        <v>410</v>
      </c>
      <c r="D397" t="s">
        <v>14</v>
      </c>
      <c r="E397">
        <v>55</v>
      </c>
      <c r="F397" t="s">
        <v>12</v>
      </c>
      <c r="G397">
        <v>1</v>
      </c>
      <c r="H397">
        <v>30</v>
      </c>
      <c r="I397">
        <v>30</v>
      </c>
    </row>
    <row r="398" spans="1:9" x14ac:dyDescent="0.35">
      <c r="A398">
        <v>397</v>
      </c>
      <c r="B398" s="1">
        <v>44995</v>
      </c>
      <c r="C398" t="s">
        <v>411</v>
      </c>
      <c r="D398" t="s">
        <v>14</v>
      </c>
      <c r="E398">
        <v>30</v>
      </c>
      <c r="F398" t="s">
        <v>12</v>
      </c>
      <c r="G398">
        <v>1</v>
      </c>
      <c r="H398">
        <v>25</v>
      </c>
      <c r="I398">
        <v>25</v>
      </c>
    </row>
    <row r="399" spans="1:9" x14ac:dyDescent="0.35">
      <c r="A399">
        <v>398</v>
      </c>
      <c r="B399" s="1">
        <v>45062</v>
      </c>
      <c r="C399" t="s">
        <v>412</v>
      </c>
      <c r="D399" t="s">
        <v>14</v>
      </c>
      <c r="E399">
        <v>48</v>
      </c>
      <c r="F399" t="s">
        <v>15</v>
      </c>
      <c r="G399">
        <v>2</v>
      </c>
      <c r="H399">
        <v>300</v>
      </c>
      <c r="I399">
        <v>600</v>
      </c>
    </row>
    <row r="400" spans="1:9" x14ac:dyDescent="0.35">
      <c r="A400">
        <v>399</v>
      </c>
      <c r="B400" s="1">
        <v>44986</v>
      </c>
      <c r="C400" t="s">
        <v>413</v>
      </c>
      <c r="D400" t="s">
        <v>14</v>
      </c>
      <c r="E400">
        <v>64</v>
      </c>
      <c r="F400" t="s">
        <v>12</v>
      </c>
      <c r="G400">
        <v>2</v>
      </c>
      <c r="H400">
        <v>30</v>
      </c>
      <c r="I400">
        <v>60</v>
      </c>
    </row>
    <row r="401" spans="1:9" x14ac:dyDescent="0.35">
      <c r="A401">
        <v>400</v>
      </c>
      <c r="B401" s="1">
        <v>44981</v>
      </c>
      <c r="C401" t="s">
        <v>414</v>
      </c>
      <c r="D401" t="s">
        <v>11</v>
      </c>
      <c r="E401">
        <v>53</v>
      </c>
      <c r="F401" t="s">
        <v>15</v>
      </c>
      <c r="G401">
        <v>4</v>
      </c>
      <c r="H401">
        <v>50</v>
      </c>
      <c r="I401">
        <v>200</v>
      </c>
    </row>
    <row r="402" spans="1:9" x14ac:dyDescent="0.35">
      <c r="A402">
        <v>401</v>
      </c>
      <c r="B402" s="1">
        <v>45210</v>
      </c>
      <c r="C402" t="s">
        <v>415</v>
      </c>
      <c r="D402" t="s">
        <v>14</v>
      </c>
      <c r="E402">
        <v>62</v>
      </c>
      <c r="F402" t="s">
        <v>15</v>
      </c>
      <c r="G402">
        <v>1</v>
      </c>
      <c r="H402">
        <v>300</v>
      </c>
      <c r="I402">
        <v>300</v>
      </c>
    </row>
    <row r="403" spans="1:9" x14ac:dyDescent="0.35">
      <c r="A403">
        <v>402</v>
      </c>
      <c r="B403" s="1">
        <v>45006</v>
      </c>
      <c r="C403" t="s">
        <v>416</v>
      </c>
      <c r="D403" t="s">
        <v>14</v>
      </c>
      <c r="E403">
        <v>41</v>
      </c>
      <c r="F403" t="s">
        <v>15</v>
      </c>
      <c r="G403">
        <v>2</v>
      </c>
      <c r="H403">
        <v>300</v>
      </c>
      <c r="I403">
        <v>600</v>
      </c>
    </row>
    <row r="404" spans="1:9" x14ac:dyDescent="0.35">
      <c r="A404">
        <v>403</v>
      </c>
      <c r="B404" s="1">
        <v>45066</v>
      </c>
      <c r="C404" t="s">
        <v>417</v>
      </c>
      <c r="D404" t="s">
        <v>11</v>
      </c>
      <c r="E404">
        <v>32</v>
      </c>
      <c r="F404" t="s">
        <v>15</v>
      </c>
      <c r="G404">
        <v>2</v>
      </c>
      <c r="H404">
        <v>300</v>
      </c>
      <c r="I404">
        <v>600</v>
      </c>
    </row>
    <row r="405" spans="1:9" x14ac:dyDescent="0.35">
      <c r="A405">
        <v>404</v>
      </c>
      <c r="B405" s="1">
        <v>45071</v>
      </c>
      <c r="C405" t="s">
        <v>418</v>
      </c>
      <c r="D405" t="s">
        <v>11</v>
      </c>
      <c r="E405">
        <v>46</v>
      </c>
      <c r="F405" t="s">
        <v>17</v>
      </c>
      <c r="G405">
        <v>2</v>
      </c>
      <c r="H405">
        <v>500</v>
      </c>
      <c r="I405">
        <v>1000</v>
      </c>
    </row>
    <row r="406" spans="1:9" x14ac:dyDescent="0.35">
      <c r="A406">
        <v>405</v>
      </c>
      <c r="B406" s="1">
        <v>45236</v>
      </c>
      <c r="C406" t="s">
        <v>419</v>
      </c>
      <c r="D406" t="s">
        <v>14</v>
      </c>
      <c r="E406">
        <v>25</v>
      </c>
      <c r="F406" t="s">
        <v>15</v>
      </c>
      <c r="G406">
        <v>4</v>
      </c>
      <c r="H406">
        <v>300</v>
      </c>
      <c r="I406">
        <v>1200</v>
      </c>
    </row>
    <row r="407" spans="1:9" x14ac:dyDescent="0.35">
      <c r="A407">
        <v>406</v>
      </c>
      <c r="B407" s="1">
        <v>45034</v>
      </c>
      <c r="C407" t="s">
        <v>420</v>
      </c>
      <c r="D407" t="s">
        <v>14</v>
      </c>
      <c r="E407">
        <v>22</v>
      </c>
      <c r="F407" t="s">
        <v>12</v>
      </c>
      <c r="G407">
        <v>4</v>
      </c>
      <c r="H407">
        <v>25</v>
      </c>
      <c r="I407">
        <v>100</v>
      </c>
    </row>
    <row r="408" spans="1:9" x14ac:dyDescent="0.35">
      <c r="A408">
        <v>407</v>
      </c>
      <c r="B408" s="1">
        <v>45102</v>
      </c>
      <c r="C408" t="s">
        <v>421</v>
      </c>
      <c r="D408" t="s">
        <v>14</v>
      </c>
      <c r="E408">
        <v>46</v>
      </c>
      <c r="F408" t="s">
        <v>17</v>
      </c>
      <c r="G408">
        <v>3</v>
      </c>
      <c r="H408">
        <v>300</v>
      </c>
      <c r="I408">
        <v>900</v>
      </c>
    </row>
    <row r="409" spans="1:9" x14ac:dyDescent="0.35">
      <c r="A409">
        <v>408</v>
      </c>
      <c r="B409" s="1">
        <v>45031</v>
      </c>
      <c r="C409" t="s">
        <v>422</v>
      </c>
      <c r="D409" t="s">
        <v>14</v>
      </c>
      <c r="E409">
        <v>64</v>
      </c>
      <c r="F409" t="s">
        <v>12</v>
      </c>
      <c r="G409">
        <v>1</v>
      </c>
      <c r="H409">
        <v>500</v>
      </c>
      <c r="I409">
        <v>500</v>
      </c>
    </row>
    <row r="410" spans="1:9" x14ac:dyDescent="0.35">
      <c r="A410">
        <v>409</v>
      </c>
      <c r="B410" s="1">
        <v>45278</v>
      </c>
      <c r="C410" t="s">
        <v>423</v>
      </c>
      <c r="D410" t="s">
        <v>14</v>
      </c>
      <c r="E410">
        <v>21</v>
      </c>
      <c r="F410" t="s">
        <v>17</v>
      </c>
      <c r="G410">
        <v>3</v>
      </c>
      <c r="H410">
        <v>300</v>
      </c>
      <c r="I410">
        <v>900</v>
      </c>
    </row>
    <row r="411" spans="1:9" x14ac:dyDescent="0.35">
      <c r="A411">
        <v>410</v>
      </c>
      <c r="B411" s="1">
        <v>45251</v>
      </c>
      <c r="C411" t="s">
        <v>424</v>
      </c>
      <c r="D411" t="s">
        <v>14</v>
      </c>
      <c r="E411">
        <v>29</v>
      </c>
      <c r="F411" t="s">
        <v>15</v>
      </c>
      <c r="G411">
        <v>2</v>
      </c>
      <c r="H411">
        <v>50</v>
      </c>
      <c r="I411">
        <v>100</v>
      </c>
    </row>
    <row r="412" spans="1:9" x14ac:dyDescent="0.35">
      <c r="A412">
        <v>411</v>
      </c>
      <c r="B412" s="1">
        <v>45062</v>
      </c>
      <c r="C412" t="s">
        <v>425</v>
      </c>
      <c r="D412" t="s">
        <v>11</v>
      </c>
      <c r="E412">
        <v>62</v>
      </c>
      <c r="F412" t="s">
        <v>17</v>
      </c>
      <c r="G412">
        <v>4</v>
      </c>
      <c r="H412">
        <v>50</v>
      </c>
      <c r="I412">
        <v>200</v>
      </c>
    </row>
    <row r="413" spans="1:9" x14ac:dyDescent="0.35">
      <c r="A413">
        <v>412</v>
      </c>
      <c r="B413" s="1">
        <v>45185</v>
      </c>
      <c r="C413" t="s">
        <v>426</v>
      </c>
      <c r="D413" t="s">
        <v>14</v>
      </c>
      <c r="E413">
        <v>19</v>
      </c>
      <c r="F413" t="s">
        <v>17</v>
      </c>
      <c r="G413">
        <v>4</v>
      </c>
      <c r="H413">
        <v>500</v>
      </c>
      <c r="I413">
        <v>2000</v>
      </c>
    </row>
    <row r="414" spans="1:9" x14ac:dyDescent="0.35">
      <c r="A414">
        <v>413</v>
      </c>
      <c r="B414" s="1">
        <v>45177</v>
      </c>
      <c r="C414" t="s">
        <v>427</v>
      </c>
      <c r="D414" t="s">
        <v>14</v>
      </c>
      <c r="E414">
        <v>44</v>
      </c>
      <c r="F414" t="s">
        <v>12</v>
      </c>
      <c r="G414">
        <v>3</v>
      </c>
      <c r="H414">
        <v>25</v>
      </c>
      <c r="I414">
        <v>75</v>
      </c>
    </row>
    <row r="415" spans="1:9" x14ac:dyDescent="0.35">
      <c r="A415">
        <v>414</v>
      </c>
      <c r="B415" s="1">
        <v>45055</v>
      </c>
      <c r="C415" t="s">
        <v>428</v>
      </c>
      <c r="D415" t="s">
        <v>11</v>
      </c>
      <c r="E415">
        <v>48</v>
      </c>
      <c r="F415" t="s">
        <v>12</v>
      </c>
      <c r="G415">
        <v>4</v>
      </c>
      <c r="H415">
        <v>25</v>
      </c>
      <c r="I415">
        <v>100</v>
      </c>
    </row>
    <row r="416" spans="1:9" x14ac:dyDescent="0.35">
      <c r="A416">
        <v>415</v>
      </c>
      <c r="B416" s="1">
        <v>44953</v>
      </c>
      <c r="C416" t="s">
        <v>429</v>
      </c>
      <c r="D416" t="s">
        <v>11</v>
      </c>
      <c r="E416">
        <v>53</v>
      </c>
      <c r="F416" t="s">
        <v>15</v>
      </c>
      <c r="G416">
        <v>2</v>
      </c>
      <c r="H416">
        <v>30</v>
      </c>
      <c r="I416">
        <v>60</v>
      </c>
    </row>
    <row r="417" spans="1:9" x14ac:dyDescent="0.35">
      <c r="A417">
        <v>416</v>
      </c>
      <c r="B417" s="1">
        <v>44974</v>
      </c>
      <c r="C417" t="s">
        <v>430</v>
      </c>
      <c r="D417" t="s">
        <v>11</v>
      </c>
      <c r="E417">
        <v>53</v>
      </c>
      <c r="F417" t="s">
        <v>17</v>
      </c>
      <c r="G417">
        <v>4</v>
      </c>
      <c r="H417">
        <v>500</v>
      </c>
      <c r="I417">
        <v>2000</v>
      </c>
    </row>
    <row r="418" spans="1:9" x14ac:dyDescent="0.35">
      <c r="A418">
        <v>417</v>
      </c>
      <c r="B418" s="1">
        <v>45251</v>
      </c>
      <c r="C418" t="s">
        <v>431</v>
      </c>
      <c r="D418" t="s">
        <v>11</v>
      </c>
      <c r="E418">
        <v>43</v>
      </c>
      <c r="F418" t="s">
        <v>17</v>
      </c>
      <c r="G418">
        <v>3</v>
      </c>
      <c r="H418">
        <v>300</v>
      </c>
      <c r="I418">
        <v>900</v>
      </c>
    </row>
    <row r="419" spans="1:9" x14ac:dyDescent="0.35">
      <c r="A419">
        <v>418</v>
      </c>
      <c r="B419" s="1">
        <v>45143</v>
      </c>
      <c r="C419" t="s">
        <v>432</v>
      </c>
      <c r="D419" t="s">
        <v>14</v>
      </c>
      <c r="E419">
        <v>60</v>
      </c>
      <c r="F419" t="s">
        <v>17</v>
      </c>
      <c r="G419">
        <v>2</v>
      </c>
      <c r="H419">
        <v>500</v>
      </c>
      <c r="I419">
        <v>1000</v>
      </c>
    </row>
    <row r="420" spans="1:9" x14ac:dyDescent="0.35">
      <c r="A420">
        <v>419</v>
      </c>
      <c r="B420" s="1">
        <v>45068</v>
      </c>
      <c r="C420" t="s">
        <v>433</v>
      </c>
      <c r="D420" t="s">
        <v>14</v>
      </c>
      <c r="E420">
        <v>44</v>
      </c>
      <c r="F420" t="s">
        <v>15</v>
      </c>
      <c r="G420">
        <v>3</v>
      </c>
      <c r="H420">
        <v>30</v>
      </c>
      <c r="I420">
        <v>90</v>
      </c>
    </row>
    <row r="421" spans="1:9" x14ac:dyDescent="0.35">
      <c r="A421">
        <v>420</v>
      </c>
      <c r="B421" s="1">
        <v>44949</v>
      </c>
      <c r="C421" t="s">
        <v>434</v>
      </c>
      <c r="D421" t="s">
        <v>14</v>
      </c>
      <c r="E421">
        <v>22</v>
      </c>
      <c r="F421" t="s">
        <v>15</v>
      </c>
      <c r="G421">
        <v>4</v>
      </c>
      <c r="H421">
        <v>500</v>
      </c>
      <c r="I421">
        <v>2000</v>
      </c>
    </row>
    <row r="422" spans="1:9" x14ac:dyDescent="0.35">
      <c r="A422">
        <v>421</v>
      </c>
      <c r="B422" s="1">
        <v>44928</v>
      </c>
      <c r="C422" t="s">
        <v>435</v>
      </c>
      <c r="D422" t="s">
        <v>14</v>
      </c>
      <c r="E422">
        <v>37</v>
      </c>
      <c r="F422" t="s">
        <v>15</v>
      </c>
      <c r="G422">
        <v>3</v>
      </c>
      <c r="H422">
        <v>500</v>
      </c>
      <c r="I422">
        <v>1500</v>
      </c>
    </row>
    <row r="423" spans="1:9" x14ac:dyDescent="0.35">
      <c r="A423">
        <v>422</v>
      </c>
      <c r="B423" s="1">
        <v>45097</v>
      </c>
      <c r="C423" t="s">
        <v>436</v>
      </c>
      <c r="D423" t="s">
        <v>14</v>
      </c>
      <c r="E423">
        <v>28</v>
      </c>
      <c r="F423" t="s">
        <v>15</v>
      </c>
      <c r="G423">
        <v>3</v>
      </c>
      <c r="H423">
        <v>30</v>
      </c>
      <c r="I423">
        <v>90</v>
      </c>
    </row>
    <row r="424" spans="1:9" x14ac:dyDescent="0.35">
      <c r="A424">
        <v>423</v>
      </c>
      <c r="B424" s="1">
        <v>44993</v>
      </c>
      <c r="C424" t="s">
        <v>437</v>
      </c>
      <c r="D424" t="s">
        <v>14</v>
      </c>
      <c r="E424">
        <v>27</v>
      </c>
      <c r="F424" t="s">
        <v>15</v>
      </c>
      <c r="G424">
        <v>1</v>
      </c>
      <c r="H424">
        <v>25</v>
      </c>
      <c r="I424">
        <v>25</v>
      </c>
    </row>
    <row r="425" spans="1:9" x14ac:dyDescent="0.35">
      <c r="A425">
        <v>424</v>
      </c>
      <c r="B425" s="1">
        <v>45253</v>
      </c>
      <c r="C425" t="s">
        <v>438</v>
      </c>
      <c r="D425" t="s">
        <v>11</v>
      </c>
      <c r="E425">
        <v>57</v>
      </c>
      <c r="F425" t="s">
        <v>12</v>
      </c>
      <c r="G425">
        <v>4</v>
      </c>
      <c r="H425">
        <v>300</v>
      </c>
      <c r="I425">
        <v>1200</v>
      </c>
    </row>
    <row r="426" spans="1:9" x14ac:dyDescent="0.35">
      <c r="A426">
        <v>425</v>
      </c>
      <c r="B426" s="1">
        <v>45061</v>
      </c>
      <c r="C426" t="s">
        <v>439</v>
      </c>
      <c r="D426" t="s">
        <v>14</v>
      </c>
      <c r="E426">
        <v>55</v>
      </c>
      <c r="F426" t="s">
        <v>17</v>
      </c>
      <c r="G426">
        <v>4</v>
      </c>
      <c r="H426">
        <v>30</v>
      </c>
      <c r="I426">
        <v>120</v>
      </c>
    </row>
    <row r="427" spans="1:9" x14ac:dyDescent="0.35">
      <c r="A427">
        <v>426</v>
      </c>
      <c r="B427" s="1">
        <v>45009</v>
      </c>
      <c r="C427" t="s">
        <v>440</v>
      </c>
      <c r="D427" t="s">
        <v>11</v>
      </c>
      <c r="E427">
        <v>23</v>
      </c>
      <c r="F427" t="s">
        <v>17</v>
      </c>
      <c r="G427">
        <v>3</v>
      </c>
      <c r="H427">
        <v>50</v>
      </c>
      <c r="I427">
        <v>150</v>
      </c>
    </row>
    <row r="428" spans="1:9" x14ac:dyDescent="0.35">
      <c r="A428">
        <v>427</v>
      </c>
      <c r="B428" s="1">
        <v>45153</v>
      </c>
      <c r="C428" t="s">
        <v>441</v>
      </c>
      <c r="D428" t="s">
        <v>11</v>
      </c>
      <c r="E428">
        <v>25</v>
      </c>
      <c r="F428" t="s">
        <v>17</v>
      </c>
      <c r="G428">
        <v>1</v>
      </c>
      <c r="H428">
        <v>25</v>
      </c>
      <c r="I428">
        <v>25</v>
      </c>
    </row>
    <row r="429" spans="1:9" x14ac:dyDescent="0.35">
      <c r="A429">
        <v>428</v>
      </c>
      <c r="B429" s="1">
        <v>45209</v>
      </c>
      <c r="C429" t="s">
        <v>442</v>
      </c>
      <c r="D429" t="s">
        <v>14</v>
      </c>
      <c r="E429">
        <v>40</v>
      </c>
      <c r="F429" t="s">
        <v>17</v>
      </c>
      <c r="G429">
        <v>4</v>
      </c>
      <c r="H429">
        <v>50</v>
      </c>
      <c r="I429">
        <v>200</v>
      </c>
    </row>
    <row r="430" spans="1:9" x14ac:dyDescent="0.35">
      <c r="A430">
        <v>429</v>
      </c>
      <c r="B430" s="1">
        <v>45288</v>
      </c>
      <c r="C430" t="s">
        <v>443</v>
      </c>
      <c r="D430" t="s">
        <v>11</v>
      </c>
      <c r="E430">
        <v>64</v>
      </c>
      <c r="F430" t="s">
        <v>17</v>
      </c>
      <c r="G430">
        <v>2</v>
      </c>
      <c r="H430">
        <v>25</v>
      </c>
      <c r="I430">
        <v>50</v>
      </c>
    </row>
    <row r="431" spans="1:9" x14ac:dyDescent="0.35">
      <c r="A431">
        <v>430</v>
      </c>
      <c r="B431" s="1">
        <v>45145</v>
      </c>
      <c r="C431" t="s">
        <v>444</v>
      </c>
      <c r="D431" t="s">
        <v>14</v>
      </c>
      <c r="E431">
        <v>43</v>
      </c>
      <c r="F431" t="s">
        <v>17</v>
      </c>
      <c r="G431">
        <v>3</v>
      </c>
      <c r="H431">
        <v>300</v>
      </c>
      <c r="I431">
        <v>900</v>
      </c>
    </row>
    <row r="432" spans="1:9" x14ac:dyDescent="0.35">
      <c r="A432">
        <v>431</v>
      </c>
      <c r="B432" s="1">
        <v>45214</v>
      </c>
      <c r="C432" t="s">
        <v>445</v>
      </c>
      <c r="D432" t="s">
        <v>11</v>
      </c>
      <c r="E432">
        <v>63</v>
      </c>
      <c r="F432" t="s">
        <v>17</v>
      </c>
      <c r="G432">
        <v>4</v>
      </c>
      <c r="H432">
        <v>300</v>
      </c>
      <c r="I432">
        <v>1200</v>
      </c>
    </row>
    <row r="433" spans="1:9" x14ac:dyDescent="0.35">
      <c r="A433">
        <v>432</v>
      </c>
      <c r="B433" s="1">
        <v>44931</v>
      </c>
      <c r="C433" t="s">
        <v>446</v>
      </c>
      <c r="D433" t="s">
        <v>14</v>
      </c>
      <c r="E433">
        <v>60</v>
      </c>
      <c r="F433" t="s">
        <v>17</v>
      </c>
      <c r="G433">
        <v>2</v>
      </c>
      <c r="H433">
        <v>500</v>
      </c>
      <c r="I433">
        <v>1000</v>
      </c>
    </row>
    <row r="434" spans="1:9" x14ac:dyDescent="0.35">
      <c r="A434">
        <v>433</v>
      </c>
      <c r="B434" s="1">
        <v>44984</v>
      </c>
      <c r="C434" t="s">
        <v>447</v>
      </c>
      <c r="D434" t="s">
        <v>11</v>
      </c>
      <c r="E434">
        <v>29</v>
      </c>
      <c r="F434" t="s">
        <v>12</v>
      </c>
      <c r="G434">
        <v>4</v>
      </c>
      <c r="H434">
        <v>50</v>
      </c>
      <c r="I434">
        <v>200</v>
      </c>
    </row>
    <row r="435" spans="1:9" x14ac:dyDescent="0.35">
      <c r="A435">
        <v>434</v>
      </c>
      <c r="B435" s="1">
        <v>44965</v>
      </c>
      <c r="C435" t="s">
        <v>448</v>
      </c>
      <c r="D435" t="s">
        <v>14</v>
      </c>
      <c r="E435">
        <v>43</v>
      </c>
      <c r="F435" t="s">
        <v>17</v>
      </c>
      <c r="G435">
        <v>2</v>
      </c>
      <c r="H435">
        <v>25</v>
      </c>
      <c r="I435">
        <v>50</v>
      </c>
    </row>
    <row r="436" spans="1:9" x14ac:dyDescent="0.35">
      <c r="A436">
        <v>435</v>
      </c>
      <c r="B436" s="1">
        <v>45280</v>
      </c>
      <c r="C436" t="s">
        <v>449</v>
      </c>
      <c r="D436" t="s">
        <v>14</v>
      </c>
      <c r="E436">
        <v>30</v>
      </c>
      <c r="F436" t="s">
        <v>12</v>
      </c>
      <c r="G436">
        <v>3</v>
      </c>
      <c r="H436">
        <v>300</v>
      </c>
      <c r="I436">
        <v>900</v>
      </c>
    </row>
    <row r="437" spans="1:9" x14ac:dyDescent="0.35">
      <c r="A437">
        <v>436</v>
      </c>
      <c r="B437" s="1">
        <v>45003</v>
      </c>
      <c r="C437" t="s">
        <v>450</v>
      </c>
      <c r="D437" t="s">
        <v>14</v>
      </c>
      <c r="E437">
        <v>57</v>
      </c>
      <c r="F437" t="s">
        <v>15</v>
      </c>
      <c r="G437">
        <v>4</v>
      </c>
      <c r="H437">
        <v>30</v>
      </c>
      <c r="I437">
        <v>120</v>
      </c>
    </row>
    <row r="438" spans="1:9" x14ac:dyDescent="0.35">
      <c r="A438">
        <v>437</v>
      </c>
      <c r="B438" s="1">
        <v>45206</v>
      </c>
      <c r="C438" t="s">
        <v>451</v>
      </c>
      <c r="D438" t="s">
        <v>14</v>
      </c>
      <c r="E438">
        <v>35</v>
      </c>
      <c r="F438" t="s">
        <v>17</v>
      </c>
      <c r="G438">
        <v>4</v>
      </c>
      <c r="H438">
        <v>300</v>
      </c>
      <c r="I438">
        <v>1200</v>
      </c>
    </row>
    <row r="439" spans="1:9" x14ac:dyDescent="0.35">
      <c r="A439">
        <v>438</v>
      </c>
      <c r="B439" s="1">
        <v>44945</v>
      </c>
      <c r="C439" t="s">
        <v>452</v>
      </c>
      <c r="D439" t="s">
        <v>14</v>
      </c>
      <c r="E439">
        <v>42</v>
      </c>
      <c r="F439" t="s">
        <v>15</v>
      </c>
      <c r="G439">
        <v>1</v>
      </c>
      <c r="H439">
        <v>30</v>
      </c>
      <c r="I439">
        <v>30</v>
      </c>
    </row>
    <row r="440" spans="1:9" x14ac:dyDescent="0.35">
      <c r="A440">
        <v>439</v>
      </c>
      <c r="B440" s="1">
        <v>45116</v>
      </c>
      <c r="C440" t="s">
        <v>453</v>
      </c>
      <c r="D440" t="s">
        <v>11</v>
      </c>
      <c r="E440">
        <v>50</v>
      </c>
      <c r="F440" t="s">
        <v>15</v>
      </c>
      <c r="G440">
        <v>3</v>
      </c>
      <c r="H440">
        <v>25</v>
      </c>
      <c r="I440">
        <v>75</v>
      </c>
    </row>
    <row r="441" spans="1:9" x14ac:dyDescent="0.35">
      <c r="A441">
        <v>440</v>
      </c>
      <c r="B441" s="1">
        <v>45225</v>
      </c>
      <c r="C441" t="s">
        <v>454</v>
      </c>
      <c r="D441" t="s">
        <v>11</v>
      </c>
      <c r="E441">
        <v>64</v>
      </c>
      <c r="F441" t="s">
        <v>15</v>
      </c>
      <c r="G441">
        <v>2</v>
      </c>
      <c r="H441">
        <v>300</v>
      </c>
      <c r="I441">
        <v>600</v>
      </c>
    </row>
    <row r="442" spans="1:9" x14ac:dyDescent="0.35">
      <c r="A442">
        <v>441</v>
      </c>
      <c r="B442" s="1">
        <v>45209</v>
      </c>
      <c r="C442" t="s">
        <v>455</v>
      </c>
      <c r="D442" t="s">
        <v>11</v>
      </c>
      <c r="E442">
        <v>57</v>
      </c>
      <c r="F442" t="s">
        <v>12</v>
      </c>
      <c r="G442">
        <v>4</v>
      </c>
      <c r="H442">
        <v>300</v>
      </c>
      <c r="I442">
        <v>1200</v>
      </c>
    </row>
    <row r="443" spans="1:9" x14ac:dyDescent="0.35">
      <c r="A443">
        <v>442</v>
      </c>
      <c r="B443" s="1">
        <v>45002</v>
      </c>
      <c r="C443" t="s">
        <v>456</v>
      </c>
      <c r="D443" t="s">
        <v>14</v>
      </c>
      <c r="E443">
        <v>60</v>
      </c>
      <c r="F443" t="s">
        <v>15</v>
      </c>
      <c r="G443">
        <v>4</v>
      </c>
      <c r="H443">
        <v>25</v>
      </c>
      <c r="I443">
        <v>100</v>
      </c>
    </row>
    <row r="444" spans="1:9" x14ac:dyDescent="0.35">
      <c r="A444">
        <v>443</v>
      </c>
      <c r="B444" s="1">
        <v>45147</v>
      </c>
      <c r="C444" t="s">
        <v>457</v>
      </c>
      <c r="D444" t="s">
        <v>11</v>
      </c>
      <c r="E444">
        <v>29</v>
      </c>
      <c r="F444" t="s">
        <v>15</v>
      </c>
      <c r="G444">
        <v>2</v>
      </c>
      <c r="H444">
        <v>300</v>
      </c>
      <c r="I444">
        <v>600</v>
      </c>
    </row>
    <row r="445" spans="1:9" x14ac:dyDescent="0.35">
      <c r="A445">
        <v>444</v>
      </c>
      <c r="B445" s="1">
        <v>44992</v>
      </c>
      <c r="C445" t="s">
        <v>458</v>
      </c>
      <c r="D445" t="s">
        <v>14</v>
      </c>
      <c r="E445">
        <v>61</v>
      </c>
      <c r="F445" t="s">
        <v>15</v>
      </c>
      <c r="G445">
        <v>3</v>
      </c>
      <c r="H445">
        <v>30</v>
      </c>
      <c r="I445">
        <v>90</v>
      </c>
    </row>
    <row r="446" spans="1:9" x14ac:dyDescent="0.35">
      <c r="A446">
        <v>445</v>
      </c>
      <c r="B446" s="1">
        <v>44948</v>
      </c>
      <c r="C446" t="s">
        <v>459</v>
      </c>
      <c r="D446" t="s">
        <v>14</v>
      </c>
      <c r="E446">
        <v>53</v>
      </c>
      <c r="F446" t="s">
        <v>17</v>
      </c>
      <c r="G446">
        <v>1</v>
      </c>
      <c r="H446">
        <v>300</v>
      </c>
      <c r="I446">
        <v>300</v>
      </c>
    </row>
    <row r="447" spans="1:9" x14ac:dyDescent="0.35">
      <c r="A447">
        <v>446</v>
      </c>
      <c r="B447" s="1">
        <v>45084</v>
      </c>
      <c r="C447" t="s">
        <v>460</v>
      </c>
      <c r="D447" t="s">
        <v>11</v>
      </c>
      <c r="E447">
        <v>21</v>
      </c>
      <c r="F447" t="s">
        <v>17</v>
      </c>
      <c r="G447">
        <v>1</v>
      </c>
      <c r="H447">
        <v>50</v>
      </c>
      <c r="I447">
        <v>50</v>
      </c>
    </row>
    <row r="448" spans="1:9" x14ac:dyDescent="0.35">
      <c r="A448">
        <v>447</v>
      </c>
      <c r="B448" s="1">
        <v>45113</v>
      </c>
      <c r="C448" t="s">
        <v>461</v>
      </c>
      <c r="D448" t="s">
        <v>11</v>
      </c>
      <c r="E448">
        <v>22</v>
      </c>
      <c r="F448" t="s">
        <v>12</v>
      </c>
      <c r="G448">
        <v>4</v>
      </c>
      <c r="H448">
        <v>500</v>
      </c>
      <c r="I448">
        <v>2000</v>
      </c>
    </row>
    <row r="449" spans="1:9" x14ac:dyDescent="0.35">
      <c r="A449">
        <v>448</v>
      </c>
      <c r="B449" s="1">
        <v>44947</v>
      </c>
      <c r="C449" t="s">
        <v>462</v>
      </c>
      <c r="D449" t="s">
        <v>14</v>
      </c>
      <c r="E449">
        <v>54</v>
      </c>
      <c r="F449" t="s">
        <v>12</v>
      </c>
      <c r="G449">
        <v>2</v>
      </c>
      <c r="H449">
        <v>30</v>
      </c>
      <c r="I449">
        <v>60</v>
      </c>
    </row>
    <row r="450" spans="1:9" x14ac:dyDescent="0.35">
      <c r="A450">
        <v>449</v>
      </c>
      <c r="B450" s="1">
        <v>45110</v>
      </c>
      <c r="C450" t="s">
        <v>463</v>
      </c>
      <c r="D450" t="s">
        <v>11</v>
      </c>
      <c r="E450">
        <v>25</v>
      </c>
      <c r="F450" t="s">
        <v>17</v>
      </c>
      <c r="G450">
        <v>4</v>
      </c>
      <c r="H450">
        <v>50</v>
      </c>
      <c r="I450">
        <v>200</v>
      </c>
    </row>
    <row r="451" spans="1:9" x14ac:dyDescent="0.35">
      <c r="A451">
        <v>450</v>
      </c>
      <c r="B451" s="1">
        <v>45034</v>
      </c>
      <c r="C451" t="s">
        <v>464</v>
      </c>
      <c r="D451" t="s">
        <v>14</v>
      </c>
      <c r="E451">
        <v>59</v>
      </c>
      <c r="F451" t="s">
        <v>12</v>
      </c>
      <c r="G451">
        <v>2</v>
      </c>
      <c r="H451">
        <v>25</v>
      </c>
      <c r="I451">
        <v>50</v>
      </c>
    </row>
    <row r="452" spans="1:9" x14ac:dyDescent="0.35">
      <c r="A452">
        <v>451</v>
      </c>
      <c r="B452" s="1">
        <v>45276</v>
      </c>
      <c r="C452" t="s">
        <v>465</v>
      </c>
      <c r="D452" t="s">
        <v>14</v>
      </c>
      <c r="E452">
        <v>45</v>
      </c>
      <c r="F452" t="s">
        <v>17</v>
      </c>
      <c r="G452">
        <v>1</v>
      </c>
      <c r="H452">
        <v>30</v>
      </c>
      <c r="I452">
        <v>30</v>
      </c>
    </row>
    <row r="453" spans="1:9" x14ac:dyDescent="0.35">
      <c r="A453">
        <v>452</v>
      </c>
      <c r="B453" s="1">
        <v>45054</v>
      </c>
      <c r="C453" t="s">
        <v>466</v>
      </c>
      <c r="D453" t="s">
        <v>14</v>
      </c>
      <c r="E453">
        <v>48</v>
      </c>
      <c r="F453" t="s">
        <v>15</v>
      </c>
      <c r="G453">
        <v>3</v>
      </c>
      <c r="H453">
        <v>500</v>
      </c>
      <c r="I453">
        <v>1500</v>
      </c>
    </row>
    <row r="454" spans="1:9" x14ac:dyDescent="0.35">
      <c r="A454">
        <v>453</v>
      </c>
      <c r="B454" s="1">
        <v>45268</v>
      </c>
      <c r="C454" t="s">
        <v>467</v>
      </c>
      <c r="D454" t="s">
        <v>14</v>
      </c>
      <c r="E454">
        <v>26</v>
      </c>
      <c r="F454" t="s">
        <v>15</v>
      </c>
      <c r="G454">
        <v>2</v>
      </c>
      <c r="H454">
        <v>500</v>
      </c>
      <c r="I454">
        <v>1000</v>
      </c>
    </row>
    <row r="455" spans="1:9" x14ac:dyDescent="0.35">
      <c r="A455">
        <v>454</v>
      </c>
      <c r="B455" s="1">
        <v>44979</v>
      </c>
      <c r="C455" t="s">
        <v>468</v>
      </c>
      <c r="D455" t="s">
        <v>14</v>
      </c>
      <c r="E455">
        <v>46</v>
      </c>
      <c r="F455" t="s">
        <v>12</v>
      </c>
      <c r="G455">
        <v>1</v>
      </c>
      <c r="H455">
        <v>25</v>
      </c>
      <c r="I455">
        <v>25</v>
      </c>
    </row>
    <row r="456" spans="1:9" x14ac:dyDescent="0.35">
      <c r="A456">
        <v>455</v>
      </c>
      <c r="B456" s="1">
        <v>45108</v>
      </c>
      <c r="C456" t="s">
        <v>469</v>
      </c>
      <c r="D456" t="s">
        <v>11</v>
      </c>
      <c r="E456">
        <v>31</v>
      </c>
      <c r="F456" t="s">
        <v>17</v>
      </c>
      <c r="G456">
        <v>4</v>
      </c>
      <c r="H456">
        <v>25</v>
      </c>
      <c r="I456">
        <v>100</v>
      </c>
    </row>
    <row r="457" spans="1:9" x14ac:dyDescent="0.35">
      <c r="A457">
        <v>456</v>
      </c>
      <c r="B457" s="1">
        <v>45213</v>
      </c>
      <c r="C457" t="s">
        <v>470</v>
      </c>
      <c r="D457" t="s">
        <v>11</v>
      </c>
      <c r="E457">
        <v>57</v>
      </c>
      <c r="F457" t="s">
        <v>17</v>
      </c>
      <c r="G457">
        <v>2</v>
      </c>
      <c r="H457">
        <v>30</v>
      </c>
      <c r="I457">
        <v>60</v>
      </c>
    </row>
    <row r="458" spans="1:9" x14ac:dyDescent="0.35">
      <c r="A458">
        <v>457</v>
      </c>
      <c r="B458" s="1">
        <v>45135</v>
      </c>
      <c r="C458" t="s">
        <v>471</v>
      </c>
      <c r="D458" t="s">
        <v>14</v>
      </c>
      <c r="E458">
        <v>58</v>
      </c>
      <c r="F458" t="s">
        <v>12</v>
      </c>
      <c r="G458">
        <v>3</v>
      </c>
      <c r="H458">
        <v>300</v>
      </c>
      <c r="I458">
        <v>900</v>
      </c>
    </row>
    <row r="459" spans="1:9" x14ac:dyDescent="0.35">
      <c r="A459">
        <v>458</v>
      </c>
      <c r="B459" s="1">
        <v>45244</v>
      </c>
      <c r="C459" t="s">
        <v>472</v>
      </c>
      <c r="D459" t="s">
        <v>14</v>
      </c>
      <c r="E459">
        <v>39</v>
      </c>
      <c r="F459" t="s">
        <v>17</v>
      </c>
      <c r="G459">
        <v>4</v>
      </c>
      <c r="H459">
        <v>25</v>
      </c>
      <c r="I459">
        <v>100</v>
      </c>
    </row>
    <row r="460" spans="1:9" x14ac:dyDescent="0.35">
      <c r="A460">
        <v>459</v>
      </c>
      <c r="B460" s="1">
        <v>45006</v>
      </c>
      <c r="C460" t="s">
        <v>473</v>
      </c>
      <c r="D460" t="s">
        <v>11</v>
      </c>
      <c r="E460">
        <v>28</v>
      </c>
      <c r="F460" t="s">
        <v>15</v>
      </c>
      <c r="G460">
        <v>4</v>
      </c>
      <c r="H460">
        <v>300</v>
      </c>
      <c r="I460">
        <v>1200</v>
      </c>
    </row>
    <row r="461" spans="1:9" x14ac:dyDescent="0.35">
      <c r="A461">
        <v>460</v>
      </c>
      <c r="B461" s="1">
        <v>45048</v>
      </c>
      <c r="C461" t="s">
        <v>474</v>
      </c>
      <c r="D461" t="s">
        <v>11</v>
      </c>
      <c r="E461">
        <v>40</v>
      </c>
      <c r="F461" t="s">
        <v>12</v>
      </c>
      <c r="G461">
        <v>1</v>
      </c>
      <c r="H461">
        <v>50</v>
      </c>
      <c r="I461">
        <v>50</v>
      </c>
    </row>
    <row r="462" spans="1:9" x14ac:dyDescent="0.35">
      <c r="A462">
        <v>461</v>
      </c>
      <c r="B462" s="1">
        <v>45010</v>
      </c>
      <c r="C462" t="s">
        <v>475</v>
      </c>
      <c r="D462" t="s">
        <v>14</v>
      </c>
      <c r="E462">
        <v>18</v>
      </c>
      <c r="F462" t="s">
        <v>12</v>
      </c>
      <c r="G462">
        <v>2</v>
      </c>
      <c r="H462">
        <v>500</v>
      </c>
      <c r="I462">
        <v>1000</v>
      </c>
    </row>
    <row r="463" spans="1:9" x14ac:dyDescent="0.35">
      <c r="A463">
        <v>462</v>
      </c>
      <c r="B463" s="1">
        <v>45017</v>
      </c>
      <c r="C463" t="s">
        <v>476</v>
      </c>
      <c r="D463" t="s">
        <v>11</v>
      </c>
      <c r="E463">
        <v>63</v>
      </c>
      <c r="F463" t="s">
        <v>17</v>
      </c>
      <c r="G463">
        <v>4</v>
      </c>
      <c r="H463">
        <v>300</v>
      </c>
      <c r="I463">
        <v>1200</v>
      </c>
    </row>
    <row r="464" spans="1:9" x14ac:dyDescent="0.35">
      <c r="A464">
        <v>463</v>
      </c>
      <c r="B464" s="1">
        <v>45138</v>
      </c>
      <c r="C464" t="s">
        <v>477</v>
      </c>
      <c r="D464" t="s">
        <v>14</v>
      </c>
      <c r="E464">
        <v>54</v>
      </c>
      <c r="F464" t="s">
        <v>12</v>
      </c>
      <c r="G464">
        <v>3</v>
      </c>
      <c r="H464">
        <v>500</v>
      </c>
      <c r="I464">
        <v>1500</v>
      </c>
    </row>
    <row r="465" spans="1:9" x14ac:dyDescent="0.35">
      <c r="A465">
        <v>464</v>
      </c>
      <c r="B465" s="1">
        <v>44939</v>
      </c>
      <c r="C465" t="s">
        <v>478</v>
      </c>
      <c r="D465" t="s">
        <v>11</v>
      </c>
      <c r="E465">
        <v>38</v>
      </c>
      <c r="F465" t="s">
        <v>17</v>
      </c>
      <c r="G465">
        <v>2</v>
      </c>
      <c r="H465">
        <v>300</v>
      </c>
      <c r="I465">
        <v>600</v>
      </c>
    </row>
    <row r="466" spans="1:9" x14ac:dyDescent="0.35">
      <c r="A466">
        <v>465</v>
      </c>
      <c r="B466" s="1">
        <v>45018</v>
      </c>
      <c r="C466" t="s">
        <v>479</v>
      </c>
      <c r="D466" t="s">
        <v>14</v>
      </c>
      <c r="E466">
        <v>43</v>
      </c>
      <c r="F466" t="s">
        <v>17</v>
      </c>
      <c r="G466">
        <v>3</v>
      </c>
      <c r="H466">
        <v>50</v>
      </c>
      <c r="I466">
        <v>150</v>
      </c>
    </row>
    <row r="467" spans="1:9" x14ac:dyDescent="0.35">
      <c r="A467">
        <v>466</v>
      </c>
      <c r="B467" s="1">
        <v>45097</v>
      </c>
      <c r="C467" t="s">
        <v>480</v>
      </c>
      <c r="D467" t="s">
        <v>11</v>
      </c>
      <c r="E467">
        <v>63</v>
      </c>
      <c r="F467" t="s">
        <v>17</v>
      </c>
      <c r="G467">
        <v>4</v>
      </c>
      <c r="H467">
        <v>25</v>
      </c>
      <c r="I467">
        <v>100</v>
      </c>
    </row>
    <row r="468" spans="1:9" x14ac:dyDescent="0.35">
      <c r="A468">
        <v>467</v>
      </c>
      <c r="B468" s="1">
        <v>45137</v>
      </c>
      <c r="C468" t="s">
        <v>481</v>
      </c>
      <c r="D468" t="s">
        <v>14</v>
      </c>
      <c r="E468">
        <v>53</v>
      </c>
      <c r="F468" t="s">
        <v>17</v>
      </c>
      <c r="G468">
        <v>3</v>
      </c>
      <c r="H468">
        <v>50</v>
      </c>
      <c r="I468">
        <v>150</v>
      </c>
    </row>
    <row r="469" spans="1:9" x14ac:dyDescent="0.35">
      <c r="A469">
        <v>468</v>
      </c>
      <c r="B469" s="1">
        <v>45269</v>
      </c>
      <c r="C469" t="s">
        <v>482</v>
      </c>
      <c r="D469" t="s">
        <v>11</v>
      </c>
      <c r="E469">
        <v>40</v>
      </c>
      <c r="F469" t="s">
        <v>17</v>
      </c>
      <c r="G469">
        <v>1</v>
      </c>
      <c r="H469">
        <v>25</v>
      </c>
      <c r="I469">
        <v>25</v>
      </c>
    </row>
    <row r="470" spans="1:9" x14ac:dyDescent="0.35">
      <c r="A470">
        <v>469</v>
      </c>
      <c r="B470" s="1">
        <v>45054</v>
      </c>
      <c r="C470" t="s">
        <v>483</v>
      </c>
      <c r="D470" t="s">
        <v>11</v>
      </c>
      <c r="E470">
        <v>18</v>
      </c>
      <c r="F470" t="s">
        <v>12</v>
      </c>
      <c r="G470">
        <v>3</v>
      </c>
      <c r="H470">
        <v>25</v>
      </c>
      <c r="I470">
        <v>75</v>
      </c>
    </row>
    <row r="471" spans="1:9" x14ac:dyDescent="0.35">
      <c r="A471">
        <v>470</v>
      </c>
      <c r="B471" s="1">
        <v>45063</v>
      </c>
      <c r="C471" t="s">
        <v>484</v>
      </c>
      <c r="D471" t="s">
        <v>14</v>
      </c>
      <c r="E471">
        <v>57</v>
      </c>
      <c r="F471" t="s">
        <v>15</v>
      </c>
      <c r="G471">
        <v>2</v>
      </c>
      <c r="H471">
        <v>500</v>
      </c>
      <c r="I471">
        <v>1000</v>
      </c>
    </row>
    <row r="472" spans="1:9" x14ac:dyDescent="0.35">
      <c r="A472">
        <v>471</v>
      </c>
      <c r="B472" s="1">
        <v>45008</v>
      </c>
      <c r="C472" t="s">
        <v>485</v>
      </c>
      <c r="D472" t="s">
        <v>11</v>
      </c>
      <c r="E472">
        <v>32</v>
      </c>
      <c r="F472" t="s">
        <v>15</v>
      </c>
      <c r="G472">
        <v>3</v>
      </c>
      <c r="H472">
        <v>50</v>
      </c>
      <c r="I472">
        <v>150</v>
      </c>
    </row>
    <row r="473" spans="1:9" x14ac:dyDescent="0.35">
      <c r="A473">
        <v>472</v>
      </c>
      <c r="B473" s="1">
        <v>45286</v>
      </c>
      <c r="C473" t="s">
        <v>486</v>
      </c>
      <c r="D473" t="s">
        <v>14</v>
      </c>
      <c r="E473">
        <v>38</v>
      </c>
      <c r="F473" t="s">
        <v>12</v>
      </c>
      <c r="G473">
        <v>3</v>
      </c>
      <c r="H473">
        <v>300</v>
      </c>
      <c r="I473">
        <v>900</v>
      </c>
    </row>
    <row r="474" spans="1:9" x14ac:dyDescent="0.35">
      <c r="A474">
        <v>473</v>
      </c>
      <c r="B474" s="1">
        <v>44982</v>
      </c>
      <c r="C474" t="s">
        <v>487</v>
      </c>
      <c r="D474" t="s">
        <v>11</v>
      </c>
      <c r="E474">
        <v>64</v>
      </c>
      <c r="F474" t="s">
        <v>12</v>
      </c>
      <c r="G474">
        <v>1</v>
      </c>
      <c r="H474">
        <v>50</v>
      </c>
      <c r="I474">
        <v>50</v>
      </c>
    </row>
    <row r="475" spans="1:9" x14ac:dyDescent="0.35">
      <c r="A475">
        <v>474</v>
      </c>
      <c r="B475" s="1">
        <v>45122</v>
      </c>
      <c r="C475" t="s">
        <v>488</v>
      </c>
      <c r="D475" t="s">
        <v>14</v>
      </c>
      <c r="E475">
        <v>26</v>
      </c>
      <c r="F475" t="s">
        <v>15</v>
      </c>
      <c r="G475">
        <v>3</v>
      </c>
      <c r="H475">
        <v>500</v>
      </c>
      <c r="I475">
        <v>1500</v>
      </c>
    </row>
    <row r="476" spans="1:9" x14ac:dyDescent="0.35">
      <c r="A476">
        <v>475</v>
      </c>
      <c r="B476" s="1">
        <v>44946</v>
      </c>
      <c r="C476" t="s">
        <v>489</v>
      </c>
      <c r="D476" t="s">
        <v>11</v>
      </c>
      <c r="E476">
        <v>26</v>
      </c>
      <c r="F476" t="s">
        <v>15</v>
      </c>
      <c r="G476">
        <v>3</v>
      </c>
      <c r="H476">
        <v>25</v>
      </c>
      <c r="I476">
        <v>75</v>
      </c>
    </row>
    <row r="477" spans="1:9" x14ac:dyDescent="0.35">
      <c r="A477">
        <v>476</v>
      </c>
      <c r="B477" s="1">
        <v>45167</v>
      </c>
      <c r="C477" t="s">
        <v>490</v>
      </c>
      <c r="D477" t="s">
        <v>14</v>
      </c>
      <c r="E477">
        <v>27</v>
      </c>
      <c r="F477" t="s">
        <v>15</v>
      </c>
      <c r="G477">
        <v>4</v>
      </c>
      <c r="H477">
        <v>500</v>
      </c>
      <c r="I477">
        <v>2000</v>
      </c>
    </row>
    <row r="478" spans="1:9" x14ac:dyDescent="0.35">
      <c r="A478">
        <v>477</v>
      </c>
      <c r="B478" s="1">
        <v>45040</v>
      </c>
      <c r="C478" t="s">
        <v>491</v>
      </c>
      <c r="D478" t="s">
        <v>11</v>
      </c>
      <c r="E478">
        <v>43</v>
      </c>
      <c r="F478" t="s">
        <v>15</v>
      </c>
      <c r="G478">
        <v>4</v>
      </c>
      <c r="H478">
        <v>30</v>
      </c>
      <c r="I478">
        <v>120</v>
      </c>
    </row>
    <row r="479" spans="1:9" x14ac:dyDescent="0.35">
      <c r="A479">
        <v>478</v>
      </c>
      <c r="B479" s="1">
        <v>45029</v>
      </c>
      <c r="C479" t="s">
        <v>492</v>
      </c>
      <c r="D479" t="s">
        <v>14</v>
      </c>
      <c r="E479">
        <v>58</v>
      </c>
      <c r="F479" t="s">
        <v>15</v>
      </c>
      <c r="G479">
        <v>2</v>
      </c>
      <c r="H479">
        <v>30</v>
      </c>
      <c r="I479">
        <v>60</v>
      </c>
    </row>
    <row r="480" spans="1:9" x14ac:dyDescent="0.35">
      <c r="A480">
        <v>479</v>
      </c>
      <c r="B480" s="1">
        <v>45162</v>
      </c>
      <c r="C480" t="s">
        <v>493</v>
      </c>
      <c r="D480" t="s">
        <v>11</v>
      </c>
      <c r="E480">
        <v>52</v>
      </c>
      <c r="F480" t="s">
        <v>17</v>
      </c>
      <c r="G480">
        <v>4</v>
      </c>
      <c r="H480">
        <v>300</v>
      </c>
      <c r="I480">
        <v>1200</v>
      </c>
    </row>
    <row r="481" spans="1:9" x14ac:dyDescent="0.35">
      <c r="A481">
        <v>480</v>
      </c>
      <c r="B481" s="1">
        <v>45106</v>
      </c>
      <c r="C481" t="s">
        <v>494</v>
      </c>
      <c r="D481" t="s">
        <v>14</v>
      </c>
      <c r="E481">
        <v>42</v>
      </c>
      <c r="F481" t="s">
        <v>12</v>
      </c>
      <c r="G481">
        <v>4</v>
      </c>
      <c r="H481">
        <v>500</v>
      </c>
      <c r="I481">
        <v>2000</v>
      </c>
    </row>
    <row r="482" spans="1:9" x14ac:dyDescent="0.35">
      <c r="A482">
        <v>481</v>
      </c>
      <c r="B482" s="1">
        <v>45083</v>
      </c>
      <c r="C482" t="s">
        <v>495</v>
      </c>
      <c r="D482" t="s">
        <v>14</v>
      </c>
      <c r="E482">
        <v>43</v>
      </c>
      <c r="F482" t="s">
        <v>17</v>
      </c>
      <c r="G482">
        <v>4</v>
      </c>
      <c r="H482">
        <v>300</v>
      </c>
      <c r="I482">
        <v>1200</v>
      </c>
    </row>
    <row r="483" spans="1:9" x14ac:dyDescent="0.35">
      <c r="A483">
        <v>482</v>
      </c>
      <c r="B483" s="1">
        <v>45043</v>
      </c>
      <c r="C483" t="s">
        <v>496</v>
      </c>
      <c r="D483" t="s">
        <v>14</v>
      </c>
      <c r="E483">
        <v>28</v>
      </c>
      <c r="F483" t="s">
        <v>15</v>
      </c>
      <c r="G483">
        <v>4</v>
      </c>
      <c r="H483">
        <v>300</v>
      </c>
      <c r="I483">
        <v>1200</v>
      </c>
    </row>
    <row r="484" spans="1:9" x14ac:dyDescent="0.35">
      <c r="A484">
        <v>483</v>
      </c>
      <c r="B484" s="1">
        <v>45041</v>
      </c>
      <c r="C484" t="s">
        <v>497</v>
      </c>
      <c r="D484" t="s">
        <v>11</v>
      </c>
      <c r="E484">
        <v>55</v>
      </c>
      <c r="F484" t="s">
        <v>15</v>
      </c>
      <c r="G484">
        <v>1</v>
      </c>
      <c r="H484">
        <v>30</v>
      </c>
      <c r="I484">
        <v>30</v>
      </c>
    </row>
    <row r="485" spans="1:9" x14ac:dyDescent="0.35">
      <c r="A485">
        <v>484</v>
      </c>
      <c r="B485" s="1">
        <v>44939</v>
      </c>
      <c r="C485" t="s">
        <v>498</v>
      </c>
      <c r="D485" t="s">
        <v>14</v>
      </c>
      <c r="E485">
        <v>19</v>
      </c>
      <c r="F485" t="s">
        <v>15</v>
      </c>
      <c r="G485">
        <v>4</v>
      </c>
      <c r="H485">
        <v>300</v>
      </c>
      <c r="I485">
        <v>1200</v>
      </c>
    </row>
    <row r="486" spans="1:9" x14ac:dyDescent="0.35">
      <c r="A486">
        <v>485</v>
      </c>
      <c r="B486" s="1">
        <v>45264</v>
      </c>
      <c r="C486" t="s">
        <v>499</v>
      </c>
      <c r="D486" t="s">
        <v>11</v>
      </c>
      <c r="E486">
        <v>24</v>
      </c>
      <c r="F486" t="s">
        <v>17</v>
      </c>
      <c r="G486">
        <v>1</v>
      </c>
      <c r="H486">
        <v>30</v>
      </c>
      <c r="I486">
        <v>30</v>
      </c>
    </row>
    <row r="487" spans="1:9" x14ac:dyDescent="0.35">
      <c r="A487">
        <v>486</v>
      </c>
      <c r="B487" s="1">
        <v>45025</v>
      </c>
      <c r="C487" t="s">
        <v>500</v>
      </c>
      <c r="D487" t="s">
        <v>14</v>
      </c>
      <c r="E487">
        <v>35</v>
      </c>
      <c r="F487" t="s">
        <v>17</v>
      </c>
      <c r="G487">
        <v>1</v>
      </c>
      <c r="H487">
        <v>25</v>
      </c>
      <c r="I487">
        <v>25</v>
      </c>
    </row>
    <row r="488" spans="1:9" x14ac:dyDescent="0.35">
      <c r="A488">
        <v>487</v>
      </c>
      <c r="B488" s="1">
        <v>45131</v>
      </c>
      <c r="C488" t="s">
        <v>501</v>
      </c>
      <c r="D488" t="s">
        <v>11</v>
      </c>
      <c r="E488">
        <v>44</v>
      </c>
      <c r="F488" t="s">
        <v>15</v>
      </c>
      <c r="G488">
        <v>4</v>
      </c>
      <c r="H488">
        <v>500</v>
      </c>
      <c r="I488">
        <v>2000</v>
      </c>
    </row>
    <row r="489" spans="1:9" x14ac:dyDescent="0.35">
      <c r="A489">
        <v>488</v>
      </c>
      <c r="B489" s="1">
        <v>45095</v>
      </c>
      <c r="C489" t="s">
        <v>502</v>
      </c>
      <c r="D489" t="s">
        <v>14</v>
      </c>
      <c r="E489">
        <v>51</v>
      </c>
      <c r="F489" t="s">
        <v>17</v>
      </c>
      <c r="G489">
        <v>3</v>
      </c>
      <c r="H489">
        <v>300</v>
      </c>
      <c r="I489">
        <v>900</v>
      </c>
    </row>
    <row r="490" spans="1:9" x14ac:dyDescent="0.35">
      <c r="A490">
        <v>489</v>
      </c>
      <c r="B490" s="1">
        <v>45069</v>
      </c>
      <c r="C490" t="s">
        <v>503</v>
      </c>
      <c r="D490" t="s">
        <v>11</v>
      </c>
      <c r="E490">
        <v>44</v>
      </c>
      <c r="F490" t="s">
        <v>17</v>
      </c>
      <c r="G490">
        <v>1</v>
      </c>
      <c r="H490">
        <v>30</v>
      </c>
      <c r="I490">
        <v>30</v>
      </c>
    </row>
    <row r="491" spans="1:9" x14ac:dyDescent="0.35">
      <c r="A491">
        <v>490</v>
      </c>
      <c r="B491" s="1">
        <v>44962</v>
      </c>
      <c r="C491" t="s">
        <v>504</v>
      </c>
      <c r="D491" t="s">
        <v>11</v>
      </c>
      <c r="E491">
        <v>34</v>
      </c>
      <c r="F491" t="s">
        <v>15</v>
      </c>
      <c r="G491">
        <v>3</v>
      </c>
      <c r="H491">
        <v>50</v>
      </c>
      <c r="I491">
        <v>150</v>
      </c>
    </row>
    <row r="492" spans="1:9" x14ac:dyDescent="0.35">
      <c r="A492">
        <v>491</v>
      </c>
      <c r="B492" s="1">
        <v>45069</v>
      </c>
      <c r="C492" t="s">
        <v>505</v>
      </c>
      <c r="D492" t="s">
        <v>14</v>
      </c>
      <c r="E492">
        <v>60</v>
      </c>
      <c r="F492" t="s">
        <v>17</v>
      </c>
      <c r="G492">
        <v>3</v>
      </c>
      <c r="H492">
        <v>300</v>
      </c>
      <c r="I492">
        <v>900</v>
      </c>
    </row>
    <row r="493" spans="1:9" x14ac:dyDescent="0.35">
      <c r="A493">
        <v>492</v>
      </c>
      <c r="B493" s="1">
        <v>45106</v>
      </c>
      <c r="C493" t="s">
        <v>506</v>
      </c>
      <c r="D493" t="s">
        <v>11</v>
      </c>
      <c r="E493">
        <v>61</v>
      </c>
      <c r="F493" t="s">
        <v>12</v>
      </c>
      <c r="G493">
        <v>4</v>
      </c>
      <c r="H493">
        <v>25</v>
      </c>
      <c r="I493">
        <v>100</v>
      </c>
    </row>
    <row r="494" spans="1:9" x14ac:dyDescent="0.35">
      <c r="A494">
        <v>493</v>
      </c>
      <c r="B494" s="1">
        <v>45255</v>
      </c>
      <c r="C494" t="s">
        <v>507</v>
      </c>
      <c r="D494" t="s">
        <v>11</v>
      </c>
      <c r="E494">
        <v>41</v>
      </c>
      <c r="F494" t="s">
        <v>12</v>
      </c>
      <c r="G494">
        <v>2</v>
      </c>
      <c r="H494">
        <v>25</v>
      </c>
      <c r="I494">
        <v>50</v>
      </c>
    </row>
    <row r="495" spans="1:9" x14ac:dyDescent="0.35">
      <c r="A495">
        <v>494</v>
      </c>
      <c r="B495" s="1">
        <v>45187</v>
      </c>
      <c r="C495" t="s">
        <v>508</v>
      </c>
      <c r="D495" t="s">
        <v>14</v>
      </c>
      <c r="E495">
        <v>42</v>
      </c>
      <c r="F495" t="s">
        <v>12</v>
      </c>
      <c r="G495">
        <v>4</v>
      </c>
      <c r="H495">
        <v>50</v>
      </c>
      <c r="I495">
        <v>200</v>
      </c>
    </row>
    <row r="496" spans="1:9" x14ac:dyDescent="0.35">
      <c r="A496">
        <v>495</v>
      </c>
      <c r="B496" s="1">
        <v>45131</v>
      </c>
      <c r="C496" t="s">
        <v>509</v>
      </c>
      <c r="D496" t="s">
        <v>11</v>
      </c>
      <c r="E496">
        <v>24</v>
      </c>
      <c r="F496" t="s">
        <v>12</v>
      </c>
      <c r="G496">
        <v>2</v>
      </c>
      <c r="H496">
        <v>30</v>
      </c>
      <c r="I496">
        <v>60</v>
      </c>
    </row>
    <row r="497" spans="1:9" x14ac:dyDescent="0.35">
      <c r="A497">
        <v>496</v>
      </c>
      <c r="B497" s="1">
        <v>45274</v>
      </c>
      <c r="C497" t="s">
        <v>510</v>
      </c>
      <c r="D497" t="s">
        <v>11</v>
      </c>
      <c r="E497">
        <v>23</v>
      </c>
      <c r="F497" t="s">
        <v>15</v>
      </c>
      <c r="G497">
        <v>2</v>
      </c>
      <c r="H497">
        <v>300</v>
      </c>
      <c r="I497">
        <v>600</v>
      </c>
    </row>
    <row r="498" spans="1:9" x14ac:dyDescent="0.35">
      <c r="A498">
        <v>497</v>
      </c>
      <c r="B498" s="1">
        <v>45201</v>
      </c>
      <c r="C498" t="s">
        <v>511</v>
      </c>
      <c r="D498" t="s">
        <v>11</v>
      </c>
      <c r="E498">
        <v>41</v>
      </c>
      <c r="F498" t="s">
        <v>15</v>
      </c>
      <c r="G498">
        <v>4</v>
      </c>
      <c r="H498">
        <v>30</v>
      </c>
      <c r="I498">
        <v>120</v>
      </c>
    </row>
    <row r="499" spans="1:9" x14ac:dyDescent="0.35">
      <c r="A499">
        <v>498</v>
      </c>
      <c r="B499" s="1">
        <v>45096</v>
      </c>
      <c r="C499" t="s">
        <v>512</v>
      </c>
      <c r="D499" t="s">
        <v>14</v>
      </c>
      <c r="E499">
        <v>50</v>
      </c>
      <c r="F499" t="s">
        <v>15</v>
      </c>
      <c r="G499">
        <v>4</v>
      </c>
      <c r="H499">
        <v>25</v>
      </c>
      <c r="I499">
        <v>100</v>
      </c>
    </row>
    <row r="500" spans="1:9" x14ac:dyDescent="0.35">
      <c r="A500">
        <v>499</v>
      </c>
      <c r="B500" s="1">
        <v>44941</v>
      </c>
      <c r="C500" t="s">
        <v>513</v>
      </c>
      <c r="D500" t="s">
        <v>11</v>
      </c>
      <c r="E500">
        <v>46</v>
      </c>
      <c r="F500" t="s">
        <v>12</v>
      </c>
      <c r="G500">
        <v>2</v>
      </c>
      <c r="H500">
        <v>30</v>
      </c>
      <c r="I500">
        <v>60</v>
      </c>
    </row>
    <row r="501" spans="1:9" x14ac:dyDescent="0.35">
      <c r="A501">
        <v>500</v>
      </c>
      <c r="B501" s="1">
        <v>44986</v>
      </c>
      <c r="C501" t="s">
        <v>514</v>
      </c>
      <c r="D501" t="s">
        <v>14</v>
      </c>
      <c r="E501">
        <v>60</v>
      </c>
      <c r="F501" t="s">
        <v>12</v>
      </c>
      <c r="G501">
        <v>4</v>
      </c>
      <c r="H501">
        <v>25</v>
      </c>
      <c r="I501">
        <v>100</v>
      </c>
    </row>
    <row r="502" spans="1:9" x14ac:dyDescent="0.35">
      <c r="A502">
        <v>501</v>
      </c>
      <c r="B502" s="1">
        <v>45060</v>
      </c>
      <c r="C502" t="s">
        <v>515</v>
      </c>
      <c r="D502" t="s">
        <v>11</v>
      </c>
      <c r="E502">
        <v>39</v>
      </c>
      <c r="F502" t="s">
        <v>17</v>
      </c>
      <c r="G502">
        <v>2</v>
      </c>
      <c r="H502">
        <v>30</v>
      </c>
      <c r="I502">
        <v>60</v>
      </c>
    </row>
    <row r="503" spans="1:9" x14ac:dyDescent="0.35">
      <c r="A503">
        <v>502</v>
      </c>
      <c r="B503" s="1">
        <v>45018</v>
      </c>
      <c r="C503" t="s">
        <v>516</v>
      </c>
      <c r="D503" t="s">
        <v>11</v>
      </c>
      <c r="E503">
        <v>43</v>
      </c>
      <c r="F503" t="s">
        <v>17</v>
      </c>
      <c r="G503">
        <v>3</v>
      </c>
      <c r="H503">
        <v>50</v>
      </c>
      <c r="I503">
        <v>150</v>
      </c>
    </row>
    <row r="504" spans="1:9" x14ac:dyDescent="0.35">
      <c r="A504">
        <v>503</v>
      </c>
      <c r="B504" s="1">
        <v>45224</v>
      </c>
      <c r="C504" t="s">
        <v>517</v>
      </c>
      <c r="D504" t="s">
        <v>11</v>
      </c>
      <c r="E504">
        <v>45</v>
      </c>
      <c r="F504" t="s">
        <v>12</v>
      </c>
      <c r="G504">
        <v>4</v>
      </c>
      <c r="H504">
        <v>500</v>
      </c>
      <c r="I504">
        <v>2000</v>
      </c>
    </row>
    <row r="505" spans="1:9" x14ac:dyDescent="0.35">
      <c r="A505">
        <v>504</v>
      </c>
      <c r="B505" s="1">
        <v>45062</v>
      </c>
      <c r="C505" t="s">
        <v>518</v>
      </c>
      <c r="D505" t="s">
        <v>14</v>
      </c>
      <c r="E505">
        <v>38</v>
      </c>
      <c r="F505" t="s">
        <v>12</v>
      </c>
      <c r="G505">
        <v>3</v>
      </c>
      <c r="H505">
        <v>50</v>
      </c>
      <c r="I505">
        <v>150</v>
      </c>
    </row>
    <row r="506" spans="1:9" x14ac:dyDescent="0.35">
      <c r="A506">
        <v>505</v>
      </c>
      <c r="B506" s="1">
        <v>44946</v>
      </c>
      <c r="C506" t="s">
        <v>519</v>
      </c>
      <c r="D506" t="s">
        <v>11</v>
      </c>
      <c r="E506">
        <v>24</v>
      </c>
      <c r="F506" t="s">
        <v>12</v>
      </c>
      <c r="G506">
        <v>1</v>
      </c>
      <c r="H506">
        <v>50</v>
      </c>
      <c r="I506">
        <v>50</v>
      </c>
    </row>
    <row r="507" spans="1:9" x14ac:dyDescent="0.35">
      <c r="A507">
        <v>506</v>
      </c>
      <c r="B507" s="1">
        <v>44982</v>
      </c>
      <c r="C507" t="s">
        <v>520</v>
      </c>
      <c r="D507" t="s">
        <v>11</v>
      </c>
      <c r="E507">
        <v>34</v>
      </c>
      <c r="F507" t="s">
        <v>12</v>
      </c>
      <c r="G507">
        <v>3</v>
      </c>
      <c r="H507">
        <v>500</v>
      </c>
      <c r="I507">
        <v>1500</v>
      </c>
    </row>
    <row r="508" spans="1:9" x14ac:dyDescent="0.35">
      <c r="A508">
        <v>507</v>
      </c>
      <c r="B508" s="1">
        <v>45232</v>
      </c>
      <c r="C508" t="s">
        <v>521</v>
      </c>
      <c r="D508" t="s">
        <v>14</v>
      </c>
      <c r="E508">
        <v>37</v>
      </c>
      <c r="F508" t="s">
        <v>17</v>
      </c>
      <c r="G508">
        <v>3</v>
      </c>
      <c r="H508">
        <v>500</v>
      </c>
      <c r="I508">
        <v>1500</v>
      </c>
    </row>
    <row r="509" spans="1:9" x14ac:dyDescent="0.35">
      <c r="A509">
        <v>508</v>
      </c>
      <c r="B509" s="1">
        <v>45149</v>
      </c>
      <c r="C509" t="s">
        <v>522</v>
      </c>
      <c r="D509" t="s">
        <v>11</v>
      </c>
      <c r="E509">
        <v>58</v>
      </c>
      <c r="F509" t="s">
        <v>12</v>
      </c>
      <c r="G509">
        <v>2</v>
      </c>
      <c r="H509">
        <v>300</v>
      </c>
      <c r="I509">
        <v>600</v>
      </c>
    </row>
    <row r="510" spans="1:9" x14ac:dyDescent="0.35">
      <c r="A510">
        <v>509</v>
      </c>
      <c r="B510" s="1">
        <v>45103</v>
      </c>
      <c r="C510" t="s">
        <v>523</v>
      </c>
      <c r="D510" t="s">
        <v>14</v>
      </c>
      <c r="E510">
        <v>37</v>
      </c>
      <c r="F510" t="s">
        <v>17</v>
      </c>
      <c r="G510">
        <v>3</v>
      </c>
      <c r="H510">
        <v>300</v>
      </c>
      <c r="I510">
        <v>900</v>
      </c>
    </row>
    <row r="511" spans="1:9" x14ac:dyDescent="0.35">
      <c r="A511">
        <v>510</v>
      </c>
      <c r="B511" s="1">
        <v>45087</v>
      </c>
      <c r="C511" t="s">
        <v>524</v>
      </c>
      <c r="D511" t="s">
        <v>14</v>
      </c>
      <c r="E511">
        <v>39</v>
      </c>
      <c r="F511" t="s">
        <v>12</v>
      </c>
      <c r="G511">
        <v>4</v>
      </c>
      <c r="H511">
        <v>50</v>
      </c>
      <c r="I511">
        <v>200</v>
      </c>
    </row>
    <row r="512" spans="1:9" x14ac:dyDescent="0.35">
      <c r="A512">
        <v>511</v>
      </c>
      <c r="B512" s="1">
        <v>45150</v>
      </c>
      <c r="C512" t="s">
        <v>525</v>
      </c>
      <c r="D512" t="s">
        <v>11</v>
      </c>
      <c r="E512">
        <v>45</v>
      </c>
      <c r="F512" t="s">
        <v>12</v>
      </c>
      <c r="G512">
        <v>2</v>
      </c>
      <c r="H512">
        <v>50</v>
      </c>
      <c r="I512">
        <v>100</v>
      </c>
    </row>
    <row r="513" spans="1:9" x14ac:dyDescent="0.35">
      <c r="A513">
        <v>512</v>
      </c>
      <c r="B513" s="1">
        <v>45237</v>
      </c>
      <c r="C513" t="s">
        <v>526</v>
      </c>
      <c r="D513" t="s">
        <v>14</v>
      </c>
      <c r="E513">
        <v>57</v>
      </c>
      <c r="F513" t="s">
        <v>12</v>
      </c>
      <c r="G513">
        <v>1</v>
      </c>
      <c r="H513">
        <v>25</v>
      </c>
      <c r="I513">
        <v>25</v>
      </c>
    </row>
    <row r="514" spans="1:9" x14ac:dyDescent="0.35">
      <c r="A514">
        <v>513</v>
      </c>
      <c r="B514" s="1">
        <v>45188</v>
      </c>
      <c r="C514" t="s">
        <v>527</v>
      </c>
      <c r="D514" t="s">
        <v>11</v>
      </c>
      <c r="E514">
        <v>24</v>
      </c>
      <c r="F514" t="s">
        <v>17</v>
      </c>
      <c r="G514">
        <v>4</v>
      </c>
      <c r="H514">
        <v>25</v>
      </c>
      <c r="I514">
        <v>100</v>
      </c>
    </row>
    <row r="515" spans="1:9" x14ac:dyDescent="0.35">
      <c r="A515">
        <v>514</v>
      </c>
      <c r="B515" s="1">
        <v>44986</v>
      </c>
      <c r="C515" t="s">
        <v>528</v>
      </c>
      <c r="D515" t="s">
        <v>14</v>
      </c>
      <c r="E515">
        <v>18</v>
      </c>
      <c r="F515" t="s">
        <v>17</v>
      </c>
      <c r="G515">
        <v>1</v>
      </c>
      <c r="H515">
        <v>300</v>
      </c>
      <c r="I515">
        <v>300</v>
      </c>
    </row>
    <row r="516" spans="1:9" x14ac:dyDescent="0.35">
      <c r="A516">
        <v>515</v>
      </c>
      <c r="B516" s="1">
        <v>45124</v>
      </c>
      <c r="C516" t="s">
        <v>529</v>
      </c>
      <c r="D516" t="s">
        <v>14</v>
      </c>
      <c r="E516">
        <v>49</v>
      </c>
      <c r="F516" t="s">
        <v>15</v>
      </c>
      <c r="G516">
        <v>3</v>
      </c>
      <c r="H516">
        <v>300</v>
      </c>
      <c r="I516">
        <v>900</v>
      </c>
    </row>
    <row r="517" spans="1:9" x14ac:dyDescent="0.35">
      <c r="A517">
        <v>516</v>
      </c>
      <c r="B517" s="1">
        <v>45222</v>
      </c>
      <c r="C517" t="s">
        <v>530</v>
      </c>
      <c r="D517" t="s">
        <v>11</v>
      </c>
      <c r="E517">
        <v>30</v>
      </c>
      <c r="F517" t="s">
        <v>12</v>
      </c>
      <c r="G517">
        <v>4</v>
      </c>
      <c r="H517">
        <v>25</v>
      </c>
      <c r="I517">
        <v>100</v>
      </c>
    </row>
    <row r="518" spans="1:9" x14ac:dyDescent="0.35">
      <c r="A518">
        <v>517</v>
      </c>
      <c r="B518" s="1">
        <v>45024</v>
      </c>
      <c r="C518" t="s">
        <v>531</v>
      </c>
      <c r="D518" t="s">
        <v>14</v>
      </c>
      <c r="E518">
        <v>47</v>
      </c>
      <c r="F518" t="s">
        <v>15</v>
      </c>
      <c r="G518">
        <v>4</v>
      </c>
      <c r="H518">
        <v>25</v>
      </c>
      <c r="I518">
        <v>100</v>
      </c>
    </row>
    <row r="519" spans="1:9" x14ac:dyDescent="0.35">
      <c r="A519">
        <v>518</v>
      </c>
      <c r="B519" s="1">
        <v>45057</v>
      </c>
      <c r="C519" t="s">
        <v>532</v>
      </c>
      <c r="D519" t="s">
        <v>14</v>
      </c>
      <c r="E519">
        <v>40</v>
      </c>
      <c r="F519" t="s">
        <v>15</v>
      </c>
      <c r="G519">
        <v>1</v>
      </c>
      <c r="H519">
        <v>30</v>
      </c>
      <c r="I519">
        <v>30</v>
      </c>
    </row>
    <row r="520" spans="1:9" x14ac:dyDescent="0.35">
      <c r="A520">
        <v>519</v>
      </c>
      <c r="B520" s="1">
        <v>44949</v>
      </c>
      <c r="C520" t="s">
        <v>533</v>
      </c>
      <c r="D520" t="s">
        <v>14</v>
      </c>
      <c r="E520">
        <v>36</v>
      </c>
      <c r="F520" t="s">
        <v>17</v>
      </c>
      <c r="G520">
        <v>4</v>
      </c>
      <c r="H520">
        <v>30</v>
      </c>
      <c r="I520">
        <v>120</v>
      </c>
    </row>
    <row r="521" spans="1:9" x14ac:dyDescent="0.35">
      <c r="A521">
        <v>520</v>
      </c>
      <c r="B521" s="1">
        <v>45289</v>
      </c>
      <c r="C521" t="s">
        <v>534</v>
      </c>
      <c r="D521" t="s">
        <v>14</v>
      </c>
      <c r="E521">
        <v>49</v>
      </c>
      <c r="F521" t="s">
        <v>17</v>
      </c>
      <c r="G521">
        <v>4</v>
      </c>
      <c r="H521">
        <v>25</v>
      </c>
      <c r="I521">
        <v>100</v>
      </c>
    </row>
    <row r="522" spans="1:9" x14ac:dyDescent="0.35">
      <c r="A522">
        <v>521</v>
      </c>
      <c r="B522" s="1">
        <v>45150</v>
      </c>
      <c r="C522" t="s">
        <v>535</v>
      </c>
      <c r="D522" t="s">
        <v>14</v>
      </c>
      <c r="E522">
        <v>47</v>
      </c>
      <c r="F522" t="s">
        <v>15</v>
      </c>
      <c r="G522">
        <v>4</v>
      </c>
      <c r="H522">
        <v>30</v>
      </c>
      <c r="I522">
        <v>120</v>
      </c>
    </row>
    <row r="523" spans="1:9" x14ac:dyDescent="0.35">
      <c r="A523">
        <v>522</v>
      </c>
      <c r="B523" s="1">
        <v>44927</v>
      </c>
      <c r="C523" t="s">
        <v>536</v>
      </c>
      <c r="D523" t="s">
        <v>11</v>
      </c>
      <c r="E523">
        <v>46</v>
      </c>
      <c r="F523" t="s">
        <v>12</v>
      </c>
      <c r="G523">
        <v>3</v>
      </c>
      <c r="H523">
        <v>500</v>
      </c>
      <c r="I523">
        <v>1500</v>
      </c>
    </row>
    <row r="524" spans="1:9" x14ac:dyDescent="0.35">
      <c r="A524">
        <v>523</v>
      </c>
      <c r="B524" s="1">
        <v>45193</v>
      </c>
      <c r="C524" t="s">
        <v>537</v>
      </c>
      <c r="D524" t="s">
        <v>14</v>
      </c>
      <c r="E524">
        <v>62</v>
      </c>
      <c r="F524" t="s">
        <v>17</v>
      </c>
      <c r="G524">
        <v>1</v>
      </c>
      <c r="H524">
        <v>300</v>
      </c>
      <c r="I524">
        <v>300</v>
      </c>
    </row>
    <row r="525" spans="1:9" x14ac:dyDescent="0.35">
      <c r="A525">
        <v>524</v>
      </c>
      <c r="B525" s="1">
        <v>45202</v>
      </c>
      <c r="C525" t="s">
        <v>538</v>
      </c>
      <c r="D525" t="s">
        <v>11</v>
      </c>
      <c r="E525">
        <v>46</v>
      </c>
      <c r="F525" t="s">
        <v>12</v>
      </c>
      <c r="G525">
        <v>4</v>
      </c>
      <c r="H525">
        <v>300</v>
      </c>
      <c r="I525">
        <v>1200</v>
      </c>
    </row>
    <row r="526" spans="1:9" x14ac:dyDescent="0.35">
      <c r="A526">
        <v>525</v>
      </c>
      <c r="B526" s="1">
        <v>45278</v>
      </c>
      <c r="C526" t="s">
        <v>539</v>
      </c>
      <c r="D526" t="s">
        <v>14</v>
      </c>
      <c r="E526">
        <v>47</v>
      </c>
      <c r="F526" t="s">
        <v>12</v>
      </c>
      <c r="G526">
        <v>2</v>
      </c>
      <c r="H526">
        <v>25</v>
      </c>
      <c r="I526">
        <v>50</v>
      </c>
    </row>
    <row r="527" spans="1:9" x14ac:dyDescent="0.35">
      <c r="A527">
        <v>526</v>
      </c>
      <c r="B527" s="1">
        <v>45270</v>
      </c>
      <c r="C527" t="s">
        <v>540</v>
      </c>
      <c r="D527" t="s">
        <v>11</v>
      </c>
      <c r="E527">
        <v>33</v>
      </c>
      <c r="F527" t="s">
        <v>15</v>
      </c>
      <c r="G527">
        <v>2</v>
      </c>
      <c r="H527">
        <v>50</v>
      </c>
      <c r="I527">
        <v>100</v>
      </c>
    </row>
    <row r="528" spans="1:9" x14ac:dyDescent="0.35">
      <c r="A528">
        <v>527</v>
      </c>
      <c r="B528" s="1">
        <v>45027</v>
      </c>
      <c r="C528" t="s">
        <v>541</v>
      </c>
      <c r="D528" t="s">
        <v>11</v>
      </c>
      <c r="E528">
        <v>57</v>
      </c>
      <c r="F528" t="s">
        <v>15</v>
      </c>
      <c r="G528">
        <v>2</v>
      </c>
      <c r="H528">
        <v>25</v>
      </c>
      <c r="I528">
        <v>50</v>
      </c>
    </row>
    <row r="529" spans="1:9" x14ac:dyDescent="0.35">
      <c r="A529">
        <v>528</v>
      </c>
      <c r="B529" s="1">
        <v>45113</v>
      </c>
      <c r="C529" t="s">
        <v>542</v>
      </c>
      <c r="D529" t="s">
        <v>14</v>
      </c>
      <c r="E529">
        <v>36</v>
      </c>
      <c r="F529" t="s">
        <v>15</v>
      </c>
      <c r="G529">
        <v>2</v>
      </c>
      <c r="H529">
        <v>30</v>
      </c>
      <c r="I529">
        <v>60</v>
      </c>
    </row>
    <row r="530" spans="1:9" x14ac:dyDescent="0.35">
      <c r="A530">
        <v>529</v>
      </c>
      <c r="B530" s="1">
        <v>45147</v>
      </c>
      <c r="C530" t="s">
        <v>543</v>
      </c>
      <c r="D530" t="s">
        <v>14</v>
      </c>
      <c r="E530">
        <v>35</v>
      </c>
      <c r="F530" t="s">
        <v>15</v>
      </c>
      <c r="G530">
        <v>3</v>
      </c>
      <c r="H530">
        <v>50</v>
      </c>
      <c r="I530">
        <v>150</v>
      </c>
    </row>
    <row r="531" spans="1:9" x14ac:dyDescent="0.35">
      <c r="A531">
        <v>530</v>
      </c>
      <c r="B531" s="1">
        <v>44962</v>
      </c>
      <c r="C531" t="s">
        <v>544</v>
      </c>
      <c r="D531" t="s">
        <v>14</v>
      </c>
      <c r="E531">
        <v>18</v>
      </c>
      <c r="F531" t="s">
        <v>17</v>
      </c>
      <c r="G531">
        <v>4</v>
      </c>
      <c r="H531">
        <v>30</v>
      </c>
      <c r="I531">
        <v>120</v>
      </c>
    </row>
    <row r="532" spans="1:9" x14ac:dyDescent="0.35">
      <c r="A532">
        <v>531</v>
      </c>
      <c r="B532" s="1">
        <v>45267</v>
      </c>
      <c r="C532" t="s">
        <v>545</v>
      </c>
      <c r="D532" t="s">
        <v>11</v>
      </c>
      <c r="E532">
        <v>31</v>
      </c>
      <c r="F532" t="s">
        <v>17</v>
      </c>
      <c r="G532">
        <v>1</v>
      </c>
      <c r="H532">
        <v>500</v>
      </c>
      <c r="I532">
        <v>500</v>
      </c>
    </row>
    <row r="533" spans="1:9" x14ac:dyDescent="0.35">
      <c r="A533">
        <v>532</v>
      </c>
      <c r="B533" s="1">
        <v>45096</v>
      </c>
      <c r="C533" t="s">
        <v>546</v>
      </c>
      <c r="D533" t="s">
        <v>14</v>
      </c>
      <c r="E533">
        <v>64</v>
      </c>
      <c r="F533" t="s">
        <v>15</v>
      </c>
      <c r="G533">
        <v>4</v>
      </c>
      <c r="H533">
        <v>30</v>
      </c>
      <c r="I533">
        <v>120</v>
      </c>
    </row>
    <row r="534" spans="1:9" x14ac:dyDescent="0.35">
      <c r="A534">
        <v>533</v>
      </c>
      <c r="B534" s="1">
        <v>45246</v>
      </c>
      <c r="C534" t="s">
        <v>547</v>
      </c>
      <c r="D534" t="s">
        <v>11</v>
      </c>
      <c r="E534">
        <v>19</v>
      </c>
      <c r="F534" t="s">
        <v>17</v>
      </c>
      <c r="G534">
        <v>3</v>
      </c>
      <c r="H534">
        <v>500</v>
      </c>
      <c r="I534">
        <v>1500</v>
      </c>
    </row>
    <row r="535" spans="1:9" x14ac:dyDescent="0.35">
      <c r="A535">
        <v>534</v>
      </c>
      <c r="B535" s="1">
        <v>45087</v>
      </c>
      <c r="C535" t="s">
        <v>548</v>
      </c>
      <c r="D535" t="s">
        <v>11</v>
      </c>
      <c r="E535">
        <v>45</v>
      </c>
      <c r="F535" t="s">
        <v>15</v>
      </c>
      <c r="G535">
        <v>2</v>
      </c>
      <c r="H535">
        <v>500</v>
      </c>
      <c r="I535">
        <v>1000</v>
      </c>
    </row>
    <row r="536" spans="1:9" x14ac:dyDescent="0.35">
      <c r="A536">
        <v>535</v>
      </c>
      <c r="B536" s="1">
        <v>45266</v>
      </c>
      <c r="C536" t="s">
        <v>549</v>
      </c>
      <c r="D536" t="s">
        <v>11</v>
      </c>
      <c r="E536">
        <v>47</v>
      </c>
      <c r="F536" t="s">
        <v>12</v>
      </c>
      <c r="G536">
        <v>3</v>
      </c>
      <c r="H536">
        <v>30</v>
      </c>
      <c r="I536">
        <v>90</v>
      </c>
    </row>
    <row r="537" spans="1:9" x14ac:dyDescent="0.35">
      <c r="A537">
        <v>536</v>
      </c>
      <c r="B537" s="1">
        <v>44990</v>
      </c>
      <c r="C537" t="s">
        <v>550</v>
      </c>
      <c r="D537" t="s">
        <v>14</v>
      </c>
      <c r="E537">
        <v>55</v>
      </c>
      <c r="F537" t="s">
        <v>12</v>
      </c>
      <c r="G537">
        <v>4</v>
      </c>
      <c r="H537">
        <v>30</v>
      </c>
      <c r="I537">
        <v>120</v>
      </c>
    </row>
    <row r="538" spans="1:9" x14ac:dyDescent="0.35">
      <c r="A538">
        <v>537</v>
      </c>
      <c r="B538" s="1">
        <v>45080</v>
      </c>
      <c r="C538" t="s">
        <v>551</v>
      </c>
      <c r="D538" t="s">
        <v>14</v>
      </c>
      <c r="E538">
        <v>21</v>
      </c>
      <c r="F538" t="s">
        <v>12</v>
      </c>
      <c r="G538">
        <v>1</v>
      </c>
      <c r="H538">
        <v>500</v>
      </c>
      <c r="I538">
        <v>500</v>
      </c>
    </row>
    <row r="539" spans="1:9" x14ac:dyDescent="0.35">
      <c r="A539">
        <v>538</v>
      </c>
      <c r="B539" s="1">
        <v>45186</v>
      </c>
      <c r="C539" t="s">
        <v>552</v>
      </c>
      <c r="D539" t="s">
        <v>11</v>
      </c>
      <c r="E539">
        <v>18</v>
      </c>
      <c r="F539" t="s">
        <v>15</v>
      </c>
      <c r="G539">
        <v>3</v>
      </c>
      <c r="H539">
        <v>50</v>
      </c>
      <c r="I539">
        <v>150</v>
      </c>
    </row>
    <row r="540" spans="1:9" x14ac:dyDescent="0.35">
      <c r="A540">
        <v>539</v>
      </c>
      <c r="B540" s="1">
        <v>45085</v>
      </c>
      <c r="C540" t="s">
        <v>553</v>
      </c>
      <c r="D540" t="s">
        <v>11</v>
      </c>
      <c r="E540">
        <v>25</v>
      </c>
      <c r="F540" t="s">
        <v>12</v>
      </c>
      <c r="G540">
        <v>1</v>
      </c>
      <c r="H540">
        <v>500</v>
      </c>
      <c r="I540">
        <v>500</v>
      </c>
    </row>
    <row r="541" spans="1:9" x14ac:dyDescent="0.35">
      <c r="A541">
        <v>540</v>
      </c>
      <c r="B541" s="1">
        <v>45268</v>
      </c>
      <c r="C541" t="s">
        <v>554</v>
      </c>
      <c r="D541" t="s">
        <v>14</v>
      </c>
      <c r="E541">
        <v>46</v>
      </c>
      <c r="F541" t="s">
        <v>17</v>
      </c>
      <c r="G541">
        <v>3</v>
      </c>
      <c r="H541">
        <v>300</v>
      </c>
      <c r="I541">
        <v>900</v>
      </c>
    </row>
    <row r="542" spans="1:9" x14ac:dyDescent="0.35">
      <c r="A542">
        <v>541</v>
      </c>
      <c r="B542" s="1">
        <v>45136</v>
      </c>
      <c r="C542" t="s">
        <v>555</v>
      </c>
      <c r="D542" t="s">
        <v>11</v>
      </c>
      <c r="E542">
        <v>56</v>
      </c>
      <c r="F542" t="s">
        <v>12</v>
      </c>
      <c r="G542">
        <v>1</v>
      </c>
      <c r="H542">
        <v>500</v>
      </c>
      <c r="I542">
        <v>500</v>
      </c>
    </row>
    <row r="543" spans="1:9" x14ac:dyDescent="0.35">
      <c r="A543">
        <v>542</v>
      </c>
      <c r="B543" s="1">
        <v>45094</v>
      </c>
      <c r="C543" t="s">
        <v>556</v>
      </c>
      <c r="D543" t="s">
        <v>14</v>
      </c>
      <c r="E543">
        <v>20</v>
      </c>
      <c r="F543" t="s">
        <v>12</v>
      </c>
      <c r="G543">
        <v>1</v>
      </c>
      <c r="H543">
        <v>50</v>
      </c>
      <c r="I543">
        <v>50</v>
      </c>
    </row>
    <row r="544" spans="1:9" x14ac:dyDescent="0.35">
      <c r="A544">
        <v>543</v>
      </c>
      <c r="B544" s="1">
        <v>45133</v>
      </c>
      <c r="C544" t="s">
        <v>557</v>
      </c>
      <c r="D544" t="s">
        <v>11</v>
      </c>
      <c r="E544">
        <v>49</v>
      </c>
      <c r="F544" t="s">
        <v>12</v>
      </c>
      <c r="G544">
        <v>2</v>
      </c>
      <c r="H544">
        <v>300</v>
      </c>
      <c r="I544">
        <v>600</v>
      </c>
    </row>
    <row r="545" spans="1:9" x14ac:dyDescent="0.35">
      <c r="A545">
        <v>544</v>
      </c>
      <c r="B545" s="1">
        <v>45283</v>
      </c>
      <c r="C545" t="s">
        <v>558</v>
      </c>
      <c r="D545" t="s">
        <v>14</v>
      </c>
      <c r="E545">
        <v>27</v>
      </c>
      <c r="F545" t="s">
        <v>17</v>
      </c>
      <c r="G545">
        <v>1</v>
      </c>
      <c r="H545">
        <v>25</v>
      </c>
      <c r="I545">
        <v>25</v>
      </c>
    </row>
    <row r="546" spans="1:9" x14ac:dyDescent="0.35">
      <c r="A546">
        <v>545</v>
      </c>
      <c r="B546" s="1">
        <v>45078</v>
      </c>
      <c r="C546" t="s">
        <v>559</v>
      </c>
      <c r="D546" t="s">
        <v>11</v>
      </c>
      <c r="E546">
        <v>27</v>
      </c>
      <c r="F546" t="s">
        <v>15</v>
      </c>
      <c r="G546">
        <v>2</v>
      </c>
      <c r="H546">
        <v>25</v>
      </c>
      <c r="I546">
        <v>50</v>
      </c>
    </row>
    <row r="547" spans="1:9" x14ac:dyDescent="0.35">
      <c r="A547">
        <v>546</v>
      </c>
      <c r="B547" s="1">
        <v>45210</v>
      </c>
      <c r="C547" t="s">
        <v>560</v>
      </c>
      <c r="D547" t="s">
        <v>14</v>
      </c>
      <c r="E547">
        <v>36</v>
      </c>
      <c r="F547" t="s">
        <v>17</v>
      </c>
      <c r="G547">
        <v>4</v>
      </c>
      <c r="H547">
        <v>50</v>
      </c>
      <c r="I547">
        <v>200</v>
      </c>
    </row>
    <row r="548" spans="1:9" x14ac:dyDescent="0.35">
      <c r="A548">
        <v>547</v>
      </c>
      <c r="B548" s="1">
        <v>44992</v>
      </c>
      <c r="C548" t="s">
        <v>561</v>
      </c>
      <c r="D548" t="s">
        <v>11</v>
      </c>
      <c r="E548">
        <v>63</v>
      </c>
      <c r="F548" t="s">
        <v>15</v>
      </c>
      <c r="G548">
        <v>4</v>
      </c>
      <c r="H548">
        <v>500</v>
      </c>
      <c r="I548">
        <v>2000</v>
      </c>
    </row>
    <row r="549" spans="1:9" x14ac:dyDescent="0.35">
      <c r="A549">
        <v>548</v>
      </c>
      <c r="B549" s="1">
        <v>45025</v>
      </c>
      <c r="C549" t="s">
        <v>562</v>
      </c>
      <c r="D549" t="s">
        <v>14</v>
      </c>
      <c r="E549">
        <v>51</v>
      </c>
      <c r="F549" t="s">
        <v>15</v>
      </c>
      <c r="G549">
        <v>2</v>
      </c>
      <c r="H549">
        <v>30</v>
      </c>
      <c r="I549">
        <v>60</v>
      </c>
    </row>
    <row r="550" spans="1:9" x14ac:dyDescent="0.35">
      <c r="A550">
        <v>549</v>
      </c>
      <c r="B550" s="1">
        <v>45142</v>
      </c>
      <c r="C550" t="s">
        <v>563</v>
      </c>
      <c r="D550" t="s">
        <v>14</v>
      </c>
      <c r="E550">
        <v>50</v>
      </c>
      <c r="F550" t="s">
        <v>12</v>
      </c>
      <c r="G550">
        <v>2</v>
      </c>
      <c r="H550">
        <v>50</v>
      </c>
      <c r="I550">
        <v>100</v>
      </c>
    </row>
    <row r="551" spans="1:9" x14ac:dyDescent="0.35">
      <c r="A551">
        <v>550</v>
      </c>
      <c r="B551" s="1">
        <v>45267</v>
      </c>
      <c r="C551" t="s">
        <v>564</v>
      </c>
      <c r="D551" t="s">
        <v>11</v>
      </c>
      <c r="E551">
        <v>40</v>
      </c>
      <c r="F551" t="s">
        <v>15</v>
      </c>
      <c r="G551">
        <v>3</v>
      </c>
      <c r="H551">
        <v>300</v>
      </c>
      <c r="I551">
        <v>900</v>
      </c>
    </row>
    <row r="552" spans="1:9" x14ac:dyDescent="0.35">
      <c r="A552">
        <v>551</v>
      </c>
      <c r="B552" s="1">
        <v>45121</v>
      </c>
      <c r="C552" t="s">
        <v>565</v>
      </c>
      <c r="D552" t="s">
        <v>11</v>
      </c>
      <c r="E552">
        <v>45</v>
      </c>
      <c r="F552" t="s">
        <v>17</v>
      </c>
      <c r="G552">
        <v>3</v>
      </c>
      <c r="H552">
        <v>300</v>
      </c>
      <c r="I552">
        <v>900</v>
      </c>
    </row>
    <row r="553" spans="1:9" x14ac:dyDescent="0.35">
      <c r="A553">
        <v>552</v>
      </c>
      <c r="B553" s="1">
        <v>45273</v>
      </c>
      <c r="C553" t="s">
        <v>566</v>
      </c>
      <c r="D553" t="s">
        <v>14</v>
      </c>
      <c r="E553">
        <v>49</v>
      </c>
      <c r="F553" t="s">
        <v>17</v>
      </c>
      <c r="G553">
        <v>3</v>
      </c>
      <c r="H553">
        <v>25</v>
      </c>
      <c r="I553">
        <v>75</v>
      </c>
    </row>
    <row r="554" spans="1:9" x14ac:dyDescent="0.35">
      <c r="A554">
        <v>553</v>
      </c>
      <c r="B554" s="1">
        <v>45016</v>
      </c>
      <c r="C554" t="s">
        <v>567</v>
      </c>
      <c r="D554" t="s">
        <v>11</v>
      </c>
      <c r="E554">
        <v>24</v>
      </c>
      <c r="F554" t="s">
        <v>15</v>
      </c>
      <c r="G554">
        <v>4</v>
      </c>
      <c r="H554">
        <v>300</v>
      </c>
      <c r="I554">
        <v>1200</v>
      </c>
    </row>
    <row r="555" spans="1:9" x14ac:dyDescent="0.35">
      <c r="A555">
        <v>554</v>
      </c>
      <c r="B555" s="1">
        <v>45242</v>
      </c>
      <c r="C555" t="s">
        <v>568</v>
      </c>
      <c r="D555" t="s">
        <v>14</v>
      </c>
      <c r="E555">
        <v>46</v>
      </c>
      <c r="F555" t="s">
        <v>12</v>
      </c>
      <c r="G555">
        <v>3</v>
      </c>
      <c r="H555">
        <v>50</v>
      </c>
      <c r="I555">
        <v>150</v>
      </c>
    </row>
    <row r="556" spans="1:9" x14ac:dyDescent="0.35">
      <c r="A556">
        <v>555</v>
      </c>
      <c r="B556" s="1">
        <v>45218</v>
      </c>
      <c r="C556" t="s">
        <v>569</v>
      </c>
      <c r="D556" t="s">
        <v>11</v>
      </c>
      <c r="E556">
        <v>25</v>
      </c>
      <c r="F556" t="s">
        <v>12</v>
      </c>
      <c r="G556">
        <v>1</v>
      </c>
      <c r="H556">
        <v>300</v>
      </c>
      <c r="I556">
        <v>300</v>
      </c>
    </row>
    <row r="557" spans="1:9" x14ac:dyDescent="0.35">
      <c r="A557">
        <v>556</v>
      </c>
      <c r="B557" s="1">
        <v>45081</v>
      </c>
      <c r="C557" t="s">
        <v>570</v>
      </c>
      <c r="D557" t="s">
        <v>14</v>
      </c>
      <c r="E557">
        <v>18</v>
      </c>
      <c r="F557" t="s">
        <v>17</v>
      </c>
      <c r="G557">
        <v>1</v>
      </c>
      <c r="H557">
        <v>50</v>
      </c>
      <c r="I557">
        <v>50</v>
      </c>
    </row>
    <row r="558" spans="1:9" x14ac:dyDescent="0.35">
      <c r="A558">
        <v>557</v>
      </c>
      <c r="B558" s="1">
        <v>45134</v>
      </c>
      <c r="C558" t="s">
        <v>571</v>
      </c>
      <c r="D558" t="s">
        <v>14</v>
      </c>
      <c r="E558">
        <v>20</v>
      </c>
      <c r="F558" t="s">
        <v>12</v>
      </c>
      <c r="G558">
        <v>3</v>
      </c>
      <c r="H558">
        <v>30</v>
      </c>
      <c r="I558">
        <v>90</v>
      </c>
    </row>
    <row r="559" spans="1:9" x14ac:dyDescent="0.35">
      <c r="A559">
        <v>558</v>
      </c>
      <c r="B559" s="1">
        <v>45207</v>
      </c>
      <c r="C559" t="s">
        <v>572</v>
      </c>
      <c r="D559" t="s">
        <v>14</v>
      </c>
      <c r="E559">
        <v>41</v>
      </c>
      <c r="F559" t="s">
        <v>15</v>
      </c>
      <c r="G559">
        <v>1</v>
      </c>
      <c r="H559">
        <v>25</v>
      </c>
      <c r="I559">
        <v>25</v>
      </c>
    </row>
    <row r="560" spans="1:9" x14ac:dyDescent="0.35">
      <c r="A560">
        <v>559</v>
      </c>
      <c r="B560" s="1">
        <v>44927</v>
      </c>
      <c r="C560" t="s">
        <v>573</v>
      </c>
      <c r="D560" t="s">
        <v>14</v>
      </c>
      <c r="E560">
        <v>40</v>
      </c>
      <c r="F560" t="s">
        <v>15</v>
      </c>
      <c r="G560">
        <v>4</v>
      </c>
      <c r="H560">
        <v>300</v>
      </c>
      <c r="I560">
        <v>1200</v>
      </c>
    </row>
    <row r="561" spans="1:9" x14ac:dyDescent="0.35">
      <c r="A561">
        <v>560</v>
      </c>
      <c r="B561" s="1">
        <v>45082</v>
      </c>
      <c r="C561" t="s">
        <v>574</v>
      </c>
      <c r="D561" t="s">
        <v>14</v>
      </c>
      <c r="E561">
        <v>25</v>
      </c>
      <c r="F561" t="s">
        <v>17</v>
      </c>
      <c r="G561">
        <v>1</v>
      </c>
      <c r="H561">
        <v>50</v>
      </c>
      <c r="I561">
        <v>50</v>
      </c>
    </row>
    <row r="562" spans="1:9" x14ac:dyDescent="0.35">
      <c r="A562">
        <v>561</v>
      </c>
      <c r="B562" s="1">
        <v>45073</v>
      </c>
      <c r="C562" t="s">
        <v>575</v>
      </c>
      <c r="D562" t="s">
        <v>14</v>
      </c>
      <c r="E562">
        <v>64</v>
      </c>
      <c r="F562" t="s">
        <v>15</v>
      </c>
      <c r="G562">
        <v>4</v>
      </c>
      <c r="H562">
        <v>500</v>
      </c>
      <c r="I562">
        <v>2000</v>
      </c>
    </row>
    <row r="563" spans="1:9" x14ac:dyDescent="0.35">
      <c r="A563">
        <v>562</v>
      </c>
      <c r="B563" s="1">
        <v>45034</v>
      </c>
      <c r="C563" t="s">
        <v>576</v>
      </c>
      <c r="D563" t="s">
        <v>11</v>
      </c>
      <c r="E563">
        <v>54</v>
      </c>
      <c r="F563" t="s">
        <v>17</v>
      </c>
      <c r="G563">
        <v>2</v>
      </c>
      <c r="H563">
        <v>25</v>
      </c>
      <c r="I563">
        <v>50</v>
      </c>
    </row>
    <row r="564" spans="1:9" x14ac:dyDescent="0.35">
      <c r="A564">
        <v>563</v>
      </c>
      <c r="B564" s="1">
        <v>45147</v>
      </c>
      <c r="C564" t="s">
        <v>577</v>
      </c>
      <c r="D564" t="s">
        <v>11</v>
      </c>
      <c r="E564">
        <v>20</v>
      </c>
      <c r="F564" t="s">
        <v>15</v>
      </c>
      <c r="G564">
        <v>2</v>
      </c>
      <c r="H564">
        <v>30</v>
      </c>
      <c r="I564">
        <v>60</v>
      </c>
    </row>
    <row r="565" spans="1:9" x14ac:dyDescent="0.35">
      <c r="A565">
        <v>564</v>
      </c>
      <c r="B565" s="1">
        <v>45223</v>
      </c>
      <c r="C565" t="s">
        <v>578</v>
      </c>
      <c r="D565" t="s">
        <v>11</v>
      </c>
      <c r="E565">
        <v>50</v>
      </c>
      <c r="F565" t="s">
        <v>17</v>
      </c>
      <c r="G565">
        <v>2</v>
      </c>
      <c r="H565">
        <v>50</v>
      </c>
      <c r="I565">
        <v>100</v>
      </c>
    </row>
    <row r="566" spans="1:9" x14ac:dyDescent="0.35">
      <c r="A566">
        <v>565</v>
      </c>
      <c r="B566" s="1">
        <v>45237</v>
      </c>
      <c r="C566" t="s">
        <v>579</v>
      </c>
      <c r="D566" t="s">
        <v>14</v>
      </c>
      <c r="E566">
        <v>45</v>
      </c>
      <c r="F566" t="s">
        <v>12</v>
      </c>
      <c r="G566">
        <v>2</v>
      </c>
      <c r="H566">
        <v>30</v>
      </c>
      <c r="I566">
        <v>60</v>
      </c>
    </row>
    <row r="567" spans="1:9" x14ac:dyDescent="0.35">
      <c r="A567">
        <v>566</v>
      </c>
      <c r="B567" s="1">
        <v>45262</v>
      </c>
      <c r="C567" t="s">
        <v>580</v>
      </c>
      <c r="D567" t="s">
        <v>14</v>
      </c>
      <c r="E567">
        <v>64</v>
      </c>
      <c r="F567" t="s">
        <v>15</v>
      </c>
      <c r="G567">
        <v>1</v>
      </c>
      <c r="H567">
        <v>30</v>
      </c>
      <c r="I567">
        <v>30</v>
      </c>
    </row>
    <row r="568" spans="1:9" x14ac:dyDescent="0.35">
      <c r="A568">
        <v>567</v>
      </c>
      <c r="B568" s="1">
        <v>45091</v>
      </c>
      <c r="C568" t="s">
        <v>581</v>
      </c>
      <c r="D568" t="s">
        <v>14</v>
      </c>
      <c r="E568">
        <v>25</v>
      </c>
      <c r="F568" t="s">
        <v>15</v>
      </c>
      <c r="G568">
        <v>3</v>
      </c>
      <c r="H568">
        <v>300</v>
      </c>
      <c r="I568">
        <v>900</v>
      </c>
    </row>
    <row r="569" spans="1:9" x14ac:dyDescent="0.35">
      <c r="A569">
        <v>568</v>
      </c>
      <c r="B569" s="1">
        <v>45165</v>
      </c>
      <c r="C569" t="s">
        <v>582</v>
      </c>
      <c r="D569" t="s">
        <v>14</v>
      </c>
      <c r="E569">
        <v>51</v>
      </c>
      <c r="F569" t="s">
        <v>17</v>
      </c>
      <c r="G569">
        <v>1</v>
      </c>
      <c r="H569">
        <v>300</v>
      </c>
      <c r="I569">
        <v>300</v>
      </c>
    </row>
    <row r="570" spans="1:9" x14ac:dyDescent="0.35">
      <c r="A570">
        <v>569</v>
      </c>
      <c r="B570" s="1">
        <v>45153</v>
      </c>
      <c r="C570" t="s">
        <v>583</v>
      </c>
      <c r="D570" t="s">
        <v>11</v>
      </c>
      <c r="E570">
        <v>52</v>
      </c>
      <c r="F570" t="s">
        <v>17</v>
      </c>
      <c r="G570">
        <v>4</v>
      </c>
      <c r="H570">
        <v>50</v>
      </c>
      <c r="I570">
        <v>200</v>
      </c>
    </row>
    <row r="571" spans="1:9" x14ac:dyDescent="0.35">
      <c r="A571">
        <v>570</v>
      </c>
      <c r="B571" s="1">
        <v>45153</v>
      </c>
      <c r="C571" t="s">
        <v>584</v>
      </c>
      <c r="D571" t="s">
        <v>11</v>
      </c>
      <c r="E571">
        <v>49</v>
      </c>
      <c r="F571" t="s">
        <v>15</v>
      </c>
      <c r="G571">
        <v>1</v>
      </c>
      <c r="H571">
        <v>500</v>
      </c>
      <c r="I571">
        <v>500</v>
      </c>
    </row>
    <row r="572" spans="1:9" x14ac:dyDescent="0.35">
      <c r="A572">
        <v>571</v>
      </c>
      <c r="B572" s="1">
        <v>45272</v>
      </c>
      <c r="C572" t="s">
        <v>585</v>
      </c>
      <c r="D572" t="s">
        <v>14</v>
      </c>
      <c r="E572">
        <v>41</v>
      </c>
      <c r="F572" t="s">
        <v>17</v>
      </c>
      <c r="G572">
        <v>1</v>
      </c>
      <c r="H572">
        <v>50</v>
      </c>
      <c r="I572">
        <v>50</v>
      </c>
    </row>
    <row r="573" spans="1:9" x14ac:dyDescent="0.35">
      <c r="A573">
        <v>572</v>
      </c>
      <c r="B573" s="1">
        <v>45036</v>
      </c>
      <c r="C573" t="s">
        <v>586</v>
      </c>
      <c r="D573" t="s">
        <v>11</v>
      </c>
      <c r="E573">
        <v>31</v>
      </c>
      <c r="F573" t="s">
        <v>15</v>
      </c>
      <c r="G573">
        <v>4</v>
      </c>
      <c r="H573">
        <v>500</v>
      </c>
      <c r="I573">
        <v>2000</v>
      </c>
    </row>
    <row r="574" spans="1:9" x14ac:dyDescent="0.35">
      <c r="A574">
        <v>573</v>
      </c>
      <c r="B574" s="1">
        <v>45188</v>
      </c>
      <c r="C574" t="s">
        <v>587</v>
      </c>
      <c r="D574" t="s">
        <v>11</v>
      </c>
      <c r="E574">
        <v>49</v>
      </c>
      <c r="F574" t="s">
        <v>12</v>
      </c>
      <c r="G574">
        <v>2</v>
      </c>
      <c r="H574">
        <v>30</v>
      </c>
      <c r="I574">
        <v>60</v>
      </c>
    </row>
    <row r="575" spans="1:9" x14ac:dyDescent="0.35">
      <c r="A575">
        <v>574</v>
      </c>
      <c r="B575" s="1">
        <v>45169</v>
      </c>
      <c r="C575" t="s">
        <v>588</v>
      </c>
      <c r="D575" t="s">
        <v>14</v>
      </c>
      <c r="E575">
        <v>63</v>
      </c>
      <c r="F575" t="s">
        <v>17</v>
      </c>
      <c r="G575">
        <v>2</v>
      </c>
      <c r="H575">
        <v>25</v>
      </c>
      <c r="I575">
        <v>50</v>
      </c>
    </row>
    <row r="576" spans="1:9" x14ac:dyDescent="0.35">
      <c r="A576">
        <v>575</v>
      </c>
      <c r="B576" s="1">
        <v>45013</v>
      </c>
      <c r="C576" t="s">
        <v>589</v>
      </c>
      <c r="D576" t="s">
        <v>11</v>
      </c>
      <c r="E576">
        <v>60</v>
      </c>
      <c r="F576" t="s">
        <v>15</v>
      </c>
      <c r="G576">
        <v>2</v>
      </c>
      <c r="H576">
        <v>50</v>
      </c>
      <c r="I576">
        <v>100</v>
      </c>
    </row>
    <row r="577" spans="1:9" x14ac:dyDescent="0.35">
      <c r="A577">
        <v>576</v>
      </c>
      <c r="B577" s="1">
        <v>45264</v>
      </c>
      <c r="C577" t="s">
        <v>590</v>
      </c>
      <c r="D577" t="s">
        <v>14</v>
      </c>
      <c r="E577">
        <v>33</v>
      </c>
      <c r="F577" t="s">
        <v>12</v>
      </c>
      <c r="G577">
        <v>3</v>
      </c>
      <c r="H577">
        <v>50</v>
      </c>
      <c r="I577">
        <v>150</v>
      </c>
    </row>
    <row r="578" spans="1:9" x14ac:dyDescent="0.35">
      <c r="A578">
        <v>577</v>
      </c>
      <c r="B578" s="1">
        <v>44970</v>
      </c>
      <c r="C578" t="s">
        <v>591</v>
      </c>
      <c r="D578" t="s">
        <v>11</v>
      </c>
      <c r="E578">
        <v>21</v>
      </c>
      <c r="F578" t="s">
        <v>12</v>
      </c>
      <c r="G578">
        <v>4</v>
      </c>
      <c r="H578">
        <v>500</v>
      </c>
      <c r="I578">
        <v>2000</v>
      </c>
    </row>
    <row r="579" spans="1:9" x14ac:dyDescent="0.35">
      <c r="A579">
        <v>578</v>
      </c>
      <c r="B579" s="1">
        <v>45072</v>
      </c>
      <c r="C579" t="s">
        <v>592</v>
      </c>
      <c r="D579" t="s">
        <v>14</v>
      </c>
      <c r="E579">
        <v>54</v>
      </c>
      <c r="F579" t="s">
        <v>15</v>
      </c>
      <c r="G579">
        <v>4</v>
      </c>
      <c r="H579">
        <v>30</v>
      </c>
      <c r="I579">
        <v>120</v>
      </c>
    </row>
    <row r="580" spans="1:9" x14ac:dyDescent="0.35">
      <c r="A580">
        <v>579</v>
      </c>
      <c r="B580" s="1">
        <v>45190</v>
      </c>
      <c r="C580" t="s">
        <v>593</v>
      </c>
      <c r="D580" t="s">
        <v>14</v>
      </c>
      <c r="E580">
        <v>38</v>
      </c>
      <c r="F580" t="s">
        <v>17</v>
      </c>
      <c r="G580">
        <v>1</v>
      </c>
      <c r="H580">
        <v>30</v>
      </c>
      <c r="I580">
        <v>30</v>
      </c>
    </row>
    <row r="581" spans="1:9" x14ac:dyDescent="0.35">
      <c r="A581">
        <v>580</v>
      </c>
      <c r="B581" s="1">
        <v>45266</v>
      </c>
      <c r="C581" t="s">
        <v>594</v>
      </c>
      <c r="D581" t="s">
        <v>14</v>
      </c>
      <c r="E581">
        <v>31</v>
      </c>
      <c r="F581" t="s">
        <v>15</v>
      </c>
      <c r="G581">
        <v>3</v>
      </c>
      <c r="H581">
        <v>500</v>
      </c>
      <c r="I581">
        <v>1500</v>
      </c>
    </row>
    <row r="582" spans="1:9" x14ac:dyDescent="0.35">
      <c r="A582">
        <v>581</v>
      </c>
      <c r="B582" s="1">
        <v>45251</v>
      </c>
      <c r="C582" t="s">
        <v>595</v>
      </c>
      <c r="D582" t="s">
        <v>14</v>
      </c>
      <c r="E582">
        <v>48</v>
      </c>
      <c r="F582" t="s">
        <v>12</v>
      </c>
      <c r="G582">
        <v>2</v>
      </c>
      <c r="H582">
        <v>30</v>
      </c>
      <c r="I582">
        <v>60</v>
      </c>
    </row>
    <row r="583" spans="1:9" x14ac:dyDescent="0.35">
      <c r="A583">
        <v>582</v>
      </c>
      <c r="B583" s="1">
        <v>45244</v>
      </c>
      <c r="C583" t="s">
        <v>596</v>
      </c>
      <c r="D583" t="s">
        <v>11</v>
      </c>
      <c r="E583">
        <v>35</v>
      </c>
      <c r="F583" t="s">
        <v>15</v>
      </c>
      <c r="G583">
        <v>3</v>
      </c>
      <c r="H583">
        <v>300</v>
      </c>
      <c r="I583">
        <v>900</v>
      </c>
    </row>
    <row r="584" spans="1:9" x14ac:dyDescent="0.35">
      <c r="A584">
        <v>583</v>
      </c>
      <c r="B584" s="1">
        <v>45098</v>
      </c>
      <c r="C584" t="s">
        <v>597</v>
      </c>
      <c r="D584" t="s">
        <v>14</v>
      </c>
      <c r="E584">
        <v>24</v>
      </c>
      <c r="F584" t="s">
        <v>17</v>
      </c>
      <c r="G584">
        <v>4</v>
      </c>
      <c r="H584">
        <v>25</v>
      </c>
      <c r="I584">
        <v>100</v>
      </c>
    </row>
    <row r="585" spans="1:9" x14ac:dyDescent="0.35">
      <c r="A585">
        <v>584</v>
      </c>
      <c r="B585" s="1">
        <v>44974</v>
      </c>
      <c r="C585" t="s">
        <v>598</v>
      </c>
      <c r="D585" t="s">
        <v>14</v>
      </c>
      <c r="E585">
        <v>27</v>
      </c>
      <c r="F585" t="s">
        <v>12</v>
      </c>
      <c r="G585">
        <v>4</v>
      </c>
      <c r="H585">
        <v>50</v>
      </c>
      <c r="I585">
        <v>200</v>
      </c>
    </row>
    <row r="586" spans="1:9" x14ac:dyDescent="0.35">
      <c r="A586">
        <v>585</v>
      </c>
      <c r="B586" s="1">
        <v>45047</v>
      </c>
      <c r="C586" t="s">
        <v>599</v>
      </c>
      <c r="D586" t="s">
        <v>14</v>
      </c>
      <c r="E586">
        <v>24</v>
      </c>
      <c r="F586" t="s">
        <v>15</v>
      </c>
      <c r="G586">
        <v>1</v>
      </c>
      <c r="H586">
        <v>25</v>
      </c>
      <c r="I586">
        <v>25</v>
      </c>
    </row>
    <row r="587" spans="1:9" x14ac:dyDescent="0.35">
      <c r="A587">
        <v>586</v>
      </c>
      <c r="B587" s="1">
        <v>45271</v>
      </c>
      <c r="C587" t="s">
        <v>600</v>
      </c>
      <c r="D587" t="s">
        <v>11</v>
      </c>
      <c r="E587">
        <v>50</v>
      </c>
      <c r="F587" t="s">
        <v>17</v>
      </c>
      <c r="G587">
        <v>1</v>
      </c>
      <c r="H587">
        <v>50</v>
      </c>
      <c r="I587">
        <v>50</v>
      </c>
    </row>
    <row r="588" spans="1:9" x14ac:dyDescent="0.35">
      <c r="A588">
        <v>587</v>
      </c>
      <c r="B588" s="1">
        <v>45085</v>
      </c>
      <c r="C588" t="s">
        <v>601</v>
      </c>
      <c r="D588" t="s">
        <v>14</v>
      </c>
      <c r="E588">
        <v>40</v>
      </c>
      <c r="F588" t="s">
        <v>12</v>
      </c>
      <c r="G588">
        <v>4</v>
      </c>
      <c r="H588">
        <v>300</v>
      </c>
      <c r="I588">
        <v>1200</v>
      </c>
    </row>
    <row r="589" spans="1:9" x14ac:dyDescent="0.35">
      <c r="A589">
        <v>588</v>
      </c>
      <c r="B589" s="1">
        <v>45042</v>
      </c>
      <c r="C589" t="s">
        <v>602</v>
      </c>
      <c r="D589" t="s">
        <v>11</v>
      </c>
      <c r="E589">
        <v>38</v>
      </c>
      <c r="F589" t="s">
        <v>17</v>
      </c>
      <c r="G589">
        <v>2</v>
      </c>
      <c r="H589">
        <v>30</v>
      </c>
      <c r="I589">
        <v>60</v>
      </c>
    </row>
    <row r="590" spans="1:9" x14ac:dyDescent="0.35">
      <c r="A590">
        <v>589</v>
      </c>
      <c r="B590" s="1">
        <v>45028</v>
      </c>
      <c r="C590" t="s">
        <v>603</v>
      </c>
      <c r="D590" t="s">
        <v>14</v>
      </c>
      <c r="E590">
        <v>36</v>
      </c>
      <c r="F590" t="s">
        <v>12</v>
      </c>
      <c r="G590">
        <v>2</v>
      </c>
      <c r="H590">
        <v>500</v>
      </c>
      <c r="I590">
        <v>1000</v>
      </c>
    </row>
    <row r="591" spans="1:9" x14ac:dyDescent="0.35">
      <c r="A591">
        <v>590</v>
      </c>
      <c r="B591" s="1">
        <v>45002</v>
      </c>
      <c r="C591" t="s">
        <v>604</v>
      </c>
      <c r="D591" t="s">
        <v>11</v>
      </c>
      <c r="E591">
        <v>36</v>
      </c>
      <c r="F591" t="s">
        <v>15</v>
      </c>
      <c r="G591">
        <v>3</v>
      </c>
      <c r="H591">
        <v>300</v>
      </c>
      <c r="I591">
        <v>900</v>
      </c>
    </row>
    <row r="592" spans="1:9" x14ac:dyDescent="0.35">
      <c r="A592">
        <v>591</v>
      </c>
      <c r="B592" s="1">
        <v>44939</v>
      </c>
      <c r="C592" t="s">
        <v>605</v>
      </c>
      <c r="D592" t="s">
        <v>11</v>
      </c>
      <c r="E592">
        <v>53</v>
      </c>
      <c r="F592" t="s">
        <v>17</v>
      </c>
      <c r="G592">
        <v>4</v>
      </c>
      <c r="H592">
        <v>25</v>
      </c>
      <c r="I592">
        <v>100</v>
      </c>
    </row>
    <row r="593" spans="1:9" x14ac:dyDescent="0.35">
      <c r="A593">
        <v>592</v>
      </c>
      <c r="B593" s="1">
        <v>44950</v>
      </c>
      <c r="C593" t="s">
        <v>606</v>
      </c>
      <c r="D593" t="s">
        <v>14</v>
      </c>
      <c r="E593">
        <v>46</v>
      </c>
      <c r="F593" t="s">
        <v>12</v>
      </c>
      <c r="G593">
        <v>4</v>
      </c>
      <c r="H593">
        <v>500</v>
      </c>
      <c r="I593">
        <v>2000</v>
      </c>
    </row>
    <row r="594" spans="1:9" x14ac:dyDescent="0.35">
      <c r="A594">
        <v>593</v>
      </c>
      <c r="B594" s="1">
        <v>45052</v>
      </c>
      <c r="C594" t="s">
        <v>607</v>
      </c>
      <c r="D594" t="s">
        <v>11</v>
      </c>
      <c r="E594">
        <v>35</v>
      </c>
      <c r="F594" t="s">
        <v>17</v>
      </c>
      <c r="G594">
        <v>2</v>
      </c>
      <c r="H594">
        <v>30</v>
      </c>
      <c r="I594">
        <v>60</v>
      </c>
    </row>
    <row r="595" spans="1:9" x14ac:dyDescent="0.35">
      <c r="A595">
        <v>594</v>
      </c>
      <c r="B595" s="1">
        <v>45170</v>
      </c>
      <c r="C595" t="s">
        <v>608</v>
      </c>
      <c r="D595" t="s">
        <v>14</v>
      </c>
      <c r="E595">
        <v>19</v>
      </c>
      <c r="F595" t="s">
        <v>17</v>
      </c>
      <c r="G595">
        <v>2</v>
      </c>
      <c r="H595">
        <v>300</v>
      </c>
      <c r="I595">
        <v>600</v>
      </c>
    </row>
    <row r="596" spans="1:9" x14ac:dyDescent="0.35">
      <c r="A596">
        <v>595</v>
      </c>
      <c r="B596" s="1">
        <v>45239</v>
      </c>
      <c r="C596" t="s">
        <v>609</v>
      </c>
      <c r="D596" t="s">
        <v>14</v>
      </c>
      <c r="E596">
        <v>18</v>
      </c>
      <c r="F596" t="s">
        <v>15</v>
      </c>
      <c r="G596">
        <v>4</v>
      </c>
      <c r="H596">
        <v>500</v>
      </c>
      <c r="I596">
        <v>2000</v>
      </c>
    </row>
    <row r="597" spans="1:9" x14ac:dyDescent="0.35">
      <c r="A597">
        <v>596</v>
      </c>
      <c r="B597" s="1">
        <v>44964</v>
      </c>
      <c r="C597" t="s">
        <v>610</v>
      </c>
      <c r="D597" t="s">
        <v>14</v>
      </c>
      <c r="E597">
        <v>64</v>
      </c>
      <c r="F597" t="s">
        <v>17</v>
      </c>
      <c r="G597">
        <v>1</v>
      </c>
      <c r="H597">
        <v>300</v>
      </c>
      <c r="I597">
        <v>300</v>
      </c>
    </row>
    <row r="598" spans="1:9" x14ac:dyDescent="0.35">
      <c r="A598">
        <v>597</v>
      </c>
      <c r="B598" s="1">
        <v>45160</v>
      </c>
      <c r="C598" t="s">
        <v>611</v>
      </c>
      <c r="D598" t="s">
        <v>11</v>
      </c>
      <c r="E598">
        <v>22</v>
      </c>
      <c r="F598" t="s">
        <v>12</v>
      </c>
      <c r="G598">
        <v>4</v>
      </c>
      <c r="H598">
        <v>300</v>
      </c>
      <c r="I598">
        <v>1200</v>
      </c>
    </row>
    <row r="599" spans="1:9" x14ac:dyDescent="0.35">
      <c r="A599">
        <v>598</v>
      </c>
      <c r="B599" s="1">
        <v>45139</v>
      </c>
      <c r="C599" t="s">
        <v>612</v>
      </c>
      <c r="D599" t="s">
        <v>11</v>
      </c>
      <c r="E599">
        <v>37</v>
      </c>
      <c r="F599" t="s">
        <v>12</v>
      </c>
      <c r="G599">
        <v>4</v>
      </c>
      <c r="H599">
        <v>30</v>
      </c>
      <c r="I599">
        <v>120</v>
      </c>
    </row>
    <row r="600" spans="1:9" x14ac:dyDescent="0.35">
      <c r="A600">
        <v>599</v>
      </c>
      <c r="B600" s="1">
        <v>45249</v>
      </c>
      <c r="C600" t="s">
        <v>613</v>
      </c>
      <c r="D600" t="s">
        <v>14</v>
      </c>
      <c r="E600">
        <v>28</v>
      </c>
      <c r="F600" t="s">
        <v>12</v>
      </c>
      <c r="G600">
        <v>2</v>
      </c>
      <c r="H600">
        <v>50</v>
      </c>
      <c r="I600">
        <v>100</v>
      </c>
    </row>
    <row r="601" spans="1:9" x14ac:dyDescent="0.35">
      <c r="A601">
        <v>600</v>
      </c>
      <c r="B601" s="1">
        <v>45221</v>
      </c>
      <c r="C601" t="s">
        <v>614</v>
      </c>
      <c r="D601" t="s">
        <v>14</v>
      </c>
      <c r="E601">
        <v>59</v>
      </c>
      <c r="F601" t="s">
        <v>12</v>
      </c>
      <c r="G601">
        <v>2</v>
      </c>
      <c r="H601">
        <v>500</v>
      </c>
      <c r="I601">
        <v>1000</v>
      </c>
    </row>
    <row r="602" spans="1:9" x14ac:dyDescent="0.35">
      <c r="A602">
        <v>601</v>
      </c>
      <c r="B602" s="1">
        <v>45026</v>
      </c>
      <c r="C602" t="s">
        <v>615</v>
      </c>
      <c r="D602" t="s">
        <v>11</v>
      </c>
      <c r="E602">
        <v>19</v>
      </c>
      <c r="F602" t="s">
        <v>15</v>
      </c>
      <c r="G602">
        <v>1</v>
      </c>
      <c r="H602">
        <v>30</v>
      </c>
      <c r="I602">
        <v>30</v>
      </c>
    </row>
    <row r="603" spans="1:9" x14ac:dyDescent="0.35">
      <c r="A603">
        <v>602</v>
      </c>
      <c r="B603" s="1">
        <v>45283</v>
      </c>
      <c r="C603" t="s">
        <v>616</v>
      </c>
      <c r="D603" t="s">
        <v>14</v>
      </c>
      <c r="E603">
        <v>20</v>
      </c>
      <c r="F603" t="s">
        <v>17</v>
      </c>
      <c r="G603">
        <v>1</v>
      </c>
      <c r="H603">
        <v>300</v>
      </c>
      <c r="I603">
        <v>300</v>
      </c>
    </row>
    <row r="604" spans="1:9" x14ac:dyDescent="0.35">
      <c r="A604">
        <v>603</v>
      </c>
      <c r="B604" s="1">
        <v>45123</v>
      </c>
      <c r="C604" t="s">
        <v>617</v>
      </c>
      <c r="D604" t="s">
        <v>14</v>
      </c>
      <c r="E604">
        <v>40</v>
      </c>
      <c r="F604" t="s">
        <v>15</v>
      </c>
      <c r="G604">
        <v>3</v>
      </c>
      <c r="H604">
        <v>30</v>
      </c>
      <c r="I604">
        <v>90</v>
      </c>
    </row>
    <row r="605" spans="1:9" x14ac:dyDescent="0.35">
      <c r="A605">
        <v>604</v>
      </c>
      <c r="B605" s="1">
        <v>45180</v>
      </c>
      <c r="C605" t="s">
        <v>618</v>
      </c>
      <c r="D605" t="s">
        <v>14</v>
      </c>
      <c r="E605">
        <v>29</v>
      </c>
      <c r="F605" t="s">
        <v>17</v>
      </c>
      <c r="G605">
        <v>4</v>
      </c>
      <c r="H605">
        <v>50</v>
      </c>
      <c r="I605">
        <v>200</v>
      </c>
    </row>
    <row r="606" spans="1:9" x14ac:dyDescent="0.35">
      <c r="A606">
        <v>605</v>
      </c>
      <c r="B606" s="1">
        <v>45131</v>
      </c>
      <c r="C606" t="s">
        <v>619</v>
      </c>
      <c r="D606" t="s">
        <v>11</v>
      </c>
      <c r="E606">
        <v>37</v>
      </c>
      <c r="F606" t="s">
        <v>17</v>
      </c>
      <c r="G606">
        <v>2</v>
      </c>
      <c r="H606">
        <v>500</v>
      </c>
      <c r="I606">
        <v>1000</v>
      </c>
    </row>
    <row r="607" spans="1:9" x14ac:dyDescent="0.35">
      <c r="A607">
        <v>606</v>
      </c>
      <c r="B607" s="1">
        <v>45051</v>
      </c>
      <c r="C607" t="s">
        <v>620</v>
      </c>
      <c r="D607" t="s">
        <v>11</v>
      </c>
      <c r="E607">
        <v>22</v>
      </c>
      <c r="F607" t="s">
        <v>17</v>
      </c>
      <c r="G607">
        <v>1</v>
      </c>
      <c r="H607">
        <v>50</v>
      </c>
      <c r="I607">
        <v>50</v>
      </c>
    </row>
    <row r="608" spans="1:9" x14ac:dyDescent="0.35">
      <c r="A608">
        <v>607</v>
      </c>
      <c r="B608" s="1">
        <v>45002</v>
      </c>
      <c r="C608" t="s">
        <v>621</v>
      </c>
      <c r="D608" t="s">
        <v>11</v>
      </c>
      <c r="E608">
        <v>54</v>
      </c>
      <c r="F608" t="s">
        <v>15</v>
      </c>
      <c r="G608">
        <v>3</v>
      </c>
      <c r="H608">
        <v>25</v>
      </c>
      <c r="I608">
        <v>75</v>
      </c>
    </row>
    <row r="609" spans="1:9" x14ac:dyDescent="0.35">
      <c r="A609">
        <v>608</v>
      </c>
      <c r="B609" s="1">
        <v>45262</v>
      </c>
      <c r="C609" t="s">
        <v>622</v>
      </c>
      <c r="D609" t="s">
        <v>14</v>
      </c>
      <c r="E609">
        <v>55</v>
      </c>
      <c r="F609" t="s">
        <v>17</v>
      </c>
      <c r="G609">
        <v>3</v>
      </c>
      <c r="H609">
        <v>500</v>
      </c>
      <c r="I609">
        <v>1500</v>
      </c>
    </row>
    <row r="610" spans="1:9" x14ac:dyDescent="0.35">
      <c r="A610">
        <v>609</v>
      </c>
      <c r="B610" s="1">
        <v>45279</v>
      </c>
      <c r="C610" t="s">
        <v>623</v>
      </c>
      <c r="D610" t="s">
        <v>14</v>
      </c>
      <c r="E610">
        <v>47</v>
      </c>
      <c r="F610" t="s">
        <v>15</v>
      </c>
      <c r="G610">
        <v>2</v>
      </c>
      <c r="H610">
        <v>50</v>
      </c>
      <c r="I610">
        <v>100</v>
      </c>
    </row>
    <row r="611" spans="1:9" x14ac:dyDescent="0.35">
      <c r="A611">
        <v>610</v>
      </c>
      <c r="B611" s="1">
        <v>44929</v>
      </c>
      <c r="C611" t="s">
        <v>624</v>
      </c>
      <c r="D611" t="s">
        <v>14</v>
      </c>
      <c r="E611">
        <v>26</v>
      </c>
      <c r="F611" t="s">
        <v>12</v>
      </c>
      <c r="G611">
        <v>2</v>
      </c>
      <c r="H611">
        <v>300</v>
      </c>
      <c r="I611">
        <v>600</v>
      </c>
    </row>
    <row r="612" spans="1:9" x14ac:dyDescent="0.35">
      <c r="A612">
        <v>611</v>
      </c>
      <c r="B612" s="1">
        <v>44981</v>
      </c>
      <c r="C612" t="s">
        <v>625</v>
      </c>
      <c r="D612" t="s">
        <v>11</v>
      </c>
      <c r="E612">
        <v>51</v>
      </c>
      <c r="F612" t="s">
        <v>12</v>
      </c>
      <c r="G612">
        <v>3</v>
      </c>
      <c r="H612">
        <v>500</v>
      </c>
      <c r="I612">
        <v>1500</v>
      </c>
    </row>
    <row r="613" spans="1:9" x14ac:dyDescent="0.35">
      <c r="A613">
        <v>612</v>
      </c>
      <c r="B613" s="1">
        <v>45144</v>
      </c>
      <c r="C613" t="s">
        <v>626</v>
      </c>
      <c r="D613" t="s">
        <v>14</v>
      </c>
      <c r="E613">
        <v>61</v>
      </c>
      <c r="F613" t="s">
        <v>17</v>
      </c>
      <c r="G613">
        <v>1</v>
      </c>
      <c r="H613">
        <v>500</v>
      </c>
      <c r="I613">
        <v>500</v>
      </c>
    </row>
    <row r="614" spans="1:9" x14ac:dyDescent="0.35">
      <c r="A614">
        <v>613</v>
      </c>
      <c r="B614" s="1">
        <v>45039</v>
      </c>
      <c r="C614" t="s">
        <v>627</v>
      </c>
      <c r="D614" t="s">
        <v>14</v>
      </c>
      <c r="E614">
        <v>52</v>
      </c>
      <c r="F614" t="s">
        <v>15</v>
      </c>
      <c r="G614">
        <v>3</v>
      </c>
      <c r="H614">
        <v>30</v>
      </c>
      <c r="I614">
        <v>90</v>
      </c>
    </row>
    <row r="615" spans="1:9" x14ac:dyDescent="0.35">
      <c r="A615">
        <v>614</v>
      </c>
      <c r="B615" s="1">
        <v>45017</v>
      </c>
      <c r="C615" t="s">
        <v>628</v>
      </c>
      <c r="D615" t="s">
        <v>14</v>
      </c>
      <c r="E615">
        <v>39</v>
      </c>
      <c r="F615" t="s">
        <v>12</v>
      </c>
      <c r="G615">
        <v>4</v>
      </c>
      <c r="H615">
        <v>300</v>
      </c>
      <c r="I615">
        <v>1200</v>
      </c>
    </row>
    <row r="616" spans="1:9" x14ac:dyDescent="0.35">
      <c r="A616">
        <v>615</v>
      </c>
      <c r="B616" s="1">
        <v>45283</v>
      </c>
      <c r="C616" t="s">
        <v>629</v>
      </c>
      <c r="D616" t="s">
        <v>14</v>
      </c>
      <c r="E616">
        <v>61</v>
      </c>
      <c r="F616" t="s">
        <v>15</v>
      </c>
      <c r="G616">
        <v>4</v>
      </c>
      <c r="H616">
        <v>25</v>
      </c>
      <c r="I616">
        <v>100</v>
      </c>
    </row>
    <row r="617" spans="1:9" x14ac:dyDescent="0.35">
      <c r="A617">
        <v>616</v>
      </c>
      <c r="B617" s="1">
        <v>45192</v>
      </c>
      <c r="C617" t="s">
        <v>630</v>
      </c>
      <c r="D617" t="s">
        <v>11</v>
      </c>
      <c r="E617">
        <v>41</v>
      </c>
      <c r="F617" t="s">
        <v>15</v>
      </c>
      <c r="G617">
        <v>2</v>
      </c>
      <c r="H617">
        <v>50</v>
      </c>
      <c r="I617">
        <v>100</v>
      </c>
    </row>
    <row r="618" spans="1:9" x14ac:dyDescent="0.35">
      <c r="A618">
        <v>617</v>
      </c>
      <c r="B618" s="1">
        <v>45164</v>
      </c>
      <c r="C618" t="s">
        <v>631</v>
      </c>
      <c r="D618" t="s">
        <v>11</v>
      </c>
      <c r="E618">
        <v>34</v>
      </c>
      <c r="F618" t="s">
        <v>17</v>
      </c>
      <c r="G618">
        <v>1</v>
      </c>
      <c r="H618">
        <v>30</v>
      </c>
      <c r="I618">
        <v>30</v>
      </c>
    </row>
    <row r="619" spans="1:9" x14ac:dyDescent="0.35">
      <c r="A619">
        <v>618</v>
      </c>
      <c r="B619" s="1">
        <v>44952</v>
      </c>
      <c r="C619" t="s">
        <v>632</v>
      </c>
      <c r="D619" t="s">
        <v>14</v>
      </c>
      <c r="E619">
        <v>27</v>
      </c>
      <c r="F619" t="s">
        <v>12</v>
      </c>
      <c r="G619">
        <v>1</v>
      </c>
      <c r="H619">
        <v>50</v>
      </c>
      <c r="I619">
        <v>50</v>
      </c>
    </row>
    <row r="620" spans="1:9" x14ac:dyDescent="0.35">
      <c r="A620">
        <v>619</v>
      </c>
      <c r="B620" s="1">
        <v>45212</v>
      </c>
      <c r="C620" t="s">
        <v>633</v>
      </c>
      <c r="D620" t="s">
        <v>11</v>
      </c>
      <c r="E620">
        <v>47</v>
      </c>
      <c r="F620" t="s">
        <v>17</v>
      </c>
      <c r="G620">
        <v>4</v>
      </c>
      <c r="H620">
        <v>25</v>
      </c>
      <c r="I620">
        <v>100</v>
      </c>
    </row>
    <row r="621" spans="1:9" x14ac:dyDescent="0.35">
      <c r="A621">
        <v>620</v>
      </c>
      <c r="B621" s="1">
        <v>45054</v>
      </c>
      <c r="C621" t="s">
        <v>634</v>
      </c>
      <c r="D621" t="s">
        <v>11</v>
      </c>
      <c r="E621">
        <v>63</v>
      </c>
      <c r="F621" t="s">
        <v>17</v>
      </c>
      <c r="G621">
        <v>3</v>
      </c>
      <c r="H621">
        <v>25</v>
      </c>
      <c r="I621">
        <v>75</v>
      </c>
    </row>
    <row r="622" spans="1:9" x14ac:dyDescent="0.35">
      <c r="A622">
        <v>621</v>
      </c>
      <c r="B622" s="1">
        <v>44989</v>
      </c>
      <c r="C622" t="s">
        <v>635</v>
      </c>
      <c r="D622" t="s">
        <v>14</v>
      </c>
      <c r="E622">
        <v>40</v>
      </c>
      <c r="F622" t="s">
        <v>12</v>
      </c>
      <c r="G622">
        <v>2</v>
      </c>
      <c r="H622">
        <v>500</v>
      </c>
      <c r="I622">
        <v>1000</v>
      </c>
    </row>
    <row r="623" spans="1:9" x14ac:dyDescent="0.35">
      <c r="A623">
        <v>622</v>
      </c>
      <c r="B623" s="1">
        <v>45160</v>
      </c>
      <c r="C623" t="s">
        <v>636</v>
      </c>
      <c r="D623" t="s">
        <v>14</v>
      </c>
      <c r="E623">
        <v>49</v>
      </c>
      <c r="F623" t="s">
        <v>12</v>
      </c>
      <c r="G623">
        <v>3</v>
      </c>
      <c r="H623">
        <v>25</v>
      </c>
      <c r="I623">
        <v>75</v>
      </c>
    </row>
    <row r="624" spans="1:9" x14ac:dyDescent="0.35">
      <c r="A624">
        <v>623</v>
      </c>
      <c r="B624" s="1">
        <v>44995</v>
      </c>
      <c r="C624" t="s">
        <v>637</v>
      </c>
      <c r="D624" t="s">
        <v>11</v>
      </c>
      <c r="E624">
        <v>34</v>
      </c>
      <c r="F624" t="s">
        <v>15</v>
      </c>
      <c r="G624">
        <v>3</v>
      </c>
      <c r="H624">
        <v>50</v>
      </c>
      <c r="I624">
        <v>150</v>
      </c>
    </row>
    <row r="625" spans="1:9" x14ac:dyDescent="0.35">
      <c r="A625">
        <v>624</v>
      </c>
      <c r="B625" s="1">
        <v>45164</v>
      </c>
      <c r="C625" t="s">
        <v>638</v>
      </c>
      <c r="D625" t="s">
        <v>14</v>
      </c>
      <c r="E625">
        <v>34</v>
      </c>
      <c r="F625" t="s">
        <v>12</v>
      </c>
      <c r="G625">
        <v>3</v>
      </c>
      <c r="H625">
        <v>300</v>
      </c>
      <c r="I625">
        <v>900</v>
      </c>
    </row>
    <row r="626" spans="1:9" x14ac:dyDescent="0.35">
      <c r="A626">
        <v>625</v>
      </c>
      <c r="B626" s="1">
        <v>45268</v>
      </c>
      <c r="C626" t="s">
        <v>639</v>
      </c>
      <c r="D626" t="s">
        <v>11</v>
      </c>
      <c r="E626">
        <v>31</v>
      </c>
      <c r="F626" t="s">
        <v>15</v>
      </c>
      <c r="G626">
        <v>1</v>
      </c>
      <c r="H626">
        <v>300</v>
      </c>
      <c r="I626">
        <v>300</v>
      </c>
    </row>
    <row r="627" spans="1:9" x14ac:dyDescent="0.35">
      <c r="A627">
        <v>626</v>
      </c>
      <c r="B627" s="1">
        <v>45198</v>
      </c>
      <c r="C627" t="s">
        <v>640</v>
      </c>
      <c r="D627" t="s">
        <v>14</v>
      </c>
      <c r="E627">
        <v>26</v>
      </c>
      <c r="F627" t="s">
        <v>15</v>
      </c>
      <c r="G627">
        <v>4</v>
      </c>
      <c r="H627">
        <v>500</v>
      </c>
      <c r="I627">
        <v>2000</v>
      </c>
    </row>
    <row r="628" spans="1:9" x14ac:dyDescent="0.35">
      <c r="A628">
        <v>627</v>
      </c>
      <c r="B628" s="1">
        <v>45213</v>
      </c>
      <c r="C628" t="s">
        <v>641</v>
      </c>
      <c r="D628" t="s">
        <v>11</v>
      </c>
      <c r="E628">
        <v>57</v>
      </c>
      <c r="F628" t="s">
        <v>15</v>
      </c>
      <c r="G628">
        <v>1</v>
      </c>
      <c r="H628">
        <v>50</v>
      </c>
      <c r="I628">
        <v>50</v>
      </c>
    </row>
    <row r="629" spans="1:9" x14ac:dyDescent="0.35">
      <c r="A629">
        <v>628</v>
      </c>
      <c r="B629" s="1">
        <v>45231</v>
      </c>
      <c r="C629" t="s">
        <v>642</v>
      </c>
      <c r="D629" t="s">
        <v>14</v>
      </c>
      <c r="E629">
        <v>19</v>
      </c>
      <c r="F629" t="s">
        <v>12</v>
      </c>
      <c r="G629">
        <v>4</v>
      </c>
      <c r="H629">
        <v>50</v>
      </c>
      <c r="I629">
        <v>200</v>
      </c>
    </row>
    <row r="630" spans="1:9" x14ac:dyDescent="0.35">
      <c r="A630">
        <v>629</v>
      </c>
      <c r="B630" s="1">
        <v>45089</v>
      </c>
      <c r="C630" t="s">
        <v>643</v>
      </c>
      <c r="D630" t="s">
        <v>11</v>
      </c>
      <c r="E630">
        <v>62</v>
      </c>
      <c r="F630" t="s">
        <v>17</v>
      </c>
      <c r="G630">
        <v>2</v>
      </c>
      <c r="H630">
        <v>25</v>
      </c>
      <c r="I630">
        <v>50</v>
      </c>
    </row>
    <row r="631" spans="1:9" x14ac:dyDescent="0.35">
      <c r="A631">
        <v>630</v>
      </c>
      <c r="B631" s="1">
        <v>45153</v>
      </c>
      <c r="C631" t="s">
        <v>644</v>
      </c>
      <c r="D631" t="s">
        <v>11</v>
      </c>
      <c r="E631">
        <v>42</v>
      </c>
      <c r="F631" t="s">
        <v>15</v>
      </c>
      <c r="G631">
        <v>2</v>
      </c>
      <c r="H631">
        <v>50</v>
      </c>
      <c r="I631">
        <v>100</v>
      </c>
    </row>
    <row r="632" spans="1:9" x14ac:dyDescent="0.35">
      <c r="A632">
        <v>631</v>
      </c>
      <c r="B632" s="1">
        <v>45240</v>
      </c>
      <c r="C632" t="s">
        <v>645</v>
      </c>
      <c r="D632" t="s">
        <v>11</v>
      </c>
      <c r="E632">
        <v>56</v>
      </c>
      <c r="F632" t="s">
        <v>17</v>
      </c>
      <c r="G632">
        <v>3</v>
      </c>
      <c r="H632">
        <v>30</v>
      </c>
      <c r="I632">
        <v>90</v>
      </c>
    </row>
    <row r="633" spans="1:9" x14ac:dyDescent="0.35">
      <c r="A633">
        <v>632</v>
      </c>
      <c r="B633" s="1">
        <v>45185</v>
      </c>
      <c r="C633" t="s">
        <v>646</v>
      </c>
      <c r="D633" t="s">
        <v>14</v>
      </c>
      <c r="E633">
        <v>26</v>
      </c>
      <c r="F633" t="s">
        <v>17</v>
      </c>
      <c r="G633">
        <v>4</v>
      </c>
      <c r="H633">
        <v>25</v>
      </c>
      <c r="I633">
        <v>100</v>
      </c>
    </row>
    <row r="634" spans="1:9" x14ac:dyDescent="0.35">
      <c r="A634">
        <v>633</v>
      </c>
      <c r="B634" s="1">
        <v>45145</v>
      </c>
      <c r="C634" t="s">
        <v>647</v>
      </c>
      <c r="D634" t="s">
        <v>11</v>
      </c>
      <c r="E634">
        <v>39</v>
      </c>
      <c r="F634" t="s">
        <v>12</v>
      </c>
      <c r="G634">
        <v>4</v>
      </c>
      <c r="H634">
        <v>30</v>
      </c>
      <c r="I634">
        <v>120</v>
      </c>
    </row>
    <row r="635" spans="1:9" x14ac:dyDescent="0.35">
      <c r="A635">
        <v>634</v>
      </c>
      <c r="B635" s="1">
        <v>45207</v>
      </c>
      <c r="C635" t="s">
        <v>648</v>
      </c>
      <c r="D635" t="s">
        <v>11</v>
      </c>
      <c r="E635">
        <v>60</v>
      </c>
      <c r="F635" t="s">
        <v>17</v>
      </c>
      <c r="G635">
        <v>4</v>
      </c>
      <c r="H635">
        <v>500</v>
      </c>
      <c r="I635">
        <v>2000</v>
      </c>
    </row>
    <row r="636" spans="1:9" x14ac:dyDescent="0.35">
      <c r="A636">
        <v>635</v>
      </c>
      <c r="B636" s="1">
        <v>45155</v>
      </c>
      <c r="C636" t="s">
        <v>649</v>
      </c>
      <c r="D636" t="s">
        <v>14</v>
      </c>
      <c r="E636">
        <v>63</v>
      </c>
      <c r="F636" t="s">
        <v>17</v>
      </c>
      <c r="G636">
        <v>3</v>
      </c>
      <c r="H636">
        <v>300</v>
      </c>
      <c r="I636">
        <v>900</v>
      </c>
    </row>
    <row r="637" spans="1:9" x14ac:dyDescent="0.35">
      <c r="A637">
        <v>636</v>
      </c>
      <c r="B637" s="1">
        <v>45008</v>
      </c>
      <c r="C637" t="s">
        <v>650</v>
      </c>
      <c r="D637" t="s">
        <v>14</v>
      </c>
      <c r="E637">
        <v>21</v>
      </c>
      <c r="F637" t="s">
        <v>12</v>
      </c>
      <c r="G637">
        <v>3</v>
      </c>
      <c r="H637">
        <v>500</v>
      </c>
      <c r="I637">
        <v>1500</v>
      </c>
    </row>
    <row r="638" spans="1:9" x14ac:dyDescent="0.35">
      <c r="A638">
        <v>637</v>
      </c>
      <c r="B638" s="1">
        <v>45170</v>
      </c>
      <c r="C638" t="s">
        <v>651</v>
      </c>
      <c r="D638" t="s">
        <v>11</v>
      </c>
      <c r="E638">
        <v>43</v>
      </c>
      <c r="F638" t="s">
        <v>15</v>
      </c>
      <c r="G638">
        <v>2</v>
      </c>
      <c r="H638">
        <v>300</v>
      </c>
      <c r="I638">
        <v>600</v>
      </c>
    </row>
    <row r="639" spans="1:9" x14ac:dyDescent="0.35">
      <c r="A639">
        <v>638</v>
      </c>
      <c r="B639" s="1">
        <v>45157</v>
      </c>
      <c r="C639" t="s">
        <v>652</v>
      </c>
      <c r="D639" t="s">
        <v>11</v>
      </c>
      <c r="E639">
        <v>46</v>
      </c>
      <c r="F639" t="s">
        <v>17</v>
      </c>
      <c r="G639">
        <v>1</v>
      </c>
      <c r="H639">
        <v>500</v>
      </c>
      <c r="I639">
        <v>500</v>
      </c>
    </row>
    <row r="640" spans="1:9" x14ac:dyDescent="0.35">
      <c r="A640">
        <v>639</v>
      </c>
      <c r="B640" s="1">
        <v>45059</v>
      </c>
      <c r="C640" t="s">
        <v>653</v>
      </c>
      <c r="D640" t="s">
        <v>14</v>
      </c>
      <c r="E640">
        <v>62</v>
      </c>
      <c r="F640" t="s">
        <v>12</v>
      </c>
      <c r="G640">
        <v>4</v>
      </c>
      <c r="H640">
        <v>50</v>
      </c>
      <c r="I640">
        <v>200</v>
      </c>
    </row>
    <row r="641" spans="1:9" x14ac:dyDescent="0.35">
      <c r="A641">
        <v>640</v>
      </c>
      <c r="B641" s="1">
        <v>45053</v>
      </c>
      <c r="C641" t="s">
        <v>654</v>
      </c>
      <c r="D641" t="s">
        <v>14</v>
      </c>
      <c r="E641">
        <v>51</v>
      </c>
      <c r="F641" t="s">
        <v>17</v>
      </c>
      <c r="G641">
        <v>4</v>
      </c>
      <c r="H641">
        <v>30</v>
      </c>
      <c r="I641">
        <v>120</v>
      </c>
    </row>
    <row r="642" spans="1:9" x14ac:dyDescent="0.35">
      <c r="A642">
        <v>641</v>
      </c>
      <c r="B642" s="1">
        <v>45253</v>
      </c>
      <c r="C642" t="s">
        <v>655</v>
      </c>
      <c r="D642" t="s">
        <v>14</v>
      </c>
      <c r="E642">
        <v>40</v>
      </c>
      <c r="F642" t="s">
        <v>17</v>
      </c>
      <c r="G642">
        <v>1</v>
      </c>
      <c r="H642">
        <v>300</v>
      </c>
      <c r="I642">
        <v>300</v>
      </c>
    </row>
    <row r="643" spans="1:9" x14ac:dyDescent="0.35">
      <c r="A643">
        <v>642</v>
      </c>
      <c r="B643" s="1">
        <v>45068</v>
      </c>
      <c r="C643" t="s">
        <v>656</v>
      </c>
      <c r="D643" t="s">
        <v>14</v>
      </c>
      <c r="E643">
        <v>54</v>
      </c>
      <c r="F643" t="s">
        <v>15</v>
      </c>
      <c r="G643">
        <v>4</v>
      </c>
      <c r="H643">
        <v>25</v>
      </c>
      <c r="I643">
        <v>100</v>
      </c>
    </row>
    <row r="644" spans="1:9" x14ac:dyDescent="0.35">
      <c r="A644">
        <v>643</v>
      </c>
      <c r="B644" s="1">
        <v>45193</v>
      </c>
      <c r="C644" t="s">
        <v>657</v>
      </c>
      <c r="D644" t="s">
        <v>14</v>
      </c>
      <c r="E644">
        <v>28</v>
      </c>
      <c r="F644" t="s">
        <v>17</v>
      </c>
      <c r="G644">
        <v>3</v>
      </c>
      <c r="H644">
        <v>30</v>
      </c>
      <c r="I644">
        <v>90</v>
      </c>
    </row>
    <row r="645" spans="1:9" x14ac:dyDescent="0.35">
      <c r="A645">
        <v>644</v>
      </c>
      <c r="B645" s="1">
        <v>45175</v>
      </c>
      <c r="C645" t="s">
        <v>658</v>
      </c>
      <c r="D645" t="s">
        <v>11</v>
      </c>
      <c r="E645">
        <v>23</v>
      </c>
      <c r="F645" t="s">
        <v>12</v>
      </c>
      <c r="G645">
        <v>3</v>
      </c>
      <c r="H645">
        <v>25</v>
      </c>
      <c r="I645">
        <v>75</v>
      </c>
    </row>
    <row r="646" spans="1:9" x14ac:dyDescent="0.35">
      <c r="A646">
        <v>645</v>
      </c>
      <c r="B646" s="1">
        <v>45247</v>
      </c>
      <c r="C646" t="s">
        <v>659</v>
      </c>
      <c r="D646" t="s">
        <v>14</v>
      </c>
      <c r="E646">
        <v>35</v>
      </c>
      <c r="F646" t="s">
        <v>17</v>
      </c>
      <c r="G646">
        <v>4</v>
      </c>
      <c r="H646">
        <v>30</v>
      </c>
      <c r="I646">
        <v>120</v>
      </c>
    </row>
    <row r="647" spans="1:9" x14ac:dyDescent="0.35">
      <c r="A647">
        <v>646</v>
      </c>
      <c r="B647" s="1">
        <v>45049</v>
      </c>
      <c r="C647" t="s">
        <v>660</v>
      </c>
      <c r="D647" t="s">
        <v>11</v>
      </c>
      <c r="E647">
        <v>38</v>
      </c>
      <c r="F647" t="s">
        <v>15</v>
      </c>
      <c r="G647">
        <v>3</v>
      </c>
      <c r="H647">
        <v>30</v>
      </c>
      <c r="I647">
        <v>90</v>
      </c>
    </row>
    <row r="648" spans="1:9" x14ac:dyDescent="0.35">
      <c r="A648">
        <v>647</v>
      </c>
      <c r="B648" s="1">
        <v>45067</v>
      </c>
      <c r="C648" t="s">
        <v>661</v>
      </c>
      <c r="D648" t="s">
        <v>11</v>
      </c>
      <c r="E648">
        <v>59</v>
      </c>
      <c r="F648" t="s">
        <v>15</v>
      </c>
      <c r="G648">
        <v>3</v>
      </c>
      <c r="H648">
        <v>500</v>
      </c>
      <c r="I648">
        <v>1500</v>
      </c>
    </row>
    <row r="649" spans="1:9" x14ac:dyDescent="0.35">
      <c r="A649">
        <v>648</v>
      </c>
      <c r="B649" s="1">
        <v>45152</v>
      </c>
      <c r="C649" t="s">
        <v>662</v>
      </c>
      <c r="D649" t="s">
        <v>11</v>
      </c>
      <c r="E649">
        <v>53</v>
      </c>
      <c r="F649" t="s">
        <v>12</v>
      </c>
      <c r="G649">
        <v>4</v>
      </c>
      <c r="H649">
        <v>300</v>
      </c>
      <c r="I649">
        <v>1200</v>
      </c>
    </row>
    <row r="650" spans="1:9" x14ac:dyDescent="0.35">
      <c r="A650">
        <v>649</v>
      </c>
      <c r="B650" s="1">
        <v>44966</v>
      </c>
      <c r="C650" t="s">
        <v>663</v>
      </c>
      <c r="D650" t="s">
        <v>14</v>
      </c>
      <c r="E650">
        <v>58</v>
      </c>
      <c r="F650" t="s">
        <v>15</v>
      </c>
      <c r="G650">
        <v>2</v>
      </c>
      <c r="H650">
        <v>300</v>
      </c>
      <c r="I650">
        <v>600</v>
      </c>
    </row>
    <row r="651" spans="1:9" x14ac:dyDescent="0.35">
      <c r="A651">
        <v>650</v>
      </c>
      <c r="B651" s="1">
        <v>45292</v>
      </c>
      <c r="C651" t="s">
        <v>664</v>
      </c>
      <c r="D651" t="s">
        <v>11</v>
      </c>
      <c r="E651">
        <v>55</v>
      </c>
      <c r="F651" t="s">
        <v>17</v>
      </c>
      <c r="G651">
        <v>1</v>
      </c>
      <c r="H651">
        <v>30</v>
      </c>
      <c r="I651">
        <v>30</v>
      </c>
    </row>
    <row r="652" spans="1:9" x14ac:dyDescent="0.35">
      <c r="A652">
        <v>651</v>
      </c>
      <c r="B652" s="1">
        <v>45073</v>
      </c>
      <c r="C652" t="s">
        <v>665</v>
      </c>
      <c r="D652" t="s">
        <v>11</v>
      </c>
      <c r="E652">
        <v>51</v>
      </c>
      <c r="F652" t="s">
        <v>15</v>
      </c>
      <c r="G652">
        <v>3</v>
      </c>
      <c r="H652">
        <v>50</v>
      </c>
      <c r="I652">
        <v>150</v>
      </c>
    </row>
    <row r="653" spans="1:9" x14ac:dyDescent="0.35">
      <c r="A653">
        <v>652</v>
      </c>
      <c r="B653" s="1">
        <v>45047</v>
      </c>
      <c r="C653" t="s">
        <v>666</v>
      </c>
      <c r="D653" t="s">
        <v>14</v>
      </c>
      <c r="E653">
        <v>34</v>
      </c>
      <c r="F653" t="s">
        <v>12</v>
      </c>
      <c r="G653">
        <v>2</v>
      </c>
      <c r="H653">
        <v>50</v>
      </c>
      <c r="I653">
        <v>100</v>
      </c>
    </row>
    <row r="654" spans="1:9" x14ac:dyDescent="0.35">
      <c r="A654">
        <v>653</v>
      </c>
      <c r="B654" s="1">
        <v>45066</v>
      </c>
      <c r="C654" t="s">
        <v>667</v>
      </c>
      <c r="D654" t="s">
        <v>11</v>
      </c>
      <c r="E654">
        <v>54</v>
      </c>
      <c r="F654" t="s">
        <v>15</v>
      </c>
      <c r="G654">
        <v>3</v>
      </c>
      <c r="H654">
        <v>25</v>
      </c>
      <c r="I654">
        <v>75</v>
      </c>
    </row>
    <row r="655" spans="1:9" x14ac:dyDescent="0.35">
      <c r="A655">
        <v>654</v>
      </c>
      <c r="B655" s="1">
        <v>45098</v>
      </c>
      <c r="C655" t="s">
        <v>668</v>
      </c>
      <c r="D655" t="s">
        <v>11</v>
      </c>
      <c r="E655">
        <v>42</v>
      </c>
      <c r="F655" t="s">
        <v>15</v>
      </c>
      <c r="G655">
        <v>3</v>
      </c>
      <c r="H655">
        <v>25</v>
      </c>
      <c r="I655">
        <v>75</v>
      </c>
    </row>
    <row r="656" spans="1:9" x14ac:dyDescent="0.35">
      <c r="A656">
        <v>655</v>
      </c>
      <c r="B656" s="1">
        <v>45090</v>
      </c>
      <c r="C656" t="s">
        <v>669</v>
      </c>
      <c r="D656" t="s">
        <v>14</v>
      </c>
      <c r="E656">
        <v>55</v>
      </c>
      <c r="F656" t="s">
        <v>15</v>
      </c>
      <c r="G656">
        <v>1</v>
      </c>
      <c r="H656">
        <v>500</v>
      </c>
      <c r="I656">
        <v>500</v>
      </c>
    </row>
    <row r="657" spans="1:9" x14ac:dyDescent="0.35">
      <c r="A657">
        <v>656</v>
      </c>
      <c r="B657" s="1">
        <v>45203</v>
      </c>
      <c r="C657" t="s">
        <v>670</v>
      </c>
      <c r="D657" t="s">
        <v>11</v>
      </c>
      <c r="E657">
        <v>29</v>
      </c>
      <c r="F657" t="s">
        <v>12</v>
      </c>
      <c r="G657">
        <v>3</v>
      </c>
      <c r="H657">
        <v>30</v>
      </c>
      <c r="I657">
        <v>90</v>
      </c>
    </row>
    <row r="658" spans="1:9" x14ac:dyDescent="0.35">
      <c r="A658">
        <v>657</v>
      </c>
      <c r="B658" s="1">
        <v>44968</v>
      </c>
      <c r="C658" t="s">
        <v>671</v>
      </c>
      <c r="D658" t="s">
        <v>11</v>
      </c>
      <c r="E658">
        <v>40</v>
      </c>
      <c r="F658" t="s">
        <v>15</v>
      </c>
      <c r="G658">
        <v>1</v>
      </c>
      <c r="H658">
        <v>25</v>
      </c>
      <c r="I658">
        <v>25</v>
      </c>
    </row>
    <row r="659" spans="1:9" x14ac:dyDescent="0.35">
      <c r="A659">
        <v>658</v>
      </c>
      <c r="B659" s="1">
        <v>44997</v>
      </c>
      <c r="C659" t="s">
        <v>672</v>
      </c>
      <c r="D659" t="s">
        <v>11</v>
      </c>
      <c r="E659">
        <v>59</v>
      </c>
      <c r="F659" t="s">
        <v>15</v>
      </c>
      <c r="G659">
        <v>1</v>
      </c>
      <c r="H659">
        <v>25</v>
      </c>
      <c r="I659">
        <v>25</v>
      </c>
    </row>
    <row r="660" spans="1:9" x14ac:dyDescent="0.35">
      <c r="A660">
        <v>659</v>
      </c>
      <c r="B660" s="1">
        <v>45004</v>
      </c>
      <c r="C660" t="s">
        <v>673</v>
      </c>
      <c r="D660" t="s">
        <v>14</v>
      </c>
      <c r="E660">
        <v>39</v>
      </c>
      <c r="F660" t="s">
        <v>17</v>
      </c>
      <c r="G660">
        <v>1</v>
      </c>
      <c r="H660">
        <v>30</v>
      </c>
      <c r="I660">
        <v>30</v>
      </c>
    </row>
    <row r="661" spans="1:9" x14ac:dyDescent="0.35">
      <c r="A661">
        <v>660</v>
      </c>
      <c r="B661" s="1">
        <v>45045</v>
      </c>
      <c r="C661" t="s">
        <v>674</v>
      </c>
      <c r="D661" t="s">
        <v>14</v>
      </c>
      <c r="E661">
        <v>38</v>
      </c>
      <c r="F661" t="s">
        <v>12</v>
      </c>
      <c r="G661">
        <v>2</v>
      </c>
      <c r="H661">
        <v>500</v>
      </c>
      <c r="I661">
        <v>1000</v>
      </c>
    </row>
    <row r="662" spans="1:9" x14ac:dyDescent="0.35">
      <c r="A662">
        <v>661</v>
      </c>
      <c r="B662" s="1">
        <v>45123</v>
      </c>
      <c r="C662" t="s">
        <v>675</v>
      </c>
      <c r="D662" t="s">
        <v>14</v>
      </c>
      <c r="E662">
        <v>44</v>
      </c>
      <c r="F662" t="s">
        <v>15</v>
      </c>
      <c r="G662">
        <v>4</v>
      </c>
      <c r="H662">
        <v>25</v>
      </c>
      <c r="I662">
        <v>100</v>
      </c>
    </row>
    <row r="663" spans="1:9" x14ac:dyDescent="0.35">
      <c r="A663">
        <v>662</v>
      </c>
      <c r="B663" s="1">
        <v>45282</v>
      </c>
      <c r="C663" t="s">
        <v>676</v>
      </c>
      <c r="D663" t="s">
        <v>11</v>
      </c>
      <c r="E663">
        <v>48</v>
      </c>
      <c r="F663" t="s">
        <v>12</v>
      </c>
      <c r="G663">
        <v>2</v>
      </c>
      <c r="H663">
        <v>500</v>
      </c>
      <c r="I663">
        <v>1000</v>
      </c>
    </row>
    <row r="664" spans="1:9" x14ac:dyDescent="0.35">
      <c r="A664">
        <v>663</v>
      </c>
      <c r="B664" s="1">
        <v>45005</v>
      </c>
      <c r="C664" t="s">
        <v>677</v>
      </c>
      <c r="D664" t="s">
        <v>11</v>
      </c>
      <c r="E664">
        <v>23</v>
      </c>
      <c r="F664" t="s">
        <v>15</v>
      </c>
      <c r="G664">
        <v>4</v>
      </c>
      <c r="H664">
        <v>300</v>
      </c>
      <c r="I664">
        <v>1200</v>
      </c>
    </row>
    <row r="665" spans="1:9" x14ac:dyDescent="0.35">
      <c r="A665">
        <v>664</v>
      </c>
      <c r="B665" s="1">
        <v>45288</v>
      </c>
      <c r="C665" t="s">
        <v>678</v>
      </c>
      <c r="D665" t="s">
        <v>14</v>
      </c>
      <c r="E665">
        <v>44</v>
      </c>
      <c r="F665" t="s">
        <v>15</v>
      </c>
      <c r="G665">
        <v>4</v>
      </c>
      <c r="H665">
        <v>500</v>
      </c>
      <c r="I665">
        <v>2000</v>
      </c>
    </row>
    <row r="666" spans="1:9" x14ac:dyDescent="0.35">
      <c r="A666">
        <v>665</v>
      </c>
      <c r="B666" s="1">
        <v>45036</v>
      </c>
      <c r="C666" t="s">
        <v>679</v>
      </c>
      <c r="D666" t="s">
        <v>11</v>
      </c>
      <c r="E666">
        <v>57</v>
      </c>
      <c r="F666" t="s">
        <v>15</v>
      </c>
      <c r="G666">
        <v>1</v>
      </c>
      <c r="H666">
        <v>50</v>
      </c>
      <c r="I666">
        <v>50</v>
      </c>
    </row>
    <row r="667" spans="1:9" x14ac:dyDescent="0.35">
      <c r="A667">
        <v>666</v>
      </c>
      <c r="B667" s="1">
        <v>44959</v>
      </c>
      <c r="C667" t="s">
        <v>680</v>
      </c>
      <c r="D667" t="s">
        <v>11</v>
      </c>
      <c r="E667">
        <v>51</v>
      </c>
      <c r="F667" t="s">
        <v>17</v>
      </c>
      <c r="G667">
        <v>3</v>
      </c>
      <c r="H667">
        <v>50</v>
      </c>
      <c r="I667">
        <v>150</v>
      </c>
    </row>
    <row r="668" spans="1:9" x14ac:dyDescent="0.35">
      <c r="A668">
        <v>667</v>
      </c>
      <c r="B668" s="1">
        <v>45139</v>
      </c>
      <c r="C668" t="s">
        <v>681</v>
      </c>
      <c r="D668" t="s">
        <v>14</v>
      </c>
      <c r="E668">
        <v>29</v>
      </c>
      <c r="F668" t="s">
        <v>17</v>
      </c>
      <c r="G668">
        <v>1</v>
      </c>
      <c r="H668">
        <v>500</v>
      </c>
      <c r="I668">
        <v>500</v>
      </c>
    </row>
    <row r="669" spans="1:9" x14ac:dyDescent="0.35">
      <c r="A669">
        <v>668</v>
      </c>
      <c r="B669" s="1">
        <v>45135</v>
      </c>
      <c r="C669" t="s">
        <v>682</v>
      </c>
      <c r="D669" t="s">
        <v>14</v>
      </c>
      <c r="E669">
        <v>62</v>
      </c>
      <c r="F669" t="s">
        <v>17</v>
      </c>
      <c r="G669">
        <v>3</v>
      </c>
      <c r="H669">
        <v>50</v>
      </c>
      <c r="I669">
        <v>150</v>
      </c>
    </row>
    <row r="670" spans="1:9" x14ac:dyDescent="0.35">
      <c r="A670">
        <v>669</v>
      </c>
      <c r="B670" s="1">
        <v>45096</v>
      </c>
      <c r="C670" t="s">
        <v>683</v>
      </c>
      <c r="D670" t="s">
        <v>11</v>
      </c>
      <c r="E670">
        <v>24</v>
      </c>
      <c r="F670" t="s">
        <v>12</v>
      </c>
      <c r="G670">
        <v>4</v>
      </c>
      <c r="H670">
        <v>300</v>
      </c>
      <c r="I670">
        <v>1200</v>
      </c>
    </row>
    <row r="671" spans="1:9" x14ac:dyDescent="0.35">
      <c r="A671">
        <v>670</v>
      </c>
      <c r="B671" s="1">
        <v>45204</v>
      </c>
      <c r="C671" t="s">
        <v>684</v>
      </c>
      <c r="D671" t="s">
        <v>11</v>
      </c>
      <c r="E671">
        <v>27</v>
      </c>
      <c r="F671" t="s">
        <v>12</v>
      </c>
      <c r="G671">
        <v>1</v>
      </c>
      <c r="H671">
        <v>30</v>
      </c>
      <c r="I671">
        <v>30</v>
      </c>
    </row>
    <row r="672" spans="1:9" x14ac:dyDescent="0.35">
      <c r="A672">
        <v>671</v>
      </c>
      <c r="B672" s="1">
        <v>45165</v>
      </c>
      <c r="C672" t="s">
        <v>685</v>
      </c>
      <c r="D672" t="s">
        <v>11</v>
      </c>
      <c r="E672">
        <v>62</v>
      </c>
      <c r="F672" t="s">
        <v>17</v>
      </c>
      <c r="G672">
        <v>3</v>
      </c>
      <c r="H672">
        <v>50</v>
      </c>
      <c r="I672">
        <v>150</v>
      </c>
    </row>
    <row r="673" spans="1:9" x14ac:dyDescent="0.35">
      <c r="A673">
        <v>672</v>
      </c>
      <c r="B673" s="1">
        <v>45139</v>
      </c>
      <c r="C673" t="s">
        <v>686</v>
      </c>
      <c r="D673" t="s">
        <v>14</v>
      </c>
      <c r="E673">
        <v>34</v>
      </c>
      <c r="F673" t="s">
        <v>12</v>
      </c>
      <c r="G673">
        <v>2</v>
      </c>
      <c r="H673">
        <v>50</v>
      </c>
      <c r="I673">
        <v>100</v>
      </c>
    </row>
    <row r="674" spans="1:9" x14ac:dyDescent="0.35">
      <c r="A674">
        <v>673</v>
      </c>
      <c r="B674" s="1">
        <v>44958</v>
      </c>
      <c r="C674" t="s">
        <v>687</v>
      </c>
      <c r="D674" t="s">
        <v>14</v>
      </c>
      <c r="E674">
        <v>43</v>
      </c>
      <c r="F674" t="s">
        <v>15</v>
      </c>
      <c r="G674">
        <v>3</v>
      </c>
      <c r="H674">
        <v>500</v>
      </c>
      <c r="I674">
        <v>1500</v>
      </c>
    </row>
    <row r="675" spans="1:9" x14ac:dyDescent="0.35">
      <c r="A675">
        <v>674</v>
      </c>
      <c r="B675" s="1">
        <v>45032</v>
      </c>
      <c r="C675" t="s">
        <v>688</v>
      </c>
      <c r="D675" t="s">
        <v>14</v>
      </c>
      <c r="E675">
        <v>38</v>
      </c>
      <c r="F675" t="s">
        <v>15</v>
      </c>
      <c r="G675">
        <v>1</v>
      </c>
      <c r="H675">
        <v>300</v>
      </c>
      <c r="I675">
        <v>300</v>
      </c>
    </row>
    <row r="676" spans="1:9" x14ac:dyDescent="0.35">
      <c r="A676">
        <v>675</v>
      </c>
      <c r="B676" s="1">
        <v>45142</v>
      </c>
      <c r="C676" t="s">
        <v>689</v>
      </c>
      <c r="D676" t="s">
        <v>14</v>
      </c>
      <c r="E676">
        <v>45</v>
      </c>
      <c r="F676" t="s">
        <v>15</v>
      </c>
      <c r="G676">
        <v>2</v>
      </c>
      <c r="H676">
        <v>30</v>
      </c>
      <c r="I676">
        <v>60</v>
      </c>
    </row>
    <row r="677" spans="1:9" x14ac:dyDescent="0.35">
      <c r="A677">
        <v>676</v>
      </c>
      <c r="B677" s="1">
        <v>45126</v>
      </c>
      <c r="C677" t="s">
        <v>690</v>
      </c>
      <c r="D677" t="s">
        <v>11</v>
      </c>
      <c r="E677">
        <v>63</v>
      </c>
      <c r="F677" t="s">
        <v>17</v>
      </c>
      <c r="G677">
        <v>3</v>
      </c>
      <c r="H677">
        <v>500</v>
      </c>
      <c r="I677">
        <v>1500</v>
      </c>
    </row>
    <row r="678" spans="1:9" x14ac:dyDescent="0.35">
      <c r="A678">
        <v>677</v>
      </c>
      <c r="B678" s="1">
        <v>45226</v>
      </c>
      <c r="C678" t="s">
        <v>691</v>
      </c>
      <c r="D678" t="s">
        <v>14</v>
      </c>
      <c r="E678">
        <v>19</v>
      </c>
      <c r="F678" t="s">
        <v>12</v>
      </c>
      <c r="G678">
        <v>3</v>
      </c>
      <c r="H678">
        <v>500</v>
      </c>
      <c r="I678">
        <v>1500</v>
      </c>
    </row>
    <row r="679" spans="1:9" x14ac:dyDescent="0.35">
      <c r="A679">
        <v>678</v>
      </c>
      <c r="B679" s="1">
        <v>45283</v>
      </c>
      <c r="C679" t="s">
        <v>692</v>
      </c>
      <c r="D679" t="s">
        <v>14</v>
      </c>
      <c r="E679">
        <v>60</v>
      </c>
      <c r="F679" t="s">
        <v>17</v>
      </c>
      <c r="G679">
        <v>3</v>
      </c>
      <c r="H679">
        <v>300</v>
      </c>
      <c r="I679">
        <v>900</v>
      </c>
    </row>
    <row r="680" spans="1:9" x14ac:dyDescent="0.35">
      <c r="A680">
        <v>679</v>
      </c>
      <c r="B680" s="1">
        <v>44937</v>
      </c>
      <c r="C680" t="s">
        <v>693</v>
      </c>
      <c r="D680" t="s">
        <v>14</v>
      </c>
      <c r="E680">
        <v>18</v>
      </c>
      <c r="F680" t="s">
        <v>12</v>
      </c>
      <c r="G680">
        <v>3</v>
      </c>
      <c r="H680">
        <v>30</v>
      </c>
      <c r="I680">
        <v>90</v>
      </c>
    </row>
    <row r="681" spans="1:9" x14ac:dyDescent="0.35">
      <c r="A681">
        <v>680</v>
      </c>
      <c r="B681" s="1">
        <v>45221</v>
      </c>
      <c r="C681" t="s">
        <v>694</v>
      </c>
      <c r="D681" t="s">
        <v>14</v>
      </c>
      <c r="E681">
        <v>53</v>
      </c>
      <c r="F681" t="s">
        <v>15</v>
      </c>
      <c r="G681">
        <v>3</v>
      </c>
      <c r="H681">
        <v>300</v>
      </c>
      <c r="I681">
        <v>900</v>
      </c>
    </row>
    <row r="682" spans="1:9" x14ac:dyDescent="0.35">
      <c r="A682">
        <v>681</v>
      </c>
      <c r="B682" s="1">
        <v>45121</v>
      </c>
      <c r="C682" t="s">
        <v>695</v>
      </c>
      <c r="D682" t="s">
        <v>14</v>
      </c>
      <c r="E682">
        <v>43</v>
      </c>
      <c r="F682" t="s">
        <v>17</v>
      </c>
      <c r="G682">
        <v>2</v>
      </c>
      <c r="H682">
        <v>30</v>
      </c>
      <c r="I682">
        <v>60</v>
      </c>
    </row>
    <row r="683" spans="1:9" x14ac:dyDescent="0.35">
      <c r="A683">
        <v>682</v>
      </c>
      <c r="B683" s="1">
        <v>45171</v>
      </c>
      <c r="C683" t="s">
        <v>696</v>
      </c>
      <c r="D683" t="s">
        <v>11</v>
      </c>
      <c r="E683">
        <v>46</v>
      </c>
      <c r="F683" t="s">
        <v>12</v>
      </c>
      <c r="G683">
        <v>4</v>
      </c>
      <c r="H683">
        <v>300</v>
      </c>
      <c r="I683">
        <v>1200</v>
      </c>
    </row>
    <row r="684" spans="1:9" x14ac:dyDescent="0.35">
      <c r="A684">
        <v>683</v>
      </c>
      <c r="B684" s="1">
        <v>44930</v>
      </c>
      <c r="C684" t="s">
        <v>697</v>
      </c>
      <c r="D684" t="s">
        <v>11</v>
      </c>
      <c r="E684">
        <v>38</v>
      </c>
      <c r="F684" t="s">
        <v>12</v>
      </c>
      <c r="G684">
        <v>2</v>
      </c>
      <c r="H684">
        <v>500</v>
      </c>
      <c r="I684">
        <v>1000</v>
      </c>
    </row>
    <row r="685" spans="1:9" x14ac:dyDescent="0.35">
      <c r="A685">
        <v>684</v>
      </c>
      <c r="B685" s="1">
        <v>45107</v>
      </c>
      <c r="C685" t="s">
        <v>698</v>
      </c>
      <c r="D685" t="s">
        <v>14</v>
      </c>
      <c r="E685">
        <v>28</v>
      </c>
      <c r="F685" t="s">
        <v>15</v>
      </c>
      <c r="G685">
        <v>2</v>
      </c>
      <c r="H685">
        <v>500</v>
      </c>
      <c r="I685">
        <v>1000</v>
      </c>
    </row>
    <row r="686" spans="1:9" x14ac:dyDescent="0.35">
      <c r="A686">
        <v>685</v>
      </c>
      <c r="B686" s="1">
        <v>45079</v>
      </c>
      <c r="C686" t="s">
        <v>699</v>
      </c>
      <c r="D686" t="s">
        <v>11</v>
      </c>
      <c r="E686">
        <v>57</v>
      </c>
      <c r="F686" t="s">
        <v>17</v>
      </c>
      <c r="G686">
        <v>2</v>
      </c>
      <c r="H686">
        <v>25</v>
      </c>
      <c r="I686">
        <v>50</v>
      </c>
    </row>
    <row r="687" spans="1:9" x14ac:dyDescent="0.35">
      <c r="A687">
        <v>686</v>
      </c>
      <c r="B687" s="1">
        <v>45126</v>
      </c>
      <c r="C687" t="s">
        <v>700</v>
      </c>
      <c r="D687" t="s">
        <v>14</v>
      </c>
      <c r="E687">
        <v>28</v>
      </c>
      <c r="F687" t="s">
        <v>17</v>
      </c>
      <c r="G687">
        <v>4</v>
      </c>
      <c r="H687">
        <v>50</v>
      </c>
      <c r="I687">
        <v>200</v>
      </c>
    </row>
    <row r="688" spans="1:9" x14ac:dyDescent="0.35">
      <c r="A688">
        <v>687</v>
      </c>
      <c r="B688" s="1">
        <v>45141</v>
      </c>
      <c r="C688" t="s">
        <v>701</v>
      </c>
      <c r="D688" t="s">
        <v>14</v>
      </c>
      <c r="E688">
        <v>53</v>
      </c>
      <c r="F688" t="s">
        <v>17</v>
      </c>
      <c r="G688">
        <v>1</v>
      </c>
      <c r="H688">
        <v>300</v>
      </c>
      <c r="I688">
        <v>300</v>
      </c>
    </row>
    <row r="689" spans="1:9" x14ac:dyDescent="0.35">
      <c r="A689">
        <v>688</v>
      </c>
      <c r="B689" s="1">
        <v>45202</v>
      </c>
      <c r="C689" t="s">
        <v>702</v>
      </c>
      <c r="D689" t="s">
        <v>11</v>
      </c>
      <c r="E689">
        <v>56</v>
      </c>
      <c r="F689" t="s">
        <v>15</v>
      </c>
      <c r="G689">
        <v>4</v>
      </c>
      <c r="H689">
        <v>25</v>
      </c>
      <c r="I689">
        <v>100</v>
      </c>
    </row>
    <row r="690" spans="1:9" x14ac:dyDescent="0.35">
      <c r="A690">
        <v>689</v>
      </c>
      <c r="B690" s="1">
        <v>45206</v>
      </c>
      <c r="C690" t="s">
        <v>703</v>
      </c>
      <c r="D690" t="s">
        <v>11</v>
      </c>
      <c r="E690">
        <v>57</v>
      </c>
      <c r="F690" t="s">
        <v>17</v>
      </c>
      <c r="G690">
        <v>2</v>
      </c>
      <c r="H690">
        <v>50</v>
      </c>
      <c r="I690">
        <v>100</v>
      </c>
    </row>
    <row r="691" spans="1:9" x14ac:dyDescent="0.35">
      <c r="A691">
        <v>690</v>
      </c>
      <c r="B691" s="1">
        <v>45235</v>
      </c>
      <c r="C691" t="s">
        <v>704</v>
      </c>
      <c r="D691" t="s">
        <v>14</v>
      </c>
      <c r="E691">
        <v>52</v>
      </c>
      <c r="F691" t="s">
        <v>15</v>
      </c>
      <c r="G691">
        <v>3</v>
      </c>
      <c r="H691">
        <v>300</v>
      </c>
      <c r="I691">
        <v>900</v>
      </c>
    </row>
    <row r="692" spans="1:9" x14ac:dyDescent="0.35">
      <c r="A692">
        <v>691</v>
      </c>
      <c r="B692" s="1">
        <v>45039</v>
      </c>
      <c r="C692" t="s">
        <v>705</v>
      </c>
      <c r="D692" t="s">
        <v>14</v>
      </c>
      <c r="E692">
        <v>51</v>
      </c>
      <c r="F692" t="s">
        <v>15</v>
      </c>
      <c r="G692">
        <v>3</v>
      </c>
      <c r="H692">
        <v>30</v>
      </c>
      <c r="I692">
        <v>90</v>
      </c>
    </row>
    <row r="693" spans="1:9" x14ac:dyDescent="0.35">
      <c r="A693">
        <v>692</v>
      </c>
      <c r="B693" s="1">
        <v>45176</v>
      </c>
      <c r="C693" t="s">
        <v>706</v>
      </c>
      <c r="D693" t="s">
        <v>14</v>
      </c>
      <c r="E693">
        <v>64</v>
      </c>
      <c r="F693" t="s">
        <v>15</v>
      </c>
      <c r="G693">
        <v>2</v>
      </c>
      <c r="H693">
        <v>50</v>
      </c>
      <c r="I693">
        <v>100</v>
      </c>
    </row>
    <row r="694" spans="1:9" x14ac:dyDescent="0.35">
      <c r="A694">
        <v>693</v>
      </c>
      <c r="B694" s="1">
        <v>45039</v>
      </c>
      <c r="C694" t="s">
        <v>707</v>
      </c>
      <c r="D694" t="s">
        <v>11</v>
      </c>
      <c r="E694">
        <v>41</v>
      </c>
      <c r="F694" t="s">
        <v>12</v>
      </c>
      <c r="G694">
        <v>3</v>
      </c>
      <c r="H694">
        <v>500</v>
      </c>
      <c r="I694">
        <v>1500</v>
      </c>
    </row>
    <row r="695" spans="1:9" x14ac:dyDescent="0.35">
      <c r="A695">
        <v>694</v>
      </c>
      <c r="B695" s="1">
        <v>45066</v>
      </c>
      <c r="C695" t="s">
        <v>708</v>
      </c>
      <c r="D695" t="s">
        <v>14</v>
      </c>
      <c r="E695">
        <v>39</v>
      </c>
      <c r="F695" t="s">
        <v>17</v>
      </c>
      <c r="G695">
        <v>2</v>
      </c>
      <c r="H695">
        <v>25</v>
      </c>
      <c r="I695">
        <v>50</v>
      </c>
    </row>
    <row r="696" spans="1:9" x14ac:dyDescent="0.35">
      <c r="A696">
        <v>695</v>
      </c>
      <c r="B696" s="1">
        <v>45150</v>
      </c>
      <c r="C696" t="s">
        <v>709</v>
      </c>
      <c r="D696" t="s">
        <v>14</v>
      </c>
      <c r="E696">
        <v>22</v>
      </c>
      <c r="F696" t="s">
        <v>17</v>
      </c>
      <c r="G696">
        <v>3</v>
      </c>
      <c r="H696">
        <v>50</v>
      </c>
      <c r="I696">
        <v>150</v>
      </c>
    </row>
    <row r="697" spans="1:9" x14ac:dyDescent="0.35">
      <c r="A697">
        <v>696</v>
      </c>
      <c r="B697" s="1">
        <v>45175</v>
      </c>
      <c r="C697" t="s">
        <v>710</v>
      </c>
      <c r="D697" t="s">
        <v>14</v>
      </c>
      <c r="E697">
        <v>50</v>
      </c>
      <c r="F697" t="s">
        <v>15</v>
      </c>
      <c r="G697">
        <v>4</v>
      </c>
      <c r="H697">
        <v>50</v>
      </c>
      <c r="I697">
        <v>200</v>
      </c>
    </row>
    <row r="698" spans="1:9" x14ac:dyDescent="0.35">
      <c r="A698">
        <v>697</v>
      </c>
      <c r="B698" s="1">
        <v>44941</v>
      </c>
      <c r="C698" t="s">
        <v>711</v>
      </c>
      <c r="D698" t="s">
        <v>11</v>
      </c>
      <c r="E698">
        <v>53</v>
      </c>
      <c r="F698" t="s">
        <v>15</v>
      </c>
      <c r="G698">
        <v>1</v>
      </c>
      <c r="H698">
        <v>500</v>
      </c>
      <c r="I698">
        <v>500</v>
      </c>
    </row>
    <row r="699" spans="1:9" x14ac:dyDescent="0.35">
      <c r="A699">
        <v>698</v>
      </c>
      <c r="B699" s="1">
        <v>45126</v>
      </c>
      <c r="C699" t="s">
        <v>712</v>
      </c>
      <c r="D699" t="s">
        <v>14</v>
      </c>
      <c r="E699">
        <v>64</v>
      </c>
      <c r="F699" t="s">
        <v>17</v>
      </c>
      <c r="G699">
        <v>1</v>
      </c>
      <c r="H699">
        <v>300</v>
      </c>
      <c r="I699">
        <v>300</v>
      </c>
    </row>
    <row r="700" spans="1:9" x14ac:dyDescent="0.35">
      <c r="A700">
        <v>699</v>
      </c>
      <c r="B700" s="1">
        <v>45099</v>
      </c>
      <c r="C700" t="s">
        <v>713</v>
      </c>
      <c r="D700" t="s">
        <v>14</v>
      </c>
      <c r="E700">
        <v>37</v>
      </c>
      <c r="F700" t="s">
        <v>15</v>
      </c>
      <c r="G700">
        <v>4</v>
      </c>
      <c r="H700">
        <v>30</v>
      </c>
      <c r="I700">
        <v>120</v>
      </c>
    </row>
    <row r="701" spans="1:9" x14ac:dyDescent="0.35">
      <c r="A701">
        <v>700</v>
      </c>
      <c r="B701" s="1">
        <v>45269</v>
      </c>
      <c r="C701" t="s">
        <v>714</v>
      </c>
      <c r="D701" t="s">
        <v>11</v>
      </c>
      <c r="E701">
        <v>36</v>
      </c>
      <c r="F701" t="s">
        <v>17</v>
      </c>
      <c r="G701">
        <v>4</v>
      </c>
      <c r="H701">
        <v>500</v>
      </c>
      <c r="I701">
        <v>2000</v>
      </c>
    </row>
    <row r="702" spans="1:9" x14ac:dyDescent="0.35">
      <c r="A702">
        <v>701</v>
      </c>
      <c r="B702" s="1">
        <v>45274</v>
      </c>
      <c r="C702" t="s">
        <v>715</v>
      </c>
      <c r="D702" t="s">
        <v>14</v>
      </c>
      <c r="E702">
        <v>52</v>
      </c>
      <c r="F702" t="s">
        <v>12</v>
      </c>
      <c r="G702">
        <v>2</v>
      </c>
      <c r="H702">
        <v>30</v>
      </c>
      <c r="I702">
        <v>60</v>
      </c>
    </row>
    <row r="703" spans="1:9" x14ac:dyDescent="0.35">
      <c r="A703">
        <v>702</v>
      </c>
      <c r="B703" s="1">
        <v>45134</v>
      </c>
      <c r="C703" t="s">
        <v>716</v>
      </c>
      <c r="D703" t="s">
        <v>14</v>
      </c>
      <c r="E703">
        <v>60</v>
      </c>
      <c r="F703" t="s">
        <v>15</v>
      </c>
      <c r="G703">
        <v>2</v>
      </c>
      <c r="H703">
        <v>300</v>
      </c>
      <c r="I703">
        <v>600</v>
      </c>
    </row>
    <row r="704" spans="1:9" x14ac:dyDescent="0.35">
      <c r="A704">
        <v>703</v>
      </c>
      <c r="B704" s="1">
        <v>45011</v>
      </c>
      <c r="C704" t="s">
        <v>717</v>
      </c>
      <c r="D704" t="s">
        <v>11</v>
      </c>
      <c r="E704">
        <v>34</v>
      </c>
      <c r="F704" t="s">
        <v>17</v>
      </c>
      <c r="G704">
        <v>2</v>
      </c>
      <c r="H704">
        <v>50</v>
      </c>
      <c r="I704">
        <v>100</v>
      </c>
    </row>
    <row r="705" spans="1:9" x14ac:dyDescent="0.35">
      <c r="A705">
        <v>704</v>
      </c>
      <c r="B705" s="1">
        <v>45166</v>
      </c>
      <c r="C705" t="s">
        <v>718</v>
      </c>
      <c r="D705" t="s">
        <v>14</v>
      </c>
      <c r="E705">
        <v>62</v>
      </c>
      <c r="F705" t="s">
        <v>15</v>
      </c>
      <c r="G705">
        <v>3</v>
      </c>
      <c r="H705">
        <v>30</v>
      </c>
      <c r="I705">
        <v>90</v>
      </c>
    </row>
    <row r="706" spans="1:9" x14ac:dyDescent="0.35">
      <c r="A706">
        <v>705</v>
      </c>
      <c r="B706" s="1">
        <v>44992</v>
      </c>
      <c r="C706" t="s">
        <v>719</v>
      </c>
      <c r="D706" t="s">
        <v>11</v>
      </c>
      <c r="E706">
        <v>60</v>
      </c>
      <c r="F706" t="s">
        <v>17</v>
      </c>
      <c r="G706">
        <v>2</v>
      </c>
      <c r="H706">
        <v>25</v>
      </c>
      <c r="I706">
        <v>50</v>
      </c>
    </row>
    <row r="707" spans="1:9" x14ac:dyDescent="0.35">
      <c r="A707">
        <v>706</v>
      </c>
      <c r="B707" s="1">
        <v>45245</v>
      </c>
      <c r="C707" t="s">
        <v>720</v>
      </c>
      <c r="D707" t="s">
        <v>11</v>
      </c>
      <c r="E707">
        <v>51</v>
      </c>
      <c r="F707" t="s">
        <v>17</v>
      </c>
      <c r="G707">
        <v>4</v>
      </c>
      <c r="H707">
        <v>25</v>
      </c>
      <c r="I707">
        <v>100</v>
      </c>
    </row>
    <row r="708" spans="1:9" x14ac:dyDescent="0.35">
      <c r="A708">
        <v>707</v>
      </c>
      <c r="B708" s="1">
        <v>45200</v>
      </c>
      <c r="C708" t="s">
        <v>721</v>
      </c>
      <c r="D708" t="s">
        <v>14</v>
      </c>
      <c r="E708">
        <v>26</v>
      </c>
      <c r="F708" t="s">
        <v>15</v>
      </c>
      <c r="G708">
        <v>1</v>
      </c>
      <c r="H708">
        <v>500</v>
      </c>
      <c r="I708">
        <v>500</v>
      </c>
    </row>
    <row r="709" spans="1:9" x14ac:dyDescent="0.35">
      <c r="A709">
        <v>708</v>
      </c>
      <c r="B709" s="1">
        <v>44940</v>
      </c>
      <c r="C709" t="s">
        <v>722</v>
      </c>
      <c r="D709" t="s">
        <v>14</v>
      </c>
      <c r="E709">
        <v>43</v>
      </c>
      <c r="F709" t="s">
        <v>12</v>
      </c>
      <c r="G709">
        <v>3</v>
      </c>
      <c r="H709">
        <v>300</v>
      </c>
      <c r="I709">
        <v>900</v>
      </c>
    </row>
    <row r="710" spans="1:9" x14ac:dyDescent="0.35">
      <c r="A710">
        <v>709</v>
      </c>
      <c r="B710" s="1">
        <v>45128</v>
      </c>
      <c r="C710" t="s">
        <v>723</v>
      </c>
      <c r="D710" t="s">
        <v>14</v>
      </c>
      <c r="E710">
        <v>19</v>
      </c>
      <c r="F710" t="s">
        <v>17</v>
      </c>
      <c r="G710">
        <v>2</v>
      </c>
      <c r="H710">
        <v>500</v>
      </c>
      <c r="I710">
        <v>1000</v>
      </c>
    </row>
    <row r="711" spans="1:9" x14ac:dyDescent="0.35">
      <c r="A711">
        <v>710</v>
      </c>
      <c r="B711" s="1">
        <v>45230</v>
      </c>
      <c r="C711" t="s">
        <v>724</v>
      </c>
      <c r="D711" t="s">
        <v>14</v>
      </c>
      <c r="E711">
        <v>26</v>
      </c>
      <c r="F711" t="s">
        <v>17</v>
      </c>
      <c r="G711">
        <v>3</v>
      </c>
      <c r="H711">
        <v>500</v>
      </c>
      <c r="I711">
        <v>1500</v>
      </c>
    </row>
    <row r="712" spans="1:9" x14ac:dyDescent="0.35">
      <c r="A712">
        <v>711</v>
      </c>
      <c r="B712" s="1">
        <v>45215</v>
      </c>
      <c r="C712" t="s">
        <v>725</v>
      </c>
      <c r="D712" t="s">
        <v>11</v>
      </c>
      <c r="E712">
        <v>26</v>
      </c>
      <c r="F712" t="s">
        <v>17</v>
      </c>
      <c r="G712">
        <v>3</v>
      </c>
      <c r="H712">
        <v>500</v>
      </c>
      <c r="I712">
        <v>1500</v>
      </c>
    </row>
    <row r="713" spans="1:9" x14ac:dyDescent="0.35">
      <c r="A713">
        <v>712</v>
      </c>
      <c r="B713" s="1">
        <v>45266</v>
      </c>
      <c r="C713" t="s">
        <v>726</v>
      </c>
      <c r="D713" t="s">
        <v>14</v>
      </c>
      <c r="E713">
        <v>57</v>
      </c>
      <c r="F713" t="s">
        <v>12</v>
      </c>
      <c r="G713">
        <v>2</v>
      </c>
      <c r="H713">
        <v>25</v>
      </c>
      <c r="I713">
        <v>50</v>
      </c>
    </row>
    <row r="714" spans="1:9" x14ac:dyDescent="0.35">
      <c r="A714">
        <v>713</v>
      </c>
      <c r="B714" s="1">
        <v>44940</v>
      </c>
      <c r="C714" t="s">
        <v>727</v>
      </c>
      <c r="D714" t="s">
        <v>11</v>
      </c>
      <c r="E714">
        <v>34</v>
      </c>
      <c r="F714" t="s">
        <v>12</v>
      </c>
      <c r="G714">
        <v>3</v>
      </c>
      <c r="H714">
        <v>25</v>
      </c>
      <c r="I714">
        <v>75</v>
      </c>
    </row>
    <row r="715" spans="1:9" x14ac:dyDescent="0.35">
      <c r="A715">
        <v>714</v>
      </c>
      <c r="B715" s="1">
        <v>44969</v>
      </c>
      <c r="C715" t="s">
        <v>728</v>
      </c>
      <c r="D715" t="s">
        <v>14</v>
      </c>
      <c r="E715">
        <v>18</v>
      </c>
      <c r="F715" t="s">
        <v>15</v>
      </c>
      <c r="G715">
        <v>1</v>
      </c>
      <c r="H715">
        <v>500</v>
      </c>
      <c r="I715">
        <v>500</v>
      </c>
    </row>
    <row r="716" spans="1:9" x14ac:dyDescent="0.35">
      <c r="A716">
        <v>715</v>
      </c>
      <c r="B716" s="1">
        <v>45256</v>
      </c>
      <c r="C716" t="s">
        <v>729</v>
      </c>
      <c r="D716" t="s">
        <v>14</v>
      </c>
      <c r="E716">
        <v>42</v>
      </c>
      <c r="F716" t="s">
        <v>12</v>
      </c>
      <c r="G716">
        <v>4</v>
      </c>
      <c r="H716">
        <v>25</v>
      </c>
      <c r="I716">
        <v>100</v>
      </c>
    </row>
    <row r="717" spans="1:9" x14ac:dyDescent="0.35">
      <c r="A717">
        <v>716</v>
      </c>
      <c r="B717" s="1">
        <v>45146</v>
      </c>
      <c r="C717" t="s">
        <v>730</v>
      </c>
      <c r="D717" t="s">
        <v>14</v>
      </c>
      <c r="E717">
        <v>60</v>
      </c>
      <c r="F717" t="s">
        <v>15</v>
      </c>
      <c r="G717">
        <v>4</v>
      </c>
      <c r="H717">
        <v>300</v>
      </c>
      <c r="I717">
        <v>1200</v>
      </c>
    </row>
    <row r="718" spans="1:9" x14ac:dyDescent="0.35">
      <c r="A718">
        <v>717</v>
      </c>
      <c r="B718" s="1">
        <v>44996</v>
      </c>
      <c r="C718" t="s">
        <v>731</v>
      </c>
      <c r="D718" t="s">
        <v>11</v>
      </c>
      <c r="E718">
        <v>57</v>
      </c>
      <c r="F718" t="s">
        <v>15</v>
      </c>
      <c r="G718">
        <v>1</v>
      </c>
      <c r="H718">
        <v>500</v>
      </c>
      <c r="I718">
        <v>500</v>
      </c>
    </row>
    <row r="719" spans="1:9" x14ac:dyDescent="0.35">
      <c r="A719">
        <v>718</v>
      </c>
      <c r="B719" s="1">
        <v>45163</v>
      </c>
      <c r="C719" t="s">
        <v>732</v>
      </c>
      <c r="D719" t="s">
        <v>14</v>
      </c>
      <c r="E719">
        <v>59</v>
      </c>
      <c r="F719" t="s">
        <v>12</v>
      </c>
      <c r="G719">
        <v>3</v>
      </c>
      <c r="H719">
        <v>25</v>
      </c>
      <c r="I719">
        <v>75</v>
      </c>
    </row>
    <row r="720" spans="1:9" x14ac:dyDescent="0.35">
      <c r="A720">
        <v>719</v>
      </c>
      <c r="B720" s="1">
        <v>45020</v>
      </c>
      <c r="C720" t="s">
        <v>733</v>
      </c>
      <c r="D720" t="s">
        <v>14</v>
      </c>
      <c r="E720">
        <v>42</v>
      </c>
      <c r="F720" t="s">
        <v>15</v>
      </c>
      <c r="G720">
        <v>2</v>
      </c>
      <c r="H720">
        <v>30</v>
      </c>
      <c r="I720">
        <v>60</v>
      </c>
    </row>
    <row r="721" spans="1:9" x14ac:dyDescent="0.35">
      <c r="A721">
        <v>720</v>
      </c>
      <c r="B721" s="1">
        <v>44952</v>
      </c>
      <c r="C721" t="s">
        <v>734</v>
      </c>
      <c r="D721" t="s">
        <v>14</v>
      </c>
      <c r="E721">
        <v>56</v>
      </c>
      <c r="F721" t="s">
        <v>12</v>
      </c>
      <c r="G721">
        <v>3</v>
      </c>
      <c r="H721">
        <v>500</v>
      </c>
      <c r="I721">
        <v>1500</v>
      </c>
    </row>
    <row r="722" spans="1:9" x14ac:dyDescent="0.35">
      <c r="A722">
        <v>721</v>
      </c>
      <c r="B722" s="1">
        <v>45060</v>
      </c>
      <c r="C722" t="s">
        <v>735</v>
      </c>
      <c r="D722" t="s">
        <v>14</v>
      </c>
      <c r="E722">
        <v>52</v>
      </c>
      <c r="F722" t="s">
        <v>15</v>
      </c>
      <c r="G722">
        <v>1</v>
      </c>
      <c r="H722">
        <v>500</v>
      </c>
      <c r="I722">
        <v>500</v>
      </c>
    </row>
    <row r="723" spans="1:9" x14ac:dyDescent="0.35">
      <c r="A723">
        <v>722</v>
      </c>
      <c r="B723" s="1">
        <v>45121</v>
      </c>
      <c r="C723" t="s">
        <v>736</v>
      </c>
      <c r="D723" t="s">
        <v>11</v>
      </c>
      <c r="E723">
        <v>20</v>
      </c>
      <c r="F723" t="s">
        <v>12</v>
      </c>
      <c r="G723">
        <v>3</v>
      </c>
      <c r="H723">
        <v>300</v>
      </c>
      <c r="I723">
        <v>900</v>
      </c>
    </row>
    <row r="724" spans="1:9" x14ac:dyDescent="0.35">
      <c r="A724">
        <v>723</v>
      </c>
      <c r="B724" s="1">
        <v>45094</v>
      </c>
      <c r="C724" t="s">
        <v>737</v>
      </c>
      <c r="D724" t="s">
        <v>14</v>
      </c>
      <c r="E724">
        <v>54</v>
      </c>
      <c r="F724" t="s">
        <v>12</v>
      </c>
      <c r="G724">
        <v>4</v>
      </c>
      <c r="H724">
        <v>50</v>
      </c>
      <c r="I724">
        <v>200</v>
      </c>
    </row>
    <row r="725" spans="1:9" x14ac:dyDescent="0.35">
      <c r="A725">
        <v>724</v>
      </c>
      <c r="B725" s="1">
        <v>45035</v>
      </c>
      <c r="C725" t="s">
        <v>738</v>
      </c>
      <c r="D725" t="s">
        <v>11</v>
      </c>
      <c r="E725">
        <v>61</v>
      </c>
      <c r="F725" t="s">
        <v>15</v>
      </c>
      <c r="G725">
        <v>3</v>
      </c>
      <c r="H725">
        <v>50</v>
      </c>
      <c r="I725">
        <v>150</v>
      </c>
    </row>
    <row r="726" spans="1:9" x14ac:dyDescent="0.35">
      <c r="A726">
        <v>725</v>
      </c>
      <c r="B726" s="1">
        <v>45159</v>
      </c>
      <c r="C726" t="s">
        <v>739</v>
      </c>
      <c r="D726" t="s">
        <v>11</v>
      </c>
      <c r="E726">
        <v>61</v>
      </c>
      <c r="F726" t="s">
        <v>17</v>
      </c>
      <c r="G726">
        <v>1</v>
      </c>
      <c r="H726">
        <v>300</v>
      </c>
      <c r="I726">
        <v>300</v>
      </c>
    </row>
    <row r="727" spans="1:9" x14ac:dyDescent="0.35">
      <c r="A727">
        <v>726</v>
      </c>
      <c r="B727" s="1">
        <v>45094</v>
      </c>
      <c r="C727" t="s">
        <v>740</v>
      </c>
      <c r="D727" t="s">
        <v>11</v>
      </c>
      <c r="E727">
        <v>47</v>
      </c>
      <c r="F727" t="s">
        <v>15</v>
      </c>
      <c r="G727">
        <v>4</v>
      </c>
      <c r="H727">
        <v>300</v>
      </c>
      <c r="I727">
        <v>1200</v>
      </c>
    </row>
    <row r="728" spans="1:9" x14ac:dyDescent="0.35">
      <c r="A728">
        <v>727</v>
      </c>
      <c r="B728" s="1">
        <v>45099</v>
      </c>
      <c r="C728" t="s">
        <v>741</v>
      </c>
      <c r="D728" t="s">
        <v>11</v>
      </c>
      <c r="E728">
        <v>55</v>
      </c>
      <c r="F728" t="s">
        <v>12</v>
      </c>
      <c r="G728">
        <v>3</v>
      </c>
      <c r="H728">
        <v>300</v>
      </c>
      <c r="I728">
        <v>900</v>
      </c>
    </row>
    <row r="729" spans="1:9" x14ac:dyDescent="0.35">
      <c r="A729">
        <v>728</v>
      </c>
      <c r="B729" s="1">
        <v>45121</v>
      </c>
      <c r="C729" t="s">
        <v>742</v>
      </c>
      <c r="D729" t="s">
        <v>11</v>
      </c>
      <c r="E729">
        <v>51</v>
      </c>
      <c r="F729" t="s">
        <v>17</v>
      </c>
      <c r="G729">
        <v>3</v>
      </c>
      <c r="H729">
        <v>50</v>
      </c>
      <c r="I729">
        <v>150</v>
      </c>
    </row>
    <row r="730" spans="1:9" x14ac:dyDescent="0.35">
      <c r="A730">
        <v>729</v>
      </c>
      <c r="B730" s="1">
        <v>45069</v>
      </c>
      <c r="C730" t="s">
        <v>743</v>
      </c>
      <c r="D730" t="s">
        <v>11</v>
      </c>
      <c r="E730">
        <v>29</v>
      </c>
      <c r="F730" t="s">
        <v>15</v>
      </c>
      <c r="G730">
        <v>4</v>
      </c>
      <c r="H730">
        <v>300</v>
      </c>
      <c r="I730">
        <v>1200</v>
      </c>
    </row>
    <row r="731" spans="1:9" x14ac:dyDescent="0.35">
      <c r="A731">
        <v>730</v>
      </c>
      <c r="B731" s="1">
        <v>45142</v>
      </c>
      <c r="C731" t="s">
        <v>744</v>
      </c>
      <c r="D731" t="s">
        <v>14</v>
      </c>
      <c r="E731">
        <v>36</v>
      </c>
      <c r="F731" t="s">
        <v>15</v>
      </c>
      <c r="G731">
        <v>2</v>
      </c>
      <c r="H731">
        <v>25</v>
      </c>
      <c r="I731">
        <v>50</v>
      </c>
    </row>
    <row r="732" spans="1:9" x14ac:dyDescent="0.35">
      <c r="A732">
        <v>731</v>
      </c>
      <c r="B732" s="1">
        <v>45056</v>
      </c>
      <c r="C732" t="s">
        <v>745</v>
      </c>
      <c r="D732" t="s">
        <v>11</v>
      </c>
      <c r="E732">
        <v>54</v>
      </c>
      <c r="F732" t="s">
        <v>15</v>
      </c>
      <c r="G732">
        <v>4</v>
      </c>
      <c r="H732">
        <v>500</v>
      </c>
      <c r="I732">
        <v>2000</v>
      </c>
    </row>
    <row r="733" spans="1:9" x14ac:dyDescent="0.35">
      <c r="A733">
        <v>732</v>
      </c>
      <c r="B733" s="1">
        <v>44968</v>
      </c>
      <c r="C733" t="s">
        <v>746</v>
      </c>
      <c r="D733" t="s">
        <v>11</v>
      </c>
      <c r="E733">
        <v>61</v>
      </c>
      <c r="F733" t="s">
        <v>17</v>
      </c>
      <c r="G733">
        <v>2</v>
      </c>
      <c r="H733">
        <v>500</v>
      </c>
      <c r="I733">
        <v>1000</v>
      </c>
    </row>
    <row r="734" spans="1:9" x14ac:dyDescent="0.35">
      <c r="A734">
        <v>733</v>
      </c>
      <c r="B734" s="1">
        <v>45167</v>
      </c>
      <c r="C734" t="s">
        <v>747</v>
      </c>
      <c r="D734" t="s">
        <v>11</v>
      </c>
      <c r="E734">
        <v>34</v>
      </c>
      <c r="F734" t="s">
        <v>12</v>
      </c>
      <c r="G734">
        <v>1</v>
      </c>
      <c r="H734">
        <v>30</v>
      </c>
      <c r="I734">
        <v>30</v>
      </c>
    </row>
    <row r="735" spans="1:9" x14ac:dyDescent="0.35">
      <c r="A735">
        <v>734</v>
      </c>
      <c r="B735" s="1">
        <v>44936</v>
      </c>
      <c r="C735" t="s">
        <v>748</v>
      </c>
      <c r="D735" t="s">
        <v>14</v>
      </c>
      <c r="E735">
        <v>27</v>
      </c>
      <c r="F735" t="s">
        <v>15</v>
      </c>
      <c r="G735">
        <v>1</v>
      </c>
      <c r="H735">
        <v>30</v>
      </c>
      <c r="I735">
        <v>30</v>
      </c>
    </row>
    <row r="736" spans="1:9" x14ac:dyDescent="0.35">
      <c r="A736">
        <v>735</v>
      </c>
      <c r="B736" s="1">
        <v>45203</v>
      </c>
      <c r="C736" t="s">
        <v>749</v>
      </c>
      <c r="D736" t="s">
        <v>14</v>
      </c>
      <c r="E736">
        <v>64</v>
      </c>
      <c r="F736" t="s">
        <v>15</v>
      </c>
      <c r="G736">
        <v>4</v>
      </c>
      <c r="H736">
        <v>500</v>
      </c>
      <c r="I736">
        <v>2000</v>
      </c>
    </row>
    <row r="737" spans="1:9" x14ac:dyDescent="0.35">
      <c r="A737">
        <v>736</v>
      </c>
      <c r="B737" s="1">
        <v>44953</v>
      </c>
      <c r="C737" t="s">
        <v>750</v>
      </c>
      <c r="D737" t="s">
        <v>11</v>
      </c>
      <c r="E737">
        <v>29</v>
      </c>
      <c r="F737" t="s">
        <v>15</v>
      </c>
      <c r="G737">
        <v>4</v>
      </c>
      <c r="H737">
        <v>25</v>
      </c>
      <c r="I737">
        <v>100</v>
      </c>
    </row>
    <row r="738" spans="1:9" x14ac:dyDescent="0.35">
      <c r="A738">
        <v>737</v>
      </c>
      <c r="B738" s="1">
        <v>45106</v>
      </c>
      <c r="C738" t="s">
        <v>751</v>
      </c>
      <c r="D738" t="s">
        <v>14</v>
      </c>
      <c r="E738">
        <v>33</v>
      </c>
      <c r="F738" t="s">
        <v>15</v>
      </c>
      <c r="G738">
        <v>1</v>
      </c>
      <c r="H738">
        <v>50</v>
      </c>
      <c r="I738">
        <v>50</v>
      </c>
    </row>
    <row r="739" spans="1:9" x14ac:dyDescent="0.35">
      <c r="A739">
        <v>738</v>
      </c>
      <c r="B739" s="1">
        <v>45041</v>
      </c>
      <c r="C739" t="s">
        <v>752</v>
      </c>
      <c r="D739" t="s">
        <v>11</v>
      </c>
      <c r="E739">
        <v>41</v>
      </c>
      <c r="F739" t="s">
        <v>15</v>
      </c>
      <c r="G739">
        <v>2</v>
      </c>
      <c r="H739">
        <v>50</v>
      </c>
      <c r="I739">
        <v>100</v>
      </c>
    </row>
    <row r="740" spans="1:9" x14ac:dyDescent="0.35">
      <c r="A740">
        <v>739</v>
      </c>
      <c r="B740" s="1">
        <v>45259</v>
      </c>
      <c r="C740" t="s">
        <v>753</v>
      </c>
      <c r="D740" t="s">
        <v>11</v>
      </c>
      <c r="E740">
        <v>36</v>
      </c>
      <c r="F740" t="s">
        <v>12</v>
      </c>
      <c r="G740">
        <v>1</v>
      </c>
      <c r="H740">
        <v>25</v>
      </c>
      <c r="I740">
        <v>25</v>
      </c>
    </row>
    <row r="741" spans="1:9" x14ac:dyDescent="0.35">
      <c r="A741">
        <v>740</v>
      </c>
      <c r="B741" s="1">
        <v>44962</v>
      </c>
      <c r="C741" t="s">
        <v>754</v>
      </c>
      <c r="D741" t="s">
        <v>14</v>
      </c>
      <c r="E741">
        <v>25</v>
      </c>
      <c r="F741" t="s">
        <v>12</v>
      </c>
      <c r="G741">
        <v>4</v>
      </c>
      <c r="H741">
        <v>50</v>
      </c>
      <c r="I741">
        <v>200</v>
      </c>
    </row>
    <row r="742" spans="1:9" x14ac:dyDescent="0.35">
      <c r="A742">
        <v>741</v>
      </c>
      <c r="B742" s="1">
        <v>45260</v>
      </c>
      <c r="C742" t="s">
        <v>755</v>
      </c>
      <c r="D742" t="s">
        <v>11</v>
      </c>
      <c r="E742">
        <v>48</v>
      </c>
      <c r="F742" t="s">
        <v>15</v>
      </c>
      <c r="G742">
        <v>1</v>
      </c>
      <c r="H742">
        <v>300</v>
      </c>
      <c r="I742">
        <v>300</v>
      </c>
    </row>
    <row r="743" spans="1:9" x14ac:dyDescent="0.35">
      <c r="A743">
        <v>742</v>
      </c>
      <c r="B743" s="1">
        <v>44947</v>
      </c>
      <c r="C743" t="s">
        <v>756</v>
      </c>
      <c r="D743" t="s">
        <v>14</v>
      </c>
      <c r="E743">
        <v>38</v>
      </c>
      <c r="F743" t="s">
        <v>17</v>
      </c>
      <c r="G743">
        <v>4</v>
      </c>
      <c r="H743">
        <v>500</v>
      </c>
      <c r="I743">
        <v>2000</v>
      </c>
    </row>
    <row r="744" spans="1:9" x14ac:dyDescent="0.35">
      <c r="A744">
        <v>743</v>
      </c>
      <c r="B744" s="1">
        <v>44942</v>
      </c>
      <c r="C744" t="s">
        <v>757</v>
      </c>
      <c r="D744" t="s">
        <v>14</v>
      </c>
      <c r="E744">
        <v>34</v>
      </c>
      <c r="F744" t="s">
        <v>12</v>
      </c>
      <c r="G744">
        <v>4</v>
      </c>
      <c r="H744">
        <v>500</v>
      </c>
      <c r="I744">
        <v>2000</v>
      </c>
    </row>
    <row r="745" spans="1:9" x14ac:dyDescent="0.35">
      <c r="A745">
        <v>744</v>
      </c>
      <c r="B745" s="1">
        <v>45053</v>
      </c>
      <c r="C745" t="s">
        <v>758</v>
      </c>
      <c r="D745" t="s">
        <v>11</v>
      </c>
      <c r="E745">
        <v>40</v>
      </c>
      <c r="F745" t="s">
        <v>17</v>
      </c>
      <c r="G745">
        <v>1</v>
      </c>
      <c r="H745">
        <v>25</v>
      </c>
      <c r="I745">
        <v>25</v>
      </c>
    </row>
    <row r="746" spans="1:9" x14ac:dyDescent="0.35">
      <c r="A746">
        <v>745</v>
      </c>
      <c r="B746" s="1">
        <v>45029</v>
      </c>
      <c r="C746" t="s">
        <v>759</v>
      </c>
      <c r="D746" t="s">
        <v>11</v>
      </c>
      <c r="E746">
        <v>54</v>
      </c>
      <c r="F746" t="s">
        <v>12</v>
      </c>
      <c r="G746">
        <v>2</v>
      </c>
      <c r="H746">
        <v>50</v>
      </c>
      <c r="I746">
        <v>100</v>
      </c>
    </row>
    <row r="747" spans="1:9" x14ac:dyDescent="0.35">
      <c r="A747">
        <v>746</v>
      </c>
      <c r="B747" s="1">
        <v>44937</v>
      </c>
      <c r="C747" t="s">
        <v>760</v>
      </c>
      <c r="D747" t="s">
        <v>14</v>
      </c>
      <c r="E747">
        <v>33</v>
      </c>
      <c r="F747" t="s">
        <v>15</v>
      </c>
      <c r="G747">
        <v>3</v>
      </c>
      <c r="H747">
        <v>30</v>
      </c>
      <c r="I747">
        <v>90</v>
      </c>
    </row>
    <row r="748" spans="1:9" x14ac:dyDescent="0.35">
      <c r="A748">
        <v>747</v>
      </c>
      <c r="B748" s="1">
        <v>45245</v>
      </c>
      <c r="C748" t="s">
        <v>761</v>
      </c>
      <c r="D748" t="s">
        <v>11</v>
      </c>
      <c r="E748">
        <v>23</v>
      </c>
      <c r="F748" t="s">
        <v>12</v>
      </c>
      <c r="G748">
        <v>1</v>
      </c>
      <c r="H748">
        <v>30</v>
      </c>
      <c r="I748">
        <v>30</v>
      </c>
    </row>
    <row r="749" spans="1:9" x14ac:dyDescent="0.35">
      <c r="A749">
        <v>748</v>
      </c>
      <c r="B749" s="1">
        <v>45005</v>
      </c>
      <c r="C749" t="s">
        <v>762</v>
      </c>
      <c r="D749" t="s">
        <v>11</v>
      </c>
      <c r="E749">
        <v>25</v>
      </c>
      <c r="F749" t="s">
        <v>15</v>
      </c>
      <c r="G749">
        <v>3</v>
      </c>
      <c r="H749">
        <v>50</v>
      </c>
      <c r="I749">
        <v>150</v>
      </c>
    </row>
    <row r="750" spans="1:9" x14ac:dyDescent="0.35">
      <c r="A750">
        <v>749</v>
      </c>
      <c r="B750" s="1">
        <v>45049</v>
      </c>
      <c r="C750" t="s">
        <v>763</v>
      </c>
      <c r="D750" t="s">
        <v>11</v>
      </c>
      <c r="E750">
        <v>42</v>
      </c>
      <c r="F750" t="s">
        <v>12</v>
      </c>
      <c r="G750">
        <v>1</v>
      </c>
      <c r="H750">
        <v>30</v>
      </c>
      <c r="I750">
        <v>30</v>
      </c>
    </row>
    <row r="751" spans="1:9" x14ac:dyDescent="0.35">
      <c r="A751">
        <v>750</v>
      </c>
      <c r="B751" s="1">
        <v>44991</v>
      </c>
      <c r="C751" t="s">
        <v>764</v>
      </c>
      <c r="D751" t="s">
        <v>14</v>
      </c>
      <c r="E751">
        <v>35</v>
      </c>
      <c r="F751" t="s">
        <v>15</v>
      </c>
      <c r="G751">
        <v>3</v>
      </c>
      <c r="H751">
        <v>25</v>
      </c>
      <c r="I751">
        <v>75</v>
      </c>
    </row>
    <row r="752" spans="1:9" x14ac:dyDescent="0.35">
      <c r="A752">
        <v>751</v>
      </c>
      <c r="B752" s="1">
        <v>45169</v>
      </c>
      <c r="C752" t="s">
        <v>765</v>
      </c>
      <c r="D752" t="s">
        <v>14</v>
      </c>
      <c r="E752">
        <v>42</v>
      </c>
      <c r="F752" t="s">
        <v>15</v>
      </c>
      <c r="G752">
        <v>2</v>
      </c>
      <c r="H752">
        <v>25</v>
      </c>
      <c r="I752">
        <v>50</v>
      </c>
    </row>
    <row r="753" spans="1:9" x14ac:dyDescent="0.35">
      <c r="A753">
        <v>752</v>
      </c>
      <c r="B753" s="1">
        <v>45269</v>
      </c>
      <c r="C753" t="s">
        <v>766</v>
      </c>
      <c r="D753" t="s">
        <v>11</v>
      </c>
      <c r="E753">
        <v>29</v>
      </c>
      <c r="F753" t="s">
        <v>15</v>
      </c>
      <c r="G753">
        <v>2</v>
      </c>
      <c r="H753">
        <v>50</v>
      </c>
      <c r="I753">
        <v>100</v>
      </c>
    </row>
    <row r="754" spans="1:9" x14ac:dyDescent="0.35">
      <c r="A754">
        <v>753</v>
      </c>
      <c r="B754" s="1">
        <v>44985</v>
      </c>
      <c r="C754" t="s">
        <v>767</v>
      </c>
      <c r="D754" t="s">
        <v>14</v>
      </c>
      <c r="E754">
        <v>32</v>
      </c>
      <c r="F754" t="s">
        <v>15</v>
      </c>
      <c r="G754">
        <v>1</v>
      </c>
      <c r="H754">
        <v>30</v>
      </c>
      <c r="I754">
        <v>30</v>
      </c>
    </row>
    <row r="755" spans="1:9" x14ac:dyDescent="0.35">
      <c r="A755">
        <v>754</v>
      </c>
      <c r="B755" s="1">
        <v>45215</v>
      </c>
      <c r="C755" t="s">
        <v>768</v>
      </c>
      <c r="D755" t="s">
        <v>14</v>
      </c>
      <c r="E755">
        <v>43</v>
      </c>
      <c r="F755" t="s">
        <v>17</v>
      </c>
      <c r="G755">
        <v>4</v>
      </c>
      <c r="H755">
        <v>25</v>
      </c>
      <c r="I755">
        <v>100</v>
      </c>
    </row>
    <row r="756" spans="1:9" x14ac:dyDescent="0.35">
      <c r="A756">
        <v>755</v>
      </c>
      <c r="B756" s="1">
        <v>45038</v>
      </c>
      <c r="C756" t="s">
        <v>769</v>
      </c>
      <c r="D756" t="s">
        <v>14</v>
      </c>
      <c r="E756">
        <v>58</v>
      </c>
      <c r="F756" t="s">
        <v>15</v>
      </c>
      <c r="G756">
        <v>3</v>
      </c>
      <c r="H756">
        <v>25</v>
      </c>
      <c r="I756">
        <v>75</v>
      </c>
    </row>
    <row r="757" spans="1:9" x14ac:dyDescent="0.35">
      <c r="A757">
        <v>756</v>
      </c>
      <c r="B757" s="1">
        <v>45165</v>
      </c>
      <c r="C757" t="s">
        <v>770</v>
      </c>
      <c r="D757" t="s">
        <v>14</v>
      </c>
      <c r="E757">
        <v>62</v>
      </c>
      <c r="F757" t="s">
        <v>17</v>
      </c>
      <c r="G757">
        <v>4</v>
      </c>
      <c r="H757">
        <v>300</v>
      </c>
      <c r="I757">
        <v>1200</v>
      </c>
    </row>
    <row r="758" spans="1:9" x14ac:dyDescent="0.35">
      <c r="A758">
        <v>757</v>
      </c>
      <c r="B758" s="1">
        <v>45285</v>
      </c>
      <c r="C758" t="s">
        <v>771</v>
      </c>
      <c r="D758" t="s">
        <v>14</v>
      </c>
      <c r="E758">
        <v>43</v>
      </c>
      <c r="F758" t="s">
        <v>17</v>
      </c>
      <c r="G758">
        <v>4</v>
      </c>
      <c r="H758">
        <v>300</v>
      </c>
      <c r="I758">
        <v>1200</v>
      </c>
    </row>
    <row r="759" spans="1:9" x14ac:dyDescent="0.35">
      <c r="A759">
        <v>758</v>
      </c>
      <c r="B759" s="1">
        <v>45058</v>
      </c>
      <c r="C759" t="s">
        <v>772</v>
      </c>
      <c r="D759" t="s">
        <v>11</v>
      </c>
      <c r="E759">
        <v>64</v>
      </c>
      <c r="F759" t="s">
        <v>15</v>
      </c>
      <c r="G759">
        <v>4</v>
      </c>
      <c r="H759">
        <v>25</v>
      </c>
      <c r="I759">
        <v>100</v>
      </c>
    </row>
    <row r="760" spans="1:9" x14ac:dyDescent="0.35">
      <c r="A760">
        <v>759</v>
      </c>
      <c r="B760" s="1">
        <v>45115</v>
      </c>
      <c r="C760" t="s">
        <v>773</v>
      </c>
      <c r="D760" t="s">
        <v>11</v>
      </c>
      <c r="E760">
        <v>49</v>
      </c>
      <c r="F760" t="s">
        <v>17</v>
      </c>
      <c r="G760">
        <v>2</v>
      </c>
      <c r="H760">
        <v>50</v>
      </c>
      <c r="I760">
        <v>100</v>
      </c>
    </row>
    <row r="761" spans="1:9" x14ac:dyDescent="0.35">
      <c r="A761">
        <v>760</v>
      </c>
      <c r="B761" s="1">
        <v>45012</v>
      </c>
      <c r="C761" t="s">
        <v>774</v>
      </c>
      <c r="D761" t="s">
        <v>11</v>
      </c>
      <c r="E761">
        <v>27</v>
      </c>
      <c r="F761" t="s">
        <v>12</v>
      </c>
      <c r="G761">
        <v>1</v>
      </c>
      <c r="H761">
        <v>500</v>
      </c>
      <c r="I761">
        <v>500</v>
      </c>
    </row>
    <row r="762" spans="1:9" x14ac:dyDescent="0.35">
      <c r="A762">
        <v>761</v>
      </c>
      <c r="B762" s="1">
        <v>45237</v>
      </c>
      <c r="C762" t="s">
        <v>775</v>
      </c>
      <c r="D762" t="s">
        <v>14</v>
      </c>
      <c r="E762">
        <v>33</v>
      </c>
      <c r="F762" t="s">
        <v>15</v>
      </c>
      <c r="G762">
        <v>1</v>
      </c>
      <c r="H762">
        <v>500</v>
      </c>
      <c r="I762">
        <v>500</v>
      </c>
    </row>
    <row r="763" spans="1:9" x14ac:dyDescent="0.35">
      <c r="A763">
        <v>762</v>
      </c>
      <c r="B763" s="1">
        <v>45237</v>
      </c>
      <c r="C763" t="s">
        <v>776</v>
      </c>
      <c r="D763" t="s">
        <v>14</v>
      </c>
      <c r="E763">
        <v>24</v>
      </c>
      <c r="F763" t="s">
        <v>17</v>
      </c>
      <c r="G763">
        <v>2</v>
      </c>
      <c r="H763">
        <v>25</v>
      </c>
      <c r="I763">
        <v>50</v>
      </c>
    </row>
    <row r="764" spans="1:9" x14ac:dyDescent="0.35">
      <c r="A764">
        <v>763</v>
      </c>
      <c r="B764" s="1">
        <v>44985</v>
      </c>
      <c r="C764" t="s">
        <v>777</v>
      </c>
      <c r="D764" t="s">
        <v>11</v>
      </c>
      <c r="E764">
        <v>34</v>
      </c>
      <c r="F764" t="s">
        <v>15</v>
      </c>
      <c r="G764">
        <v>2</v>
      </c>
      <c r="H764">
        <v>25</v>
      </c>
      <c r="I764">
        <v>50</v>
      </c>
    </row>
    <row r="765" spans="1:9" x14ac:dyDescent="0.35">
      <c r="A765">
        <v>764</v>
      </c>
      <c r="B765" s="1">
        <v>45010</v>
      </c>
      <c r="C765" t="s">
        <v>778</v>
      </c>
      <c r="D765" t="s">
        <v>14</v>
      </c>
      <c r="E765">
        <v>40</v>
      </c>
      <c r="F765" t="s">
        <v>15</v>
      </c>
      <c r="G765">
        <v>1</v>
      </c>
      <c r="H765">
        <v>25</v>
      </c>
      <c r="I765">
        <v>25</v>
      </c>
    </row>
    <row r="766" spans="1:9" x14ac:dyDescent="0.35">
      <c r="A766">
        <v>765</v>
      </c>
      <c r="B766" s="1">
        <v>45086</v>
      </c>
      <c r="C766" t="s">
        <v>779</v>
      </c>
      <c r="D766" t="s">
        <v>11</v>
      </c>
      <c r="E766">
        <v>43</v>
      </c>
      <c r="F766" t="s">
        <v>15</v>
      </c>
      <c r="G766">
        <v>4</v>
      </c>
      <c r="H766">
        <v>50</v>
      </c>
      <c r="I766">
        <v>200</v>
      </c>
    </row>
    <row r="767" spans="1:9" x14ac:dyDescent="0.35">
      <c r="A767">
        <v>766</v>
      </c>
      <c r="B767" s="1">
        <v>44982</v>
      </c>
      <c r="C767" t="s">
        <v>780</v>
      </c>
      <c r="D767" t="s">
        <v>11</v>
      </c>
      <c r="E767">
        <v>38</v>
      </c>
      <c r="F767" t="s">
        <v>17</v>
      </c>
      <c r="G767">
        <v>3</v>
      </c>
      <c r="H767">
        <v>300</v>
      </c>
      <c r="I767">
        <v>900</v>
      </c>
    </row>
    <row r="768" spans="1:9" x14ac:dyDescent="0.35">
      <c r="A768">
        <v>767</v>
      </c>
      <c r="B768" s="1">
        <v>45223</v>
      </c>
      <c r="C768" t="s">
        <v>781</v>
      </c>
      <c r="D768" t="s">
        <v>11</v>
      </c>
      <c r="E768">
        <v>39</v>
      </c>
      <c r="F768" t="s">
        <v>12</v>
      </c>
      <c r="G768">
        <v>3</v>
      </c>
      <c r="H768">
        <v>25</v>
      </c>
      <c r="I768">
        <v>75</v>
      </c>
    </row>
    <row r="769" spans="1:9" x14ac:dyDescent="0.35">
      <c r="A769">
        <v>768</v>
      </c>
      <c r="B769" s="1">
        <v>44940</v>
      </c>
      <c r="C769" t="s">
        <v>782</v>
      </c>
      <c r="D769" t="s">
        <v>14</v>
      </c>
      <c r="E769">
        <v>24</v>
      </c>
      <c r="F769" t="s">
        <v>12</v>
      </c>
      <c r="G769">
        <v>3</v>
      </c>
      <c r="H769">
        <v>25</v>
      </c>
      <c r="I769">
        <v>75</v>
      </c>
    </row>
    <row r="770" spans="1:9" x14ac:dyDescent="0.35">
      <c r="A770">
        <v>769</v>
      </c>
      <c r="B770" s="1">
        <v>45086</v>
      </c>
      <c r="C770" t="s">
        <v>783</v>
      </c>
      <c r="D770" t="s">
        <v>14</v>
      </c>
      <c r="E770">
        <v>31</v>
      </c>
      <c r="F770" t="s">
        <v>17</v>
      </c>
      <c r="G770">
        <v>4</v>
      </c>
      <c r="H770">
        <v>30</v>
      </c>
      <c r="I770">
        <v>120</v>
      </c>
    </row>
    <row r="771" spans="1:9" x14ac:dyDescent="0.35">
      <c r="A771">
        <v>770</v>
      </c>
      <c r="B771" s="1">
        <v>45221</v>
      </c>
      <c r="C771" t="s">
        <v>784</v>
      </c>
      <c r="D771" t="s">
        <v>11</v>
      </c>
      <c r="E771">
        <v>32</v>
      </c>
      <c r="F771" t="s">
        <v>15</v>
      </c>
      <c r="G771">
        <v>1</v>
      </c>
      <c r="H771">
        <v>50</v>
      </c>
      <c r="I771">
        <v>50</v>
      </c>
    </row>
    <row r="772" spans="1:9" x14ac:dyDescent="0.35">
      <c r="A772">
        <v>771</v>
      </c>
      <c r="B772" s="1">
        <v>45273</v>
      </c>
      <c r="C772" t="s">
        <v>785</v>
      </c>
      <c r="D772" t="s">
        <v>11</v>
      </c>
      <c r="E772">
        <v>24</v>
      </c>
      <c r="F772" t="s">
        <v>17</v>
      </c>
      <c r="G772">
        <v>2</v>
      </c>
      <c r="H772">
        <v>25</v>
      </c>
      <c r="I772">
        <v>50</v>
      </c>
    </row>
    <row r="773" spans="1:9" x14ac:dyDescent="0.35">
      <c r="A773">
        <v>772</v>
      </c>
      <c r="B773" s="1">
        <v>45119</v>
      </c>
      <c r="C773" t="s">
        <v>786</v>
      </c>
      <c r="D773" t="s">
        <v>11</v>
      </c>
      <c r="E773">
        <v>26</v>
      </c>
      <c r="F773" t="s">
        <v>17</v>
      </c>
      <c r="G773">
        <v>1</v>
      </c>
      <c r="H773">
        <v>30</v>
      </c>
      <c r="I773">
        <v>30</v>
      </c>
    </row>
    <row r="774" spans="1:9" x14ac:dyDescent="0.35">
      <c r="A774">
        <v>773</v>
      </c>
      <c r="B774" s="1">
        <v>45130</v>
      </c>
      <c r="C774" t="s">
        <v>787</v>
      </c>
      <c r="D774" t="s">
        <v>11</v>
      </c>
      <c r="E774">
        <v>25</v>
      </c>
      <c r="F774" t="s">
        <v>17</v>
      </c>
      <c r="G774">
        <v>4</v>
      </c>
      <c r="H774">
        <v>500</v>
      </c>
      <c r="I774">
        <v>2000</v>
      </c>
    </row>
    <row r="775" spans="1:9" x14ac:dyDescent="0.35">
      <c r="A775">
        <v>774</v>
      </c>
      <c r="B775" s="1">
        <v>45028</v>
      </c>
      <c r="C775" t="s">
        <v>788</v>
      </c>
      <c r="D775" t="s">
        <v>14</v>
      </c>
      <c r="E775">
        <v>40</v>
      </c>
      <c r="F775" t="s">
        <v>15</v>
      </c>
      <c r="G775">
        <v>2</v>
      </c>
      <c r="H775">
        <v>25</v>
      </c>
      <c r="I775">
        <v>50</v>
      </c>
    </row>
    <row r="776" spans="1:9" x14ac:dyDescent="0.35">
      <c r="A776">
        <v>775</v>
      </c>
      <c r="B776" s="1">
        <v>44965</v>
      </c>
      <c r="C776" t="s">
        <v>789</v>
      </c>
      <c r="D776" t="s">
        <v>14</v>
      </c>
      <c r="E776">
        <v>46</v>
      </c>
      <c r="F776" t="s">
        <v>17</v>
      </c>
      <c r="G776">
        <v>4</v>
      </c>
      <c r="H776">
        <v>25</v>
      </c>
      <c r="I776">
        <v>100</v>
      </c>
    </row>
    <row r="777" spans="1:9" x14ac:dyDescent="0.35">
      <c r="A777">
        <v>776</v>
      </c>
      <c r="B777" s="1">
        <v>45230</v>
      </c>
      <c r="C777" t="s">
        <v>790</v>
      </c>
      <c r="D777" t="s">
        <v>11</v>
      </c>
      <c r="E777">
        <v>35</v>
      </c>
      <c r="F777" t="s">
        <v>15</v>
      </c>
      <c r="G777">
        <v>3</v>
      </c>
      <c r="H777">
        <v>30</v>
      </c>
      <c r="I777">
        <v>90</v>
      </c>
    </row>
    <row r="778" spans="1:9" x14ac:dyDescent="0.35">
      <c r="A778">
        <v>777</v>
      </c>
      <c r="B778" s="1">
        <v>45280</v>
      </c>
      <c r="C778" t="s">
        <v>791</v>
      </c>
      <c r="D778" t="s">
        <v>11</v>
      </c>
      <c r="E778">
        <v>48</v>
      </c>
      <c r="F778" t="s">
        <v>17</v>
      </c>
      <c r="G778">
        <v>3</v>
      </c>
      <c r="H778">
        <v>50</v>
      </c>
      <c r="I778">
        <v>150</v>
      </c>
    </row>
    <row r="779" spans="1:9" x14ac:dyDescent="0.35">
      <c r="A779">
        <v>778</v>
      </c>
      <c r="B779" s="1">
        <v>45248</v>
      </c>
      <c r="C779" t="s">
        <v>792</v>
      </c>
      <c r="D779" t="s">
        <v>14</v>
      </c>
      <c r="E779">
        <v>47</v>
      </c>
      <c r="F779" t="s">
        <v>12</v>
      </c>
      <c r="G779">
        <v>4</v>
      </c>
      <c r="H779">
        <v>25</v>
      </c>
      <c r="I779">
        <v>100</v>
      </c>
    </row>
    <row r="780" spans="1:9" x14ac:dyDescent="0.35">
      <c r="A780">
        <v>779</v>
      </c>
      <c r="B780" s="1">
        <v>45051</v>
      </c>
      <c r="C780" t="s">
        <v>793</v>
      </c>
      <c r="D780" t="s">
        <v>14</v>
      </c>
      <c r="E780">
        <v>56</v>
      </c>
      <c r="F780" t="s">
        <v>17</v>
      </c>
      <c r="G780">
        <v>2</v>
      </c>
      <c r="H780">
        <v>500</v>
      </c>
      <c r="I780">
        <v>1000</v>
      </c>
    </row>
    <row r="781" spans="1:9" x14ac:dyDescent="0.35">
      <c r="A781">
        <v>780</v>
      </c>
      <c r="B781" s="1">
        <v>44979</v>
      </c>
      <c r="C781" t="s">
        <v>794</v>
      </c>
      <c r="D781" t="s">
        <v>11</v>
      </c>
      <c r="E781">
        <v>52</v>
      </c>
      <c r="F781" t="s">
        <v>17</v>
      </c>
      <c r="G781">
        <v>2</v>
      </c>
      <c r="H781">
        <v>25</v>
      </c>
      <c r="I781">
        <v>50</v>
      </c>
    </row>
    <row r="782" spans="1:9" x14ac:dyDescent="0.35">
      <c r="A782">
        <v>781</v>
      </c>
      <c r="B782" s="1">
        <v>45283</v>
      </c>
      <c r="C782" t="s">
        <v>795</v>
      </c>
      <c r="D782" t="s">
        <v>11</v>
      </c>
      <c r="E782">
        <v>35</v>
      </c>
      <c r="F782" t="s">
        <v>12</v>
      </c>
      <c r="G782">
        <v>1</v>
      </c>
      <c r="H782">
        <v>500</v>
      </c>
      <c r="I782">
        <v>500</v>
      </c>
    </row>
    <row r="783" spans="1:9" x14ac:dyDescent="0.35">
      <c r="A783">
        <v>782</v>
      </c>
      <c r="B783" s="1">
        <v>45081</v>
      </c>
      <c r="C783" t="s">
        <v>796</v>
      </c>
      <c r="D783" t="s">
        <v>11</v>
      </c>
      <c r="E783">
        <v>59</v>
      </c>
      <c r="F783" t="s">
        <v>15</v>
      </c>
      <c r="G783">
        <v>3</v>
      </c>
      <c r="H783">
        <v>300</v>
      </c>
      <c r="I783">
        <v>900</v>
      </c>
    </row>
    <row r="784" spans="1:9" x14ac:dyDescent="0.35">
      <c r="A784">
        <v>783</v>
      </c>
      <c r="B784" s="1">
        <v>45277</v>
      </c>
      <c r="C784" t="s">
        <v>797</v>
      </c>
      <c r="D784" t="s">
        <v>14</v>
      </c>
      <c r="E784">
        <v>56</v>
      </c>
      <c r="F784" t="s">
        <v>15</v>
      </c>
      <c r="G784">
        <v>1</v>
      </c>
      <c r="H784">
        <v>300</v>
      </c>
      <c r="I784">
        <v>300</v>
      </c>
    </row>
    <row r="785" spans="1:9" x14ac:dyDescent="0.35">
      <c r="A785">
        <v>784</v>
      </c>
      <c r="B785" s="1">
        <v>45234</v>
      </c>
      <c r="C785" t="s">
        <v>798</v>
      </c>
      <c r="D785" t="s">
        <v>14</v>
      </c>
      <c r="E785">
        <v>34</v>
      </c>
      <c r="F785" t="s">
        <v>17</v>
      </c>
      <c r="G785">
        <v>1</v>
      </c>
      <c r="H785">
        <v>500</v>
      </c>
      <c r="I785">
        <v>500</v>
      </c>
    </row>
    <row r="786" spans="1:9" x14ac:dyDescent="0.35">
      <c r="A786">
        <v>785</v>
      </c>
      <c r="B786" s="1">
        <v>44988</v>
      </c>
      <c r="C786" t="s">
        <v>799</v>
      </c>
      <c r="D786" t="s">
        <v>14</v>
      </c>
      <c r="E786">
        <v>31</v>
      </c>
      <c r="F786" t="s">
        <v>12</v>
      </c>
      <c r="G786">
        <v>4</v>
      </c>
      <c r="H786">
        <v>50</v>
      </c>
      <c r="I786">
        <v>200</v>
      </c>
    </row>
    <row r="787" spans="1:9" x14ac:dyDescent="0.35">
      <c r="A787">
        <v>786</v>
      </c>
      <c r="B787" s="1">
        <v>45216</v>
      </c>
      <c r="C787" t="s">
        <v>800</v>
      </c>
      <c r="D787" t="s">
        <v>11</v>
      </c>
      <c r="E787">
        <v>48</v>
      </c>
      <c r="F787" t="s">
        <v>15</v>
      </c>
      <c r="G787">
        <v>4</v>
      </c>
      <c r="H787">
        <v>25</v>
      </c>
      <c r="I787">
        <v>100</v>
      </c>
    </row>
    <row r="788" spans="1:9" x14ac:dyDescent="0.35">
      <c r="A788">
        <v>787</v>
      </c>
      <c r="B788" s="1">
        <v>44948</v>
      </c>
      <c r="C788" t="s">
        <v>801</v>
      </c>
      <c r="D788" t="s">
        <v>11</v>
      </c>
      <c r="E788">
        <v>41</v>
      </c>
      <c r="F788" t="s">
        <v>17</v>
      </c>
      <c r="G788">
        <v>1</v>
      </c>
      <c r="H788">
        <v>25</v>
      </c>
      <c r="I788">
        <v>25</v>
      </c>
    </row>
    <row r="789" spans="1:9" x14ac:dyDescent="0.35">
      <c r="A789">
        <v>788</v>
      </c>
      <c r="B789" s="1">
        <v>45104</v>
      </c>
      <c r="C789" t="s">
        <v>802</v>
      </c>
      <c r="D789" t="s">
        <v>14</v>
      </c>
      <c r="E789">
        <v>52</v>
      </c>
      <c r="F789" t="s">
        <v>12</v>
      </c>
      <c r="G789">
        <v>3</v>
      </c>
      <c r="H789">
        <v>300</v>
      </c>
      <c r="I789">
        <v>900</v>
      </c>
    </row>
    <row r="790" spans="1:9" x14ac:dyDescent="0.35">
      <c r="A790">
        <v>789</v>
      </c>
      <c r="B790" s="1">
        <v>45199</v>
      </c>
      <c r="C790" t="s">
        <v>803</v>
      </c>
      <c r="D790" t="s">
        <v>14</v>
      </c>
      <c r="E790">
        <v>61</v>
      </c>
      <c r="F790" t="s">
        <v>15</v>
      </c>
      <c r="G790">
        <v>4</v>
      </c>
      <c r="H790">
        <v>500</v>
      </c>
      <c r="I790">
        <v>2000</v>
      </c>
    </row>
    <row r="791" spans="1:9" x14ac:dyDescent="0.35">
      <c r="A791">
        <v>790</v>
      </c>
      <c r="B791" s="1">
        <v>45146</v>
      </c>
      <c r="C791" t="s">
        <v>804</v>
      </c>
      <c r="D791" t="s">
        <v>11</v>
      </c>
      <c r="E791">
        <v>62</v>
      </c>
      <c r="F791" t="s">
        <v>15</v>
      </c>
      <c r="G791">
        <v>1</v>
      </c>
      <c r="H791">
        <v>25</v>
      </c>
      <c r="I791">
        <v>25</v>
      </c>
    </row>
    <row r="792" spans="1:9" x14ac:dyDescent="0.35">
      <c r="A792">
        <v>791</v>
      </c>
      <c r="B792" s="1">
        <v>45265</v>
      </c>
      <c r="C792" t="s">
        <v>805</v>
      </c>
      <c r="D792" t="s">
        <v>14</v>
      </c>
      <c r="E792">
        <v>51</v>
      </c>
      <c r="F792" t="s">
        <v>12</v>
      </c>
      <c r="G792">
        <v>1</v>
      </c>
      <c r="H792">
        <v>25</v>
      </c>
      <c r="I792">
        <v>25</v>
      </c>
    </row>
    <row r="793" spans="1:9" x14ac:dyDescent="0.35">
      <c r="A793">
        <v>792</v>
      </c>
      <c r="B793" s="1">
        <v>45116</v>
      </c>
      <c r="C793" t="s">
        <v>806</v>
      </c>
      <c r="D793" t="s">
        <v>14</v>
      </c>
      <c r="E793">
        <v>20</v>
      </c>
      <c r="F793" t="s">
        <v>12</v>
      </c>
      <c r="G793">
        <v>1</v>
      </c>
      <c r="H793">
        <v>50</v>
      </c>
      <c r="I793">
        <v>50</v>
      </c>
    </row>
    <row r="794" spans="1:9" x14ac:dyDescent="0.35">
      <c r="A794">
        <v>793</v>
      </c>
      <c r="B794" s="1">
        <v>44962</v>
      </c>
      <c r="C794" t="s">
        <v>807</v>
      </c>
      <c r="D794" t="s">
        <v>11</v>
      </c>
      <c r="E794">
        <v>54</v>
      </c>
      <c r="F794" t="s">
        <v>12</v>
      </c>
      <c r="G794">
        <v>1</v>
      </c>
      <c r="H794">
        <v>30</v>
      </c>
      <c r="I794">
        <v>30</v>
      </c>
    </row>
    <row r="795" spans="1:9" x14ac:dyDescent="0.35">
      <c r="A795">
        <v>794</v>
      </c>
      <c r="B795" s="1">
        <v>45186</v>
      </c>
      <c r="C795" t="s">
        <v>808</v>
      </c>
      <c r="D795" t="s">
        <v>14</v>
      </c>
      <c r="E795">
        <v>60</v>
      </c>
      <c r="F795" t="s">
        <v>12</v>
      </c>
      <c r="G795">
        <v>1</v>
      </c>
      <c r="H795">
        <v>300</v>
      </c>
      <c r="I795">
        <v>300</v>
      </c>
    </row>
    <row r="796" spans="1:9" x14ac:dyDescent="0.35">
      <c r="A796">
        <v>795</v>
      </c>
      <c r="B796" s="1">
        <v>45258</v>
      </c>
      <c r="C796" t="s">
        <v>809</v>
      </c>
      <c r="D796" t="s">
        <v>11</v>
      </c>
      <c r="E796">
        <v>57</v>
      </c>
      <c r="F796" t="s">
        <v>17</v>
      </c>
      <c r="G796">
        <v>1</v>
      </c>
      <c r="H796">
        <v>300</v>
      </c>
      <c r="I796">
        <v>300</v>
      </c>
    </row>
    <row r="797" spans="1:9" x14ac:dyDescent="0.35">
      <c r="A797">
        <v>796</v>
      </c>
      <c r="B797" s="1">
        <v>45101</v>
      </c>
      <c r="C797" t="s">
        <v>810</v>
      </c>
      <c r="D797" t="s">
        <v>11</v>
      </c>
      <c r="E797">
        <v>43</v>
      </c>
      <c r="F797" t="s">
        <v>12</v>
      </c>
      <c r="G797">
        <v>4</v>
      </c>
      <c r="H797">
        <v>30</v>
      </c>
      <c r="I797">
        <v>120</v>
      </c>
    </row>
    <row r="798" spans="1:9" x14ac:dyDescent="0.35">
      <c r="A798">
        <v>797</v>
      </c>
      <c r="B798" s="1">
        <v>44933</v>
      </c>
      <c r="C798" t="s">
        <v>811</v>
      </c>
      <c r="D798" t="s">
        <v>11</v>
      </c>
      <c r="E798">
        <v>40</v>
      </c>
      <c r="F798" t="s">
        <v>15</v>
      </c>
      <c r="G798">
        <v>3</v>
      </c>
      <c r="H798">
        <v>25</v>
      </c>
      <c r="I798">
        <v>75</v>
      </c>
    </row>
    <row r="799" spans="1:9" x14ac:dyDescent="0.35">
      <c r="A799">
        <v>798</v>
      </c>
      <c r="B799" s="1">
        <v>45142</v>
      </c>
      <c r="C799" t="s">
        <v>812</v>
      </c>
      <c r="D799" t="s">
        <v>11</v>
      </c>
      <c r="E799">
        <v>61</v>
      </c>
      <c r="F799" t="s">
        <v>15</v>
      </c>
      <c r="G799">
        <v>1</v>
      </c>
      <c r="H799">
        <v>50</v>
      </c>
      <c r="I799">
        <v>50</v>
      </c>
    </row>
    <row r="800" spans="1:9" x14ac:dyDescent="0.35">
      <c r="A800">
        <v>799</v>
      </c>
      <c r="B800" s="1">
        <v>45177</v>
      </c>
      <c r="C800" t="s">
        <v>813</v>
      </c>
      <c r="D800" t="s">
        <v>11</v>
      </c>
      <c r="E800">
        <v>56</v>
      </c>
      <c r="F800" t="s">
        <v>17</v>
      </c>
      <c r="G800">
        <v>2</v>
      </c>
      <c r="H800">
        <v>50</v>
      </c>
      <c r="I800">
        <v>100</v>
      </c>
    </row>
    <row r="801" spans="1:9" x14ac:dyDescent="0.35">
      <c r="A801">
        <v>800</v>
      </c>
      <c r="B801" s="1">
        <v>44981</v>
      </c>
      <c r="C801" t="s">
        <v>814</v>
      </c>
      <c r="D801" t="s">
        <v>11</v>
      </c>
      <c r="E801">
        <v>32</v>
      </c>
      <c r="F801" t="s">
        <v>15</v>
      </c>
      <c r="G801">
        <v>4</v>
      </c>
      <c r="H801">
        <v>300</v>
      </c>
      <c r="I801">
        <v>1200</v>
      </c>
    </row>
    <row r="802" spans="1:9" x14ac:dyDescent="0.35">
      <c r="A802">
        <v>801</v>
      </c>
      <c r="B802" s="1">
        <v>45148</v>
      </c>
      <c r="C802" t="s">
        <v>815</v>
      </c>
      <c r="D802" t="s">
        <v>11</v>
      </c>
      <c r="E802">
        <v>21</v>
      </c>
      <c r="F802" t="s">
        <v>15</v>
      </c>
      <c r="G802">
        <v>4</v>
      </c>
      <c r="H802">
        <v>50</v>
      </c>
      <c r="I802">
        <v>200</v>
      </c>
    </row>
    <row r="803" spans="1:9" x14ac:dyDescent="0.35">
      <c r="A803">
        <v>802</v>
      </c>
      <c r="B803" s="1">
        <v>45112</v>
      </c>
      <c r="C803" t="s">
        <v>816</v>
      </c>
      <c r="D803" t="s">
        <v>14</v>
      </c>
      <c r="E803">
        <v>46</v>
      </c>
      <c r="F803" t="s">
        <v>12</v>
      </c>
      <c r="G803">
        <v>1</v>
      </c>
      <c r="H803">
        <v>30</v>
      </c>
      <c r="I803">
        <v>30</v>
      </c>
    </row>
    <row r="804" spans="1:9" x14ac:dyDescent="0.35">
      <c r="A804">
        <v>803</v>
      </c>
      <c r="B804" s="1">
        <v>45252</v>
      </c>
      <c r="C804" t="s">
        <v>817</v>
      </c>
      <c r="D804" t="s">
        <v>11</v>
      </c>
      <c r="E804">
        <v>39</v>
      </c>
      <c r="F804" t="s">
        <v>15</v>
      </c>
      <c r="G804">
        <v>4</v>
      </c>
      <c r="H804">
        <v>25</v>
      </c>
      <c r="I804">
        <v>100</v>
      </c>
    </row>
    <row r="805" spans="1:9" x14ac:dyDescent="0.35">
      <c r="A805">
        <v>804</v>
      </c>
      <c r="B805" s="1">
        <v>45162</v>
      </c>
      <c r="C805" t="s">
        <v>818</v>
      </c>
      <c r="D805" t="s">
        <v>11</v>
      </c>
      <c r="E805">
        <v>42</v>
      </c>
      <c r="F805" t="s">
        <v>17</v>
      </c>
      <c r="G805">
        <v>1</v>
      </c>
      <c r="H805">
        <v>30</v>
      </c>
      <c r="I805">
        <v>30</v>
      </c>
    </row>
    <row r="806" spans="1:9" x14ac:dyDescent="0.35">
      <c r="A806">
        <v>805</v>
      </c>
      <c r="B806" s="1">
        <v>45289</v>
      </c>
      <c r="C806" t="s">
        <v>819</v>
      </c>
      <c r="D806" t="s">
        <v>14</v>
      </c>
      <c r="E806">
        <v>30</v>
      </c>
      <c r="F806" t="s">
        <v>12</v>
      </c>
      <c r="G806">
        <v>3</v>
      </c>
      <c r="H806">
        <v>500</v>
      </c>
      <c r="I806">
        <v>1500</v>
      </c>
    </row>
    <row r="807" spans="1:9" x14ac:dyDescent="0.35">
      <c r="A807">
        <v>806</v>
      </c>
      <c r="B807" s="1">
        <v>45005</v>
      </c>
      <c r="C807" t="s">
        <v>820</v>
      </c>
      <c r="D807" t="s">
        <v>14</v>
      </c>
      <c r="E807">
        <v>35</v>
      </c>
      <c r="F807" t="s">
        <v>12</v>
      </c>
      <c r="G807">
        <v>3</v>
      </c>
      <c r="H807">
        <v>300</v>
      </c>
      <c r="I807">
        <v>900</v>
      </c>
    </row>
    <row r="808" spans="1:9" x14ac:dyDescent="0.35">
      <c r="A808">
        <v>807</v>
      </c>
      <c r="B808" s="1">
        <v>45149</v>
      </c>
      <c r="C808" t="s">
        <v>821</v>
      </c>
      <c r="D808" t="s">
        <v>14</v>
      </c>
      <c r="E808">
        <v>50</v>
      </c>
      <c r="F808" t="s">
        <v>17</v>
      </c>
      <c r="G808">
        <v>4</v>
      </c>
      <c r="H808">
        <v>50</v>
      </c>
      <c r="I808">
        <v>200</v>
      </c>
    </row>
    <row r="809" spans="1:9" x14ac:dyDescent="0.35">
      <c r="A809">
        <v>808</v>
      </c>
      <c r="B809" s="1">
        <v>45017</v>
      </c>
      <c r="C809" t="s">
        <v>822</v>
      </c>
      <c r="D809" t="s">
        <v>11</v>
      </c>
      <c r="E809">
        <v>33</v>
      </c>
      <c r="F809" t="s">
        <v>12</v>
      </c>
      <c r="G809">
        <v>4</v>
      </c>
      <c r="H809">
        <v>500</v>
      </c>
      <c r="I809">
        <v>2000</v>
      </c>
    </row>
    <row r="810" spans="1:9" x14ac:dyDescent="0.35">
      <c r="A810">
        <v>809</v>
      </c>
      <c r="B810" s="1">
        <v>45194</v>
      </c>
      <c r="C810" t="s">
        <v>823</v>
      </c>
      <c r="D810" t="s">
        <v>14</v>
      </c>
      <c r="E810">
        <v>62</v>
      </c>
      <c r="F810" t="s">
        <v>12</v>
      </c>
      <c r="G810">
        <v>2</v>
      </c>
      <c r="H810">
        <v>50</v>
      </c>
      <c r="I810">
        <v>100</v>
      </c>
    </row>
    <row r="811" spans="1:9" x14ac:dyDescent="0.35">
      <c r="A811">
        <v>810</v>
      </c>
      <c r="B811" s="1">
        <v>45260</v>
      </c>
      <c r="C811" t="s">
        <v>824</v>
      </c>
      <c r="D811" t="s">
        <v>11</v>
      </c>
      <c r="E811">
        <v>59</v>
      </c>
      <c r="F811" t="s">
        <v>17</v>
      </c>
      <c r="G811">
        <v>4</v>
      </c>
      <c r="H811">
        <v>25</v>
      </c>
      <c r="I811">
        <v>100</v>
      </c>
    </row>
    <row r="812" spans="1:9" x14ac:dyDescent="0.35">
      <c r="A812">
        <v>811</v>
      </c>
      <c r="B812" s="1">
        <v>45065</v>
      </c>
      <c r="C812" t="s">
        <v>825</v>
      </c>
      <c r="D812" t="s">
        <v>11</v>
      </c>
      <c r="E812">
        <v>61</v>
      </c>
      <c r="F812" t="s">
        <v>12</v>
      </c>
      <c r="G812">
        <v>2</v>
      </c>
      <c r="H812">
        <v>25</v>
      </c>
      <c r="I812">
        <v>50</v>
      </c>
    </row>
    <row r="813" spans="1:9" x14ac:dyDescent="0.35">
      <c r="A813">
        <v>812</v>
      </c>
      <c r="B813" s="1">
        <v>45242</v>
      </c>
      <c r="C813" t="s">
        <v>826</v>
      </c>
      <c r="D813" t="s">
        <v>11</v>
      </c>
      <c r="E813">
        <v>19</v>
      </c>
      <c r="F813" t="s">
        <v>17</v>
      </c>
      <c r="G813">
        <v>3</v>
      </c>
      <c r="H813">
        <v>25</v>
      </c>
      <c r="I813">
        <v>75</v>
      </c>
    </row>
    <row r="814" spans="1:9" x14ac:dyDescent="0.35">
      <c r="A814">
        <v>813</v>
      </c>
      <c r="B814" s="1">
        <v>45202</v>
      </c>
      <c r="C814" t="s">
        <v>827</v>
      </c>
      <c r="D814" t="s">
        <v>11</v>
      </c>
      <c r="E814">
        <v>52</v>
      </c>
      <c r="F814" t="s">
        <v>17</v>
      </c>
      <c r="G814">
        <v>3</v>
      </c>
      <c r="H814">
        <v>50</v>
      </c>
      <c r="I814">
        <v>150</v>
      </c>
    </row>
    <row r="815" spans="1:9" x14ac:dyDescent="0.35">
      <c r="A815">
        <v>814</v>
      </c>
      <c r="B815" s="1">
        <v>45174</v>
      </c>
      <c r="C815" t="s">
        <v>828</v>
      </c>
      <c r="D815" t="s">
        <v>14</v>
      </c>
      <c r="E815">
        <v>59</v>
      </c>
      <c r="F815" t="s">
        <v>15</v>
      </c>
      <c r="G815">
        <v>1</v>
      </c>
      <c r="H815">
        <v>500</v>
      </c>
      <c r="I815">
        <v>500</v>
      </c>
    </row>
    <row r="816" spans="1:9" x14ac:dyDescent="0.35">
      <c r="A816">
        <v>815</v>
      </c>
      <c r="B816" s="1">
        <v>45165</v>
      </c>
      <c r="C816" t="s">
        <v>829</v>
      </c>
      <c r="D816" t="s">
        <v>14</v>
      </c>
      <c r="E816">
        <v>51</v>
      </c>
      <c r="F816" t="s">
        <v>15</v>
      </c>
      <c r="G816">
        <v>3</v>
      </c>
      <c r="H816">
        <v>25</v>
      </c>
      <c r="I816">
        <v>75</v>
      </c>
    </row>
    <row r="817" spans="1:9" x14ac:dyDescent="0.35">
      <c r="A817">
        <v>816</v>
      </c>
      <c r="B817" s="1">
        <v>45150</v>
      </c>
      <c r="C817" t="s">
        <v>830</v>
      </c>
      <c r="D817" t="s">
        <v>11</v>
      </c>
      <c r="E817">
        <v>47</v>
      </c>
      <c r="F817" t="s">
        <v>12</v>
      </c>
      <c r="G817">
        <v>2</v>
      </c>
      <c r="H817">
        <v>500</v>
      </c>
      <c r="I817">
        <v>1000</v>
      </c>
    </row>
    <row r="818" spans="1:9" x14ac:dyDescent="0.35">
      <c r="A818">
        <v>817</v>
      </c>
      <c r="B818" s="1">
        <v>45230</v>
      </c>
      <c r="C818" t="s">
        <v>831</v>
      </c>
      <c r="D818" t="s">
        <v>11</v>
      </c>
      <c r="E818">
        <v>30</v>
      </c>
      <c r="F818" t="s">
        <v>12</v>
      </c>
      <c r="G818">
        <v>4</v>
      </c>
      <c r="H818">
        <v>50</v>
      </c>
      <c r="I818">
        <v>200</v>
      </c>
    </row>
    <row r="819" spans="1:9" x14ac:dyDescent="0.35">
      <c r="A819">
        <v>818</v>
      </c>
      <c r="B819" s="1">
        <v>45064</v>
      </c>
      <c r="C819" t="s">
        <v>832</v>
      </c>
      <c r="D819" t="s">
        <v>11</v>
      </c>
      <c r="E819">
        <v>30</v>
      </c>
      <c r="F819" t="s">
        <v>17</v>
      </c>
      <c r="G819">
        <v>1</v>
      </c>
      <c r="H819">
        <v>500</v>
      </c>
      <c r="I819">
        <v>500</v>
      </c>
    </row>
    <row r="820" spans="1:9" x14ac:dyDescent="0.35">
      <c r="A820">
        <v>819</v>
      </c>
      <c r="B820" s="1">
        <v>45092</v>
      </c>
      <c r="C820" t="s">
        <v>833</v>
      </c>
      <c r="D820" t="s">
        <v>14</v>
      </c>
      <c r="E820">
        <v>35</v>
      </c>
      <c r="F820" t="s">
        <v>12</v>
      </c>
      <c r="G820">
        <v>2</v>
      </c>
      <c r="H820">
        <v>50</v>
      </c>
      <c r="I820">
        <v>100</v>
      </c>
    </row>
    <row r="821" spans="1:9" x14ac:dyDescent="0.35">
      <c r="A821">
        <v>820</v>
      </c>
      <c r="B821" s="1">
        <v>45052</v>
      </c>
      <c r="C821" t="s">
        <v>834</v>
      </c>
      <c r="D821" t="s">
        <v>11</v>
      </c>
      <c r="E821">
        <v>49</v>
      </c>
      <c r="F821" t="s">
        <v>17</v>
      </c>
      <c r="G821">
        <v>4</v>
      </c>
      <c r="H821">
        <v>50</v>
      </c>
      <c r="I821">
        <v>200</v>
      </c>
    </row>
    <row r="822" spans="1:9" x14ac:dyDescent="0.35">
      <c r="A822">
        <v>821</v>
      </c>
      <c r="B822" s="1">
        <v>44971</v>
      </c>
      <c r="C822" t="s">
        <v>835</v>
      </c>
      <c r="D822" t="s">
        <v>11</v>
      </c>
      <c r="E822">
        <v>49</v>
      </c>
      <c r="F822" t="s">
        <v>17</v>
      </c>
      <c r="G822">
        <v>1</v>
      </c>
      <c r="H822">
        <v>300</v>
      </c>
      <c r="I822">
        <v>300</v>
      </c>
    </row>
    <row r="823" spans="1:9" x14ac:dyDescent="0.35">
      <c r="A823">
        <v>822</v>
      </c>
      <c r="B823" s="1">
        <v>45069</v>
      </c>
      <c r="C823" t="s">
        <v>836</v>
      </c>
      <c r="D823" t="s">
        <v>14</v>
      </c>
      <c r="E823">
        <v>52</v>
      </c>
      <c r="F823" t="s">
        <v>12</v>
      </c>
      <c r="G823">
        <v>3</v>
      </c>
      <c r="H823">
        <v>50</v>
      </c>
      <c r="I823">
        <v>150</v>
      </c>
    </row>
    <row r="824" spans="1:9" x14ac:dyDescent="0.35">
      <c r="A824">
        <v>823</v>
      </c>
      <c r="B824" s="1">
        <v>45157</v>
      </c>
      <c r="C824" t="s">
        <v>837</v>
      </c>
      <c r="D824" t="s">
        <v>14</v>
      </c>
      <c r="E824">
        <v>56</v>
      </c>
      <c r="F824" t="s">
        <v>17</v>
      </c>
      <c r="G824">
        <v>2</v>
      </c>
      <c r="H824">
        <v>50</v>
      </c>
      <c r="I824">
        <v>100</v>
      </c>
    </row>
    <row r="825" spans="1:9" x14ac:dyDescent="0.35">
      <c r="A825">
        <v>824</v>
      </c>
      <c r="B825" s="1">
        <v>45051</v>
      </c>
      <c r="C825" t="s">
        <v>838</v>
      </c>
      <c r="D825" t="s">
        <v>11</v>
      </c>
      <c r="E825">
        <v>63</v>
      </c>
      <c r="F825" t="s">
        <v>15</v>
      </c>
      <c r="G825">
        <v>4</v>
      </c>
      <c r="H825">
        <v>30</v>
      </c>
      <c r="I825">
        <v>120</v>
      </c>
    </row>
    <row r="826" spans="1:9" x14ac:dyDescent="0.35">
      <c r="A826">
        <v>825</v>
      </c>
      <c r="B826" s="1">
        <v>45164</v>
      </c>
      <c r="C826" t="s">
        <v>839</v>
      </c>
      <c r="D826" t="s">
        <v>14</v>
      </c>
      <c r="E826">
        <v>46</v>
      </c>
      <c r="F826" t="s">
        <v>12</v>
      </c>
      <c r="G826">
        <v>1</v>
      </c>
      <c r="H826">
        <v>25</v>
      </c>
      <c r="I826">
        <v>25</v>
      </c>
    </row>
    <row r="827" spans="1:9" x14ac:dyDescent="0.35">
      <c r="A827">
        <v>826</v>
      </c>
      <c r="B827" s="1">
        <v>45218</v>
      </c>
      <c r="C827" t="s">
        <v>840</v>
      </c>
      <c r="D827" t="s">
        <v>14</v>
      </c>
      <c r="E827">
        <v>46</v>
      </c>
      <c r="F827" t="s">
        <v>15</v>
      </c>
      <c r="G827">
        <v>1</v>
      </c>
      <c r="H827">
        <v>300</v>
      </c>
      <c r="I827">
        <v>300</v>
      </c>
    </row>
    <row r="828" spans="1:9" x14ac:dyDescent="0.35">
      <c r="A828">
        <v>827</v>
      </c>
      <c r="B828" s="1">
        <v>45239</v>
      </c>
      <c r="C828" t="s">
        <v>841</v>
      </c>
      <c r="D828" t="s">
        <v>11</v>
      </c>
      <c r="E828">
        <v>61</v>
      </c>
      <c r="F828" t="s">
        <v>12</v>
      </c>
      <c r="G828">
        <v>3</v>
      </c>
      <c r="H828">
        <v>300</v>
      </c>
      <c r="I828">
        <v>900</v>
      </c>
    </row>
    <row r="829" spans="1:9" x14ac:dyDescent="0.35">
      <c r="A829">
        <v>828</v>
      </c>
      <c r="B829" s="1">
        <v>45269</v>
      </c>
      <c r="C829" t="s">
        <v>842</v>
      </c>
      <c r="D829" t="s">
        <v>14</v>
      </c>
      <c r="E829">
        <v>33</v>
      </c>
      <c r="F829" t="s">
        <v>17</v>
      </c>
      <c r="G829">
        <v>4</v>
      </c>
      <c r="H829">
        <v>300</v>
      </c>
      <c r="I829">
        <v>1200</v>
      </c>
    </row>
    <row r="830" spans="1:9" x14ac:dyDescent="0.35">
      <c r="A830">
        <v>829</v>
      </c>
      <c r="B830" s="1">
        <v>45121</v>
      </c>
      <c r="C830" t="s">
        <v>843</v>
      </c>
      <c r="D830" t="s">
        <v>11</v>
      </c>
      <c r="E830">
        <v>61</v>
      </c>
      <c r="F830" t="s">
        <v>12</v>
      </c>
      <c r="G830">
        <v>3</v>
      </c>
      <c r="H830">
        <v>30</v>
      </c>
      <c r="I830">
        <v>90</v>
      </c>
    </row>
    <row r="831" spans="1:9" x14ac:dyDescent="0.35">
      <c r="A831">
        <v>830</v>
      </c>
      <c r="B831" s="1">
        <v>45099</v>
      </c>
      <c r="C831" t="s">
        <v>844</v>
      </c>
      <c r="D831" t="s">
        <v>14</v>
      </c>
      <c r="E831">
        <v>64</v>
      </c>
      <c r="F831" t="s">
        <v>15</v>
      </c>
      <c r="G831">
        <v>3</v>
      </c>
      <c r="H831">
        <v>50</v>
      </c>
      <c r="I831">
        <v>150</v>
      </c>
    </row>
    <row r="832" spans="1:9" x14ac:dyDescent="0.35">
      <c r="A832">
        <v>831</v>
      </c>
      <c r="B832" s="1">
        <v>44941</v>
      </c>
      <c r="C832" t="s">
        <v>845</v>
      </c>
      <c r="D832" t="s">
        <v>11</v>
      </c>
      <c r="E832">
        <v>27</v>
      </c>
      <c r="F832" t="s">
        <v>17</v>
      </c>
      <c r="G832">
        <v>4</v>
      </c>
      <c r="H832">
        <v>25</v>
      </c>
      <c r="I832">
        <v>100</v>
      </c>
    </row>
    <row r="833" spans="1:9" x14ac:dyDescent="0.35">
      <c r="A833">
        <v>832</v>
      </c>
      <c r="B833" s="1">
        <v>45180</v>
      </c>
      <c r="C833" t="s">
        <v>846</v>
      </c>
      <c r="D833" t="s">
        <v>11</v>
      </c>
      <c r="E833">
        <v>47</v>
      </c>
      <c r="F833" t="s">
        <v>12</v>
      </c>
      <c r="G833">
        <v>4</v>
      </c>
      <c r="H833">
        <v>500</v>
      </c>
      <c r="I833">
        <v>2000</v>
      </c>
    </row>
    <row r="834" spans="1:9" x14ac:dyDescent="0.35">
      <c r="A834">
        <v>833</v>
      </c>
      <c r="B834" s="1">
        <v>45093</v>
      </c>
      <c r="C834" t="s">
        <v>847</v>
      </c>
      <c r="D834" t="s">
        <v>11</v>
      </c>
      <c r="E834">
        <v>42</v>
      </c>
      <c r="F834" t="s">
        <v>12</v>
      </c>
      <c r="G834">
        <v>4</v>
      </c>
      <c r="H834">
        <v>50</v>
      </c>
      <c r="I834">
        <v>200</v>
      </c>
    </row>
    <row r="835" spans="1:9" x14ac:dyDescent="0.35">
      <c r="A835">
        <v>834</v>
      </c>
      <c r="B835" s="1">
        <v>45020</v>
      </c>
      <c r="C835" t="s">
        <v>848</v>
      </c>
      <c r="D835" t="s">
        <v>14</v>
      </c>
      <c r="E835">
        <v>56</v>
      </c>
      <c r="F835" t="s">
        <v>12</v>
      </c>
      <c r="G835">
        <v>2</v>
      </c>
      <c r="H835">
        <v>30</v>
      </c>
      <c r="I835">
        <v>60</v>
      </c>
    </row>
    <row r="836" spans="1:9" x14ac:dyDescent="0.35">
      <c r="A836">
        <v>835</v>
      </c>
      <c r="B836" s="1">
        <v>45176</v>
      </c>
      <c r="C836" t="s">
        <v>849</v>
      </c>
      <c r="D836" t="s">
        <v>11</v>
      </c>
      <c r="E836">
        <v>37</v>
      </c>
      <c r="F836" t="s">
        <v>15</v>
      </c>
      <c r="G836">
        <v>4</v>
      </c>
      <c r="H836">
        <v>50</v>
      </c>
      <c r="I836">
        <v>200</v>
      </c>
    </row>
    <row r="837" spans="1:9" x14ac:dyDescent="0.35">
      <c r="A837">
        <v>836</v>
      </c>
      <c r="B837" s="1">
        <v>45035</v>
      </c>
      <c r="C837" t="s">
        <v>850</v>
      </c>
      <c r="D837" t="s">
        <v>14</v>
      </c>
      <c r="E837">
        <v>22</v>
      </c>
      <c r="F837" t="s">
        <v>15</v>
      </c>
      <c r="G837">
        <v>1</v>
      </c>
      <c r="H837">
        <v>50</v>
      </c>
      <c r="I837">
        <v>50</v>
      </c>
    </row>
    <row r="838" spans="1:9" x14ac:dyDescent="0.35">
      <c r="A838">
        <v>837</v>
      </c>
      <c r="B838" s="1">
        <v>45108</v>
      </c>
      <c r="C838" t="s">
        <v>851</v>
      </c>
      <c r="D838" t="s">
        <v>11</v>
      </c>
      <c r="E838">
        <v>18</v>
      </c>
      <c r="F838" t="s">
        <v>12</v>
      </c>
      <c r="G838">
        <v>3</v>
      </c>
      <c r="H838">
        <v>30</v>
      </c>
      <c r="I838">
        <v>90</v>
      </c>
    </row>
    <row r="839" spans="1:9" x14ac:dyDescent="0.35">
      <c r="A839">
        <v>838</v>
      </c>
      <c r="B839" s="1">
        <v>45059</v>
      </c>
      <c r="C839" t="s">
        <v>852</v>
      </c>
      <c r="D839" t="s">
        <v>11</v>
      </c>
      <c r="E839">
        <v>47</v>
      </c>
      <c r="F839" t="s">
        <v>17</v>
      </c>
      <c r="G839">
        <v>2</v>
      </c>
      <c r="H839">
        <v>300</v>
      </c>
      <c r="I839">
        <v>600</v>
      </c>
    </row>
    <row r="840" spans="1:9" x14ac:dyDescent="0.35">
      <c r="A840">
        <v>839</v>
      </c>
      <c r="B840" s="1">
        <v>45101</v>
      </c>
      <c r="C840" t="s">
        <v>853</v>
      </c>
      <c r="D840" t="s">
        <v>14</v>
      </c>
      <c r="E840">
        <v>20</v>
      </c>
      <c r="F840" t="s">
        <v>17</v>
      </c>
      <c r="G840">
        <v>4</v>
      </c>
      <c r="H840">
        <v>300</v>
      </c>
      <c r="I840">
        <v>1200</v>
      </c>
    </row>
    <row r="841" spans="1:9" x14ac:dyDescent="0.35">
      <c r="A841">
        <v>840</v>
      </c>
      <c r="B841" s="1">
        <v>45070</v>
      </c>
      <c r="C841" t="s">
        <v>854</v>
      </c>
      <c r="D841" t="s">
        <v>11</v>
      </c>
      <c r="E841">
        <v>62</v>
      </c>
      <c r="F841" t="s">
        <v>15</v>
      </c>
      <c r="G841">
        <v>2</v>
      </c>
      <c r="H841">
        <v>25</v>
      </c>
      <c r="I841">
        <v>50</v>
      </c>
    </row>
    <row r="842" spans="1:9" x14ac:dyDescent="0.35">
      <c r="A842">
        <v>841</v>
      </c>
      <c r="B842" s="1">
        <v>45232</v>
      </c>
      <c r="C842" t="s">
        <v>855</v>
      </c>
      <c r="D842" t="s">
        <v>11</v>
      </c>
      <c r="E842">
        <v>31</v>
      </c>
      <c r="F842" t="s">
        <v>17</v>
      </c>
      <c r="G842">
        <v>4</v>
      </c>
      <c r="H842">
        <v>25</v>
      </c>
      <c r="I842">
        <v>100</v>
      </c>
    </row>
    <row r="843" spans="1:9" x14ac:dyDescent="0.35">
      <c r="A843">
        <v>842</v>
      </c>
      <c r="B843" s="1">
        <v>45286</v>
      </c>
      <c r="C843" t="s">
        <v>856</v>
      </c>
      <c r="D843" t="s">
        <v>14</v>
      </c>
      <c r="E843">
        <v>47</v>
      </c>
      <c r="F843" t="s">
        <v>15</v>
      </c>
      <c r="G843">
        <v>2</v>
      </c>
      <c r="H843">
        <v>300</v>
      </c>
      <c r="I843">
        <v>600</v>
      </c>
    </row>
    <row r="844" spans="1:9" x14ac:dyDescent="0.35">
      <c r="A844">
        <v>843</v>
      </c>
      <c r="B844" s="1">
        <v>45068</v>
      </c>
      <c r="C844" t="s">
        <v>857</v>
      </c>
      <c r="D844" t="s">
        <v>11</v>
      </c>
      <c r="E844">
        <v>21</v>
      </c>
      <c r="F844" t="s">
        <v>12</v>
      </c>
      <c r="G844">
        <v>3</v>
      </c>
      <c r="H844">
        <v>500</v>
      </c>
      <c r="I844">
        <v>1500</v>
      </c>
    </row>
    <row r="845" spans="1:9" x14ac:dyDescent="0.35">
      <c r="A845">
        <v>844</v>
      </c>
      <c r="B845" s="1">
        <v>45211</v>
      </c>
      <c r="C845" t="s">
        <v>858</v>
      </c>
      <c r="D845" t="s">
        <v>11</v>
      </c>
      <c r="E845">
        <v>35</v>
      </c>
      <c r="F845" t="s">
        <v>15</v>
      </c>
      <c r="G845">
        <v>3</v>
      </c>
      <c r="H845">
        <v>50</v>
      </c>
      <c r="I845">
        <v>150</v>
      </c>
    </row>
    <row r="846" spans="1:9" x14ac:dyDescent="0.35">
      <c r="A846">
        <v>845</v>
      </c>
      <c r="B846" s="1">
        <v>44932</v>
      </c>
      <c r="C846" t="s">
        <v>859</v>
      </c>
      <c r="D846" t="s">
        <v>11</v>
      </c>
      <c r="E846">
        <v>54</v>
      </c>
      <c r="F846" t="s">
        <v>15</v>
      </c>
      <c r="G846">
        <v>1</v>
      </c>
      <c r="H846">
        <v>500</v>
      </c>
      <c r="I846">
        <v>500</v>
      </c>
    </row>
    <row r="847" spans="1:9" x14ac:dyDescent="0.35">
      <c r="A847">
        <v>846</v>
      </c>
      <c r="B847" s="1">
        <v>45191</v>
      </c>
      <c r="C847" t="s">
        <v>860</v>
      </c>
      <c r="D847" t="s">
        <v>11</v>
      </c>
      <c r="E847">
        <v>42</v>
      </c>
      <c r="F847" t="s">
        <v>12</v>
      </c>
      <c r="G847">
        <v>1</v>
      </c>
      <c r="H847">
        <v>50</v>
      </c>
      <c r="I847">
        <v>50</v>
      </c>
    </row>
    <row r="848" spans="1:9" x14ac:dyDescent="0.35">
      <c r="A848">
        <v>847</v>
      </c>
      <c r="B848" s="1">
        <v>45024</v>
      </c>
      <c r="C848" t="s">
        <v>861</v>
      </c>
      <c r="D848" t="s">
        <v>14</v>
      </c>
      <c r="E848">
        <v>18</v>
      </c>
      <c r="F848" t="s">
        <v>17</v>
      </c>
      <c r="G848">
        <v>4</v>
      </c>
      <c r="H848">
        <v>300</v>
      </c>
      <c r="I848">
        <v>1200</v>
      </c>
    </row>
    <row r="849" spans="1:9" x14ac:dyDescent="0.35">
      <c r="A849">
        <v>848</v>
      </c>
      <c r="B849" s="1">
        <v>44970</v>
      </c>
      <c r="C849" t="s">
        <v>862</v>
      </c>
      <c r="D849" t="s">
        <v>14</v>
      </c>
      <c r="E849">
        <v>63</v>
      </c>
      <c r="F849" t="s">
        <v>15</v>
      </c>
      <c r="G849">
        <v>3</v>
      </c>
      <c r="H849">
        <v>25</v>
      </c>
      <c r="I849">
        <v>75</v>
      </c>
    </row>
    <row r="850" spans="1:9" x14ac:dyDescent="0.35">
      <c r="A850">
        <v>849</v>
      </c>
      <c r="B850" s="1">
        <v>45050</v>
      </c>
      <c r="C850" t="s">
        <v>863</v>
      </c>
      <c r="D850" t="s">
        <v>11</v>
      </c>
      <c r="E850">
        <v>32</v>
      </c>
      <c r="F850" t="s">
        <v>15</v>
      </c>
      <c r="G850">
        <v>2</v>
      </c>
      <c r="H850">
        <v>25</v>
      </c>
      <c r="I850">
        <v>50</v>
      </c>
    </row>
    <row r="851" spans="1:9" x14ac:dyDescent="0.35">
      <c r="A851">
        <v>850</v>
      </c>
      <c r="B851" s="1">
        <v>45135</v>
      </c>
      <c r="C851" t="s">
        <v>864</v>
      </c>
      <c r="D851" t="s">
        <v>14</v>
      </c>
      <c r="E851">
        <v>26</v>
      </c>
      <c r="F851" t="s">
        <v>12</v>
      </c>
      <c r="G851">
        <v>2</v>
      </c>
      <c r="H851">
        <v>500</v>
      </c>
      <c r="I851">
        <v>1000</v>
      </c>
    </row>
    <row r="852" spans="1:9" x14ac:dyDescent="0.35">
      <c r="A852">
        <v>851</v>
      </c>
      <c r="B852" s="1">
        <v>45177</v>
      </c>
      <c r="C852" t="s">
        <v>865</v>
      </c>
      <c r="D852" t="s">
        <v>11</v>
      </c>
      <c r="E852">
        <v>32</v>
      </c>
      <c r="F852" t="s">
        <v>17</v>
      </c>
      <c r="G852">
        <v>2</v>
      </c>
      <c r="H852">
        <v>25</v>
      </c>
      <c r="I852">
        <v>50</v>
      </c>
    </row>
    <row r="853" spans="1:9" x14ac:dyDescent="0.35">
      <c r="A853">
        <v>852</v>
      </c>
      <c r="B853" s="1">
        <v>45211</v>
      </c>
      <c r="C853" t="s">
        <v>866</v>
      </c>
      <c r="D853" t="s">
        <v>14</v>
      </c>
      <c r="E853">
        <v>41</v>
      </c>
      <c r="F853" t="s">
        <v>15</v>
      </c>
      <c r="G853">
        <v>1</v>
      </c>
      <c r="H853">
        <v>300</v>
      </c>
      <c r="I853">
        <v>300</v>
      </c>
    </row>
    <row r="854" spans="1:9" x14ac:dyDescent="0.35">
      <c r="A854">
        <v>853</v>
      </c>
      <c r="B854" s="1">
        <v>45050</v>
      </c>
      <c r="C854" t="s">
        <v>867</v>
      </c>
      <c r="D854" t="s">
        <v>11</v>
      </c>
      <c r="E854">
        <v>21</v>
      </c>
      <c r="F854" t="s">
        <v>12</v>
      </c>
      <c r="G854">
        <v>2</v>
      </c>
      <c r="H854">
        <v>500</v>
      </c>
      <c r="I854">
        <v>1000</v>
      </c>
    </row>
    <row r="855" spans="1:9" x14ac:dyDescent="0.35">
      <c r="A855">
        <v>854</v>
      </c>
      <c r="B855" s="1">
        <v>45280</v>
      </c>
      <c r="C855" t="s">
        <v>868</v>
      </c>
      <c r="D855" t="s">
        <v>11</v>
      </c>
      <c r="E855">
        <v>29</v>
      </c>
      <c r="F855" t="s">
        <v>15</v>
      </c>
      <c r="G855">
        <v>1</v>
      </c>
      <c r="H855">
        <v>50</v>
      </c>
      <c r="I855">
        <v>50</v>
      </c>
    </row>
    <row r="856" spans="1:9" x14ac:dyDescent="0.35">
      <c r="A856">
        <v>855</v>
      </c>
      <c r="B856" s="1">
        <v>45170</v>
      </c>
      <c r="C856" t="s">
        <v>869</v>
      </c>
      <c r="D856" t="s">
        <v>11</v>
      </c>
      <c r="E856">
        <v>54</v>
      </c>
      <c r="F856" t="s">
        <v>12</v>
      </c>
      <c r="G856">
        <v>1</v>
      </c>
      <c r="H856">
        <v>25</v>
      </c>
      <c r="I856">
        <v>25</v>
      </c>
    </row>
    <row r="857" spans="1:9" x14ac:dyDescent="0.35">
      <c r="A857">
        <v>856</v>
      </c>
      <c r="B857" s="1">
        <v>45257</v>
      </c>
      <c r="C857" t="s">
        <v>870</v>
      </c>
      <c r="D857" t="s">
        <v>11</v>
      </c>
      <c r="E857">
        <v>54</v>
      </c>
      <c r="F857" t="s">
        <v>17</v>
      </c>
      <c r="G857">
        <v>4</v>
      </c>
      <c r="H857">
        <v>30</v>
      </c>
      <c r="I857">
        <v>120</v>
      </c>
    </row>
    <row r="858" spans="1:9" x14ac:dyDescent="0.35">
      <c r="A858">
        <v>857</v>
      </c>
      <c r="B858" s="1">
        <v>45291</v>
      </c>
      <c r="C858" t="s">
        <v>871</v>
      </c>
      <c r="D858" t="s">
        <v>11</v>
      </c>
      <c r="E858">
        <v>60</v>
      </c>
      <c r="F858" t="s">
        <v>17</v>
      </c>
      <c r="G858">
        <v>2</v>
      </c>
      <c r="H858">
        <v>25</v>
      </c>
      <c r="I858">
        <v>50</v>
      </c>
    </row>
    <row r="859" spans="1:9" x14ac:dyDescent="0.35">
      <c r="A859">
        <v>858</v>
      </c>
      <c r="B859" s="1">
        <v>45178</v>
      </c>
      <c r="C859" t="s">
        <v>872</v>
      </c>
      <c r="D859" t="s">
        <v>11</v>
      </c>
      <c r="E859">
        <v>23</v>
      </c>
      <c r="F859" t="s">
        <v>17</v>
      </c>
      <c r="G859">
        <v>2</v>
      </c>
      <c r="H859">
        <v>50</v>
      </c>
      <c r="I859">
        <v>100</v>
      </c>
    </row>
    <row r="860" spans="1:9" x14ac:dyDescent="0.35">
      <c r="A860">
        <v>859</v>
      </c>
      <c r="B860" s="1">
        <v>45156</v>
      </c>
      <c r="C860" t="s">
        <v>873</v>
      </c>
      <c r="D860" t="s">
        <v>14</v>
      </c>
      <c r="E860">
        <v>56</v>
      </c>
      <c r="F860" t="s">
        <v>17</v>
      </c>
      <c r="G860">
        <v>3</v>
      </c>
      <c r="H860">
        <v>500</v>
      </c>
      <c r="I860">
        <v>1500</v>
      </c>
    </row>
    <row r="861" spans="1:9" x14ac:dyDescent="0.35">
      <c r="A861">
        <v>860</v>
      </c>
      <c r="B861" s="1">
        <v>44935</v>
      </c>
      <c r="C861" t="s">
        <v>874</v>
      </c>
      <c r="D861" t="s">
        <v>11</v>
      </c>
      <c r="E861">
        <v>63</v>
      </c>
      <c r="F861" t="s">
        <v>15</v>
      </c>
      <c r="G861">
        <v>4</v>
      </c>
      <c r="H861">
        <v>50</v>
      </c>
      <c r="I861">
        <v>200</v>
      </c>
    </row>
    <row r="862" spans="1:9" x14ac:dyDescent="0.35">
      <c r="A862">
        <v>861</v>
      </c>
      <c r="B862" s="1">
        <v>44974</v>
      </c>
      <c r="C862" t="s">
        <v>875</v>
      </c>
      <c r="D862" t="s">
        <v>14</v>
      </c>
      <c r="E862">
        <v>41</v>
      </c>
      <c r="F862" t="s">
        <v>15</v>
      </c>
      <c r="G862">
        <v>3</v>
      </c>
      <c r="H862">
        <v>30</v>
      </c>
      <c r="I862">
        <v>90</v>
      </c>
    </row>
    <row r="863" spans="1:9" x14ac:dyDescent="0.35">
      <c r="A863">
        <v>862</v>
      </c>
      <c r="B863" s="1">
        <v>45077</v>
      </c>
      <c r="C863" t="s">
        <v>876</v>
      </c>
      <c r="D863" t="s">
        <v>11</v>
      </c>
      <c r="E863">
        <v>28</v>
      </c>
      <c r="F863" t="s">
        <v>17</v>
      </c>
      <c r="G863">
        <v>4</v>
      </c>
      <c r="H863">
        <v>300</v>
      </c>
      <c r="I863">
        <v>1200</v>
      </c>
    </row>
    <row r="864" spans="1:9" x14ac:dyDescent="0.35">
      <c r="A864">
        <v>863</v>
      </c>
      <c r="B864" s="1">
        <v>45040</v>
      </c>
      <c r="C864" t="s">
        <v>877</v>
      </c>
      <c r="D864" t="s">
        <v>14</v>
      </c>
      <c r="E864">
        <v>30</v>
      </c>
      <c r="F864" t="s">
        <v>17</v>
      </c>
      <c r="G864">
        <v>2</v>
      </c>
      <c r="H864">
        <v>25</v>
      </c>
      <c r="I864">
        <v>50</v>
      </c>
    </row>
    <row r="865" spans="1:9" x14ac:dyDescent="0.35">
      <c r="A865">
        <v>864</v>
      </c>
      <c r="B865" s="1">
        <v>45134</v>
      </c>
      <c r="C865" t="s">
        <v>878</v>
      </c>
      <c r="D865" t="s">
        <v>14</v>
      </c>
      <c r="E865">
        <v>51</v>
      </c>
      <c r="F865" t="s">
        <v>17</v>
      </c>
      <c r="G865">
        <v>1</v>
      </c>
      <c r="H865">
        <v>500</v>
      </c>
      <c r="I865">
        <v>500</v>
      </c>
    </row>
    <row r="866" spans="1:9" x14ac:dyDescent="0.35">
      <c r="A866">
        <v>865</v>
      </c>
      <c r="B866" s="1">
        <v>45281</v>
      </c>
      <c r="C866" t="s">
        <v>879</v>
      </c>
      <c r="D866" t="s">
        <v>14</v>
      </c>
      <c r="E866">
        <v>42</v>
      </c>
      <c r="F866" t="s">
        <v>15</v>
      </c>
      <c r="G866">
        <v>1</v>
      </c>
      <c r="H866">
        <v>300</v>
      </c>
      <c r="I866">
        <v>300</v>
      </c>
    </row>
    <row r="867" spans="1:9" x14ac:dyDescent="0.35">
      <c r="A867">
        <v>866</v>
      </c>
      <c r="B867" s="1">
        <v>45051</v>
      </c>
      <c r="C867" t="s">
        <v>880</v>
      </c>
      <c r="D867" t="s">
        <v>11</v>
      </c>
      <c r="E867">
        <v>24</v>
      </c>
      <c r="F867" t="s">
        <v>17</v>
      </c>
      <c r="G867">
        <v>1</v>
      </c>
      <c r="H867">
        <v>50</v>
      </c>
      <c r="I867">
        <v>50</v>
      </c>
    </row>
    <row r="868" spans="1:9" x14ac:dyDescent="0.35">
      <c r="A868">
        <v>867</v>
      </c>
      <c r="B868" s="1">
        <v>45083</v>
      </c>
      <c r="C868" t="s">
        <v>881</v>
      </c>
      <c r="D868" t="s">
        <v>11</v>
      </c>
      <c r="E868">
        <v>21</v>
      </c>
      <c r="F868" t="s">
        <v>17</v>
      </c>
      <c r="G868">
        <v>1</v>
      </c>
      <c r="H868">
        <v>500</v>
      </c>
      <c r="I868">
        <v>500</v>
      </c>
    </row>
    <row r="869" spans="1:9" x14ac:dyDescent="0.35">
      <c r="A869">
        <v>868</v>
      </c>
      <c r="B869" s="1">
        <v>45266</v>
      </c>
      <c r="C869" t="s">
        <v>882</v>
      </c>
      <c r="D869" t="s">
        <v>14</v>
      </c>
      <c r="E869">
        <v>25</v>
      </c>
      <c r="F869" t="s">
        <v>17</v>
      </c>
      <c r="G869">
        <v>1</v>
      </c>
      <c r="H869">
        <v>300</v>
      </c>
      <c r="I869">
        <v>300</v>
      </c>
    </row>
    <row r="870" spans="1:9" x14ac:dyDescent="0.35">
      <c r="A870">
        <v>869</v>
      </c>
      <c r="B870" s="1">
        <v>45224</v>
      </c>
      <c r="C870" t="s">
        <v>883</v>
      </c>
      <c r="D870" t="s">
        <v>11</v>
      </c>
      <c r="E870">
        <v>37</v>
      </c>
      <c r="F870" t="s">
        <v>12</v>
      </c>
      <c r="G870">
        <v>3</v>
      </c>
      <c r="H870">
        <v>500</v>
      </c>
      <c r="I870">
        <v>1500</v>
      </c>
    </row>
    <row r="871" spans="1:9" x14ac:dyDescent="0.35">
      <c r="A871">
        <v>870</v>
      </c>
      <c r="B871" s="1">
        <v>45115</v>
      </c>
      <c r="C871" t="s">
        <v>884</v>
      </c>
      <c r="D871" t="s">
        <v>14</v>
      </c>
      <c r="E871">
        <v>46</v>
      </c>
      <c r="F871" t="s">
        <v>17</v>
      </c>
      <c r="G871">
        <v>4</v>
      </c>
      <c r="H871">
        <v>30</v>
      </c>
      <c r="I871">
        <v>120</v>
      </c>
    </row>
    <row r="872" spans="1:9" x14ac:dyDescent="0.35">
      <c r="A872">
        <v>871</v>
      </c>
      <c r="B872" s="1">
        <v>45169</v>
      </c>
      <c r="C872" t="s">
        <v>885</v>
      </c>
      <c r="D872" t="s">
        <v>11</v>
      </c>
      <c r="E872">
        <v>62</v>
      </c>
      <c r="F872" t="s">
        <v>12</v>
      </c>
      <c r="G872">
        <v>2</v>
      </c>
      <c r="H872">
        <v>30</v>
      </c>
      <c r="I872">
        <v>60</v>
      </c>
    </row>
    <row r="873" spans="1:9" x14ac:dyDescent="0.35">
      <c r="A873">
        <v>872</v>
      </c>
      <c r="B873" s="1">
        <v>45210</v>
      </c>
      <c r="C873" t="s">
        <v>886</v>
      </c>
      <c r="D873" t="s">
        <v>14</v>
      </c>
      <c r="E873">
        <v>63</v>
      </c>
      <c r="F873" t="s">
        <v>12</v>
      </c>
      <c r="G873">
        <v>3</v>
      </c>
      <c r="H873">
        <v>25</v>
      </c>
      <c r="I873">
        <v>75</v>
      </c>
    </row>
    <row r="874" spans="1:9" x14ac:dyDescent="0.35">
      <c r="A874">
        <v>873</v>
      </c>
      <c r="B874" s="1">
        <v>45198</v>
      </c>
      <c r="C874" t="s">
        <v>887</v>
      </c>
      <c r="D874" t="s">
        <v>14</v>
      </c>
      <c r="E874">
        <v>27</v>
      </c>
      <c r="F874" t="s">
        <v>17</v>
      </c>
      <c r="G874">
        <v>4</v>
      </c>
      <c r="H874">
        <v>25</v>
      </c>
      <c r="I874">
        <v>100</v>
      </c>
    </row>
    <row r="875" spans="1:9" x14ac:dyDescent="0.35">
      <c r="A875">
        <v>874</v>
      </c>
      <c r="B875" s="1">
        <v>45103</v>
      </c>
      <c r="C875" t="s">
        <v>888</v>
      </c>
      <c r="D875" t="s">
        <v>11</v>
      </c>
      <c r="E875">
        <v>60</v>
      </c>
      <c r="F875" t="s">
        <v>12</v>
      </c>
      <c r="G875">
        <v>1</v>
      </c>
      <c r="H875">
        <v>30</v>
      </c>
      <c r="I875">
        <v>30</v>
      </c>
    </row>
    <row r="876" spans="1:9" x14ac:dyDescent="0.35">
      <c r="A876">
        <v>875</v>
      </c>
      <c r="B876" s="1">
        <v>45144</v>
      </c>
      <c r="C876" t="s">
        <v>889</v>
      </c>
      <c r="D876" t="s">
        <v>14</v>
      </c>
      <c r="E876">
        <v>51</v>
      </c>
      <c r="F876" t="s">
        <v>17</v>
      </c>
      <c r="G876">
        <v>4</v>
      </c>
      <c r="H876">
        <v>500</v>
      </c>
      <c r="I876">
        <v>2000</v>
      </c>
    </row>
    <row r="877" spans="1:9" x14ac:dyDescent="0.35">
      <c r="A877">
        <v>876</v>
      </c>
      <c r="B877" s="1">
        <v>45208</v>
      </c>
      <c r="C877" t="s">
        <v>890</v>
      </c>
      <c r="D877" t="s">
        <v>11</v>
      </c>
      <c r="E877">
        <v>43</v>
      </c>
      <c r="F877" t="s">
        <v>15</v>
      </c>
      <c r="G877">
        <v>4</v>
      </c>
      <c r="H877">
        <v>30</v>
      </c>
      <c r="I877">
        <v>120</v>
      </c>
    </row>
    <row r="878" spans="1:9" x14ac:dyDescent="0.35">
      <c r="A878">
        <v>877</v>
      </c>
      <c r="B878" s="1">
        <v>45096</v>
      </c>
      <c r="C878" t="s">
        <v>891</v>
      </c>
      <c r="D878" t="s">
        <v>14</v>
      </c>
      <c r="E878">
        <v>58</v>
      </c>
      <c r="F878" t="s">
        <v>15</v>
      </c>
      <c r="G878">
        <v>1</v>
      </c>
      <c r="H878">
        <v>25</v>
      </c>
      <c r="I878">
        <v>25</v>
      </c>
    </row>
    <row r="879" spans="1:9" x14ac:dyDescent="0.35">
      <c r="A879">
        <v>878</v>
      </c>
      <c r="B879" s="1">
        <v>45107</v>
      </c>
      <c r="C879" t="s">
        <v>892</v>
      </c>
      <c r="D879" t="s">
        <v>14</v>
      </c>
      <c r="E879">
        <v>20</v>
      </c>
      <c r="F879" t="s">
        <v>15</v>
      </c>
      <c r="G879">
        <v>1</v>
      </c>
      <c r="H879">
        <v>30</v>
      </c>
      <c r="I879">
        <v>30</v>
      </c>
    </row>
    <row r="880" spans="1:9" x14ac:dyDescent="0.35">
      <c r="A880">
        <v>879</v>
      </c>
      <c r="B880" s="1">
        <v>45286</v>
      </c>
      <c r="C880" t="s">
        <v>893</v>
      </c>
      <c r="D880" t="s">
        <v>11</v>
      </c>
      <c r="E880">
        <v>23</v>
      </c>
      <c r="F880" t="s">
        <v>15</v>
      </c>
      <c r="G880">
        <v>1</v>
      </c>
      <c r="H880">
        <v>30</v>
      </c>
      <c r="I880">
        <v>30</v>
      </c>
    </row>
    <row r="881" spans="1:9" x14ac:dyDescent="0.35">
      <c r="A881">
        <v>880</v>
      </c>
      <c r="B881" s="1">
        <v>45159</v>
      </c>
      <c r="C881" t="s">
        <v>894</v>
      </c>
      <c r="D881" t="s">
        <v>11</v>
      </c>
      <c r="E881">
        <v>22</v>
      </c>
      <c r="F881" t="s">
        <v>12</v>
      </c>
      <c r="G881">
        <v>2</v>
      </c>
      <c r="H881">
        <v>500</v>
      </c>
      <c r="I881">
        <v>1000</v>
      </c>
    </row>
    <row r="882" spans="1:9" x14ac:dyDescent="0.35">
      <c r="A882">
        <v>881</v>
      </c>
      <c r="B882" s="1">
        <v>45065</v>
      </c>
      <c r="C882" t="s">
        <v>895</v>
      </c>
      <c r="D882" t="s">
        <v>11</v>
      </c>
      <c r="E882">
        <v>22</v>
      </c>
      <c r="F882" t="s">
        <v>17</v>
      </c>
      <c r="G882">
        <v>1</v>
      </c>
      <c r="H882">
        <v>300</v>
      </c>
      <c r="I882">
        <v>300</v>
      </c>
    </row>
    <row r="883" spans="1:9" x14ac:dyDescent="0.35">
      <c r="A883">
        <v>882</v>
      </c>
      <c r="B883" s="1">
        <v>45083</v>
      </c>
      <c r="C883" t="s">
        <v>896</v>
      </c>
      <c r="D883" t="s">
        <v>14</v>
      </c>
      <c r="E883">
        <v>64</v>
      </c>
      <c r="F883" t="s">
        <v>17</v>
      </c>
      <c r="G883">
        <v>2</v>
      </c>
      <c r="H883">
        <v>25</v>
      </c>
      <c r="I883">
        <v>50</v>
      </c>
    </row>
    <row r="884" spans="1:9" x14ac:dyDescent="0.35">
      <c r="A884">
        <v>883</v>
      </c>
      <c r="B884" s="1">
        <v>45055</v>
      </c>
      <c r="C884" t="s">
        <v>897</v>
      </c>
      <c r="D884" t="s">
        <v>11</v>
      </c>
      <c r="E884">
        <v>40</v>
      </c>
      <c r="F884" t="s">
        <v>17</v>
      </c>
      <c r="G884">
        <v>1</v>
      </c>
      <c r="H884">
        <v>500</v>
      </c>
      <c r="I884">
        <v>500</v>
      </c>
    </row>
    <row r="885" spans="1:9" x14ac:dyDescent="0.35">
      <c r="A885">
        <v>884</v>
      </c>
      <c r="B885" s="1">
        <v>45045</v>
      </c>
      <c r="C885" t="s">
        <v>898</v>
      </c>
      <c r="D885" t="s">
        <v>14</v>
      </c>
      <c r="E885">
        <v>26</v>
      </c>
      <c r="F885" t="s">
        <v>15</v>
      </c>
      <c r="G885">
        <v>2</v>
      </c>
      <c r="H885">
        <v>30</v>
      </c>
      <c r="I885">
        <v>60</v>
      </c>
    </row>
    <row r="886" spans="1:9" x14ac:dyDescent="0.35">
      <c r="A886">
        <v>885</v>
      </c>
      <c r="B886" s="1">
        <v>44988</v>
      </c>
      <c r="C886" t="s">
        <v>899</v>
      </c>
      <c r="D886" t="s">
        <v>14</v>
      </c>
      <c r="E886">
        <v>52</v>
      </c>
      <c r="F886" t="s">
        <v>15</v>
      </c>
      <c r="G886">
        <v>4</v>
      </c>
      <c r="H886">
        <v>30</v>
      </c>
      <c r="I886">
        <v>120</v>
      </c>
    </row>
    <row r="887" spans="1:9" x14ac:dyDescent="0.35">
      <c r="A887">
        <v>886</v>
      </c>
      <c r="B887" s="1">
        <v>45025</v>
      </c>
      <c r="C887" t="s">
        <v>900</v>
      </c>
      <c r="D887" t="s">
        <v>11</v>
      </c>
      <c r="E887">
        <v>37</v>
      </c>
      <c r="F887" t="s">
        <v>17</v>
      </c>
      <c r="G887">
        <v>3</v>
      </c>
      <c r="H887">
        <v>300</v>
      </c>
      <c r="I887">
        <v>900</v>
      </c>
    </row>
    <row r="888" spans="1:9" x14ac:dyDescent="0.35">
      <c r="A888">
        <v>887</v>
      </c>
      <c r="B888" s="1">
        <v>45088</v>
      </c>
      <c r="C888" t="s">
        <v>901</v>
      </c>
      <c r="D888" t="s">
        <v>11</v>
      </c>
      <c r="E888">
        <v>59</v>
      </c>
      <c r="F888" t="s">
        <v>15</v>
      </c>
      <c r="G888">
        <v>4</v>
      </c>
      <c r="H888">
        <v>25</v>
      </c>
      <c r="I888">
        <v>100</v>
      </c>
    </row>
    <row r="889" spans="1:9" x14ac:dyDescent="0.35">
      <c r="A889">
        <v>888</v>
      </c>
      <c r="B889" s="1">
        <v>44988</v>
      </c>
      <c r="C889" t="s">
        <v>902</v>
      </c>
      <c r="D889" t="s">
        <v>14</v>
      </c>
      <c r="E889">
        <v>52</v>
      </c>
      <c r="F889" t="s">
        <v>17</v>
      </c>
      <c r="G889">
        <v>4</v>
      </c>
      <c r="H889">
        <v>25</v>
      </c>
      <c r="I889">
        <v>100</v>
      </c>
    </row>
    <row r="890" spans="1:9" x14ac:dyDescent="0.35">
      <c r="A890">
        <v>889</v>
      </c>
      <c r="B890" s="1">
        <v>45201</v>
      </c>
      <c r="C890" t="s">
        <v>903</v>
      </c>
      <c r="D890" t="s">
        <v>14</v>
      </c>
      <c r="E890">
        <v>35</v>
      </c>
      <c r="F890" t="s">
        <v>17</v>
      </c>
      <c r="G890">
        <v>1</v>
      </c>
      <c r="H890">
        <v>50</v>
      </c>
      <c r="I890">
        <v>50</v>
      </c>
    </row>
    <row r="891" spans="1:9" x14ac:dyDescent="0.35">
      <c r="A891">
        <v>890</v>
      </c>
      <c r="B891" s="1">
        <v>45280</v>
      </c>
      <c r="C891" t="s">
        <v>904</v>
      </c>
      <c r="D891" t="s">
        <v>11</v>
      </c>
      <c r="E891">
        <v>34</v>
      </c>
      <c r="F891" t="s">
        <v>17</v>
      </c>
      <c r="G891">
        <v>2</v>
      </c>
      <c r="H891">
        <v>25</v>
      </c>
      <c r="I891">
        <v>50</v>
      </c>
    </row>
    <row r="892" spans="1:9" x14ac:dyDescent="0.35">
      <c r="A892">
        <v>891</v>
      </c>
      <c r="B892" s="1">
        <v>45021</v>
      </c>
      <c r="C892" t="s">
        <v>905</v>
      </c>
      <c r="D892" t="s">
        <v>11</v>
      </c>
      <c r="E892">
        <v>41</v>
      </c>
      <c r="F892" t="s">
        <v>17</v>
      </c>
      <c r="G892">
        <v>3</v>
      </c>
      <c r="H892">
        <v>300</v>
      </c>
      <c r="I892">
        <v>900</v>
      </c>
    </row>
    <row r="893" spans="1:9" x14ac:dyDescent="0.35">
      <c r="A893">
        <v>892</v>
      </c>
      <c r="B893" s="1">
        <v>45025</v>
      </c>
      <c r="C893" t="s">
        <v>906</v>
      </c>
      <c r="D893" t="s">
        <v>11</v>
      </c>
      <c r="E893">
        <v>20</v>
      </c>
      <c r="F893" t="s">
        <v>17</v>
      </c>
      <c r="G893">
        <v>1</v>
      </c>
      <c r="H893">
        <v>50</v>
      </c>
      <c r="I893">
        <v>50</v>
      </c>
    </row>
    <row r="894" spans="1:9" x14ac:dyDescent="0.35">
      <c r="A894">
        <v>893</v>
      </c>
      <c r="B894" s="1">
        <v>45037</v>
      </c>
      <c r="C894" t="s">
        <v>907</v>
      </c>
      <c r="D894" t="s">
        <v>11</v>
      </c>
      <c r="E894">
        <v>49</v>
      </c>
      <c r="F894" t="s">
        <v>17</v>
      </c>
      <c r="G894">
        <v>1</v>
      </c>
      <c r="H894">
        <v>50</v>
      </c>
      <c r="I894">
        <v>50</v>
      </c>
    </row>
    <row r="895" spans="1:9" x14ac:dyDescent="0.35">
      <c r="A895">
        <v>894</v>
      </c>
      <c r="B895" s="1">
        <v>45174</v>
      </c>
      <c r="C895" t="s">
        <v>908</v>
      </c>
      <c r="D895" t="s">
        <v>11</v>
      </c>
      <c r="E895">
        <v>52</v>
      </c>
      <c r="F895" t="s">
        <v>17</v>
      </c>
      <c r="G895">
        <v>1</v>
      </c>
      <c r="H895">
        <v>30</v>
      </c>
      <c r="I895">
        <v>30</v>
      </c>
    </row>
    <row r="896" spans="1:9" x14ac:dyDescent="0.35">
      <c r="A896">
        <v>895</v>
      </c>
      <c r="B896" s="1">
        <v>45068</v>
      </c>
      <c r="C896" t="s">
        <v>909</v>
      </c>
      <c r="D896" t="s">
        <v>14</v>
      </c>
      <c r="E896">
        <v>55</v>
      </c>
      <c r="F896" t="s">
        <v>15</v>
      </c>
      <c r="G896">
        <v>4</v>
      </c>
      <c r="H896">
        <v>30</v>
      </c>
      <c r="I896">
        <v>120</v>
      </c>
    </row>
    <row r="897" spans="1:9" x14ac:dyDescent="0.35">
      <c r="A897">
        <v>896</v>
      </c>
      <c r="B897" s="1">
        <v>45228</v>
      </c>
      <c r="C897" t="s">
        <v>910</v>
      </c>
      <c r="D897" t="s">
        <v>14</v>
      </c>
      <c r="E897">
        <v>30</v>
      </c>
      <c r="F897" t="s">
        <v>17</v>
      </c>
      <c r="G897">
        <v>2</v>
      </c>
      <c r="H897">
        <v>25</v>
      </c>
      <c r="I897">
        <v>50</v>
      </c>
    </row>
    <row r="898" spans="1:9" x14ac:dyDescent="0.35">
      <c r="A898">
        <v>897</v>
      </c>
      <c r="B898" s="1">
        <v>45195</v>
      </c>
      <c r="C898" t="s">
        <v>911</v>
      </c>
      <c r="D898" t="s">
        <v>14</v>
      </c>
      <c r="E898">
        <v>64</v>
      </c>
      <c r="F898" t="s">
        <v>17</v>
      </c>
      <c r="G898">
        <v>2</v>
      </c>
      <c r="H898">
        <v>50</v>
      </c>
      <c r="I898">
        <v>100</v>
      </c>
    </row>
    <row r="899" spans="1:9" x14ac:dyDescent="0.35">
      <c r="A899">
        <v>898</v>
      </c>
      <c r="B899" s="1">
        <v>45232</v>
      </c>
      <c r="C899" t="s">
        <v>912</v>
      </c>
      <c r="D899" t="s">
        <v>14</v>
      </c>
      <c r="E899">
        <v>42</v>
      </c>
      <c r="F899" t="s">
        <v>15</v>
      </c>
      <c r="G899">
        <v>3</v>
      </c>
      <c r="H899">
        <v>30</v>
      </c>
      <c r="I899">
        <v>90</v>
      </c>
    </row>
    <row r="900" spans="1:9" x14ac:dyDescent="0.35">
      <c r="A900">
        <v>899</v>
      </c>
      <c r="B900" s="1">
        <v>45071</v>
      </c>
      <c r="C900" t="s">
        <v>913</v>
      </c>
      <c r="D900" t="s">
        <v>11</v>
      </c>
      <c r="E900">
        <v>26</v>
      </c>
      <c r="F900" t="s">
        <v>15</v>
      </c>
      <c r="G900">
        <v>2</v>
      </c>
      <c r="H900">
        <v>300</v>
      </c>
      <c r="I900">
        <v>600</v>
      </c>
    </row>
    <row r="901" spans="1:9" x14ac:dyDescent="0.35">
      <c r="A901">
        <v>900</v>
      </c>
      <c r="B901" s="1">
        <v>44978</v>
      </c>
      <c r="C901" t="s">
        <v>914</v>
      </c>
      <c r="D901" t="s">
        <v>11</v>
      </c>
      <c r="E901">
        <v>21</v>
      </c>
      <c r="F901" t="s">
        <v>15</v>
      </c>
      <c r="G901">
        <v>2</v>
      </c>
      <c r="H901">
        <v>30</v>
      </c>
      <c r="I901">
        <v>60</v>
      </c>
    </row>
    <row r="902" spans="1:9" x14ac:dyDescent="0.35">
      <c r="A902">
        <v>901</v>
      </c>
      <c r="B902" s="1">
        <v>45026</v>
      </c>
      <c r="C902" t="s">
        <v>915</v>
      </c>
      <c r="D902" t="s">
        <v>11</v>
      </c>
      <c r="E902">
        <v>31</v>
      </c>
      <c r="F902" t="s">
        <v>17</v>
      </c>
      <c r="G902">
        <v>1</v>
      </c>
      <c r="H902">
        <v>30</v>
      </c>
      <c r="I902">
        <v>30</v>
      </c>
    </row>
    <row r="903" spans="1:9" x14ac:dyDescent="0.35">
      <c r="A903">
        <v>902</v>
      </c>
      <c r="B903" s="1">
        <v>45078</v>
      </c>
      <c r="C903" t="s">
        <v>916</v>
      </c>
      <c r="D903" t="s">
        <v>14</v>
      </c>
      <c r="E903">
        <v>54</v>
      </c>
      <c r="F903" t="s">
        <v>12</v>
      </c>
      <c r="G903">
        <v>1</v>
      </c>
      <c r="H903">
        <v>50</v>
      </c>
      <c r="I903">
        <v>50</v>
      </c>
    </row>
    <row r="904" spans="1:9" x14ac:dyDescent="0.35">
      <c r="A904">
        <v>903</v>
      </c>
      <c r="B904" s="1">
        <v>45043</v>
      </c>
      <c r="C904" t="s">
        <v>917</v>
      </c>
      <c r="D904" t="s">
        <v>14</v>
      </c>
      <c r="E904">
        <v>51</v>
      </c>
      <c r="F904" t="s">
        <v>12</v>
      </c>
      <c r="G904">
        <v>4</v>
      </c>
      <c r="H904">
        <v>50</v>
      </c>
      <c r="I904">
        <v>200</v>
      </c>
    </row>
    <row r="905" spans="1:9" x14ac:dyDescent="0.35">
      <c r="A905">
        <v>904</v>
      </c>
      <c r="B905" s="1">
        <v>45111</v>
      </c>
      <c r="C905" t="s">
        <v>918</v>
      </c>
      <c r="D905" t="s">
        <v>11</v>
      </c>
      <c r="E905">
        <v>28</v>
      </c>
      <c r="F905" t="s">
        <v>15</v>
      </c>
      <c r="G905">
        <v>1</v>
      </c>
      <c r="H905">
        <v>500</v>
      </c>
      <c r="I905">
        <v>500</v>
      </c>
    </row>
    <row r="906" spans="1:9" x14ac:dyDescent="0.35">
      <c r="A906">
        <v>905</v>
      </c>
      <c r="B906" s="1">
        <v>45018</v>
      </c>
      <c r="C906" t="s">
        <v>919</v>
      </c>
      <c r="D906" t="s">
        <v>11</v>
      </c>
      <c r="E906">
        <v>58</v>
      </c>
      <c r="F906" t="s">
        <v>12</v>
      </c>
      <c r="G906">
        <v>1</v>
      </c>
      <c r="H906">
        <v>300</v>
      </c>
      <c r="I906">
        <v>300</v>
      </c>
    </row>
    <row r="907" spans="1:9" x14ac:dyDescent="0.35">
      <c r="A907">
        <v>906</v>
      </c>
      <c r="B907" s="1">
        <v>45081</v>
      </c>
      <c r="C907" t="s">
        <v>920</v>
      </c>
      <c r="D907" t="s">
        <v>14</v>
      </c>
      <c r="E907">
        <v>20</v>
      </c>
      <c r="F907" t="s">
        <v>15</v>
      </c>
      <c r="G907">
        <v>1</v>
      </c>
      <c r="H907">
        <v>50</v>
      </c>
      <c r="I907">
        <v>50</v>
      </c>
    </row>
    <row r="908" spans="1:9" x14ac:dyDescent="0.35">
      <c r="A908">
        <v>907</v>
      </c>
      <c r="B908" s="1">
        <v>44934</v>
      </c>
      <c r="C908" t="s">
        <v>921</v>
      </c>
      <c r="D908" t="s">
        <v>14</v>
      </c>
      <c r="E908">
        <v>45</v>
      </c>
      <c r="F908" t="s">
        <v>17</v>
      </c>
      <c r="G908">
        <v>1</v>
      </c>
      <c r="H908">
        <v>25</v>
      </c>
      <c r="I908">
        <v>25</v>
      </c>
    </row>
    <row r="909" spans="1:9" x14ac:dyDescent="0.35">
      <c r="A909">
        <v>908</v>
      </c>
      <c r="B909" s="1">
        <v>45289</v>
      </c>
      <c r="C909" t="s">
        <v>922</v>
      </c>
      <c r="D909" t="s">
        <v>11</v>
      </c>
      <c r="E909">
        <v>46</v>
      </c>
      <c r="F909" t="s">
        <v>12</v>
      </c>
      <c r="G909">
        <v>4</v>
      </c>
      <c r="H909">
        <v>300</v>
      </c>
      <c r="I909">
        <v>1200</v>
      </c>
    </row>
    <row r="910" spans="1:9" x14ac:dyDescent="0.35">
      <c r="A910">
        <v>909</v>
      </c>
      <c r="B910" s="1">
        <v>45200</v>
      </c>
      <c r="C910" t="s">
        <v>923</v>
      </c>
      <c r="D910" t="s">
        <v>11</v>
      </c>
      <c r="E910">
        <v>26</v>
      </c>
      <c r="F910" t="s">
        <v>17</v>
      </c>
      <c r="G910">
        <v>1</v>
      </c>
      <c r="H910">
        <v>300</v>
      </c>
      <c r="I910">
        <v>300</v>
      </c>
    </row>
    <row r="911" spans="1:9" x14ac:dyDescent="0.35">
      <c r="A911">
        <v>910</v>
      </c>
      <c r="B911" s="1">
        <v>44991</v>
      </c>
      <c r="C911" t="s">
        <v>924</v>
      </c>
      <c r="D911" t="s">
        <v>14</v>
      </c>
      <c r="E911">
        <v>20</v>
      </c>
      <c r="F911" t="s">
        <v>12</v>
      </c>
      <c r="G911">
        <v>3</v>
      </c>
      <c r="H911">
        <v>50</v>
      </c>
      <c r="I911">
        <v>150</v>
      </c>
    </row>
    <row r="912" spans="1:9" x14ac:dyDescent="0.35">
      <c r="A912">
        <v>911</v>
      </c>
      <c r="B912" s="1">
        <v>45067</v>
      </c>
      <c r="C912" t="s">
        <v>925</v>
      </c>
      <c r="D912" t="s">
        <v>11</v>
      </c>
      <c r="E912">
        <v>42</v>
      </c>
      <c r="F912" t="s">
        <v>17</v>
      </c>
      <c r="G912">
        <v>3</v>
      </c>
      <c r="H912">
        <v>300</v>
      </c>
      <c r="I912">
        <v>900</v>
      </c>
    </row>
    <row r="913" spans="1:9" x14ac:dyDescent="0.35">
      <c r="A913">
        <v>912</v>
      </c>
      <c r="B913" s="1">
        <v>44950</v>
      </c>
      <c r="C913" t="s">
        <v>926</v>
      </c>
      <c r="D913" t="s">
        <v>11</v>
      </c>
      <c r="E913">
        <v>51</v>
      </c>
      <c r="F913" t="s">
        <v>12</v>
      </c>
      <c r="G913">
        <v>3</v>
      </c>
      <c r="H913">
        <v>50</v>
      </c>
      <c r="I913">
        <v>150</v>
      </c>
    </row>
    <row r="914" spans="1:9" x14ac:dyDescent="0.35">
      <c r="A914">
        <v>913</v>
      </c>
      <c r="B914" s="1">
        <v>44954</v>
      </c>
      <c r="C914" t="s">
        <v>927</v>
      </c>
      <c r="D914" t="s">
        <v>11</v>
      </c>
      <c r="E914">
        <v>29</v>
      </c>
      <c r="F914" t="s">
        <v>17</v>
      </c>
      <c r="G914">
        <v>3</v>
      </c>
      <c r="H914">
        <v>30</v>
      </c>
      <c r="I914">
        <v>90</v>
      </c>
    </row>
    <row r="915" spans="1:9" x14ac:dyDescent="0.35">
      <c r="A915">
        <v>914</v>
      </c>
      <c r="B915" s="1">
        <v>45210</v>
      </c>
      <c r="C915" t="s">
        <v>928</v>
      </c>
      <c r="D915" t="s">
        <v>14</v>
      </c>
      <c r="E915">
        <v>59</v>
      </c>
      <c r="F915" t="s">
        <v>17</v>
      </c>
      <c r="G915">
        <v>1</v>
      </c>
      <c r="H915">
        <v>500</v>
      </c>
      <c r="I915">
        <v>500</v>
      </c>
    </row>
    <row r="916" spans="1:9" x14ac:dyDescent="0.35">
      <c r="A916">
        <v>915</v>
      </c>
      <c r="B916" s="1">
        <v>45076</v>
      </c>
      <c r="C916" t="s">
        <v>929</v>
      </c>
      <c r="D916" t="s">
        <v>14</v>
      </c>
      <c r="E916">
        <v>26</v>
      </c>
      <c r="F916" t="s">
        <v>12</v>
      </c>
      <c r="G916">
        <v>3</v>
      </c>
      <c r="H916">
        <v>30</v>
      </c>
      <c r="I916">
        <v>90</v>
      </c>
    </row>
    <row r="917" spans="1:9" x14ac:dyDescent="0.35">
      <c r="A917">
        <v>916</v>
      </c>
      <c r="B917" s="1">
        <v>45284</v>
      </c>
      <c r="C917" t="s">
        <v>930</v>
      </c>
      <c r="D917" t="s">
        <v>14</v>
      </c>
      <c r="E917">
        <v>32</v>
      </c>
      <c r="F917" t="s">
        <v>17</v>
      </c>
      <c r="G917">
        <v>1</v>
      </c>
      <c r="H917">
        <v>50</v>
      </c>
      <c r="I917">
        <v>50</v>
      </c>
    </row>
    <row r="918" spans="1:9" x14ac:dyDescent="0.35">
      <c r="A918">
        <v>917</v>
      </c>
      <c r="B918" s="1">
        <v>44991</v>
      </c>
      <c r="C918" t="s">
        <v>931</v>
      </c>
      <c r="D918" t="s">
        <v>14</v>
      </c>
      <c r="E918">
        <v>57</v>
      </c>
      <c r="F918" t="s">
        <v>17</v>
      </c>
      <c r="G918">
        <v>4</v>
      </c>
      <c r="H918">
        <v>50</v>
      </c>
      <c r="I918">
        <v>200</v>
      </c>
    </row>
    <row r="919" spans="1:9" x14ac:dyDescent="0.35">
      <c r="A919">
        <v>918</v>
      </c>
      <c r="B919" s="1">
        <v>45253</v>
      </c>
      <c r="C919" t="s">
        <v>932</v>
      </c>
      <c r="D919" t="s">
        <v>14</v>
      </c>
      <c r="E919">
        <v>42</v>
      </c>
      <c r="F919" t="s">
        <v>17</v>
      </c>
      <c r="G919">
        <v>3</v>
      </c>
      <c r="H919">
        <v>30</v>
      </c>
      <c r="I919">
        <v>90</v>
      </c>
    </row>
    <row r="920" spans="1:9" x14ac:dyDescent="0.35">
      <c r="A920">
        <v>919</v>
      </c>
      <c r="B920" s="1">
        <v>45178</v>
      </c>
      <c r="C920" t="s">
        <v>933</v>
      </c>
      <c r="D920" t="s">
        <v>14</v>
      </c>
      <c r="E920">
        <v>22</v>
      </c>
      <c r="F920" t="s">
        <v>12</v>
      </c>
      <c r="G920">
        <v>2</v>
      </c>
      <c r="H920">
        <v>25</v>
      </c>
      <c r="I920">
        <v>50</v>
      </c>
    </row>
    <row r="921" spans="1:9" x14ac:dyDescent="0.35">
      <c r="A921">
        <v>920</v>
      </c>
      <c r="B921" s="1">
        <v>44979</v>
      </c>
      <c r="C921" t="s">
        <v>934</v>
      </c>
      <c r="D921" t="s">
        <v>14</v>
      </c>
      <c r="E921">
        <v>28</v>
      </c>
      <c r="F921" t="s">
        <v>12</v>
      </c>
      <c r="G921">
        <v>3</v>
      </c>
      <c r="H921">
        <v>25</v>
      </c>
      <c r="I921">
        <v>75</v>
      </c>
    </row>
    <row r="922" spans="1:9" x14ac:dyDescent="0.35">
      <c r="A922">
        <v>921</v>
      </c>
      <c r="B922" s="1">
        <v>44933</v>
      </c>
      <c r="C922" t="s">
        <v>935</v>
      </c>
      <c r="D922" t="s">
        <v>11</v>
      </c>
      <c r="E922">
        <v>51</v>
      </c>
      <c r="F922" t="s">
        <v>17</v>
      </c>
      <c r="G922">
        <v>3</v>
      </c>
      <c r="H922">
        <v>25</v>
      </c>
      <c r="I922">
        <v>75</v>
      </c>
    </row>
    <row r="923" spans="1:9" x14ac:dyDescent="0.35">
      <c r="A923">
        <v>922</v>
      </c>
      <c r="B923" s="1">
        <v>45220</v>
      </c>
      <c r="C923" t="s">
        <v>936</v>
      </c>
      <c r="D923" t="s">
        <v>11</v>
      </c>
      <c r="E923">
        <v>41</v>
      </c>
      <c r="F923" t="s">
        <v>17</v>
      </c>
      <c r="G923">
        <v>1</v>
      </c>
      <c r="H923">
        <v>50</v>
      </c>
      <c r="I923">
        <v>50</v>
      </c>
    </row>
    <row r="924" spans="1:9" x14ac:dyDescent="0.35">
      <c r="A924">
        <v>923</v>
      </c>
      <c r="B924" s="1">
        <v>45072</v>
      </c>
      <c r="C924" t="s">
        <v>937</v>
      </c>
      <c r="D924" t="s">
        <v>11</v>
      </c>
      <c r="E924">
        <v>32</v>
      </c>
      <c r="F924" t="s">
        <v>12</v>
      </c>
      <c r="G924">
        <v>3</v>
      </c>
      <c r="H924">
        <v>300</v>
      </c>
      <c r="I924">
        <v>900</v>
      </c>
    </row>
    <row r="925" spans="1:9" x14ac:dyDescent="0.35">
      <c r="A925">
        <v>924</v>
      </c>
      <c r="B925" s="1">
        <v>45167</v>
      </c>
      <c r="C925" t="s">
        <v>938</v>
      </c>
      <c r="D925" t="s">
        <v>11</v>
      </c>
      <c r="E925">
        <v>55</v>
      </c>
      <c r="F925" t="s">
        <v>12</v>
      </c>
      <c r="G925">
        <v>2</v>
      </c>
      <c r="H925">
        <v>50</v>
      </c>
      <c r="I925">
        <v>100</v>
      </c>
    </row>
    <row r="926" spans="1:9" x14ac:dyDescent="0.35">
      <c r="A926">
        <v>925</v>
      </c>
      <c r="B926" s="1">
        <v>45172</v>
      </c>
      <c r="C926" t="s">
        <v>939</v>
      </c>
      <c r="D926" t="s">
        <v>11</v>
      </c>
      <c r="E926">
        <v>25</v>
      </c>
      <c r="F926" t="s">
        <v>17</v>
      </c>
      <c r="G926">
        <v>1</v>
      </c>
      <c r="H926">
        <v>300</v>
      </c>
      <c r="I926">
        <v>300</v>
      </c>
    </row>
    <row r="927" spans="1:9" x14ac:dyDescent="0.35">
      <c r="A927">
        <v>926</v>
      </c>
      <c r="B927" s="1">
        <v>45152</v>
      </c>
      <c r="C927" t="s">
        <v>940</v>
      </c>
      <c r="D927" t="s">
        <v>11</v>
      </c>
      <c r="E927">
        <v>22</v>
      </c>
      <c r="F927" t="s">
        <v>17</v>
      </c>
      <c r="G927">
        <v>1</v>
      </c>
      <c r="H927">
        <v>30</v>
      </c>
      <c r="I927">
        <v>30</v>
      </c>
    </row>
    <row r="928" spans="1:9" x14ac:dyDescent="0.35">
      <c r="A928">
        <v>927</v>
      </c>
      <c r="B928" s="1">
        <v>45101</v>
      </c>
      <c r="C928" t="s">
        <v>941</v>
      </c>
      <c r="D928" t="s">
        <v>11</v>
      </c>
      <c r="E928">
        <v>43</v>
      </c>
      <c r="F928" t="s">
        <v>17</v>
      </c>
      <c r="G928">
        <v>4</v>
      </c>
      <c r="H928">
        <v>500</v>
      </c>
      <c r="I928">
        <v>2000</v>
      </c>
    </row>
    <row r="929" spans="1:9" x14ac:dyDescent="0.35">
      <c r="A929">
        <v>928</v>
      </c>
      <c r="B929" s="1">
        <v>45021</v>
      </c>
      <c r="C929" t="s">
        <v>942</v>
      </c>
      <c r="D929" t="s">
        <v>14</v>
      </c>
      <c r="E929">
        <v>35</v>
      </c>
      <c r="F929" t="s">
        <v>15</v>
      </c>
      <c r="G929">
        <v>4</v>
      </c>
      <c r="H929">
        <v>300</v>
      </c>
      <c r="I929">
        <v>1200</v>
      </c>
    </row>
    <row r="930" spans="1:9" x14ac:dyDescent="0.35">
      <c r="A930">
        <v>929</v>
      </c>
      <c r="B930" s="1">
        <v>44953</v>
      </c>
      <c r="C930" t="s">
        <v>943</v>
      </c>
      <c r="D930" t="s">
        <v>14</v>
      </c>
      <c r="E930">
        <v>23</v>
      </c>
      <c r="F930" t="s">
        <v>12</v>
      </c>
      <c r="G930">
        <v>3</v>
      </c>
      <c r="H930">
        <v>25</v>
      </c>
      <c r="I930">
        <v>75</v>
      </c>
    </row>
    <row r="931" spans="1:9" x14ac:dyDescent="0.35">
      <c r="A931">
        <v>930</v>
      </c>
      <c r="B931" s="1">
        <v>45056</v>
      </c>
      <c r="C931" t="s">
        <v>944</v>
      </c>
      <c r="D931" t="s">
        <v>11</v>
      </c>
      <c r="E931">
        <v>54</v>
      </c>
      <c r="F931" t="s">
        <v>15</v>
      </c>
      <c r="G931">
        <v>4</v>
      </c>
      <c r="H931">
        <v>50</v>
      </c>
      <c r="I931">
        <v>200</v>
      </c>
    </row>
    <row r="932" spans="1:9" x14ac:dyDescent="0.35">
      <c r="A932">
        <v>931</v>
      </c>
      <c r="B932" s="1">
        <v>45171</v>
      </c>
      <c r="C932" t="s">
        <v>945</v>
      </c>
      <c r="D932" t="s">
        <v>11</v>
      </c>
      <c r="E932">
        <v>30</v>
      </c>
      <c r="F932" t="s">
        <v>12</v>
      </c>
      <c r="G932">
        <v>4</v>
      </c>
      <c r="H932">
        <v>30</v>
      </c>
      <c r="I932">
        <v>120</v>
      </c>
    </row>
    <row r="933" spans="1:9" x14ac:dyDescent="0.35">
      <c r="A933">
        <v>932</v>
      </c>
      <c r="B933" s="1">
        <v>44985</v>
      </c>
      <c r="C933" t="s">
        <v>946</v>
      </c>
      <c r="D933" t="s">
        <v>14</v>
      </c>
      <c r="E933">
        <v>45</v>
      </c>
      <c r="F933" t="s">
        <v>12</v>
      </c>
      <c r="G933">
        <v>4</v>
      </c>
      <c r="H933">
        <v>25</v>
      </c>
      <c r="I933">
        <v>100</v>
      </c>
    </row>
    <row r="934" spans="1:9" x14ac:dyDescent="0.35">
      <c r="A934">
        <v>933</v>
      </c>
      <c r="B934" s="1">
        <v>44960</v>
      </c>
      <c r="C934" t="s">
        <v>947</v>
      </c>
      <c r="D934" t="s">
        <v>11</v>
      </c>
      <c r="E934">
        <v>22</v>
      </c>
      <c r="F934" t="s">
        <v>12</v>
      </c>
      <c r="G934">
        <v>1</v>
      </c>
      <c r="H934">
        <v>30</v>
      </c>
      <c r="I934">
        <v>30</v>
      </c>
    </row>
    <row r="935" spans="1:9" x14ac:dyDescent="0.35">
      <c r="A935">
        <v>934</v>
      </c>
      <c r="B935" s="1">
        <v>45132</v>
      </c>
      <c r="C935" t="s">
        <v>948</v>
      </c>
      <c r="D935" t="s">
        <v>11</v>
      </c>
      <c r="E935">
        <v>30</v>
      </c>
      <c r="F935" t="s">
        <v>12</v>
      </c>
      <c r="G935">
        <v>1</v>
      </c>
      <c r="H935">
        <v>500</v>
      </c>
      <c r="I935">
        <v>500</v>
      </c>
    </row>
    <row r="936" spans="1:9" x14ac:dyDescent="0.35">
      <c r="A936">
        <v>935</v>
      </c>
      <c r="B936" s="1">
        <v>45178</v>
      </c>
      <c r="C936" t="s">
        <v>949</v>
      </c>
      <c r="D936" t="s">
        <v>14</v>
      </c>
      <c r="E936">
        <v>34</v>
      </c>
      <c r="F936" t="s">
        <v>12</v>
      </c>
      <c r="G936">
        <v>1</v>
      </c>
      <c r="H936">
        <v>50</v>
      </c>
      <c r="I936">
        <v>50</v>
      </c>
    </row>
    <row r="937" spans="1:9" x14ac:dyDescent="0.35">
      <c r="A937">
        <v>936</v>
      </c>
      <c r="B937" s="1">
        <v>44964</v>
      </c>
      <c r="C937" t="s">
        <v>950</v>
      </c>
      <c r="D937" t="s">
        <v>11</v>
      </c>
      <c r="E937">
        <v>57</v>
      </c>
      <c r="F937" t="s">
        <v>12</v>
      </c>
      <c r="G937">
        <v>4</v>
      </c>
      <c r="H937">
        <v>50</v>
      </c>
      <c r="I937">
        <v>200</v>
      </c>
    </row>
    <row r="938" spans="1:9" x14ac:dyDescent="0.35">
      <c r="A938">
        <v>937</v>
      </c>
      <c r="B938" s="1">
        <v>45222</v>
      </c>
      <c r="C938" t="s">
        <v>951</v>
      </c>
      <c r="D938" t="s">
        <v>14</v>
      </c>
      <c r="E938">
        <v>62</v>
      </c>
      <c r="F938" t="s">
        <v>12</v>
      </c>
      <c r="G938">
        <v>1</v>
      </c>
      <c r="H938">
        <v>500</v>
      </c>
      <c r="I938">
        <v>500</v>
      </c>
    </row>
    <row r="939" spans="1:9" x14ac:dyDescent="0.35">
      <c r="A939">
        <v>938</v>
      </c>
      <c r="B939" s="1">
        <v>45249</v>
      </c>
      <c r="C939" t="s">
        <v>952</v>
      </c>
      <c r="D939" t="s">
        <v>11</v>
      </c>
      <c r="E939">
        <v>49</v>
      </c>
      <c r="F939" t="s">
        <v>15</v>
      </c>
      <c r="G939">
        <v>4</v>
      </c>
      <c r="H939">
        <v>50</v>
      </c>
      <c r="I939">
        <v>200</v>
      </c>
    </row>
    <row r="940" spans="1:9" x14ac:dyDescent="0.35">
      <c r="A940">
        <v>939</v>
      </c>
      <c r="B940" s="1">
        <v>45278</v>
      </c>
      <c r="C940" t="s">
        <v>953</v>
      </c>
      <c r="D940" t="s">
        <v>14</v>
      </c>
      <c r="E940">
        <v>46</v>
      </c>
      <c r="F940" t="s">
        <v>17</v>
      </c>
      <c r="G940">
        <v>1</v>
      </c>
      <c r="H940">
        <v>300</v>
      </c>
      <c r="I940">
        <v>300</v>
      </c>
    </row>
    <row r="941" spans="1:9" x14ac:dyDescent="0.35">
      <c r="A941">
        <v>940</v>
      </c>
      <c r="B941" s="1">
        <v>44954</v>
      </c>
      <c r="C941" t="s">
        <v>954</v>
      </c>
      <c r="D941" t="s">
        <v>14</v>
      </c>
      <c r="E941">
        <v>20</v>
      </c>
      <c r="F941" t="s">
        <v>17</v>
      </c>
      <c r="G941">
        <v>1</v>
      </c>
      <c r="H941">
        <v>30</v>
      </c>
      <c r="I941">
        <v>30</v>
      </c>
    </row>
    <row r="942" spans="1:9" x14ac:dyDescent="0.35">
      <c r="A942">
        <v>941</v>
      </c>
      <c r="B942" s="1">
        <v>45004</v>
      </c>
      <c r="C942" t="s">
        <v>955</v>
      </c>
      <c r="D942" t="s">
        <v>14</v>
      </c>
      <c r="E942">
        <v>57</v>
      </c>
      <c r="F942" t="s">
        <v>15</v>
      </c>
      <c r="G942">
        <v>2</v>
      </c>
      <c r="H942">
        <v>25</v>
      </c>
      <c r="I942">
        <v>50</v>
      </c>
    </row>
    <row r="943" spans="1:9" x14ac:dyDescent="0.35">
      <c r="A943">
        <v>942</v>
      </c>
      <c r="B943" s="1">
        <v>45003</v>
      </c>
      <c r="C943" t="s">
        <v>956</v>
      </c>
      <c r="D943" t="s">
        <v>11</v>
      </c>
      <c r="E943">
        <v>51</v>
      </c>
      <c r="F943" t="s">
        <v>15</v>
      </c>
      <c r="G943">
        <v>3</v>
      </c>
      <c r="H943">
        <v>500</v>
      </c>
      <c r="I943">
        <v>1500</v>
      </c>
    </row>
    <row r="944" spans="1:9" x14ac:dyDescent="0.35">
      <c r="A944">
        <v>943</v>
      </c>
      <c r="B944" s="1">
        <v>45215</v>
      </c>
      <c r="C944" t="s">
        <v>957</v>
      </c>
      <c r="D944" t="s">
        <v>14</v>
      </c>
      <c r="E944">
        <v>57</v>
      </c>
      <c r="F944" t="s">
        <v>15</v>
      </c>
      <c r="G944">
        <v>4</v>
      </c>
      <c r="H944">
        <v>300</v>
      </c>
      <c r="I944">
        <v>1200</v>
      </c>
    </row>
    <row r="945" spans="1:9" x14ac:dyDescent="0.35">
      <c r="A945">
        <v>944</v>
      </c>
      <c r="B945" s="1">
        <v>45082</v>
      </c>
      <c r="C945" t="s">
        <v>958</v>
      </c>
      <c r="D945" t="s">
        <v>11</v>
      </c>
      <c r="E945">
        <v>44</v>
      </c>
      <c r="F945" t="s">
        <v>15</v>
      </c>
      <c r="G945">
        <v>2</v>
      </c>
      <c r="H945">
        <v>25</v>
      </c>
      <c r="I945">
        <v>50</v>
      </c>
    </row>
    <row r="946" spans="1:9" x14ac:dyDescent="0.35">
      <c r="A946">
        <v>945</v>
      </c>
      <c r="B946" s="1">
        <v>44970</v>
      </c>
      <c r="C946" t="s">
        <v>959</v>
      </c>
      <c r="D946" t="s">
        <v>11</v>
      </c>
      <c r="E946">
        <v>30</v>
      </c>
      <c r="F946" t="s">
        <v>12</v>
      </c>
      <c r="G946">
        <v>1</v>
      </c>
      <c r="H946">
        <v>25</v>
      </c>
      <c r="I946">
        <v>25</v>
      </c>
    </row>
    <row r="947" spans="1:9" x14ac:dyDescent="0.35">
      <c r="A947">
        <v>946</v>
      </c>
      <c r="B947" s="1">
        <v>45054</v>
      </c>
      <c r="C947" t="s">
        <v>960</v>
      </c>
      <c r="D947" t="s">
        <v>11</v>
      </c>
      <c r="E947">
        <v>62</v>
      </c>
      <c r="F947" t="s">
        <v>17</v>
      </c>
      <c r="G947">
        <v>4</v>
      </c>
      <c r="H947">
        <v>500</v>
      </c>
      <c r="I947">
        <v>2000</v>
      </c>
    </row>
    <row r="948" spans="1:9" x14ac:dyDescent="0.35">
      <c r="A948">
        <v>947</v>
      </c>
      <c r="B948" s="1">
        <v>44987</v>
      </c>
      <c r="C948" t="s">
        <v>961</v>
      </c>
      <c r="D948" t="s">
        <v>11</v>
      </c>
      <c r="E948">
        <v>50</v>
      </c>
      <c r="F948" t="s">
        <v>12</v>
      </c>
      <c r="G948">
        <v>1</v>
      </c>
      <c r="H948">
        <v>300</v>
      </c>
      <c r="I948">
        <v>300</v>
      </c>
    </row>
    <row r="949" spans="1:9" x14ac:dyDescent="0.35">
      <c r="A949">
        <v>948</v>
      </c>
      <c r="B949" s="1">
        <v>45212</v>
      </c>
      <c r="C949" t="s">
        <v>962</v>
      </c>
      <c r="D949" t="s">
        <v>14</v>
      </c>
      <c r="E949">
        <v>23</v>
      </c>
      <c r="F949" t="s">
        <v>17</v>
      </c>
      <c r="G949">
        <v>3</v>
      </c>
      <c r="H949">
        <v>25</v>
      </c>
      <c r="I949">
        <v>75</v>
      </c>
    </row>
    <row r="950" spans="1:9" x14ac:dyDescent="0.35">
      <c r="A950">
        <v>949</v>
      </c>
      <c r="B950" s="1">
        <v>45140</v>
      </c>
      <c r="C950" t="s">
        <v>963</v>
      </c>
      <c r="D950" t="s">
        <v>14</v>
      </c>
      <c r="E950">
        <v>41</v>
      </c>
      <c r="F950" t="s">
        <v>17</v>
      </c>
      <c r="G950">
        <v>2</v>
      </c>
      <c r="H950">
        <v>25</v>
      </c>
      <c r="I950">
        <v>50</v>
      </c>
    </row>
    <row r="951" spans="1:9" x14ac:dyDescent="0.35">
      <c r="A951">
        <v>950</v>
      </c>
      <c r="B951" s="1">
        <v>45237</v>
      </c>
      <c r="C951" t="s">
        <v>964</v>
      </c>
      <c r="D951" t="s">
        <v>11</v>
      </c>
      <c r="E951">
        <v>36</v>
      </c>
      <c r="F951" t="s">
        <v>15</v>
      </c>
      <c r="G951">
        <v>3</v>
      </c>
      <c r="H951">
        <v>300</v>
      </c>
      <c r="I951">
        <v>900</v>
      </c>
    </row>
    <row r="952" spans="1:9" x14ac:dyDescent="0.35">
      <c r="A952">
        <v>951</v>
      </c>
      <c r="B952" s="1">
        <v>45232</v>
      </c>
      <c r="C952" t="s">
        <v>965</v>
      </c>
      <c r="D952" t="s">
        <v>11</v>
      </c>
      <c r="E952">
        <v>33</v>
      </c>
      <c r="F952" t="s">
        <v>12</v>
      </c>
      <c r="G952">
        <v>2</v>
      </c>
      <c r="H952">
        <v>50</v>
      </c>
      <c r="I952">
        <v>100</v>
      </c>
    </row>
    <row r="953" spans="1:9" x14ac:dyDescent="0.35">
      <c r="A953">
        <v>952</v>
      </c>
      <c r="B953" s="1">
        <v>45243</v>
      </c>
      <c r="C953" t="s">
        <v>966</v>
      </c>
      <c r="D953" t="s">
        <v>14</v>
      </c>
      <c r="E953">
        <v>57</v>
      </c>
      <c r="F953" t="s">
        <v>15</v>
      </c>
      <c r="G953">
        <v>1</v>
      </c>
      <c r="H953">
        <v>25</v>
      </c>
      <c r="I953">
        <v>25</v>
      </c>
    </row>
    <row r="954" spans="1:9" x14ac:dyDescent="0.35">
      <c r="A954">
        <v>953</v>
      </c>
      <c r="B954" s="1">
        <v>45042</v>
      </c>
      <c r="C954" t="s">
        <v>967</v>
      </c>
      <c r="D954" t="s">
        <v>11</v>
      </c>
      <c r="E954">
        <v>45</v>
      </c>
      <c r="F954" t="s">
        <v>12</v>
      </c>
      <c r="G954">
        <v>3</v>
      </c>
      <c r="H954">
        <v>30</v>
      </c>
      <c r="I954">
        <v>90</v>
      </c>
    </row>
    <row r="955" spans="1:9" x14ac:dyDescent="0.35">
      <c r="A955">
        <v>954</v>
      </c>
      <c r="B955" s="1">
        <v>45194</v>
      </c>
      <c r="C955" t="s">
        <v>968</v>
      </c>
      <c r="D955" t="s">
        <v>14</v>
      </c>
      <c r="E955">
        <v>50</v>
      </c>
      <c r="F955" t="s">
        <v>17</v>
      </c>
      <c r="G955">
        <v>3</v>
      </c>
      <c r="H955">
        <v>300</v>
      </c>
      <c r="I955">
        <v>900</v>
      </c>
    </row>
    <row r="956" spans="1:9" x14ac:dyDescent="0.35">
      <c r="A956">
        <v>955</v>
      </c>
      <c r="B956" s="1">
        <v>45121</v>
      </c>
      <c r="C956" t="s">
        <v>969</v>
      </c>
      <c r="D956" t="s">
        <v>11</v>
      </c>
      <c r="E956">
        <v>58</v>
      </c>
      <c r="F956" t="s">
        <v>15</v>
      </c>
      <c r="G956">
        <v>1</v>
      </c>
      <c r="H956">
        <v>25</v>
      </c>
      <c r="I956">
        <v>25</v>
      </c>
    </row>
    <row r="957" spans="1:9" x14ac:dyDescent="0.35">
      <c r="A957">
        <v>956</v>
      </c>
      <c r="B957" s="1">
        <v>45157</v>
      </c>
      <c r="C957" t="s">
        <v>970</v>
      </c>
      <c r="D957" t="s">
        <v>11</v>
      </c>
      <c r="E957">
        <v>30</v>
      </c>
      <c r="F957" t="s">
        <v>15</v>
      </c>
      <c r="G957">
        <v>3</v>
      </c>
      <c r="H957">
        <v>500</v>
      </c>
      <c r="I957">
        <v>1500</v>
      </c>
    </row>
    <row r="958" spans="1:9" x14ac:dyDescent="0.35">
      <c r="A958">
        <v>957</v>
      </c>
      <c r="B958" s="1">
        <v>45153</v>
      </c>
      <c r="C958" t="s">
        <v>971</v>
      </c>
      <c r="D958" t="s">
        <v>14</v>
      </c>
      <c r="E958">
        <v>60</v>
      </c>
      <c r="F958" t="s">
        <v>17</v>
      </c>
      <c r="G958">
        <v>4</v>
      </c>
      <c r="H958">
        <v>30</v>
      </c>
      <c r="I958">
        <v>120</v>
      </c>
    </row>
    <row r="959" spans="1:9" x14ac:dyDescent="0.35">
      <c r="A959">
        <v>958</v>
      </c>
      <c r="B959" s="1">
        <v>45079</v>
      </c>
      <c r="C959" t="s">
        <v>972</v>
      </c>
      <c r="D959" t="s">
        <v>11</v>
      </c>
      <c r="E959">
        <v>62</v>
      </c>
      <c r="F959" t="s">
        <v>17</v>
      </c>
      <c r="G959">
        <v>2</v>
      </c>
      <c r="H959">
        <v>25</v>
      </c>
      <c r="I959">
        <v>50</v>
      </c>
    </row>
    <row r="960" spans="1:9" x14ac:dyDescent="0.35">
      <c r="A960">
        <v>959</v>
      </c>
      <c r="B960" s="1">
        <v>45228</v>
      </c>
      <c r="C960" t="s">
        <v>973</v>
      </c>
      <c r="D960" t="s">
        <v>14</v>
      </c>
      <c r="E960">
        <v>42</v>
      </c>
      <c r="F960" t="s">
        <v>17</v>
      </c>
      <c r="G960">
        <v>2</v>
      </c>
      <c r="H960">
        <v>30</v>
      </c>
      <c r="I960">
        <v>60</v>
      </c>
    </row>
    <row r="961" spans="1:9" x14ac:dyDescent="0.35">
      <c r="A961">
        <v>960</v>
      </c>
      <c r="B961" s="1">
        <v>45146</v>
      </c>
      <c r="C961" t="s">
        <v>974</v>
      </c>
      <c r="D961" t="s">
        <v>11</v>
      </c>
      <c r="E961">
        <v>59</v>
      </c>
      <c r="F961" t="s">
        <v>15</v>
      </c>
      <c r="G961">
        <v>2</v>
      </c>
      <c r="H961">
        <v>30</v>
      </c>
      <c r="I961">
        <v>60</v>
      </c>
    </row>
    <row r="962" spans="1:9" x14ac:dyDescent="0.35">
      <c r="A962">
        <v>961</v>
      </c>
      <c r="B962" s="1">
        <v>45083</v>
      </c>
      <c r="C962" t="s">
        <v>975</v>
      </c>
      <c r="D962" t="s">
        <v>11</v>
      </c>
      <c r="E962">
        <v>53</v>
      </c>
      <c r="F962" t="s">
        <v>12</v>
      </c>
      <c r="G962">
        <v>4</v>
      </c>
      <c r="H962">
        <v>50</v>
      </c>
      <c r="I962">
        <v>200</v>
      </c>
    </row>
    <row r="963" spans="1:9" x14ac:dyDescent="0.35">
      <c r="A963">
        <v>962</v>
      </c>
      <c r="B963" s="1">
        <v>45218</v>
      </c>
      <c r="C963" t="s">
        <v>976</v>
      </c>
      <c r="D963" t="s">
        <v>11</v>
      </c>
      <c r="E963">
        <v>44</v>
      </c>
      <c r="F963" t="s">
        <v>15</v>
      </c>
      <c r="G963">
        <v>2</v>
      </c>
      <c r="H963">
        <v>30</v>
      </c>
      <c r="I963">
        <v>60</v>
      </c>
    </row>
    <row r="964" spans="1:9" x14ac:dyDescent="0.35">
      <c r="A964">
        <v>963</v>
      </c>
      <c r="B964" s="1">
        <v>45244</v>
      </c>
      <c r="C964" t="s">
        <v>977</v>
      </c>
      <c r="D964" t="s">
        <v>14</v>
      </c>
      <c r="E964">
        <v>55</v>
      </c>
      <c r="F964" t="s">
        <v>12</v>
      </c>
      <c r="G964">
        <v>1</v>
      </c>
      <c r="H964">
        <v>50</v>
      </c>
      <c r="I964">
        <v>50</v>
      </c>
    </row>
    <row r="965" spans="1:9" x14ac:dyDescent="0.35">
      <c r="A965">
        <v>964</v>
      </c>
      <c r="B965" s="1">
        <v>44957</v>
      </c>
      <c r="C965" t="s">
        <v>978</v>
      </c>
      <c r="D965" t="s">
        <v>11</v>
      </c>
      <c r="E965">
        <v>24</v>
      </c>
      <c r="F965" t="s">
        <v>15</v>
      </c>
      <c r="G965">
        <v>3</v>
      </c>
      <c r="H965">
        <v>300</v>
      </c>
      <c r="I965">
        <v>900</v>
      </c>
    </row>
    <row r="966" spans="1:9" x14ac:dyDescent="0.35">
      <c r="A966">
        <v>965</v>
      </c>
      <c r="B966" s="1">
        <v>45239</v>
      </c>
      <c r="C966" t="s">
        <v>979</v>
      </c>
      <c r="D966" t="s">
        <v>11</v>
      </c>
      <c r="E966">
        <v>22</v>
      </c>
      <c r="F966" t="s">
        <v>15</v>
      </c>
      <c r="G966">
        <v>4</v>
      </c>
      <c r="H966">
        <v>50</v>
      </c>
      <c r="I966">
        <v>200</v>
      </c>
    </row>
    <row r="967" spans="1:9" x14ac:dyDescent="0.35">
      <c r="A967">
        <v>966</v>
      </c>
      <c r="B967" s="1">
        <v>44977</v>
      </c>
      <c r="C967" t="s">
        <v>980</v>
      </c>
      <c r="D967" t="s">
        <v>11</v>
      </c>
      <c r="E967">
        <v>60</v>
      </c>
      <c r="F967" t="s">
        <v>17</v>
      </c>
      <c r="G967">
        <v>2</v>
      </c>
      <c r="H967">
        <v>500</v>
      </c>
      <c r="I967">
        <v>1000</v>
      </c>
    </row>
    <row r="968" spans="1:9" x14ac:dyDescent="0.35">
      <c r="A968">
        <v>967</v>
      </c>
      <c r="B968" s="1">
        <v>45033</v>
      </c>
      <c r="C968" t="s">
        <v>981</v>
      </c>
      <c r="D968" t="s">
        <v>11</v>
      </c>
      <c r="E968">
        <v>62</v>
      </c>
      <c r="F968" t="s">
        <v>12</v>
      </c>
      <c r="G968">
        <v>1</v>
      </c>
      <c r="H968">
        <v>25</v>
      </c>
      <c r="I968">
        <v>25</v>
      </c>
    </row>
    <row r="969" spans="1:9" x14ac:dyDescent="0.35">
      <c r="A969">
        <v>968</v>
      </c>
      <c r="B969" s="1">
        <v>45247</v>
      </c>
      <c r="C969" t="s">
        <v>982</v>
      </c>
      <c r="D969" t="s">
        <v>14</v>
      </c>
      <c r="E969">
        <v>48</v>
      </c>
      <c r="F969" t="s">
        <v>15</v>
      </c>
      <c r="G969">
        <v>3</v>
      </c>
      <c r="H969">
        <v>300</v>
      </c>
      <c r="I969">
        <v>900</v>
      </c>
    </row>
    <row r="970" spans="1:9" x14ac:dyDescent="0.35">
      <c r="A970">
        <v>969</v>
      </c>
      <c r="B970" s="1">
        <v>45035</v>
      </c>
      <c r="C970" t="s">
        <v>983</v>
      </c>
      <c r="D970" t="s">
        <v>14</v>
      </c>
      <c r="E970">
        <v>40</v>
      </c>
      <c r="F970" t="s">
        <v>15</v>
      </c>
      <c r="G970">
        <v>3</v>
      </c>
      <c r="H970">
        <v>300</v>
      </c>
      <c r="I970">
        <v>900</v>
      </c>
    </row>
    <row r="971" spans="1:9" x14ac:dyDescent="0.35">
      <c r="A971">
        <v>970</v>
      </c>
      <c r="B971" s="1">
        <v>45062</v>
      </c>
      <c r="C971" t="s">
        <v>984</v>
      </c>
      <c r="D971" t="s">
        <v>11</v>
      </c>
      <c r="E971">
        <v>59</v>
      </c>
      <c r="F971" t="s">
        <v>17</v>
      </c>
      <c r="G971">
        <v>4</v>
      </c>
      <c r="H971">
        <v>500</v>
      </c>
      <c r="I971">
        <v>2000</v>
      </c>
    </row>
    <row r="972" spans="1:9" x14ac:dyDescent="0.35">
      <c r="A972">
        <v>971</v>
      </c>
      <c r="B972" s="1">
        <v>45265</v>
      </c>
      <c r="C972" t="s">
        <v>985</v>
      </c>
      <c r="D972" t="s">
        <v>14</v>
      </c>
      <c r="E972">
        <v>27</v>
      </c>
      <c r="F972" t="s">
        <v>17</v>
      </c>
      <c r="G972">
        <v>4</v>
      </c>
      <c r="H972">
        <v>50</v>
      </c>
      <c r="I972">
        <v>200</v>
      </c>
    </row>
    <row r="973" spans="1:9" x14ac:dyDescent="0.35">
      <c r="A973">
        <v>972</v>
      </c>
      <c r="B973" s="1">
        <v>44968</v>
      </c>
      <c r="C973" t="s">
        <v>986</v>
      </c>
      <c r="D973" t="s">
        <v>11</v>
      </c>
      <c r="E973">
        <v>49</v>
      </c>
      <c r="F973" t="s">
        <v>12</v>
      </c>
      <c r="G973">
        <v>4</v>
      </c>
      <c r="H973">
        <v>25</v>
      </c>
      <c r="I973">
        <v>100</v>
      </c>
    </row>
    <row r="974" spans="1:9" x14ac:dyDescent="0.35">
      <c r="A974">
        <v>973</v>
      </c>
      <c r="B974" s="1">
        <v>45007</v>
      </c>
      <c r="C974" t="s">
        <v>987</v>
      </c>
      <c r="D974" t="s">
        <v>11</v>
      </c>
      <c r="E974">
        <v>60</v>
      </c>
      <c r="F974" t="s">
        <v>15</v>
      </c>
      <c r="G974">
        <v>1</v>
      </c>
      <c r="H974">
        <v>50</v>
      </c>
      <c r="I974">
        <v>50</v>
      </c>
    </row>
    <row r="975" spans="1:9" x14ac:dyDescent="0.35">
      <c r="A975">
        <v>974</v>
      </c>
      <c r="B975" s="1">
        <v>45049</v>
      </c>
      <c r="C975" t="s">
        <v>988</v>
      </c>
      <c r="D975" t="s">
        <v>11</v>
      </c>
      <c r="E975">
        <v>47</v>
      </c>
      <c r="F975" t="s">
        <v>12</v>
      </c>
      <c r="G975">
        <v>1</v>
      </c>
      <c r="H975">
        <v>30</v>
      </c>
      <c r="I975">
        <v>30</v>
      </c>
    </row>
    <row r="976" spans="1:9" x14ac:dyDescent="0.35">
      <c r="A976">
        <v>975</v>
      </c>
      <c r="B976" s="1">
        <v>45015</v>
      </c>
      <c r="C976" t="s">
        <v>989</v>
      </c>
      <c r="D976" t="s">
        <v>14</v>
      </c>
      <c r="E976">
        <v>56</v>
      </c>
      <c r="F976" t="s">
        <v>15</v>
      </c>
      <c r="G976">
        <v>4</v>
      </c>
      <c r="H976">
        <v>50</v>
      </c>
      <c r="I976">
        <v>200</v>
      </c>
    </row>
    <row r="977" spans="1:9" x14ac:dyDescent="0.35">
      <c r="A977">
        <v>976</v>
      </c>
      <c r="B977" s="1">
        <v>45209</v>
      </c>
      <c r="C977" t="s">
        <v>990</v>
      </c>
      <c r="D977" t="s">
        <v>14</v>
      </c>
      <c r="E977">
        <v>48</v>
      </c>
      <c r="F977" t="s">
        <v>12</v>
      </c>
      <c r="G977">
        <v>2</v>
      </c>
      <c r="H977">
        <v>300</v>
      </c>
      <c r="I977">
        <v>600</v>
      </c>
    </row>
    <row r="978" spans="1:9" x14ac:dyDescent="0.35">
      <c r="A978">
        <v>977</v>
      </c>
      <c r="B978" s="1">
        <v>44965</v>
      </c>
      <c r="C978" t="s">
        <v>991</v>
      </c>
      <c r="D978" t="s">
        <v>14</v>
      </c>
      <c r="E978">
        <v>35</v>
      </c>
      <c r="F978" t="s">
        <v>17</v>
      </c>
      <c r="G978">
        <v>3</v>
      </c>
      <c r="H978">
        <v>25</v>
      </c>
      <c r="I978">
        <v>75</v>
      </c>
    </row>
    <row r="979" spans="1:9" x14ac:dyDescent="0.35">
      <c r="A979">
        <v>978</v>
      </c>
      <c r="B979" s="1">
        <v>45007</v>
      </c>
      <c r="C979" t="s">
        <v>992</v>
      </c>
      <c r="D979" t="s">
        <v>14</v>
      </c>
      <c r="E979">
        <v>53</v>
      </c>
      <c r="F979" t="s">
        <v>15</v>
      </c>
      <c r="G979">
        <v>3</v>
      </c>
      <c r="H979">
        <v>50</v>
      </c>
      <c r="I979">
        <v>150</v>
      </c>
    </row>
    <row r="980" spans="1:9" x14ac:dyDescent="0.35">
      <c r="A980">
        <v>979</v>
      </c>
      <c r="B980" s="1">
        <v>44928</v>
      </c>
      <c r="C980" t="s">
        <v>993</v>
      </c>
      <c r="D980" t="s">
        <v>14</v>
      </c>
      <c r="E980">
        <v>19</v>
      </c>
      <c r="F980" t="s">
        <v>12</v>
      </c>
      <c r="G980">
        <v>1</v>
      </c>
      <c r="H980">
        <v>25</v>
      </c>
      <c r="I980">
        <v>25</v>
      </c>
    </row>
    <row r="981" spans="1:9" x14ac:dyDescent="0.35">
      <c r="A981">
        <v>980</v>
      </c>
      <c r="B981" s="1">
        <v>45136</v>
      </c>
      <c r="C981" t="s">
        <v>994</v>
      </c>
      <c r="D981" t="s">
        <v>14</v>
      </c>
      <c r="E981">
        <v>31</v>
      </c>
      <c r="F981" t="s">
        <v>17</v>
      </c>
      <c r="G981">
        <v>3</v>
      </c>
      <c r="H981">
        <v>25</v>
      </c>
      <c r="I981">
        <v>75</v>
      </c>
    </row>
    <row r="982" spans="1:9" x14ac:dyDescent="0.35">
      <c r="A982">
        <v>981</v>
      </c>
      <c r="B982" s="1">
        <v>45157</v>
      </c>
      <c r="C982" t="s">
        <v>995</v>
      </c>
      <c r="D982" t="s">
        <v>14</v>
      </c>
      <c r="E982">
        <v>30</v>
      </c>
      <c r="F982" t="s">
        <v>17</v>
      </c>
      <c r="G982">
        <v>2</v>
      </c>
      <c r="H982">
        <v>30</v>
      </c>
      <c r="I982">
        <v>60</v>
      </c>
    </row>
    <row r="983" spans="1:9" x14ac:dyDescent="0.35">
      <c r="A983">
        <v>982</v>
      </c>
      <c r="B983" s="1">
        <v>45279</v>
      </c>
      <c r="C983" t="s">
        <v>996</v>
      </c>
      <c r="D983" t="s">
        <v>14</v>
      </c>
      <c r="E983">
        <v>46</v>
      </c>
      <c r="F983" t="s">
        <v>12</v>
      </c>
      <c r="G983">
        <v>3</v>
      </c>
      <c r="H983">
        <v>30</v>
      </c>
      <c r="I983">
        <v>90</v>
      </c>
    </row>
    <row r="984" spans="1:9" x14ac:dyDescent="0.35">
      <c r="A984">
        <v>983</v>
      </c>
      <c r="B984" s="1">
        <v>45231</v>
      </c>
      <c r="C984" t="s">
        <v>997</v>
      </c>
      <c r="D984" t="s">
        <v>14</v>
      </c>
      <c r="E984">
        <v>29</v>
      </c>
      <c r="F984" t="s">
        <v>15</v>
      </c>
      <c r="G984">
        <v>1</v>
      </c>
      <c r="H984">
        <v>300</v>
      </c>
      <c r="I984">
        <v>300</v>
      </c>
    </row>
    <row r="985" spans="1:9" x14ac:dyDescent="0.35">
      <c r="A985">
        <v>984</v>
      </c>
      <c r="B985" s="1">
        <v>45167</v>
      </c>
      <c r="C985" t="s">
        <v>998</v>
      </c>
      <c r="D985" t="s">
        <v>11</v>
      </c>
      <c r="E985">
        <v>56</v>
      </c>
      <c r="F985" t="s">
        <v>15</v>
      </c>
      <c r="G985">
        <v>1</v>
      </c>
      <c r="H985">
        <v>500</v>
      </c>
      <c r="I985">
        <v>500</v>
      </c>
    </row>
    <row r="986" spans="1:9" x14ac:dyDescent="0.35">
      <c r="A986">
        <v>985</v>
      </c>
      <c r="B986" s="1">
        <v>45076</v>
      </c>
      <c r="C986" t="s">
        <v>999</v>
      </c>
      <c r="D986" t="s">
        <v>14</v>
      </c>
      <c r="E986">
        <v>19</v>
      </c>
      <c r="F986" t="s">
        <v>17</v>
      </c>
      <c r="G986">
        <v>2</v>
      </c>
      <c r="H986">
        <v>25</v>
      </c>
      <c r="I986">
        <v>50</v>
      </c>
    </row>
    <row r="987" spans="1:9" x14ac:dyDescent="0.35">
      <c r="A987">
        <v>986</v>
      </c>
      <c r="B987" s="1">
        <v>44943</v>
      </c>
      <c r="C987" t="s">
        <v>1000</v>
      </c>
      <c r="D987" t="s">
        <v>14</v>
      </c>
      <c r="E987">
        <v>49</v>
      </c>
      <c r="F987" t="s">
        <v>15</v>
      </c>
      <c r="G987">
        <v>2</v>
      </c>
      <c r="H987">
        <v>500</v>
      </c>
      <c r="I987">
        <v>1000</v>
      </c>
    </row>
    <row r="988" spans="1:9" x14ac:dyDescent="0.35">
      <c r="A988">
        <v>987</v>
      </c>
      <c r="B988" s="1">
        <v>45045</v>
      </c>
      <c r="C988" t="s">
        <v>1001</v>
      </c>
      <c r="D988" t="s">
        <v>14</v>
      </c>
      <c r="E988">
        <v>30</v>
      </c>
      <c r="F988" t="s">
        <v>15</v>
      </c>
      <c r="G988">
        <v>3</v>
      </c>
      <c r="H988">
        <v>300</v>
      </c>
      <c r="I988">
        <v>900</v>
      </c>
    </row>
    <row r="989" spans="1:9" x14ac:dyDescent="0.35">
      <c r="A989">
        <v>988</v>
      </c>
      <c r="B989" s="1">
        <v>45074</v>
      </c>
      <c r="C989" t="s">
        <v>1002</v>
      </c>
      <c r="D989" t="s">
        <v>14</v>
      </c>
      <c r="E989">
        <v>63</v>
      </c>
      <c r="F989" t="s">
        <v>15</v>
      </c>
      <c r="G989">
        <v>3</v>
      </c>
      <c r="H989">
        <v>25</v>
      </c>
      <c r="I989">
        <v>75</v>
      </c>
    </row>
    <row r="990" spans="1:9" x14ac:dyDescent="0.35">
      <c r="A990">
        <v>989</v>
      </c>
      <c r="B990" s="1">
        <v>45288</v>
      </c>
      <c r="C990" t="s">
        <v>1003</v>
      </c>
      <c r="D990" t="s">
        <v>14</v>
      </c>
      <c r="E990">
        <v>44</v>
      </c>
      <c r="F990" t="s">
        <v>17</v>
      </c>
      <c r="G990">
        <v>1</v>
      </c>
      <c r="H990">
        <v>25</v>
      </c>
      <c r="I990">
        <v>25</v>
      </c>
    </row>
    <row r="991" spans="1:9" x14ac:dyDescent="0.35">
      <c r="A991">
        <v>990</v>
      </c>
      <c r="B991" s="1">
        <v>45071</v>
      </c>
      <c r="C991" t="s">
        <v>1004</v>
      </c>
      <c r="D991" t="s">
        <v>14</v>
      </c>
      <c r="E991">
        <v>58</v>
      </c>
      <c r="F991" t="s">
        <v>12</v>
      </c>
      <c r="G991">
        <v>2</v>
      </c>
      <c r="H991">
        <v>500</v>
      </c>
      <c r="I991">
        <v>1000</v>
      </c>
    </row>
    <row r="992" spans="1:9" x14ac:dyDescent="0.35">
      <c r="A992">
        <v>991</v>
      </c>
      <c r="B992" s="1">
        <v>45286</v>
      </c>
      <c r="C992" t="s">
        <v>1005</v>
      </c>
      <c r="D992" t="s">
        <v>14</v>
      </c>
      <c r="E992">
        <v>34</v>
      </c>
      <c r="F992" t="s">
        <v>15</v>
      </c>
      <c r="G992">
        <v>2</v>
      </c>
      <c r="H992">
        <v>50</v>
      </c>
      <c r="I992">
        <v>100</v>
      </c>
    </row>
    <row r="993" spans="1:9" x14ac:dyDescent="0.35">
      <c r="A993">
        <v>992</v>
      </c>
      <c r="B993" s="1">
        <v>45159</v>
      </c>
      <c r="C993" t="s">
        <v>1006</v>
      </c>
      <c r="D993" t="s">
        <v>14</v>
      </c>
      <c r="E993">
        <v>57</v>
      </c>
      <c r="F993" t="s">
        <v>17</v>
      </c>
      <c r="G993">
        <v>2</v>
      </c>
      <c r="H993">
        <v>30</v>
      </c>
      <c r="I993">
        <v>60</v>
      </c>
    </row>
    <row r="994" spans="1:9" x14ac:dyDescent="0.35">
      <c r="A994">
        <v>993</v>
      </c>
      <c r="B994" s="1">
        <v>44963</v>
      </c>
      <c r="C994" t="s">
        <v>1007</v>
      </c>
      <c r="D994" t="s">
        <v>14</v>
      </c>
      <c r="E994">
        <v>48</v>
      </c>
      <c r="F994" t="s">
        <v>17</v>
      </c>
      <c r="G994">
        <v>3</v>
      </c>
      <c r="H994">
        <v>50</v>
      </c>
      <c r="I994">
        <v>150</v>
      </c>
    </row>
    <row r="995" spans="1:9" x14ac:dyDescent="0.35">
      <c r="A995">
        <v>994</v>
      </c>
      <c r="B995" s="1">
        <v>45278</v>
      </c>
      <c r="C995" t="s">
        <v>1008</v>
      </c>
      <c r="D995" t="s">
        <v>14</v>
      </c>
      <c r="E995">
        <v>51</v>
      </c>
      <c r="F995" t="s">
        <v>12</v>
      </c>
      <c r="G995">
        <v>2</v>
      </c>
      <c r="H995">
        <v>500</v>
      </c>
      <c r="I995">
        <v>1000</v>
      </c>
    </row>
    <row r="996" spans="1:9" x14ac:dyDescent="0.35">
      <c r="A996">
        <v>995</v>
      </c>
      <c r="B996" s="1">
        <v>45046</v>
      </c>
      <c r="C996" t="s">
        <v>1009</v>
      </c>
      <c r="D996" t="s">
        <v>14</v>
      </c>
      <c r="E996">
        <v>41</v>
      </c>
      <c r="F996" t="s">
        <v>15</v>
      </c>
      <c r="G996">
        <v>1</v>
      </c>
      <c r="H996">
        <v>30</v>
      </c>
      <c r="I996">
        <v>30</v>
      </c>
    </row>
    <row r="997" spans="1:9" x14ac:dyDescent="0.35">
      <c r="A997">
        <v>996</v>
      </c>
      <c r="B997" s="1">
        <v>45062</v>
      </c>
      <c r="C997" t="s">
        <v>1010</v>
      </c>
      <c r="D997" t="s">
        <v>11</v>
      </c>
      <c r="E997">
        <v>62</v>
      </c>
      <c r="F997" t="s">
        <v>15</v>
      </c>
      <c r="G997">
        <v>1</v>
      </c>
      <c r="H997">
        <v>50</v>
      </c>
      <c r="I997">
        <v>50</v>
      </c>
    </row>
    <row r="998" spans="1:9" x14ac:dyDescent="0.35">
      <c r="A998">
        <v>997</v>
      </c>
      <c r="B998" s="1">
        <v>45247</v>
      </c>
      <c r="C998" t="s">
        <v>1011</v>
      </c>
      <c r="D998" t="s">
        <v>11</v>
      </c>
      <c r="E998">
        <v>52</v>
      </c>
      <c r="F998" t="s">
        <v>12</v>
      </c>
      <c r="G998">
        <v>3</v>
      </c>
      <c r="H998">
        <v>30</v>
      </c>
      <c r="I998">
        <v>90</v>
      </c>
    </row>
    <row r="999" spans="1:9" x14ac:dyDescent="0.35">
      <c r="A999">
        <v>998</v>
      </c>
      <c r="B999" s="1">
        <v>45228</v>
      </c>
      <c r="C999" t="s">
        <v>1012</v>
      </c>
      <c r="D999" t="s">
        <v>14</v>
      </c>
      <c r="E999">
        <v>23</v>
      </c>
      <c r="F999" t="s">
        <v>12</v>
      </c>
      <c r="G999">
        <v>4</v>
      </c>
      <c r="H999">
        <v>25</v>
      </c>
      <c r="I999">
        <v>100</v>
      </c>
    </row>
    <row r="1000" spans="1:9" x14ac:dyDescent="0.35">
      <c r="A1000">
        <v>999</v>
      </c>
      <c r="B1000" s="1">
        <v>45265</v>
      </c>
      <c r="C1000" t="s">
        <v>1013</v>
      </c>
      <c r="D1000" t="s">
        <v>14</v>
      </c>
      <c r="E1000">
        <v>36</v>
      </c>
      <c r="F1000" t="s">
        <v>17</v>
      </c>
      <c r="G1000">
        <v>3</v>
      </c>
      <c r="H1000">
        <v>50</v>
      </c>
      <c r="I1000">
        <v>150</v>
      </c>
    </row>
    <row r="1001" spans="1:9" x14ac:dyDescent="0.35">
      <c r="A1001">
        <v>1000</v>
      </c>
      <c r="B1001" s="1">
        <v>45028</v>
      </c>
      <c r="C1001" t="s">
        <v>1014</v>
      </c>
      <c r="D1001" t="s">
        <v>11</v>
      </c>
      <c r="E1001">
        <v>47</v>
      </c>
      <c r="F1001" t="s">
        <v>17</v>
      </c>
      <c r="G1001">
        <v>4</v>
      </c>
      <c r="H1001">
        <v>30</v>
      </c>
      <c r="I1001">
        <v>120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showGridLines="0" topLeftCell="A77" zoomScale="89" zoomScaleNormal="106" workbookViewId="0">
      <selection activeCell="J72" sqref="J72"/>
    </sheetView>
  </sheetViews>
  <sheetFormatPr defaultColWidth="0" defaultRowHeight="14.5" zeroHeight="1" x14ac:dyDescent="0.35"/>
  <cols>
    <col min="1" max="12" width="9.1796875" style="7" customWidth="1"/>
    <col min="13" max="16384" width="9.1796875" style="7" hidden="1"/>
  </cols>
  <sheetData>
    <row r="1" s="7" customFormat="1" x14ac:dyDescent="0.35"/>
    <row r="2" s="7" customFormat="1" x14ac:dyDescent="0.35"/>
    <row r="3" s="7" customFormat="1" x14ac:dyDescent="0.35"/>
    <row r="4" s="7" customFormat="1" x14ac:dyDescent="0.35"/>
    <row r="5" s="7" customFormat="1" x14ac:dyDescent="0.35"/>
    <row r="6" s="7" customFormat="1" x14ac:dyDescent="0.35"/>
    <row r="7" s="7" customFormat="1" x14ac:dyDescent="0.35"/>
    <row r="8" s="7" customFormat="1" x14ac:dyDescent="0.35"/>
    <row r="9" s="7" customFormat="1" x14ac:dyDescent="0.35"/>
    <row r="10" s="7" customFormat="1" x14ac:dyDescent="0.35"/>
    <row r="11" s="7" customFormat="1" x14ac:dyDescent="0.35"/>
    <row r="12" s="7" customFormat="1" x14ac:dyDescent="0.35"/>
    <row r="13" s="7" customFormat="1" x14ac:dyDescent="0.35"/>
    <row r="14" s="7" customFormat="1" x14ac:dyDescent="0.35"/>
    <row r="15" s="7" customFormat="1" x14ac:dyDescent="0.35"/>
    <row r="16" s="7" customFormat="1" x14ac:dyDescent="0.35"/>
    <row r="17" s="7" customFormat="1" x14ac:dyDescent="0.35"/>
    <row r="18" s="7" customFormat="1" x14ac:dyDescent="0.35"/>
    <row r="19" s="7" customFormat="1" x14ac:dyDescent="0.35"/>
    <row r="20" s="7" customFormat="1" x14ac:dyDescent="0.35"/>
    <row r="21" s="7" customFormat="1" x14ac:dyDescent="0.35"/>
    <row r="22" s="7" customFormat="1" x14ac:dyDescent="0.35"/>
    <row r="23" s="7" customFormat="1" x14ac:dyDescent="0.35"/>
    <row r="24" s="7" customFormat="1" x14ac:dyDescent="0.35"/>
    <row r="25" s="7" customFormat="1" x14ac:dyDescent="0.35"/>
    <row r="26" s="7" customFormat="1" x14ac:dyDescent="0.35"/>
    <row r="27" s="7" customFormat="1" x14ac:dyDescent="0.35"/>
    <row r="28" s="7" customFormat="1" x14ac:dyDescent="0.35"/>
    <row r="29" s="7" customFormat="1" x14ac:dyDescent="0.35"/>
    <row r="30" s="7" customFormat="1" x14ac:dyDescent="0.35"/>
    <row r="31" s="7" customFormat="1" x14ac:dyDescent="0.35"/>
    <row r="32" s="7" customFormat="1" x14ac:dyDescent="0.35"/>
    <row r="33" s="7" customFormat="1" x14ac:dyDescent="0.35"/>
    <row r="34" s="7" customFormat="1" x14ac:dyDescent="0.35"/>
    <row r="35" s="7" customFormat="1" x14ac:dyDescent="0.35"/>
    <row r="36" s="7" customFormat="1" x14ac:dyDescent="0.35"/>
    <row r="37" s="7" customFormat="1" x14ac:dyDescent="0.35"/>
    <row r="38" s="7" customFormat="1" x14ac:dyDescent="0.35"/>
    <row r="39" s="7" customFormat="1" x14ac:dyDescent="0.35"/>
    <row r="40" s="7" customFormat="1" x14ac:dyDescent="0.35"/>
    <row r="41" s="7" customFormat="1" x14ac:dyDescent="0.35"/>
    <row r="42" s="7" customFormat="1" x14ac:dyDescent="0.35"/>
    <row r="43" s="7" customFormat="1" x14ac:dyDescent="0.35"/>
    <row r="44" s="7" customFormat="1" x14ac:dyDescent="0.35"/>
    <row r="45" s="7" customFormat="1" x14ac:dyDescent="0.35"/>
    <row r="46" s="7" customFormat="1" x14ac:dyDescent="0.35"/>
    <row r="47" s="7" customFormat="1" x14ac:dyDescent="0.35"/>
    <row r="48" s="7" customFormat="1" x14ac:dyDescent="0.35"/>
    <row r="49" s="7" customFormat="1" x14ac:dyDescent="0.35"/>
    <row r="50" s="7" customFormat="1" x14ac:dyDescent="0.35"/>
    <row r="51" s="7" customFormat="1" x14ac:dyDescent="0.35"/>
    <row r="52" s="7" customFormat="1" x14ac:dyDescent="0.35"/>
    <row r="53" s="7" customFormat="1" x14ac:dyDescent="0.35"/>
    <row r="54" s="7" customFormat="1" x14ac:dyDescent="0.35"/>
    <row r="55" s="7" customFormat="1" x14ac:dyDescent="0.35"/>
    <row r="56" s="7" customFormat="1" x14ac:dyDescent="0.35"/>
    <row r="57" s="7" customFormat="1" x14ac:dyDescent="0.35"/>
    <row r="58" s="7" customFormat="1" x14ac:dyDescent="0.35"/>
    <row r="59" s="7" customFormat="1" x14ac:dyDescent="0.35"/>
    <row r="60" s="7" customFormat="1" x14ac:dyDescent="0.35"/>
    <row r="61" s="7" customFormat="1" x14ac:dyDescent="0.35"/>
    <row r="62" s="7" customFormat="1" x14ac:dyDescent="0.35"/>
    <row r="63" s="7" customFormat="1" x14ac:dyDescent="0.35"/>
    <row r="64" s="7" customFormat="1" x14ac:dyDescent="0.35"/>
    <row r="65" spans="7:7" x14ac:dyDescent="0.35"/>
    <row r="66" spans="7:7" x14ac:dyDescent="0.35"/>
    <row r="67" spans="7:7" x14ac:dyDescent="0.35"/>
    <row r="68" spans="7:7" x14ac:dyDescent="0.35"/>
    <row r="69" spans="7:7" x14ac:dyDescent="0.35">
      <c r="G69"/>
    </row>
    <row r="70" spans="7:7" x14ac:dyDescent="0.35"/>
    <row r="71" spans="7:7" x14ac:dyDescent="0.35"/>
    <row r="72" spans="7:7" x14ac:dyDescent="0.35"/>
    <row r="73" spans="7:7" x14ac:dyDescent="0.35"/>
    <row r="74" spans="7:7" x14ac:dyDescent="0.35"/>
    <row r="75" spans="7:7" x14ac:dyDescent="0.35"/>
    <row r="76" spans="7:7" x14ac:dyDescent="0.35"/>
    <row r="77" spans="7:7" x14ac:dyDescent="0.35"/>
    <row r="78" spans="7:7" x14ac:dyDescent="0.35"/>
    <row r="79" spans="7:7" x14ac:dyDescent="0.35"/>
    <row r="80" spans="7:7" x14ac:dyDescent="0.35"/>
    <row r="81" s="7" customFormat="1" x14ac:dyDescent="0.35"/>
    <row r="82" s="7" customFormat="1" x14ac:dyDescent="0.35"/>
    <row r="83" s="7" customFormat="1" x14ac:dyDescent="0.35"/>
    <row r="84" s="7" customFormat="1" x14ac:dyDescent="0.35"/>
    <row r="85" s="7" customFormat="1" x14ac:dyDescent="0.35"/>
    <row r="86" s="7" customFormat="1" x14ac:dyDescent="0.35"/>
    <row r="87" s="7" customFormat="1" x14ac:dyDescent="0.35"/>
    <row r="88" s="7" customFormat="1" x14ac:dyDescent="0.35"/>
    <row r="89" s="7" customFormat="1" x14ac:dyDescent="0.35"/>
    <row r="90" s="7" customFormat="1" x14ac:dyDescent="0.35"/>
    <row r="91" s="7" customFormat="1" x14ac:dyDescent="0.35"/>
    <row r="92" s="7" customFormat="1" x14ac:dyDescent="0.35"/>
    <row r="93" s="7" customFormat="1" x14ac:dyDescent="0.35"/>
    <row r="94" x14ac:dyDescent="0.35"/>
    <row r="95" x14ac:dyDescent="0.35"/>
    <row r="96" x14ac:dyDescent="0.35"/>
    <row r="97" x14ac:dyDescent="0.35"/>
    <row r="98" x14ac:dyDescent="0.35"/>
    <row r="99" x14ac:dyDescent="0.35"/>
    <row r="100" x14ac:dyDescent="0.35"/>
    <row r="101"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workbookViewId="0">
      <selection activeCell="E16" sqref="E16"/>
    </sheetView>
  </sheetViews>
  <sheetFormatPr defaultRowHeight="14.5" x14ac:dyDescent="0.35"/>
  <cols>
    <col min="1" max="1" width="14.1796875" bestFit="1" customWidth="1"/>
    <col min="2" max="2" width="10" bestFit="1" customWidth="1"/>
    <col min="3" max="3" width="6.7265625" bestFit="1" customWidth="1"/>
  </cols>
  <sheetData>
    <row r="1" spans="1:3" x14ac:dyDescent="0.35">
      <c r="A1" t="s">
        <v>4</v>
      </c>
      <c r="B1" t="s">
        <v>5</v>
      </c>
      <c r="C1" t="s">
        <v>6</v>
      </c>
    </row>
    <row r="2" spans="1:3" x14ac:dyDescent="0.35">
      <c r="A2" s="2" t="s">
        <v>10</v>
      </c>
      <c r="B2" s="2" t="s">
        <v>11</v>
      </c>
      <c r="C2" s="2">
        <v>34</v>
      </c>
    </row>
    <row r="3" spans="1:3" x14ac:dyDescent="0.35">
      <c r="A3" s="2" t="s">
        <v>13</v>
      </c>
      <c r="B3" s="2" t="s">
        <v>14</v>
      </c>
      <c r="C3" s="2">
        <v>26</v>
      </c>
    </row>
    <row r="4" spans="1:3" x14ac:dyDescent="0.35">
      <c r="A4" s="2" t="s">
        <v>16</v>
      </c>
      <c r="B4" s="2" t="s">
        <v>11</v>
      </c>
      <c r="C4" s="2">
        <v>50</v>
      </c>
    </row>
    <row r="5" spans="1:3" x14ac:dyDescent="0.35">
      <c r="A5" s="2" t="s">
        <v>18</v>
      </c>
      <c r="B5" s="2" t="s">
        <v>11</v>
      </c>
      <c r="C5" s="2">
        <v>37</v>
      </c>
    </row>
    <row r="6" spans="1:3" x14ac:dyDescent="0.35">
      <c r="A6" s="2" t="s">
        <v>19</v>
      </c>
      <c r="B6" s="2" t="s">
        <v>11</v>
      </c>
      <c r="C6" s="2">
        <v>30</v>
      </c>
    </row>
    <row r="7" spans="1:3" x14ac:dyDescent="0.35">
      <c r="A7" s="2" t="s">
        <v>20</v>
      </c>
      <c r="B7" s="2" t="s">
        <v>14</v>
      </c>
      <c r="C7" s="2">
        <v>45</v>
      </c>
    </row>
    <row r="8" spans="1:3" x14ac:dyDescent="0.35">
      <c r="A8" s="2" t="s">
        <v>21</v>
      </c>
      <c r="B8" s="2" t="s">
        <v>11</v>
      </c>
      <c r="C8" s="2">
        <v>46</v>
      </c>
    </row>
    <row r="9" spans="1:3" x14ac:dyDescent="0.35">
      <c r="A9" s="2" t="s">
        <v>22</v>
      </c>
      <c r="B9" s="2" t="s">
        <v>11</v>
      </c>
      <c r="C9" s="2">
        <v>30</v>
      </c>
    </row>
    <row r="10" spans="1:3" x14ac:dyDescent="0.35">
      <c r="A10" s="2" t="s">
        <v>23</v>
      </c>
      <c r="B10" s="2" t="s">
        <v>11</v>
      </c>
      <c r="C10" s="2">
        <v>63</v>
      </c>
    </row>
    <row r="11" spans="1:3" x14ac:dyDescent="0.35">
      <c r="A11" s="2" t="s">
        <v>24</v>
      </c>
      <c r="B11" s="2" t="s">
        <v>14</v>
      </c>
      <c r="C11" s="2">
        <v>52</v>
      </c>
    </row>
    <row r="12" spans="1:3" x14ac:dyDescent="0.35">
      <c r="A12" s="2" t="s">
        <v>25</v>
      </c>
      <c r="B12" s="2" t="s">
        <v>11</v>
      </c>
      <c r="C12" s="2">
        <v>23</v>
      </c>
    </row>
    <row r="13" spans="1:3" x14ac:dyDescent="0.35">
      <c r="A13" s="2" t="s">
        <v>26</v>
      </c>
      <c r="B13" s="2" t="s">
        <v>11</v>
      </c>
      <c r="C13" s="2">
        <v>35</v>
      </c>
    </row>
    <row r="14" spans="1:3" x14ac:dyDescent="0.35">
      <c r="A14" s="2" t="s">
        <v>27</v>
      </c>
      <c r="B14" s="2" t="s">
        <v>11</v>
      </c>
      <c r="C14" s="2">
        <v>22</v>
      </c>
    </row>
    <row r="15" spans="1:3" x14ac:dyDescent="0.35">
      <c r="A15" s="2" t="s">
        <v>28</v>
      </c>
      <c r="B15" s="2" t="s">
        <v>11</v>
      </c>
      <c r="C15" s="2">
        <v>64</v>
      </c>
    </row>
    <row r="16" spans="1:3" x14ac:dyDescent="0.35">
      <c r="A16" s="2" t="s">
        <v>29</v>
      </c>
      <c r="B16" s="2" t="s">
        <v>14</v>
      </c>
      <c r="C16" s="2">
        <v>42</v>
      </c>
    </row>
    <row r="17" spans="1:3" x14ac:dyDescent="0.35">
      <c r="A17" s="2" t="s">
        <v>30</v>
      </c>
      <c r="B17" s="2" t="s">
        <v>11</v>
      </c>
      <c r="C17" s="2">
        <v>19</v>
      </c>
    </row>
    <row r="18" spans="1:3" x14ac:dyDescent="0.35">
      <c r="A18" s="2" t="s">
        <v>31</v>
      </c>
      <c r="B18" s="2" t="s">
        <v>14</v>
      </c>
      <c r="C18" s="2">
        <v>27</v>
      </c>
    </row>
    <row r="19" spans="1:3" x14ac:dyDescent="0.35">
      <c r="A19" s="2" t="s">
        <v>32</v>
      </c>
      <c r="B19" s="2" t="s">
        <v>14</v>
      </c>
      <c r="C19" s="2">
        <v>47</v>
      </c>
    </row>
    <row r="20" spans="1:3" x14ac:dyDescent="0.35">
      <c r="A20" s="2" t="s">
        <v>33</v>
      </c>
      <c r="B20" s="2" t="s">
        <v>14</v>
      </c>
      <c r="C20" s="2">
        <v>62</v>
      </c>
    </row>
    <row r="21" spans="1:3" x14ac:dyDescent="0.35">
      <c r="A21" s="2" t="s">
        <v>34</v>
      </c>
      <c r="B21" s="2" t="s">
        <v>11</v>
      </c>
      <c r="C21" s="2">
        <v>22</v>
      </c>
    </row>
    <row r="22" spans="1:3" x14ac:dyDescent="0.35">
      <c r="A22" s="2" t="s">
        <v>35</v>
      </c>
      <c r="B22" s="2" t="s">
        <v>14</v>
      </c>
      <c r="C22" s="2">
        <v>50</v>
      </c>
    </row>
    <row r="23" spans="1:3" x14ac:dyDescent="0.35">
      <c r="A23" s="2" t="s">
        <v>36</v>
      </c>
      <c r="B23" s="2" t="s">
        <v>11</v>
      </c>
      <c r="C23" s="2">
        <v>18</v>
      </c>
    </row>
    <row r="24" spans="1:3" x14ac:dyDescent="0.35">
      <c r="A24" s="2" t="s">
        <v>37</v>
      </c>
      <c r="B24" s="2" t="s">
        <v>14</v>
      </c>
      <c r="C24" s="2">
        <v>35</v>
      </c>
    </row>
    <row r="25" spans="1:3" x14ac:dyDescent="0.35">
      <c r="A25" s="2" t="s">
        <v>38</v>
      </c>
      <c r="B25" s="2" t="s">
        <v>14</v>
      </c>
      <c r="C25" s="2">
        <v>49</v>
      </c>
    </row>
    <row r="26" spans="1:3" x14ac:dyDescent="0.35">
      <c r="A26" s="2" t="s">
        <v>39</v>
      </c>
      <c r="B26" s="2" t="s">
        <v>14</v>
      </c>
      <c r="C26" s="2">
        <v>64</v>
      </c>
    </row>
    <row r="27" spans="1:3" x14ac:dyDescent="0.35">
      <c r="A27" s="2" t="s">
        <v>40</v>
      </c>
      <c r="B27" s="2" t="s">
        <v>14</v>
      </c>
      <c r="C27" s="2">
        <v>28</v>
      </c>
    </row>
    <row r="28" spans="1:3" x14ac:dyDescent="0.35">
      <c r="A28" s="2" t="s">
        <v>41</v>
      </c>
      <c r="B28" s="2" t="s">
        <v>14</v>
      </c>
      <c r="C28" s="2">
        <v>38</v>
      </c>
    </row>
    <row r="29" spans="1:3" x14ac:dyDescent="0.35">
      <c r="A29" s="2" t="s">
        <v>42</v>
      </c>
      <c r="B29" s="2" t="s">
        <v>14</v>
      </c>
      <c r="C29" s="2">
        <v>43</v>
      </c>
    </row>
    <row r="30" spans="1:3" x14ac:dyDescent="0.35">
      <c r="A30" s="2" t="s">
        <v>43</v>
      </c>
      <c r="B30" s="2" t="s">
        <v>14</v>
      </c>
      <c r="C30" s="2">
        <v>42</v>
      </c>
    </row>
    <row r="31" spans="1:3" x14ac:dyDescent="0.35">
      <c r="A31" s="2" t="s">
        <v>44</v>
      </c>
      <c r="B31" s="2" t="s">
        <v>14</v>
      </c>
      <c r="C31" s="2">
        <v>39</v>
      </c>
    </row>
    <row r="32" spans="1:3" x14ac:dyDescent="0.35">
      <c r="A32" s="2" t="s">
        <v>45</v>
      </c>
      <c r="B32" s="2" t="s">
        <v>11</v>
      </c>
      <c r="C32" s="2">
        <v>44</v>
      </c>
    </row>
    <row r="33" spans="1:3" x14ac:dyDescent="0.35">
      <c r="A33" s="2" t="s">
        <v>46</v>
      </c>
      <c r="B33" s="2" t="s">
        <v>11</v>
      </c>
      <c r="C33" s="2">
        <v>30</v>
      </c>
    </row>
    <row r="34" spans="1:3" x14ac:dyDescent="0.35">
      <c r="A34" s="2" t="s">
        <v>47</v>
      </c>
      <c r="B34" s="2" t="s">
        <v>14</v>
      </c>
      <c r="C34" s="2">
        <v>50</v>
      </c>
    </row>
    <row r="35" spans="1:3" x14ac:dyDescent="0.35">
      <c r="A35" s="2" t="s">
        <v>48</v>
      </c>
      <c r="B35" s="2" t="s">
        <v>14</v>
      </c>
      <c r="C35" s="2">
        <v>51</v>
      </c>
    </row>
    <row r="36" spans="1:3" x14ac:dyDescent="0.35">
      <c r="A36" s="2" t="s">
        <v>49</v>
      </c>
      <c r="B36" s="2" t="s">
        <v>14</v>
      </c>
      <c r="C36" s="2">
        <v>58</v>
      </c>
    </row>
    <row r="37" spans="1:3" x14ac:dyDescent="0.35">
      <c r="A37" s="2" t="s">
        <v>50</v>
      </c>
      <c r="B37" s="2" t="s">
        <v>11</v>
      </c>
      <c r="C37" s="2">
        <v>52</v>
      </c>
    </row>
    <row r="38" spans="1:3" x14ac:dyDescent="0.35">
      <c r="A38" s="2" t="s">
        <v>51</v>
      </c>
      <c r="B38" s="2" t="s">
        <v>14</v>
      </c>
      <c r="C38" s="2">
        <v>18</v>
      </c>
    </row>
    <row r="39" spans="1:3" x14ac:dyDescent="0.35">
      <c r="A39" s="2" t="s">
        <v>52</v>
      </c>
      <c r="B39" s="2" t="s">
        <v>11</v>
      </c>
      <c r="C39" s="2">
        <v>38</v>
      </c>
    </row>
    <row r="40" spans="1:3" x14ac:dyDescent="0.35">
      <c r="A40" s="2" t="s">
        <v>53</v>
      </c>
      <c r="B40" s="2" t="s">
        <v>11</v>
      </c>
      <c r="C40" s="2">
        <v>23</v>
      </c>
    </row>
    <row r="41" spans="1:3" x14ac:dyDescent="0.35">
      <c r="A41" s="2" t="s">
        <v>54</v>
      </c>
      <c r="B41" s="2" t="s">
        <v>11</v>
      </c>
      <c r="C41" s="2">
        <v>45</v>
      </c>
    </row>
    <row r="42" spans="1:3" x14ac:dyDescent="0.35">
      <c r="A42" s="2" t="s">
        <v>55</v>
      </c>
      <c r="B42" s="2" t="s">
        <v>11</v>
      </c>
      <c r="C42" s="2">
        <v>34</v>
      </c>
    </row>
    <row r="43" spans="1:3" x14ac:dyDescent="0.35">
      <c r="A43" s="2" t="s">
        <v>56</v>
      </c>
      <c r="B43" s="2" t="s">
        <v>11</v>
      </c>
      <c r="C43" s="2">
        <v>22</v>
      </c>
    </row>
    <row r="44" spans="1:3" x14ac:dyDescent="0.35">
      <c r="A44" s="2" t="s">
        <v>57</v>
      </c>
      <c r="B44" s="2" t="s">
        <v>14</v>
      </c>
      <c r="C44" s="2">
        <v>48</v>
      </c>
    </row>
    <row r="45" spans="1:3" x14ac:dyDescent="0.35">
      <c r="A45" s="2" t="s">
        <v>58</v>
      </c>
      <c r="B45" s="2" t="s">
        <v>14</v>
      </c>
      <c r="C45" s="2">
        <v>22</v>
      </c>
    </row>
    <row r="46" spans="1:3" x14ac:dyDescent="0.35">
      <c r="A46" s="2" t="s">
        <v>59</v>
      </c>
      <c r="B46" s="2" t="s">
        <v>14</v>
      </c>
      <c r="C46" s="2">
        <v>55</v>
      </c>
    </row>
    <row r="47" spans="1:3" x14ac:dyDescent="0.35">
      <c r="A47" s="2" t="s">
        <v>60</v>
      </c>
      <c r="B47" s="2" t="s">
        <v>14</v>
      </c>
      <c r="C47" s="2">
        <v>20</v>
      </c>
    </row>
    <row r="48" spans="1:3" x14ac:dyDescent="0.35">
      <c r="A48" s="2" t="s">
        <v>61</v>
      </c>
      <c r="B48" s="2" t="s">
        <v>14</v>
      </c>
      <c r="C48" s="2">
        <v>40</v>
      </c>
    </row>
    <row r="49" spans="1:3" x14ac:dyDescent="0.35">
      <c r="A49" s="2" t="s">
        <v>62</v>
      </c>
      <c r="B49" s="2" t="s">
        <v>11</v>
      </c>
      <c r="C49" s="2">
        <v>54</v>
      </c>
    </row>
    <row r="50" spans="1:3" x14ac:dyDescent="0.35">
      <c r="A50" s="2" t="s">
        <v>63</v>
      </c>
      <c r="B50" s="2" t="s">
        <v>14</v>
      </c>
      <c r="C50" s="2">
        <v>54</v>
      </c>
    </row>
    <row r="51" spans="1:3" x14ac:dyDescent="0.35">
      <c r="A51" s="2" t="s">
        <v>64</v>
      </c>
      <c r="B51" s="2" t="s">
        <v>14</v>
      </c>
      <c r="C51" s="2">
        <v>27</v>
      </c>
    </row>
    <row r="52" spans="1:3" x14ac:dyDescent="0.35">
      <c r="A52" s="2" t="s">
        <v>65</v>
      </c>
      <c r="B52" s="2" t="s">
        <v>11</v>
      </c>
      <c r="C52" s="2">
        <v>27</v>
      </c>
    </row>
    <row r="53" spans="1:3" x14ac:dyDescent="0.35">
      <c r="A53" s="2" t="s">
        <v>66</v>
      </c>
      <c r="B53" s="2" t="s">
        <v>14</v>
      </c>
      <c r="C53" s="2">
        <v>36</v>
      </c>
    </row>
    <row r="54" spans="1:3" x14ac:dyDescent="0.35">
      <c r="A54" s="2" t="s">
        <v>67</v>
      </c>
      <c r="B54" s="2" t="s">
        <v>11</v>
      </c>
      <c r="C54" s="2">
        <v>34</v>
      </c>
    </row>
    <row r="55" spans="1:3" x14ac:dyDescent="0.35">
      <c r="A55" s="2" t="s">
        <v>68</v>
      </c>
      <c r="B55" s="2" t="s">
        <v>14</v>
      </c>
      <c r="C55" s="2">
        <v>38</v>
      </c>
    </row>
    <row r="56" spans="1:3" x14ac:dyDescent="0.35">
      <c r="A56" s="2" t="s">
        <v>69</v>
      </c>
      <c r="B56" s="2" t="s">
        <v>11</v>
      </c>
      <c r="C56" s="2">
        <v>31</v>
      </c>
    </row>
    <row r="57" spans="1:3" x14ac:dyDescent="0.35">
      <c r="A57" s="2" t="s">
        <v>70</v>
      </c>
      <c r="B57" s="2" t="s">
        <v>14</v>
      </c>
      <c r="C57" s="2">
        <v>26</v>
      </c>
    </row>
    <row r="58" spans="1:3" x14ac:dyDescent="0.35">
      <c r="A58" s="2" t="s">
        <v>71</v>
      </c>
      <c r="B58" s="2" t="s">
        <v>14</v>
      </c>
      <c r="C58" s="2">
        <v>63</v>
      </c>
    </row>
    <row r="59" spans="1:3" x14ac:dyDescent="0.35">
      <c r="A59" s="2" t="s">
        <v>72</v>
      </c>
      <c r="B59" s="2" t="s">
        <v>11</v>
      </c>
      <c r="C59" s="2">
        <v>18</v>
      </c>
    </row>
    <row r="60" spans="1:3" x14ac:dyDescent="0.35">
      <c r="A60" s="2" t="s">
        <v>73</v>
      </c>
      <c r="B60" s="2" t="s">
        <v>11</v>
      </c>
      <c r="C60" s="2">
        <v>62</v>
      </c>
    </row>
    <row r="61" spans="1:3" x14ac:dyDescent="0.35">
      <c r="A61" s="2" t="s">
        <v>74</v>
      </c>
      <c r="B61" s="2" t="s">
        <v>11</v>
      </c>
      <c r="C61" s="2">
        <v>30</v>
      </c>
    </row>
    <row r="62" spans="1:3" x14ac:dyDescent="0.35">
      <c r="A62" s="2" t="s">
        <v>75</v>
      </c>
      <c r="B62" s="2" t="s">
        <v>11</v>
      </c>
      <c r="C62" s="2">
        <v>21</v>
      </c>
    </row>
    <row r="63" spans="1:3" x14ac:dyDescent="0.35">
      <c r="A63" s="2" t="s">
        <v>76</v>
      </c>
      <c r="B63" s="2" t="s">
        <v>11</v>
      </c>
      <c r="C63" s="2">
        <v>18</v>
      </c>
    </row>
    <row r="64" spans="1:3" x14ac:dyDescent="0.35">
      <c r="A64" s="2" t="s">
        <v>77</v>
      </c>
      <c r="B64" s="2" t="s">
        <v>11</v>
      </c>
      <c r="C64" s="2">
        <v>57</v>
      </c>
    </row>
    <row r="65" spans="1:3" x14ac:dyDescent="0.35">
      <c r="A65" s="2" t="s">
        <v>78</v>
      </c>
      <c r="B65" s="2" t="s">
        <v>11</v>
      </c>
      <c r="C65" s="2">
        <v>49</v>
      </c>
    </row>
    <row r="66" spans="1:3" x14ac:dyDescent="0.35">
      <c r="A66" s="2" t="s">
        <v>79</v>
      </c>
      <c r="B66" s="2" t="s">
        <v>11</v>
      </c>
      <c r="C66" s="2">
        <v>51</v>
      </c>
    </row>
    <row r="67" spans="1:3" x14ac:dyDescent="0.35">
      <c r="A67" s="2" t="s">
        <v>80</v>
      </c>
      <c r="B67" s="2" t="s">
        <v>14</v>
      </c>
      <c r="C67" s="2">
        <v>45</v>
      </c>
    </row>
    <row r="68" spans="1:3" x14ac:dyDescent="0.35">
      <c r="A68" s="2" t="s">
        <v>81</v>
      </c>
      <c r="B68" s="2" t="s">
        <v>14</v>
      </c>
      <c r="C68" s="2">
        <v>48</v>
      </c>
    </row>
    <row r="69" spans="1:3" x14ac:dyDescent="0.35">
      <c r="A69" s="2" t="s">
        <v>82</v>
      </c>
      <c r="B69" s="2" t="s">
        <v>11</v>
      </c>
      <c r="C69" s="2">
        <v>25</v>
      </c>
    </row>
    <row r="70" spans="1:3" x14ac:dyDescent="0.35">
      <c r="A70" s="2" t="s">
        <v>83</v>
      </c>
      <c r="B70" s="2" t="s">
        <v>14</v>
      </c>
      <c r="C70" s="2">
        <v>56</v>
      </c>
    </row>
    <row r="71" spans="1:3" x14ac:dyDescent="0.35">
      <c r="A71" s="2" t="s">
        <v>84</v>
      </c>
      <c r="B71" s="2" t="s">
        <v>14</v>
      </c>
      <c r="C71" s="2">
        <v>43</v>
      </c>
    </row>
    <row r="72" spans="1:3" x14ac:dyDescent="0.35">
      <c r="A72" s="2" t="s">
        <v>85</v>
      </c>
      <c r="B72" s="2" t="s">
        <v>14</v>
      </c>
      <c r="C72" s="2">
        <v>51</v>
      </c>
    </row>
    <row r="73" spans="1:3" x14ac:dyDescent="0.35">
      <c r="A73" s="2" t="s">
        <v>86</v>
      </c>
      <c r="B73" s="2" t="s">
        <v>14</v>
      </c>
      <c r="C73" s="2">
        <v>20</v>
      </c>
    </row>
    <row r="74" spans="1:3" x14ac:dyDescent="0.35">
      <c r="A74" s="2" t="s">
        <v>87</v>
      </c>
      <c r="B74" s="2" t="s">
        <v>11</v>
      </c>
      <c r="C74" s="2">
        <v>29</v>
      </c>
    </row>
    <row r="75" spans="1:3" x14ac:dyDescent="0.35">
      <c r="A75" s="2" t="s">
        <v>88</v>
      </c>
      <c r="B75" s="2" t="s">
        <v>14</v>
      </c>
      <c r="C75" s="2">
        <v>18</v>
      </c>
    </row>
    <row r="76" spans="1:3" x14ac:dyDescent="0.35">
      <c r="A76" s="2" t="s">
        <v>89</v>
      </c>
      <c r="B76" s="2" t="s">
        <v>11</v>
      </c>
      <c r="C76" s="2">
        <v>61</v>
      </c>
    </row>
    <row r="77" spans="1:3" x14ac:dyDescent="0.35">
      <c r="A77" s="2" t="s">
        <v>90</v>
      </c>
      <c r="B77" s="2" t="s">
        <v>14</v>
      </c>
      <c r="C77" s="2">
        <v>22</v>
      </c>
    </row>
    <row r="78" spans="1:3" x14ac:dyDescent="0.35">
      <c r="A78" s="2" t="s">
        <v>91</v>
      </c>
      <c r="B78" s="2" t="s">
        <v>14</v>
      </c>
      <c r="C78" s="2">
        <v>47</v>
      </c>
    </row>
    <row r="79" spans="1:3" x14ac:dyDescent="0.35">
      <c r="A79" s="2" t="s">
        <v>92</v>
      </c>
      <c r="B79" s="2" t="s">
        <v>14</v>
      </c>
      <c r="C79" s="2">
        <v>47</v>
      </c>
    </row>
    <row r="80" spans="1:3" x14ac:dyDescent="0.35">
      <c r="A80" s="2" t="s">
        <v>93</v>
      </c>
      <c r="B80" s="2" t="s">
        <v>11</v>
      </c>
      <c r="C80" s="2">
        <v>34</v>
      </c>
    </row>
    <row r="81" spans="1:3" x14ac:dyDescent="0.35">
      <c r="A81" s="2" t="s">
        <v>94</v>
      </c>
      <c r="B81" s="2" t="s">
        <v>14</v>
      </c>
      <c r="C81" s="2">
        <v>64</v>
      </c>
    </row>
    <row r="82" spans="1:3" x14ac:dyDescent="0.35">
      <c r="A82" s="2" t="s">
        <v>95</v>
      </c>
      <c r="B82" s="2" t="s">
        <v>11</v>
      </c>
      <c r="C82" s="2">
        <v>40</v>
      </c>
    </row>
    <row r="83" spans="1:3" x14ac:dyDescent="0.35">
      <c r="A83" s="2" t="s">
        <v>96</v>
      </c>
      <c r="B83" s="2" t="s">
        <v>14</v>
      </c>
      <c r="C83" s="2">
        <v>32</v>
      </c>
    </row>
    <row r="84" spans="1:3" x14ac:dyDescent="0.35">
      <c r="A84" s="2" t="s">
        <v>97</v>
      </c>
      <c r="B84" s="2" t="s">
        <v>11</v>
      </c>
      <c r="C84" s="2">
        <v>54</v>
      </c>
    </row>
    <row r="85" spans="1:3" x14ac:dyDescent="0.35">
      <c r="A85" s="2" t="s">
        <v>98</v>
      </c>
      <c r="B85" s="2" t="s">
        <v>14</v>
      </c>
      <c r="C85" s="2">
        <v>38</v>
      </c>
    </row>
    <row r="86" spans="1:3" x14ac:dyDescent="0.35">
      <c r="A86" s="2" t="s">
        <v>99</v>
      </c>
      <c r="B86" s="2" t="s">
        <v>11</v>
      </c>
      <c r="C86" s="2">
        <v>31</v>
      </c>
    </row>
    <row r="87" spans="1:3" x14ac:dyDescent="0.35">
      <c r="A87" s="2" t="s">
        <v>100</v>
      </c>
      <c r="B87" s="2" t="s">
        <v>11</v>
      </c>
      <c r="C87" s="2">
        <v>19</v>
      </c>
    </row>
    <row r="88" spans="1:3" x14ac:dyDescent="0.35">
      <c r="A88" s="2" t="s">
        <v>101</v>
      </c>
      <c r="B88" s="2" t="s">
        <v>14</v>
      </c>
      <c r="C88" s="2">
        <v>28</v>
      </c>
    </row>
    <row r="89" spans="1:3" x14ac:dyDescent="0.35">
      <c r="A89" s="2" t="s">
        <v>102</v>
      </c>
      <c r="B89" s="2" t="s">
        <v>11</v>
      </c>
      <c r="C89" s="2">
        <v>56</v>
      </c>
    </row>
    <row r="90" spans="1:3" x14ac:dyDescent="0.35">
      <c r="A90" s="2" t="s">
        <v>103</v>
      </c>
      <c r="B90" s="2" t="s">
        <v>14</v>
      </c>
      <c r="C90" s="2">
        <v>55</v>
      </c>
    </row>
    <row r="91" spans="1:3" x14ac:dyDescent="0.35">
      <c r="A91" s="2" t="s">
        <v>104</v>
      </c>
      <c r="B91" s="2" t="s">
        <v>14</v>
      </c>
      <c r="C91" s="2">
        <v>51</v>
      </c>
    </row>
    <row r="92" spans="1:3" x14ac:dyDescent="0.35">
      <c r="A92" s="2" t="s">
        <v>105</v>
      </c>
      <c r="B92" s="2" t="s">
        <v>14</v>
      </c>
      <c r="C92" s="2">
        <v>55</v>
      </c>
    </row>
    <row r="93" spans="1:3" x14ac:dyDescent="0.35">
      <c r="A93" s="2" t="s">
        <v>106</v>
      </c>
      <c r="B93" s="2" t="s">
        <v>14</v>
      </c>
      <c r="C93" s="2">
        <v>51</v>
      </c>
    </row>
    <row r="94" spans="1:3" x14ac:dyDescent="0.35">
      <c r="A94" s="2" t="s">
        <v>107</v>
      </c>
      <c r="B94" s="2" t="s">
        <v>14</v>
      </c>
      <c r="C94" s="2">
        <v>35</v>
      </c>
    </row>
    <row r="95" spans="1:3" x14ac:dyDescent="0.35">
      <c r="A95" s="2" t="s">
        <v>108</v>
      </c>
      <c r="B95" s="2" t="s">
        <v>14</v>
      </c>
      <c r="C95" s="2">
        <v>47</v>
      </c>
    </row>
    <row r="96" spans="1:3" x14ac:dyDescent="0.35">
      <c r="A96" s="2" t="s">
        <v>109</v>
      </c>
      <c r="B96" s="2" t="s">
        <v>14</v>
      </c>
      <c r="C96" s="2">
        <v>32</v>
      </c>
    </row>
    <row r="97" spans="1:3" x14ac:dyDescent="0.35">
      <c r="A97" s="2" t="s">
        <v>110</v>
      </c>
      <c r="B97" s="2" t="s">
        <v>14</v>
      </c>
      <c r="C97" s="2">
        <v>44</v>
      </c>
    </row>
    <row r="98" spans="1:3" x14ac:dyDescent="0.35">
      <c r="A98" s="2" t="s">
        <v>111</v>
      </c>
      <c r="B98" s="2" t="s">
        <v>14</v>
      </c>
      <c r="C98" s="2">
        <v>51</v>
      </c>
    </row>
    <row r="99" spans="1:3" x14ac:dyDescent="0.35">
      <c r="A99" s="2" t="s">
        <v>112</v>
      </c>
      <c r="B99" s="2" t="s">
        <v>14</v>
      </c>
      <c r="C99" s="2">
        <v>55</v>
      </c>
    </row>
    <row r="100" spans="1:3" x14ac:dyDescent="0.35">
      <c r="A100" s="2" t="s">
        <v>113</v>
      </c>
      <c r="B100" s="2" t="s">
        <v>14</v>
      </c>
      <c r="C100" s="2">
        <v>50</v>
      </c>
    </row>
    <row r="101" spans="1:3" x14ac:dyDescent="0.35">
      <c r="A101" s="2" t="s">
        <v>114</v>
      </c>
      <c r="B101" s="2" t="s">
        <v>11</v>
      </c>
      <c r="C101" s="2">
        <v>41</v>
      </c>
    </row>
    <row r="102" spans="1:3" x14ac:dyDescent="0.35">
      <c r="A102" s="2" t="s">
        <v>115</v>
      </c>
      <c r="B102" s="2" t="s">
        <v>11</v>
      </c>
      <c r="C102" s="2">
        <v>32</v>
      </c>
    </row>
    <row r="103" spans="1:3" x14ac:dyDescent="0.35">
      <c r="A103" s="2" t="s">
        <v>116</v>
      </c>
      <c r="B103" s="2" t="s">
        <v>14</v>
      </c>
      <c r="C103" s="2">
        <v>47</v>
      </c>
    </row>
    <row r="104" spans="1:3" x14ac:dyDescent="0.35">
      <c r="A104" s="2" t="s">
        <v>117</v>
      </c>
      <c r="B104" s="2" t="s">
        <v>14</v>
      </c>
      <c r="C104" s="2">
        <v>59</v>
      </c>
    </row>
    <row r="105" spans="1:3" x14ac:dyDescent="0.35">
      <c r="A105" s="2" t="s">
        <v>118</v>
      </c>
      <c r="B105" s="2" t="s">
        <v>14</v>
      </c>
      <c r="C105" s="2">
        <v>34</v>
      </c>
    </row>
    <row r="106" spans="1:3" x14ac:dyDescent="0.35">
      <c r="A106" s="2" t="s">
        <v>119</v>
      </c>
      <c r="B106" s="2" t="s">
        <v>14</v>
      </c>
      <c r="C106" s="2">
        <v>22</v>
      </c>
    </row>
    <row r="107" spans="1:3" x14ac:dyDescent="0.35">
      <c r="A107" s="2" t="s">
        <v>120</v>
      </c>
      <c r="B107" s="2" t="s">
        <v>14</v>
      </c>
      <c r="C107" s="2">
        <v>46</v>
      </c>
    </row>
    <row r="108" spans="1:3" x14ac:dyDescent="0.35">
      <c r="A108" s="2" t="s">
        <v>121</v>
      </c>
      <c r="B108" s="2" t="s">
        <v>14</v>
      </c>
      <c r="C108" s="2">
        <v>21</v>
      </c>
    </row>
    <row r="109" spans="1:3" x14ac:dyDescent="0.35">
      <c r="A109" s="2" t="s">
        <v>122</v>
      </c>
      <c r="B109" s="2" t="s">
        <v>14</v>
      </c>
      <c r="C109" s="2">
        <v>27</v>
      </c>
    </row>
    <row r="110" spans="1:3" x14ac:dyDescent="0.35">
      <c r="A110" s="2" t="s">
        <v>123</v>
      </c>
      <c r="B110" s="2" t="s">
        <v>14</v>
      </c>
      <c r="C110" s="2">
        <v>34</v>
      </c>
    </row>
    <row r="111" spans="1:3" x14ac:dyDescent="0.35">
      <c r="A111" s="2" t="s">
        <v>124</v>
      </c>
      <c r="B111" s="2" t="s">
        <v>11</v>
      </c>
      <c r="C111" s="2">
        <v>27</v>
      </c>
    </row>
    <row r="112" spans="1:3" x14ac:dyDescent="0.35">
      <c r="A112" s="2" t="s">
        <v>125</v>
      </c>
      <c r="B112" s="2" t="s">
        <v>14</v>
      </c>
      <c r="C112" s="2">
        <v>34</v>
      </c>
    </row>
    <row r="113" spans="1:3" x14ac:dyDescent="0.35">
      <c r="A113" s="2" t="s">
        <v>126</v>
      </c>
      <c r="B113" s="2" t="s">
        <v>11</v>
      </c>
      <c r="C113" s="2">
        <v>37</v>
      </c>
    </row>
    <row r="114" spans="1:3" x14ac:dyDescent="0.35">
      <c r="A114" s="2" t="s">
        <v>127</v>
      </c>
      <c r="B114" s="2" t="s">
        <v>14</v>
      </c>
      <c r="C114" s="2">
        <v>41</v>
      </c>
    </row>
    <row r="115" spans="1:3" x14ac:dyDescent="0.35">
      <c r="A115" s="2" t="s">
        <v>128</v>
      </c>
      <c r="B115" s="2" t="s">
        <v>14</v>
      </c>
      <c r="C115" s="2">
        <v>22</v>
      </c>
    </row>
    <row r="116" spans="1:3" x14ac:dyDescent="0.35">
      <c r="A116" s="2" t="s">
        <v>129</v>
      </c>
      <c r="B116" s="2" t="s">
        <v>11</v>
      </c>
      <c r="C116" s="2">
        <v>51</v>
      </c>
    </row>
    <row r="117" spans="1:3" x14ac:dyDescent="0.35">
      <c r="A117" s="2" t="s">
        <v>130</v>
      </c>
      <c r="B117" s="2" t="s">
        <v>14</v>
      </c>
      <c r="C117" s="2">
        <v>23</v>
      </c>
    </row>
    <row r="118" spans="1:3" x14ac:dyDescent="0.35">
      <c r="A118" s="2" t="s">
        <v>131</v>
      </c>
      <c r="B118" s="2" t="s">
        <v>11</v>
      </c>
      <c r="C118" s="2">
        <v>19</v>
      </c>
    </row>
    <row r="119" spans="1:3" x14ac:dyDescent="0.35">
      <c r="A119" s="2" t="s">
        <v>132</v>
      </c>
      <c r="B119" s="2" t="s">
        <v>14</v>
      </c>
      <c r="C119" s="2">
        <v>30</v>
      </c>
    </row>
    <row r="120" spans="1:3" x14ac:dyDescent="0.35">
      <c r="A120" s="2" t="s">
        <v>133</v>
      </c>
      <c r="B120" s="2" t="s">
        <v>14</v>
      </c>
      <c r="C120" s="2">
        <v>60</v>
      </c>
    </row>
    <row r="121" spans="1:3" x14ac:dyDescent="0.35">
      <c r="A121" s="2" t="s">
        <v>134</v>
      </c>
      <c r="B121" s="2" t="s">
        <v>11</v>
      </c>
      <c r="C121" s="2">
        <v>60</v>
      </c>
    </row>
    <row r="122" spans="1:3" x14ac:dyDescent="0.35">
      <c r="A122" s="2" t="s">
        <v>135</v>
      </c>
      <c r="B122" s="2" t="s">
        <v>14</v>
      </c>
      <c r="C122" s="2">
        <v>28</v>
      </c>
    </row>
    <row r="123" spans="1:3" x14ac:dyDescent="0.35">
      <c r="A123" s="2" t="s">
        <v>136</v>
      </c>
      <c r="B123" s="2" t="s">
        <v>11</v>
      </c>
      <c r="C123" s="2">
        <v>64</v>
      </c>
    </row>
    <row r="124" spans="1:3" x14ac:dyDescent="0.35">
      <c r="A124" s="2" t="s">
        <v>137</v>
      </c>
      <c r="B124" s="2" t="s">
        <v>14</v>
      </c>
      <c r="C124" s="2">
        <v>40</v>
      </c>
    </row>
    <row r="125" spans="1:3" x14ac:dyDescent="0.35">
      <c r="A125" s="2" t="s">
        <v>138</v>
      </c>
      <c r="B125" s="2" t="s">
        <v>11</v>
      </c>
      <c r="C125" s="2">
        <v>33</v>
      </c>
    </row>
    <row r="126" spans="1:3" x14ac:dyDescent="0.35">
      <c r="A126" s="2" t="s">
        <v>139</v>
      </c>
      <c r="B126" s="2" t="s">
        <v>11</v>
      </c>
      <c r="C126" s="2">
        <v>48</v>
      </c>
    </row>
    <row r="127" spans="1:3" x14ac:dyDescent="0.35">
      <c r="A127" s="2" t="s">
        <v>140</v>
      </c>
      <c r="B127" s="2" t="s">
        <v>14</v>
      </c>
      <c r="C127" s="2">
        <v>28</v>
      </c>
    </row>
    <row r="128" spans="1:3" x14ac:dyDescent="0.35">
      <c r="A128" s="2" t="s">
        <v>141</v>
      </c>
      <c r="B128" s="2" t="s">
        <v>14</v>
      </c>
      <c r="C128" s="2">
        <v>33</v>
      </c>
    </row>
    <row r="129" spans="1:3" x14ac:dyDescent="0.35">
      <c r="A129" s="2" t="s">
        <v>142</v>
      </c>
      <c r="B129" s="2" t="s">
        <v>11</v>
      </c>
      <c r="C129" s="2">
        <v>25</v>
      </c>
    </row>
    <row r="130" spans="1:3" x14ac:dyDescent="0.35">
      <c r="A130" s="2" t="s">
        <v>143</v>
      </c>
      <c r="B130" s="2" t="s">
        <v>14</v>
      </c>
      <c r="C130" s="2">
        <v>21</v>
      </c>
    </row>
    <row r="131" spans="1:3" x14ac:dyDescent="0.35">
      <c r="A131" s="2" t="s">
        <v>144</v>
      </c>
      <c r="B131" s="2" t="s">
        <v>14</v>
      </c>
      <c r="C131" s="2">
        <v>57</v>
      </c>
    </row>
    <row r="132" spans="1:3" x14ac:dyDescent="0.35">
      <c r="A132" s="2" t="s">
        <v>145</v>
      </c>
      <c r="B132" s="2" t="s">
        <v>14</v>
      </c>
      <c r="C132" s="2">
        <v>21</v>
      </c>
    </row>
    <row r="133" spans="1:3" x14ac:dyDescent="0.35">
      <c r="A133" s="2" t="s">
        <v>146</v>
      </c>
      <c r="B133" s="2" t="s">
        <v>11</v>
      </c>
      <c r="C133" s="2">
        <v>42</v>
      </c>
    </row>
    <row r="134" spans="1:3" x14ac:dyDescent="0.35">
      <c r="A134" s="2" t="s">
        <v>147</v>
      </c>
      <c r="B134" s="2" t="s">
        <v>11</v>
      </c>
      <c r="C134" s="2">
        <v>20</v>
      </c>
    </row>
    <row r="135" spans="1:3" x14ac:dyDescent="0.35">
      <c r="A135" s="2" t="s">
        <v>148</v>
      </c>
      <c r="B135" s="2" t="s">
        <v>11</v>
      </c>
      <c r="C135" s="2">
        <v>49</v>
      </c>
    </row>
    <row r="136" spans="1:3" x14ac:dyDescent="0.35">
      <c r="A136" s="2" t="s">
        <v>149</v>
      </c>
      <c r="B136" s="2" t="s">
        <v>11</v>
      </c>
      <c r="C136" s="2">
        <v>20</v>
      </c>
    </row>
    <row r="137" spans="1:3" x14ac:dyDescent="0.35">
      <c r="A137" s="2" t="s">
        <v>150</v>
      </c>
      <c r="B137" s="2" t="s">
        <v>11</v>
      </c>
      <c r="C137" s="2">
        <v>44</v>
      </c>
    </row>
    <row r="138" spans="1:3" x14ac:dyDescent="0.35">
      <c r="A138" s="2" t="s">
        <v>151</v>
      </c>
      <c r="B138" s="2" t="s">
        <v>11</v>
      </c>
      <c r="C138" s="2">
        <v>46</v>
      </c>
    </row>
    <row r="139" spans="1:3" x14ac:dyDescent="0.35">
      <c r="A139" s="2" t="s">
        <v>152</v>
      </c>
      <c r="B139" s="2" t="s">
        <v>11</v>
      </c>
      <c r="C139" s="2">
        <v>49</v>
      </c>
    </row>
    <row r="140" spans="1:3" x14ac:dyDescent="0.35">
      <c r="A140" s="2" t="s">
        <v>153</v>
      </c>
      <c r="B140" s="2" t="s">
        <v>11</v>
      </c>
      <c r="C140" s="2">
        <v>36</v>
      </c>
    </row>
    <row r="141" spans="1:3" x14ac:dyDescent="0.35">
      <c r="A141" s="2" t="s">
        <v>154</v>
      </c>
      <c r="B141" s="2" t="s">
        <v>11</v>
      </c>
      <c r="C141" s="2">
        <v>38</v>
      </c>
    </row>
    <row r="142" spans="1:3" x14ac:dyDescent="0.35">
      <c r="A142" s="2" t="s">
        <v>155</v>
      </c>
      <c r="B142" s="2" t="s">
        <v>14</v>
      </c>
      <c r="C142" s="2">
        <v>22</v>
      </c>
    </row>
    <row r="143" spans="1:3" x14ac:dyDescent="0.35">
      <c r="A143" s="2" t="s">
        <v>156</v>
      </c>
      <c r="B143" s="2" t="s">
        <v>11</v>
      </c>
      <c r="C143" s="2">
        <v>35</v>
      </c>
    </row>
    <row r="144" spans="1:3" x14ac:dyDescent="0.35">
      <c r="A144" s="2" t="s">
        <v>157</v>
      </c>
      <c r="B144" s="2" t="s">
        <v>14</v>
      </c>
      <c r="C144" s="2">
        <v>45</v>
      </c>
    </row>
    <row r="145" spans="1:3" x14ac:dyDescent="0.35">
      <c r="A145" s="2" t="s">
        <v>158</v>
      </c>
      <c r="B145" s="2" t="s">
        <v>14</v>
      </c>
      <c r="C145" s="2">
        <v>59</v>
      </c>
    </row>
    <row r="146" spans="1:3" x14ac:dyDescent="0.35">
      <c r="A146" s="2" t="s">
        <v>159</v>
      </c>
      <c r="B146" s="2" t="s">
        <v>14</v>
      </c>
      <c r="C146" s="2">
        <v>39</v>
      </c>
    </row>
    <row r="147" spans="1:3" x14ac:dyDescent="0.35">
      <c r="A147" s="2" t="s">
        <v>160</v>
      </c>
      <c r="B147" s="2" t="s">
        <v>11</v>
      </c>
      <c r="C147" s="2">
        <v>38</v>
      </c>
    </row>
    <row r="148" spans="1:3" x14ac:dyDescent="0.35">
      <c r="A148" s="2" t="s">
        <v>161</v>
      </c>
      <c r="B148" s="2" t="s">
        <v>11</v>
      </c>
      <c r="C148" s="2">
        <v>23</v>
      </c>
    </row>
    <row r="149" spans="1:3" x14ac:dyDescent="0.35">
      <c r="A149" s="2" t="s">
        <v>162</v>
      </c>
      <c r="B149" s="2" t="s">
        <v>11</v>
      </c>
      <c r="C149" s="2">
        <v>18</v>
      </c>
    </row>
    <row r="150" spans="1:3" x14ac:dyDescent="0.35">
      <c r="A150" s="2" t="s">
        <v>163</v>
      </c>
      <c r="B150" s="2" t="s">
        <v>11</v>
      </c>
      <c r="C150" s="2">
        <v>22</v>
      </c>
    </row>
    <row r="151" spans="1:3" x14ac:dyDescent="0.35">
      <c r="A151" s="2" t="s">
        <v>164</v>
      </c>
      <c r="B151" s="2" t="s">
        <v>14</v>
      </c>
      <c r="C151" s="2">
        <v>58</v>
      </c>
    </row>
    <row r="152" spans="1:3" x14ac:dyDescent="0.35">
      <c r="A152" s="2" t="s">
        <v>165</v>
      </c>
      <c r="B152" s="2" t="s">
        <v>11</v>
      </c>
      <c r="C152" s="2">
        <v>29</v>
      </c>
    </row>
    <row r="153" spans="1:3" x14ac:dyDescent="0.35">
      <c r="A153" s="2" t="s">
        <v>166</v>
      </c>
      <c r="B153" s="2" t="s">
        <v>11</v>
      </c>
      <c r="C153" s="2">
        <v>43</v>
      </c>
    </row>
    <row r="154" spans="1:3" x14ac:dyDescent="0.35">
      <c r="A154" s="2" t="s">
        <v>167</v>
      </c>
      <c r="B154" s="2" t="s">
        <v>11</v>
      </c>
      <c r="C154" s="2">
        <v>63</v>
      </c>
    </row>
    <row r="155" spans="1:3" x14ac:dyDescent="0.35">
      <c r="A155" s="2" t="s">
        <v>168</v>
      </c>
      <c r="B155" s="2" t="s">
        <v>11</v>
      </c>
      <c r="C155" s="2">
        <v>51</v>
      </c>
    </row>
    <row r="156" spans="1:3" x14ac:dyDescent="0.35">
      <c r="A156" s="2" t="s">
        <v>169</v>
      </c>
      <c r="B156" s="2" t="s">
        <v>11</v>
      </c>
      <c r="C156" s="2">
        <v>31</v>
      </c>
    </row>
    <row r="157" spans="1:3" x14ac:dyDescent="0.35">
      <c r="A157" s="2" t="s">
        <v>170</v>
      </c>
      <c r="B157" s="2" t="s">
        <v>14</v>
      </c>
      <c r="C157" s="2">
        <v>43</v>
      </c>
    </row>
    <row r="158" spans="1:3" x14ac:dyDescent="0.35">
      <c r="A158" s="2" t="s">
        <v>171</v>
      </c>
      <c r="B158" s="2" t="s">
        <v>11</v>
      </c>
      <c r="C158" s="2">
        <v>62</v>
      </c>
    </row>
    <row r="159" spans="1:3" x14ac:dyDescent="0.35">
      <c r="A159" s="2" t="s">
        <v>172</v>
      </c>
      <c r="B159" s="2" t="s">
        <v>14</v>
      </c>
      <c r="C159" s="2">
        <v>44</v>
      </c>
    </row>
    <row r="160" spans="1:3" x14ac:dyDescent="0.35">
      <c r="A160" s="2" t="s">
        <v>173</v>
      </c>
      <c r="B160" s="2" t="s">
        <v>11</v>
      </c>
      <c r="C160" s="2">
        <v>26</v>
      </c>
    </row>
    <row r="161" spans="1:3" x14ac:dyDescent="0.35">
      <c r="A161" s="2" t="s">
        <v>174</v>
      </c>
      <c r="B161" s="2" t="s">
        <v>14</v>
      </c>
      <c r="C161" s="2">
        <v>43</v>
      </c>
    </row>
    <row r="162" spans="1:3" x14ac:dyDescent="0.35">
      <c r="A162" s="2" t="s">
        <v>175</v>
      </c>
      <c r="B162" s="2" t="s">
        <v>11</v>
      </c>
      <c r="C162" s="2">
        <v>64</v>
      </c>
    </row>
    <row r="163" spans="1:3" x14ac:dyDescent="0.35">
      <c r="A163" s="2" t="s">
        <v>176</v>
      </c>
      <c r="B163" s="2" t="s">
        <v>11</v>
      </c>
      <c r="C163" s="2">
        <v>39</v>
      </c>
    </row>
    <row r="164" spans="1:3" x14ac:dyDescent="0.35">
      <c r="A164" s="2" t="s">
        <v>177</v>
      </c>
      <c r="B164" s="2" t="s">
        <v>14</v>
      </c>
      <c r="C164" s="2">
        <v>64</v>
      </c>
    </row>
    <row r="165" spans="1:3" x14ac:dyDescent="0.35">
      <c r="A165" s="2" t="s">
        <v>178</v>
      </c>
      <c r="B165" s="2" t="s">
        <v>14</v>
      </c>
      <c r="C165" s="2">
        <v>47</v>
      </c>
    </row>
    <row r="166" spans="1:3" x14ac:dyDescent="0.35">
      <c r="A166" s="2" t="s">
        <v>179</v>
      </c>
      <c r="B166" s="2" t="s">
        <v>14</v>
      </c>
      <c r="C166" s="2">
        <v>60</v>
      </c>
    </row>
    <row r="167" spans="1:3" x14ac:dyDescent="0.35">
      <c r="A167" s="2" t="s">
        <v>180</v>
      </c>
      <c r="B167" s="2" t="s">
        <v>11</v>
      </c>
      <c r="C167" s="2">
        <v>34</v>
      </c>
    </row>
    <row r="168" spans="1:3" x14ac:dyDescent="0.35">
      <c r="A168" s="2" t="s">
        <v>181</v>
      </c>
      <c r="B168" s="2" t="s">
        <v>14</v>
      </c>
      <c r="C168" s="2">
        <v>43</v>
      </c>
    </row>
    <row r="169" spans="1:3" x14ac:dyDescent="0.35">
      <c r="A169" s="2" t="s">
        <v>182</v>
      </c>
      <c r="B169" s="2" t="s">
        <v>11</v>
      </c>
      <c r="C169" s="2">
        <v>53</v>
      </c>
    </row>
    <row r="170" spans="1:3" x14ac:dyDescent="0.35">
      <c r="A170" s="2" t="s">
        <v>183</v>
      </c>
      <c r="B170" s="2" t="s">
        <v>11</v>
      </c>
      <c r="C170" s="2">
        <v>18</v>
      </c>
    </row>
    <row r="171" spans="1:3" x14ac:dyDescent="0.35">
      <c r="A171" s="2" t="s">
        <v>184</v>
      </c>
      <c r="B171" s="2" t="s">
        <v>14</v>
      </c>
      <c r="C171" s="2">
        <v>25</v>
      </c>
    </row>
    <row r="172" spans="1:3" x14ac:dyDescent="0.35">
      <c r="A172" s="2" t="s">
        <v>185</v>
      </c>
      <c r="B172" s="2" t="s">
        <v>14</v>
      </c>
      <c r="C172" s="2">
        <v>52</v>
      </c>
    </row>
    <row r="173" spans="1:3" x14ac:dyDescent="0.35">
      <c r="A173" s="2" t="s">
        <v>186</v>
      </c>
      <c r="B173" s="2" t="s">
        <v>11</v>
      </c>
      <c r="C173" s="2">
        <v>32</v>
      </c>
    </row>
    <row r="174" spans="1:3" x14ac:dyDescent="0.35">
      <c r="A174" s="2" t="s">
        <v>187</v>
      </c>
      <c r="B174" s="2" t="s">
        <v>11</v>
      </c>
      <c r="C174" s="2">
        <v>64</v>
      </c>
    </row>
    <row r="175" spans="1:3" x14ac:dyDescent="0.35">
      <c r="A175" s="2" t="s">
        <v>188</v>
      </c>
      <c r="B175" s="2" t="s">
        <v>14</v>
      </c>
      <c r="C175" s="2">
        <v>39</v>
      </c>
    </row>
    <row r="176" spans="1:3" x14ac:dyDescent="0.35">
      <c r="A176" s="2" t="s">
        <v>189</v>
      </c>
      <c r="B176" s="2" t="s">
        <v>14</v>
      </c>
      <c r="C176" s="2">
        <v>31</v>
      </c>
    </row>
    <row r="177" spans="1:3" x14ac:dyDescent="0.35">
      <c r="A177" s="2" t="s">
        <v>190</v>
      </c>
      <c r="B177" s="2" t="s">
        <v>14</v>
      </c>
      <c r="C177" s="2">
        <v>43</v>
      </c>
    </row>
    <row r="178" spans="1:3" x14ac:dyDescent="0.35">
      <c r="A178" s="2" t="s">
        <v>191</v>
      </c>
      <c r="B178" s="2" t="s">
        <v>11</v>
      </c>
      <c r="C178" s="2">
        <v>45</v>
      </c>
    </row>
    <row r="179" spans="1:3" x14ac:dyDescent="0.35">
      <c r="A179" s="2" t="s">
        <v>192</v>
      </c>
      <c r="B179" s="2" t="s">
        <v>11</v>
      </c>
      <c r="C179" s="2">
        <v>40</v>
      </c>
    </row>
    <row r="180" spans="1:3" x14ac:dyDescent="0.35">
      <c r="A180" s="2" t="s">
        <v>193</v>
      </c>
      <c r="B180" s="2" t="s">
        <v>11</v>
      </c>
      <c r="C180" s="2">
        <v>31</v>
      </c>
    </row>
    <row r="181" spans="1:3" x14ac:dyDescent="0.35">
      <c r="A181" s="2" t="s">
        <v>194</v>
      </c>
      <c r="B181" s="2" t="s">
        <v>11</v>
      </c>
      <c r="C181" s="2">
        <v>41</v>
      </c>
    </row>
    <row r="182" spans="1:3" x14ac:dyDescent="0.35">
      <c r="A182" s="2" t="s">
        <v>195</v>
      </c>
      <c r="B182" s="2" t="s">
        <v>11</v>
      </c>
      <c r="C182" s="2">
        <v>19</v>
      </c>
    </row>
    <row r="183" spans="1:3" x14ac:dyDescent="0.35">
      <c r="A183" s="2" t="s">
        <v>196</v>
      </c>
      <c r="B183" s="2" t="s">
        <v>11</v>
      </c>
      <c r="C183" s="2">
        <v>62</v>
      </c>
    </row>
    <row r="184" spans="1:3" x14ac:dyDescent="0.35">
      <c r="A184" s="2" t="s">
        <v>197</v>
      </c>
      <c r="B184" s="2" t="s">
        <v>14</v>
      </c>
      <c r="C184" s="2">
        <v>43</v>
      </c>
    </row>
    <row r="185" spans="1:3" x14ac:dyDescent="0.35">
      <c r="A185" s="2" t="s">
        <v>198</v>
      </c>
      <c r="B185" s="2" t="s">
        <v>11</v>
      </c>
      <c r="C185" s="2">
        <v>31</v>
      </c>
    </row>
    <row r="186" spans="1:3" x14ac:dyDescent="0.35">
      <c r="A186" s="2" t="s">
        <v>199</v>
      </c>
      <c r="B186" s="2" t="s">
        <v>11</v>
      </c>
      <c r="C186" s="2">
        <v>24</v>
      </c>
    </row>
    <row r="187" spans="1:3" x14ac:dyDescent="0.35">
      <c r="A187" s="2" t="s">
        <v>200</v>
      </c>
      <c r="B187" s="2" t="s">
        <v>11</v>
      </c>
      <c r="C187" s="2">
        <v>20</v>
      </c>
    </row>
    <row r="188" spans="1:3" x14ac:dyDescent="0.35">
      <c r="A188" s="2" t="s">
        <v>201</v>
      </c>
      <c r="B188" s="2" t="s">
        <v>14</v>
      </c>
      <c r="C188" s="2">
        <v>64</v>
      </c>
    </row>
    <row r="189" spans="1:3" x14ac:dyDescent="0.35">
      <c r="A189" s="2" t="s">
        <v>202</v>
      </c>
      <c r="B189" s="2" t="s">
        <v>11</v>
      </c>
      <c r="C189" s="2">
        <v>40</v>
      </c>
    </row>
    <row r="190" spans="1:3" x14ac:dyDescent="0.35">
      <c r="A190" s="2" t="s">
        <v>203</v>
      </c>
      <c r="B190" s="2" t="s">
        <v>11</v>
      </c>
      <c r="C190" s="2">
        <v>63</v>
      </c>
    </row>
    <row r="191" spans="1:3" x14ac:dyDescent="0.35">
      <c r="A191" s="2" t="s">
        <v>204</v>
      </c>
      <c r="B191" s="2" t="s">
        <v>14</v>
      </c>
      <c r="C191" s="2">
        <v>60</v>
      </c>
    </row>
    <row r="192" spans="1:3" x14ac:dyDescent="0.35">
      <c r="A192" s="2" t="s">
        <v>205</v>
      </c>
      <c r="B192" s="2" t="s">
        <v>11</v>
      </c>
      <c r="C192" s="2">
        <v>64</v>
      </c>
    </row>
    <row r="193" spans="1:3" x14ac:dyDescent="0.35">
      <c r="A193" s="2" t="s">
        <v>206</v>
      </c>
      <c r="B193" s="2" t="s">
        <v>11</v>
      </c>
      <c r="C193" s="2">
        <v>62</v>
      </c>
    </row>
    <row r="194" spans="1:3" x14ac:dyDescent="0.35">
      <c r="A194" s="2" t="s">
        <v>207</v>
      </c>
      <c r="B194" s="2" t="s">
        <v>11</v>
      </c>
      <c r="C194" s="2">
        <v>35</v>
      </c>
    </row>
    <row r="195" spans="1:3" x14ac:dyDescent="0.35">
      <c r="A195" s="2" t="s">
        <v>208</v>
      </c>
      <c r="B195" s="2" t="s">
        <v>11</v>
      </c>
      <c r="C195" s="2">
        <v>55</v>
      </c>
    </row>
    <row r="196" spans="1:3" x14ac:dyDescent="0.35">
      <c r="A196" s="2" t="s">
        <v>209</v>
      </c>
      <c r="B196" s="2" t="s">
        <v>11</v>
      </c>
      <c r="C196" s="2">
        <v>52</v>
      </c>
    </row>
    <row r="197" spans="1:3" x14ac:dyDescent="0.35">
      <c r="A197" s="2" t="s">
        <v>210</v>
      </c>
      <c r="B197" s="2" t="s">
        <v>14</v>
      </c>
      <c r="C197" s="2">
        <v>32</v>
      </c>
    </row>
    <row r="198" spans="1:3" x14ac:dyDescent="0.35">
      <c r="A198" s="2" t="s">
        <v>211</v>
      </c>
      <c r="B198" s="2" t="s">
        <v>14</v>
      </c>
      <c r="C198" s="2">
        <v>42</v>
      </c>
    </row>
    <row r="199" spans="1:3" x14ac:dyDescent="0.35">
      <c r="A199" s="2" t="s">
        <v>212</v>
      </c>
      <c r="B199" s="2" t="s">
        <v>14</v>
      </c>
      <c r="C199" s="2">
        <v>54</v>
      </c>
    </row>
    <row r="200" spans="1:3" x14ac:dyDescent="0.35">
      <c r="A200" s="2" t="s">
        <v>213</v>
      </c>
      <c r="B200" s="2" t="s">
        <v>11</v>
      </c>
      <c r="C200" s="2">
        <v>45</v>
      </c>
    </row>
    <row r="201" spans="1:3" x14ac:dyDescent="0.35">
      <c r="A201" s="2" t="s">
        <v>214</v>
      </c>
      <c r="B201" s="2" t="s">
        <v>11</v>
      </c>
      <c r="C201" s="2">
        <v>27</v>
      </c>
    </row>
    <row r="202" spans="1:3" x14ac:dyDescent="0.35">
      <c r="A202" s="2" t="s">
        <v>215</v>
      </c>
      <c r="B202" s="2" t="s">
        <v>11</v>
      </c>
      <c r="C202" s="2">
        <v>56</v>
      </c>
    </row>
    <row r="203" spans="1:3" x14ac:dyDescent="0.35">
      <c r="A203" s="2" t="s">
        <v>216</v>
      </c>
      <c r="B203" s="2" t="s">
        <v>14</v>
      </c>
      <c r="C203" s="2">
        <v>34</v>
      </c>
    </row>
    <row r="204" spans="1:3" x14ac:dyDescent="0.35">
      <c r="A204" s="2" t="s">
        <v>217</v>
      </c>
      <c r="B204" s="2" t="s">
        <v>11</v>
      </c>
      <c r="C204" s="2">
        <v>56</v>
      </c>
    </row>
    <row r="205" spans="1:3" x14ac:dyDescent="0.35">
      <c r="A205" s="2" t="s">
        <v>218</v>
      </c>
      <c r="B205" s="2" t="s">
        <v>11</v>
      </c>
      <c r="C205" s="2">
        <v>39</v>
      </c>
    </row>
    <row r="206" spans="1:3" x14ac:dyDescent="0.35">
      <c r="A206" s="2" t="s">
        <v>219</v>
      </c>
      <c r="B206" s="2" t="s">
        <v>14</v>
      </c>
      <c r="C206" s="2">
        <v>43</v>
      </c>
    </row>
    <row r="207" spans="1:3" x14ac:dyDescent="0.35">
      <c r="A207" s="2" t="s">
        <v>220</v>
      </c>
      <c r="B207" s="2" t="s">
        <v>11</v>
      </c>
      <c r="C207" s="2">
        <v>61</v>
      </c>
    </row>
    <row r="208" spans="1:3" x14ac:dyDescent="0.35">
      <c r="A208" s="2" t="s">
        <v>221</v>
      </c>
      <c r="B208" s="2" t="s">
        <v>14</v>
      </c>
      <c r="C208" s="2">
        <v>42</v>
      </c>
    </row>
    <row r="209" spans="1:3" x14ac:dyDescent="0.35">
      <c r="A209" s="2" t="s">
        <v>222</v>
      </c>
      <c r="B209" s="2" t="s">
        <v>14</v>
      </c>
      <c r="C209" s="2">
        <v>34</v>
      </c>
    </row>
    <row r="210" spans="1:3" x14ac:dyDescent="0.35">
      <c r="A210" s="2" t="s">
        <v>223</v>
      </c>
      <c r="B210" s="2" t="s">
        <v>14</v>
      </c>
      <c r="C210" s="2">
        <v>30</v>
      </c>
    </row>
    <row r="211" spans="1:3" x14ac:dyDescent="0.35">
      <c r="A211" s="2" t="s">
        <v>224</v>
      </c>
      <c r="B211" s="2" t="s">
        <v>11</v>
      </c>
      <c r="C211" s="2">
        <v>37</v>
      </c>
    </row>
    <row r="212" spans="1:3" x14ac:dyDescent="0.35">
      <c r="A212" s="2" t="s">
        <v>225</v>
      </c>
      <c r="B212" s="2" t="s">
        <v>11</v>
      </c>
      <c r="C212" s="2">
        <v>42</v>
      </c>
    </row>
    <row r="213" spans="1:3" x14ac:dyDescent="0.35">
      <c r="A213" s="2" t="s">
        <v>226</v>
      </c>
      <c r="B213" s="2" t="s">
        <v>11</v>
      </c>
      <c r="C213" s="2">
        <v>21</v>
      </c>
    </row>
    <row r="214" spans="1:3" x14ac:dyDescent="0.35">
      <c r="A214" s="2" t="s">
        <v>227</v>
      </c>
      <c r="B214" s="2" t="s">
        <v>11</v>
      </c>
      <c r="C214" s="2">
        <v>27</v>
      </c>
    </row>
    <row r="215" spans="1:3" x14ac:dyDescent="0.35">
      <c r="A215" s="2" t="s">
        <v>228</v>
      </c>
      <c r="B215" s="2" t="s">
        <v>11</v>
      </c>
      <c r="C215" s="2">
        <v>20</v>
      </c>
    </row>
    <row r="216" spans="1:3" x14ac:dyDescent="0.35">
      <c r="A216" s="2" t="s">
        <v>229</v>
      </c>
      <c r="B216" s="2" t="s">
        <v>11</v>
      </c>
      <c r="C216" s="2">
        <v>58</v>
      </c>
    </row>
    <row r="217" spans="1:3" x14ac:dyDescent="0.35">
      <c r="A217" s="2" t="s">
        <v>230</v>
      </c>
      <c r="B217" s="2" t="s">
        <v>11</v>
      </c>
      <c r="C217" s="2">
        <v>62</v>
      </c>
    </row>
    <row r="218" spans="1:3" x14ac:dyDescent="0.35">
      <c r="A218" s="2" t="s">
        <v>231</v>
      </c>
      <c r="B218" s="2" t="s">
        <v>14</v>
      </c>
      <c r="C218" s="2">
        <v>35</v>
      </c>
    </row>
    <row r="219" spans="1:3" x14ac:dyDescent="0.35">
      <c r="A219" s="2" t="s">
        <v>232</v>
      </c>
      <c r="B219" s="2" t="s">
        <v>11</v>
      </c>
      <c r="C219" s="2">
        <v>64</v>
      </c>
    </row>
    <row r="220" spans="1:3" x14ac:dyDescent="0.35">
      <c r="A220" s="2" t="s">
        <v>233</v>
      </c>
      <c r="B220" s="2" t="s">
        <v>14</v>
      </c>
      <c r="C220" s="2">
        <v>53</v>
      </c>
    </row>
    <row r="221" spans="1:3" x14ac:dyDescent="0.35">
      <c r="A221" s="2" t="s">
        <v>234</v>
      </c>
      <c r="B221" s="2" t="s">
        <v>11</v>
      </c>
      <c r="C221" s="2">
        <v>64</v>
      </c>
    </row>
    <row r="222" spans="1:3" x14ac:dyDescent="0.35">
      <c r="A222" s="2" t="s">
        <v>235</v>
      </c>
      <c r="B222" s="2" t="s">
        <v>11</v>
      </c>
      <c r="C222" s="2">
        <v>39</v>
      </c>
    </row>
    <row r="223" spans="1:3" x14ac:dyDescent="0.35">
      <c r="A223" s="2" t="s">
        <v>236</v>
      </c>
      <c r="B223" s="2" t="s">
        <v>11</v>
      </c>
      <c r="C223" s="2">
        <v>51</v>
      </c>
    </row>
    <row r="224" spans="1:3" x14ac:dyDescent="0.35">
      <c r="A224" s="2" t="s">
        <v>237</v>
      </c>
      <c r="B224" s="2" t="s">
        <v>14</v>
      </c>
      <c r="C224" s="2">
        <v>64</v>
      </c>
    </row>
    <row r="225" spans="1:3" x14ac:dyDescent="0.35">
      <c r="A225" s="2" t="s">
        <v>238</v>
      </c>
      <c r="B225" s="2" t="s">
        <v>14</v>
      </c>
      <c r="C225" s="2">
        <v>25</v>
      </c>
    </row>
    <row r="226" spans="1:3" x14ac:dyDescent="0.35">
      <c r="A226" s="2" t="s">
        <v>239</v>
      </c>
      <c r="B226" s="2" t="s">
        <v>14</v>
      </c>
      <c r="C226" s="2">
        <v>57</v>
      </c>
    </row>
    <row r="227" spans="1:3" x14ac:dyDescent="0.35">
      <c r="A227" s="2" t="s">
        <v>240</v>
      </c>
      <c r="B227" s="2" t="s">
        <v>14</v>
      </c>
      <c r="C227" s="2">
        <v>61</v>
      </c>
    </row>
    <row r="228" spans="1:3" x14ac:dyDescent="0.35">
      <c r="A228" s="2" t="s">
        <v>241</v>
      </c>
      <c r="B228" s="2" t="s">
        <v>11</v>
      </c>
      <c r="C228" s="2">
        <v>36</v>
      </c>
    </row>
    <row r="229" spans="1:3" x14ac:dyDescent="0.35">
      <c r="A229" s="2" t="s">
        <v>242</v>
      </c>
      <c r="B229" s="2" t="s">
        <v>14</v>
      </c>
      <c r="C229" s="2">
        <v>59</v>
      </c>
    </row>
    <row r="230" spans="1:3" x14ac:dyDescent="0.35">
      <c r="A230" s="2" t="s">
        <v>243</v>
      </c>
      <c r="B230" s="2" t="s">
        <v>11</v>
      </c>
      <c r="C230" s="2">
        <v>58</v>
      </c>
    </row>
    <row r="231" spans="1:3" x14ac:dyDescent="0.35">
      <c r="A231" s="2" t="s">
        <v>244</v>
      </c>
      <c r="B231" s="2" t="s">
        <v>11</v>
      </c>
      <c r="C231" s="2">
        <v>54</v>
      </c>
    </row>
    <row r="232" spans="1:3" x14ac:dyDescent="0.35">
      <c r="A232" s="2" t="s">
        <v>245</v>
      </c>
      <c r="B232" s="2" t="s">
        <v>14</v>
      </c>
      <c r="C232" s="2">
        <v>23</v>
      </c>
    </row>
    <row r="233" spans="1:3" x14ac:dyDescent="0.35">
      <c r="A233" s="2" t="s">
        <v>246</v>
      </c>
      <c r="B233" s="2" t="s">
        <v>14</v>
      </c>
      <c r="C233" s="2">
        <v>43</v>
      </c>
    </row>
    <row r="234" spans="1:3" x14ac:dyDescent="0.35">
      <c r="A234" s="2" t="s">
        <v>247</v>
      </c>
      <c r="B234" s="2" t="s">
        <v>14</v>
      </c>
      <c r="C234" s="2">
        <v>51</v>
      </c>
    </row>
    <row r="235" spans="1:3" x14ac:dyDescent="0.35">
      <c r="A235" s="2" t="s">
        <v>248</v>
      </c>
      <c r="B235" s="2" t="s">
        <v>14</v>
      </c>
      <c r="C235" s="2">
        <v>62</v>
      </c>
    </row>
    <row r="236" spans="1:3" x14ac:dyDescent="0.35">
      <c r="A236" s="2" t="s">
        <v>249</v>
      </c>
      <c r="B236" s="2" t="s">
        <v>14</v>
      </c>
      <c r="C236" s="2">
        <v>23</v>
      </c>
    </row>
    <row r="237" spans="1:3" x14ac:dyDescent="0.35">
      <c r="A237" s="2" t="s">
        <v>250</v>
      </c>
      <c r="B237" s="2" t="s">
        <v>14</v>
      </c>
      <c r="C237" s="2">
        <v>54</v>
      </c>
    </row>
    <row r="238" spans="1:3" x14ac:dyDescent="0.35">
      <c r="A238" s="2" t="s">
        <v>251</v>
      </c>
      <c r="B238" s="2" t="s">
        <v>14</v>
      </c>
      <c r="C238" s="2">
        <v>50</v>
      </c>
    </row>
    <row r="239" spans="1:3" x14ac:dyDescent="0.35">
      <c r="A239" s="2" t="s">
        <v>252</v>
      </c>
      <c r="B239" s="2" t="s">
        <v>14</v>
      </c>
      <c r="C239" s="2">
        <v>39</v>
      </c>
    </row>
    <row r="240" spans="1:3" x14ac:dyDescent="0.35">
      <c r="A240" s="2" t="s">
        <v>253</v>
      </c>
      <c r="B240" s="2" t="s">
        <v>11</v>
      </c>
      <c r="C240" s="2">
        <v>38</v>
      </c>
    </row>
    <row r="241" spans="1:3" x14ac:dyDescent="0.35">
      <c r="A241" s="2" t="s">
        <v>254</v>
      </c>
      <c r="B241" s="2" t="s">
        <v>14</v>
      </c>
      <c r="C241" s="2">
        <v>23</v>
      </c>
    </row>
    <row r="242" spans="1:3" x14ac:dyDescent="0.35">
      <c r="A242" s="2" t="s">
        <v>255</v>
      </c>
      <c r="B242" s="2" t="s">
        <v>14</v>
      </c>
      <c r="C242" s="2">
        <v>23</v>
      </c>
    </row>
    <row r="243" spans="1:3" x14ac:dyDescent="0.35">
      <c r="A243" s="2" t="s">
        <v>256</v>
      </c>
      <c r="B243" s="2" t="s">
        <v>11</v>
      </c>
      <c r="C243" s="2">
        <v>21</v>
      </c>
    </row>
    <row r="244" spans="1:3" x14ac:dyDescent="0.35">
      <c r="A244" s="2" t="s">
        <v>257</v>
      </c>
      <c r="B244" s="2" t="s">
        <v>14</v>
      </c>
      <c r="C244" s="2">
        <v>47</v>
      </c>
    </row>
    <row r="245" spans="1:3" x14ac:dyDescent="0.35">
      <c r="A245" s="2" t="s">
        <v>258</v>
      </c>
      <c r="B245" s="2" t="s">
        <v>11</v>
      </c>
      <c r="C245" s="2">
        <v>28</v>
      </c>
    </row>
    <row r="246" spans="1:3" x14ac:dyDescent="0.35">
      <c r="A246" s="2" t="s">
        <v>259</v>
      </c>
      <c r="B246" s="2" t="s">
        <v>11</v>
      </c>
      <c r="C246" s="2">
        <v>47</v>
      </c>
    </row>
    <row r="247" spans="1:3" x14ac:dyDescent="0.35">
      <c r="A247" s="2" t="s">
        <v>260</v>
      </c>
      <c r="B247" s="2" t="s">
        <v>14</v>
      </c>
      <c r="C247" s="2">
        <v>48</v>
      </c>
    </row>
    <row r="248" spans="1:3" x14ac:dyDescent="0.35">
      <c r="A248" s="2" t="s">
        <v>261</v>
      </c>
      <c r="B248" s="2" t="s">
        <v>11</v>
      </c>
      <c r="C248" s="2">
        <v>41</v>
      </c>
    </row>
    <row r="249" spans="1:3" x14ac:dyDescent="0.35">
      <c r="A249" s="2" t="s">
        <v>262</v>
      </c>
      <c r="B249" s="2" t="s">
        <v>11</v>
      </c>
      <c r="C249" s="2">
        <v>26</v>
      </c>
    </row>
    <row r="250" spans="1:3" x14ac:dyDescent="0.35">
      <c r="A250" s="2" t="s">
        <v>263</v>
      </c>
      <c r="B250" s="2" t="s">
        <v>11</v>
      </c>
      <c r="C250" s="2">
        <v>20</v>
      </c>
    </row>
    <row r="251" spans="1:3" x14ac:dyDescent="0.35">
      <c r="A251" s="2" t="s">
        <v>264</v>
      </c>
      <c r="B251" s="2" t="s">
        <v>11</v>
      </c>
      <c r="C251" s="2">
        <v>48</v>
      </c>
    </row>
    <row r="252" spans="1:3" x14ac:dyDescent="0.35">
      <c r="A252" s="2" t="s">
        <v>265</v>
      </c>
      <c r="B252" s="2" t="s">
        <v>14</v>
      </c>
      <c r="C252" s="2">
        <v>57</v>
      </c>
    </row>
    <row r="253" spans="1:3" x14ac:dyDescent="0.35">
      <c r="A253" s="2" t="s">
        <v>266</v>
      </c>
      <c r="B253" s="2" t="s">
        <v>11</v>
      </c>
      <c r="C253" s="2">
        <v>54</v>
      </c>
    </row>
    <row r="254" spans="1:3" x14ac:dyDescent="0.35">
      <c r="A254" s="2" t="s">
        <v>267</v>
      </c>
      <c r="B254" s="2" t="s">
        <v>14</v>
      </c>
      <c r="C254" s="2">
        <v>53</v>
      </c>
    </row>
    <row r="255" spans="1:3" x14ac:dyDescent="0.35">
      <c r="A255" s="2" t="s">
        <v>268</v>
      </c>
      <c r="B255" s="2" t="s">
        <v>11</v>
      </c>
      <c r="C255" s="2">
        <v>41</v>
      </c>
    </row>
    <row r="256" spans="1:3" x14ac:dyDescent="0.35">
      <c r="A256" s="2" t="s">
        <v>269</v>
      </c>
      <c r="B256" s="2" t="s">
        <v>11</v>
      </c>
      <c r="C256" s="2">
        <v>48</v>
      </c>
    </row>
    <row r="257" spans="1:3" x14ac:dyDescent="0.35">
      <c r="A257" s="2" t="s">
        <v>270</v>
      </c>
      <c r="B257" s="2" t="s">
        <v>11</v>
      </c>
      <c r="C257" s="2">
        <v>23</v>
      </c>
    </row>
    <row r="258" spans="1:3" x14ac:dyDescent="0.35">
      <c r="A258" s="2" t="s">
        <v>271</v>
      </c>
      <c r="B258" s="2" t="s">
        <v>11</v>
      </c>
      <c r="C258" s="2">
        <v>19</v>
      </c>
    </row>
    <row r="259" spans="1:3" x14ac:dyDescent="0.35">
      <c r="A259" s="2" t="s">
        <v>272</v>
      </c>
      <c r="B259" s="2" t="s">
        <v>14</v>
      </c>
      <c r="C259" s="2">
        <v>37</v>
      </c>
    </row>
    <row r="260" spans="1:3" x14ac:dyDescent="0.35">
      <c r="A260" s="2" t="s">
        <v>273</v>
      </c>
      <c r="B260" s="2" t="s">
        <v>14</v>
      </c>
      <c r="C260" s="2">
        <v>45</v>
      </c>
    </row>
    <row r="261" spans="1:3" x14ac:dyDescent="0.35">
      <c r="A261" s="2" t="s">
        <v>274</v>
      </c>
      <c r="B261" s="2" t="s">
        <v>11</v>
      </c>
      <c r="C261" s="2">
        <v>28</v>
      </c>
    </row>
    <row r="262" spans="1:3" x14ac:dyDescent="0.35">
      <c r="A262" s="2" t="s">
        <v>275</v>
      </c>
      <c r="B262" s="2" t="s">
        <v>11</v>
      </c>
      <c r="C262" s="2">
        <v>21</v>
      </c>
    </row>
    <row r="263" spans="1:3" x14ac:dyDescent="0.35">
      <c r="A263" s="2" t="s">
        <v>276</v>
      </c>
      <c r="B263" s="2" t="s">
        <v>14</v>
      </c>
      <c r="C263" s="2">
        <v>32</v>
      </c>
    </row>
    <row r="264" spans="1:3" x14ac:dyDescent="0.35">
      <c r="A264" s="2" t="s">
        <v>277</v>
      </c>
      <c r="B264" s="2" t="s">
        <v>11</v>
      </c>
      <c r="C264" s="2">
        <v>23</v>
      </c>
    </row>
    <row r="265" spans="1:3" x14ac:dyDescent="0.35">
      <c r="A265" s="2" t="s">
        <v>278</v>
      </c>
      <c r="B265" s="2" t="s">
        <v>11</v>
      </c>
      <c r="C265" s="2">
        <v>47</v>
      </c>
    </row>
    <row r="266" spans="1:3" x14ac:dyDescent="0.35">
      <c r="A266" s="2" t="s">
        <v>279</v>
      </c>
      <c r="B266" s="2" t="s">
        <v>11</v>
      </c>
      <c r="C266" s="2">
        <v>55</v>
      </c>
    </row>
    <row r="267" spans="1:3" x14ac:dyDescent="0.35">
      <c r="A267" s="2" t="s">
        <v>280</v>
      </c>
      <c r="B267" s="2" t="s">
        <v>14</v>
      </c>
      <c r="C267" s="2">
        <v>19</v>
      </c>
    </row>
    <row r="268" spans="1:3" x14ac:dyDescent="0.35">
      <c r="A268" s="2" t="s">
        <v>281</v>
      </c>
      <c r="B268" s="2" t="s">
        <v>14</v>
      </c>
      <c r="C268" s="2">
        <v>32</v>
      </c>
    </row>
    <row r="269" spans="1:3" x14ac:dyDescent="0.35">
      <c r="A269" s="2" t="s">
        <v>282</v>
      </c>
      <c r="B269" s="2" t="s">
        <v>14</v>
      </c>
      <c r="C269" s="2">
        <v>28</v>
      </c>
    </row>
    <row r="270" spans="1:3" x14ac:dyDescent="0.35">
      <c r="A270" s="2" t="s">
        <v>283</v>
      </c>
      <c r="B270" s="2" t="s">
        <v>11</v>
      </c>
      <c r="C270" s="2">
        <v>25</v>
      </c>
    </row>
    <row r="271" spans="1:3" x14ac:dyDescent="0.35">
      <c r="A271" s="2" t="s">
        <v>284</v>
      </c>
      <c r="B271" s="2" t="s">
        <v>11</v>
      </c>
      <c r="C271" s="2">
        <v>43</v>
      </c>
    </row>
    <row r="272" spans="1:3" x14ac:dyDescent="0.35">
      <c r="A272" s="2" t="s">
        <v>285</v>
      </c>
      <c r="B272" s="2" t="s">
        <v>14</v>
      </c>
      <c r="C272" s="2">
        <v>62</v>
      </c>
    </row>
    <row r="273" spans="1:3" x14ac:dyDescent="0.35">
      <c r="A273" s="2" t="s">
        <v>286</v>
      </c>
      <c r="B273" s="2" t="s">
        <v>14</v>
      </c>
      <c r="C273" s="2">
        <v>61</v>
      </c>
    </row>
    <row r="274" spans="1:3" x14ac:dyDescent="0.35">
      <c r="A274" s="2" t="s">
        <v>287</v>
      </c>
      <c r="B274" s="2" t="s">
        <v>14</v>
      </c>
      <c r="C274" s="2">
        <v>22</v>
      </c>
    </row>
    <row r="275" spans="1:3" x14ac:dyDescent="0.35">
      <c r="A275" s="2" t="s">
        <v>288</v>
      </c>
      <c r="B275" s="2" t="s">
        <v>14</v>
      </c>
      <c r="C275" s="2">
        <v>23</v>
      </c>
    </row>
    <row r="276" spans="1:3" x14ac:dyDescent="0.35">
      <c r="A276" s="2" t="s">
        <v>289</v>
      </c>
      <c r="B276" s="2" t="s">
        <v>11</v>
      </c>
      <c r="C276" s="2">
        <v>43</v>
      </c>
    </row>
    <row r="277" spans="1:3" x14ac:dyDescent="0.35">
      <c r="A277" s="2" t="s">
        <v>290</v>
      </c>
      <c r="B277" s="2" t="s">
        <v>14</v>
      </c>
      <c r="C277" s="2">
        <v>21</v>
      </c>
    </row>
    <row r="278" spans="1:3" x14ac:dyDescent="0.35">
      <c r="A278" s="2" t="s">
        <v>291</v>
      </c>
      <c r="B278" s="2" t="s">
        <v>11</v>
      </c>
      <c r="C278" s="2">
        <v>36</v>
      </c>
    </row>
    <row r="279" spans="1:3" x14ac:dyDescent="0.35">
      <c r="A279" s="2" t="s">
        <v>292</v>
      </c>
      <c r="B279" s="2" t="s">
        <v>14</v>
      </c>
      <c r="C279" s="2">
        <v>37</v>
      </c>
    </row>
    <row r="280" spans="1:3" x14ac:dyDescent="0.35">
      <c r="A280" s="2" t="s">
        <v>293</v>
      </c>
      <c r="B280" s="2" t="s">
        <v>11</v>
      </c>
      <c r="C280" s="2">
        <v>50</v>
      </c>
    </row>
    <row r="281" spans="1:3" x14ac:dyDescent="0.35">
      <c r="A281" s="2" t="s">
        <v>294</v>
      </c>
      <c r="B281" s="2" t="s">
        <v>14</v>
      </c>
      <c r="C281" s="2">
        <v>37</v>
      </c>
    </row>
    <row r="282" spans="1:3" x14ac:dyDescent="0.35">
      <c r="A282" s="2" t="s">
        <v>295</v>
      </c>
      <c r="B282" s="2" t="s">
        <v>14</v>
      </c>
      <c r="C282" s="2">
        <v>29</v>
      </c>
    </row>
    <row r="283" spans="1:3" x14ac:dyDescent="0.35">
      <c r="A283" s="2" t="s">
        <v>296</v>
      </c>
      <c r="B283" s="2" t="s">
        <v>14</v>
      </c>
      <c r="C283" s="2">
        <v>64</v>
      </c>
    </row>
    <row r="284" spans="1:3" x14ac:dyDescent="0.35">
      <c r="A284" s="2" t="s">
        <v>297</v>
      </c>
      <c r="B284" s="2" t="s">
        <v>14</v>
      </c>
      <c r="C284" s="2">
        <v>18</v>
      </c>
    </row>
    <row r="285" spans="1:3" x14ac:dyDescent="0.35">
      <c r="A285" s="2" t="s">
        <v>298</v>
      </c>
      <c r="B285" s="2" t="s">
        <v>11</v>
      </c>
      <c r="C285" s="2">
        <v>43</v>
      </c>
    </row>
    <row r="286" spans="1:3" x14ac:dyDescent="0.35">
      <c r="A286" s="2" t="s">
        <v>299</v>
      </c>
      <c r="B286" s="2" t="s">
        <v>14</v>
      </c>
      <c r="C286" s="2">
        <v>31</v>
      </c>
    </row>
    <row r="287" spans="1:3" x14ac:dyDescent="0.35">
      <c r="A287" s="2" t="s">
        <v>300</v>
      </c>
      <c r="B287" s="2" t="s">
        <v>11</v>
      </c>
      <c r="C287" s="2">
        <v>55</v>
      </c>
    </row>
    <row r="288" spans="1:3" x14ac:dyDescent="0.35">
      <c r="A288" s="2" t="s">
        <v>301</v>
      </c>
      <c r="B288" s="2" t="s">
        <v>11</v>
      </c>
      <c r="C288" s="2">
        <v>54</v>
      </c>
    </row>
    <row r="289" spans="1:3" x14ac:dyDescent="0.35">
      <c r="A289" s="2" t="s">
        <v>302</v>
      </c>
      <c r="B289" s="2" t="s">
        <v>11</v>
      </c>
      <c r="C289" s="2">
        <v>28</v>
      </c>
    </row>
    <row r="290" spans="1:3" x14ac:dyDescent="0.35">
      <c r="A290" s="2" t="s">
        <v>303</v>
      </c>
      <c r="B290" s="2" t="s">
        <v>11</v>
      </c>
      <c r="C290" s="2">
        <v>53</v>
      </c>
    </row>
    <row r="291" spans="1:3" x14ac:dyDescent="0.35">
      <c r="A291" s="2" t="s">
        <v>304</v>
      </c>
      <c r="B291" s="2" t="s">
        <v>14</v>
      </c>
      <c r="C291" s="2">
        <v>30</v>
      </c>
    </row>
    <row r="292" spans="1:3" x14ac:dyDescent="0.35">
      <c r="A292" s="2" t="s">
        <v>305</v>
      </c>
      <c r="B292" s="2" t="s">
        <v>11</v>
      </c>
      <c r="C292" s="2">
        <v>60</v>
      </c>
    </row>
    <row r="293" spans="1:3" x14ac:dyDescent="0.35">
      <c r="A293" s="2" t="s">
        <v>306</v>
      </c>
      <c r="B293" s="2" t="s">
        <v>11</v>
      </c>
      <c r="C293" s="2">
        <v>20</v>
      </c>
    </row>
    <row r="294" spans="1:3" x14ac:dyDescent="0.35">
      <c r="A294" s="2" t="s">
        <v>307</v>
      </c>
      <c r="B294" s="2" t="s">
        <v>11</v>
      </c>
      <c r="C294" s="2">
        <v>50</v>
      </c>
    </row>
    <row r="295" spans="1:3" x14ac:dyDescent="0.35">
      <c r="A295" s="2" t="s">
        <v>308</v>
      </c>
      <c r="B295" s="2" t="s">
        <v>14</v>
      </c>
      <c r="C295" s="2">
        <v>23</v>
      </c>
    </row>
    <row r="296" spans="1:3" x14ac:dyDescent="0.35">
      <c r="A296" s="2" t="s">
        <v>309</v>
      </c>
      <c r="B296" s="2" t="s">
        <v>14</v>
      </c>
      <c r="C296" s="2">
        <v>27</v>
      </c>
    </row>
    <row r="297" spans="1:3" x14ac:dyDescent="0.35">
      <c r="A297" s="2" t="s">
        <v>310</v>
      </c>
      <c r="B297" s="2" t="s">
        <v>14</v>
      </c>
      <c r="C297" s="2">
        <v>22</v>
      </c>
    </row>
    <row r="298" spans="1:3" x14ac:dyDescent="0.35">
      <c r="A298" s="2" t="s">
        <v>311</v>
      </c>
      <c r="B298" s="2" t="s">
        <v>14</v>
      </c>
      <c r="C298" s="2">
        <v>40</v>
      </c>
    </row>
    <row r="299" spans="1:3" x14ac:dyDescent="0.35">
      <c r="A299" s="2" t="s">
        <v>312</v>
      </c>
      <c r="B299" s="2" t="s">
        <v>11</v>
      </c>
      <c r="C299" s="2">
        <v>27</v>
      </c>
    </row>
    <row r="300" spans="1:3" x14ac:dyDescent="0.35">
      <c r="A300" s="2" t="s">
        <v>313</v>
      </c>
      <c r="B300" s="2" t="s">
        <v>11</v>
      </c>
      <c r="C300" s="2">
        <v>61</v>
      </c>
    </row>
    <row r="301" spans="1:3" x14ac:dyDescent="0.35">
      <c r="A301" s="2" t="s">
        <v>314</v>
      </c>
      <c r="B301" s="2" t="s">
        <v>14</v>
      </c>
      <c r="C301" s="2">
        <v>19</v>
      </c>
    </row>
    <row r="302" spans="1:3" x14ac:dyDescent="0.35">
      <c r="A302" s="2" t="s">
        <v>315</v>
      </c>
      <c r="B302" s="2" t="s">
        <v>11</v>
      </c>
      <c r="C302" s="2">
        <v>30</v>
      </c>
    </row>
    <row r="303" spans="1:3" x14ac:dyDescent="0.35">
      <c r="A303" s="2" t="s">
        <v>316</v>
      </c>
      <c r="B303" s="2" t="s">
        <v>11</v>
      </c>
      <c r="C303" s="2">
        <v>57</v>
      </c>
    </row>
    <row r="304" spans="1:3" x14ac:dyDescent="0.35">
      <c r="A304" s="2" t="s">
        <v>317</v>
      </c>
      <c r="B304" s="2" t="s">
        <v>11</v>
      </c>
      <c r="C304" s="2">
        <v>19</v>
      </c>
    </row>
    <row r="305" spans="1:3" x14ac:dyDescent="0.35">
      <c r="A305" s="2" t="s">
        <v>318</v>
      </c>
      <c r="B305" s="2" t="s">
        <v>14</v>
      </c>
      <c r="C305" s="2">
        <v>37</v>
      </c>
    </row>
    <row r="306" spans="1:3" x14ac:dyDescent="0.35">
      <c r="A306" s="2" t="s">
        <v>319</v>
      </c>
      <c r="B306" s="2" t="s">
        <v>14</v>
      </c>
      <c r="C306" s="2">
        <v>18</v>
      </c>
    </row>
    <row r="307" spans="1:3" x14ac:dyDescent="0.35">
      <c r="A307" s="2" t="s">
        <v>320</v>
      </c>
      <c r="B307" s="2" t="s">
        <v>11</v>
      </c>
      <c r="C307" s="2">
        <v>54</v>
      </c>
    </row>
    <row r="308" spans="1:3" x14ac:dyDescent="0.35">
      <c r="A308" s="2" t="s">
        <v>321</v>
      </c>
      <c r="B308" s="2" t="s">
        <v>14</v>
      </c>
      <c r="C308" s="2">
        <v>26</v>
      </c>
    </row>
    <row r="309" spans="1:3" x14ac:dyDescent="0.35">
      <c r="A309" s="2" t="s">
        <v>322</v>
      </c>
      <c r="B309" s="2" t="s">
        <v>14</v>
      </c>
      <c r="C309" s="2">
        <v>34</v>
      </c>
    </row>
    <row r="310" spans="1:3" x14ac:dyDescent="0.35">
      <c r="A310" s="2" t="s">
        <v>323</v>
      </c>
      <c r="B310" s="2" t="s">
        <v>14</v>
      </c>
      <c r="C310" s="2">
        <v>26</v>
      </c>
    </row>
    <row r="311" spans="1:3" x14ac:dyDescent="0.35">
      <c r="A311" s="2" t="s">
        <v>324</v>
      </c>
      <c r="B311" s="2" t="s">
        <v>14</v>
      </c>
      <c r="C311" s="2">
        <v>28</v>
      </c>
    </row>
    <row r="312" spans="1:3" x14ac:dyDescent="0.35">
      <c r="A312" s="2" t="s">
        <v>325</v>
      </c>
      <c r="B312" s="2" t="s">
        <v>14</v>
      </c>
      <c r="C312" s="2">
        <v>32</v>
      </c>
    </row>
    <row r="313" spans="1:3" x14ac:dyDescent="0.35">
      <c r="A313" s="2" t="s">
        <v>326</v>
      </c>
      <c r="B313" s="2" t="s">
        <v>11</v>
      </c>
      <c r="C313" s="2">
        <v>41</v>
      </c>
    </row>
    <row r="314" spans="1:3" x14ac:dyDescent="0.35">
      <c r="A314" s="2" t="s">
        <v>327</v>
      </c>
      <c r="B314" s="2" t="s">
        <v>14</v>
      </c>
      <c r="C314" s="2">
        <v>55</v>
      </c>
    </row>
    <row r="315" spans="1:3" x14ac:dyDescent="0.35">
      <c r="A315" s="2" t="s">
        <v>328</v>
      </c>
      <c r="B315" s="2" t="s">
        <v>11</v>
      </c>
      <c r="C315" s="2">
        <v>52</v>
      </c>
    </row>
    <row r="316" spans="1:3" x14ac:dyDescent="0.35">
      <c r="A316" s="2" t="s">
        <v>329</v>
      </c>
      <c r="B316" s="2" t="s">
        <v>11</v>
      </c>
      <c r="C316" s="2">
        <v>47</v>
      </c>
    </row>
    <row r="317" spans="1:3" x14ac:dyDescent="0.35">
      <c r="A317" s="2" t="s">
        <v>330</v>
      </c>
      <c r="B317" s="2" t="s">
        <v>14</v>
      </c>
      <c r="C317" s="2">
        <v>48</v>
      </c>
    </row>
    <row r="318" spans="1:3" x14ac:dyDescent="0.35">
      <c r="A318" s="2" t="s">
        <v>331</v>
      </c>
      <c r="B318" s="2" t="s">
        <v>11</v>
      </c>
      <c r="C318" s="2">
        <v>22</v>
      </c>
    </row>
    <row r="319" spans="1:3" x14ac:dyDescent="0.35">
      <c r="A319" s="2" t="s">
        <v>332</v>
      </c>
      <c r="B319" s="2" t="s">
        <v>11</v>
      </c>
      <c r="C319" s="2">
        <v>61</v>
      </c>
    </row>
    <row r="320" spans="1:3" x14ac:dyDescent="0.35">
      <c r="A320" s="2" t="s">
        <v>333</v>
      </c>
      <c r="B320" s="2" t="s">
        <v>11</v>
      </c>
      <c r="C320" s="2">
        <v>31</v>
      </c>
    </row>
    <row r="321" spans="1:3" x14ac:dyDescent="0.35">
      <c r="A321" s="2" t="s">
        <v>334</v>
      </c>
      <c r="B321" s="2" t="s">
        <v>14</v>
      </c>
      <c r="C321" s="2">
        <v>28</v>
      </c>
    </row>
    <row r="322" spans="1:3" x14ac:dyDescent="0.35">
      <c r="A322" s="2" t="s">
        <v>335</v>
      </c>
      <c r="B322" s="2" t="s">
        <v>14</v>
      </c>
      <c r="C322" s="2">
        <v>26</v>
      </c>
    </row>
    <row r="323" spans="1:3" x14ac:dyDescent="0.35">
      <c r="A323" s="2" t="s">
        <v>336</v>
      </c>
      <c r="B323" s="2" t="s">
        <v>11</v>
      </c>
      <c r="C323" s="2">
        <v>51</v>
      </c>
    </row>
    <row r="324" spans="1:3" x14ac:dyDescent="0.35">
      <c r="A324" s="2" t="s">
        <v>337</v>
      </c>
      <c r="B324" s="2" t="s">
        <v>14</v>
      </c>
      <c r="C324" s="2">
        <v>29</v>
      </c>
    </row>
    <row r="325" spans="1:3" x14ac:dyDescent="0.35">
      <c r="A325" s="2" t="s">
        <v>338</v>
      </c>
      <c r="B325" s="2" t="s">
        <v>14</v>
      </c>
      <c r="C325" s="2">
        <v>52</v>
      </c>
    </row>
    <row r="326" spans="1:3" x14ac:dyDescent="0.35">
      <c r="A326" s="2" t="s">
        <v>339</v>
      </c>
      <c r="B326" s="2" t="s">
        <v>14</v>
      </c>
      <c r="C326" s="2">
        <v>52</v>
      </c>
    </row>
    <row r="327" spans="1:3" x14ac:dyDescent="0.35">
      <c r="A327" s="2" t="s">
        <v>340</v>
      </c>
      <c r="B327" s="2" t="s">
        <v>14</v>
      </c>
      <c r="C327" s="2">
        <v>18</v>
      </c>
    </row>
    <row r="328" spans="1:3" x14ac:dyDescent="0.35">
      <c r="A328" s="2" t="s">
        <v>341</v>
      </c>
      <c r="B328" s="2" t="s">
        <v>11</v>
      </c>
      <c r="C328" s="2">
        <v>57</v>
      </c>
    </row>
    <row r="329" spans="1:3" x14ac:dyDescent="0.35">
      <c r="A329" s="2" t="s">
        <v>342</v>
      </c>
      <c r="B329" s="2" t="s">
        <v>11</v>
      </c>
      <c r="C329" s="2">
        <v>39</v>
      </c>
    </row>
    <row r="330" spans="1:3" x14ac:dyDescent="0.35">
      <c r="A330" s="2" t="s">
        <v>343</v>
      </c>
      <c r="B330" s="2" t="s">
        <v>14</v>
      </c>
      <c r="C330" s="2">
        <v>46</v>
      </c>
    </row>
    <row r="331" spans="1:3" x14ac:dyDescent="0.35">
      <c r="A331" s="2" t="s">
        <v>344</v>
      </c>
      <c r="B331" s="2" t="s">
        <v>14</v>
      </c>
      <c r="C331" s="2">
        <v>25</v>
      </c>
    </row>
    <row r="332" spans="1:3" x14ac:dyDescent="0.35">
      <c r="A332" s="2" t="s">
        <v>345</v>
      </c>
      <c r="B332" s="2" t="s">
        <v>11</v>
      </c>
      <c r="C332" s="2">
        <v>28</v>
      </c>
    </row>
    <row r="333" spans="1:3" x14ac:dyDescent="0.35">
      <c r="A333" s="2" t="s">
        <v>346</v>
      </c>
      <c r="B333" s="2" t="s">
        <v>11</v>
      </c>
      <c r="C333" s="2">
        <v>58</v>
      </c>
    </row>
    <row r="334" spans="1:3" x14ac:dyDescent="0.35">
      <c r="A334" s="2" t="s">
        <v>347</v>
      </c>
      <c r="B334" s="2" t="s">
        <v>14</v>
      </c>
      <c r="C334" s="2">
        <v>54</v>
      </c>
    </row>
    <row r="335" spans="1:3" x14ac:dyDescent="0.35">
      <c r="A335" s="2" t="s">
        <v>348</v>
      </c>
      <c r="B335" s="2" t="s">
        <v>11</v>
      </c>
      <c r="C335" s="2">
        <v>31</v>
      </c>
    </row>
    <row r="336" spans="1:3" x14ac:dyDescent="0.35">
      <c r="A336" s="2" t="s">
        <v>349</v>
      </c>
      <c r="B336" s="2" t="s">
        <v>14</v>
      </c>
      <c r="C336" s="2">
        <v>47</v>
      </c>
    </row>
    <row r="337" spans="1:3" x14ac:dyDescent="0.35">
      <c r="A337" s="2" t="s">
        <v>350</v>
      </c>
      <c r="B337" s="2" t="s">
        <v>14</v>
      </c>
      <c r="C337" s="2">
        <v>52</v>
      </c>
    </row>
    <row r="338" spans="1:3" x14ac:dyDescent="0.35">
      <c r="A338" s="2" t="s">
        <v>351</v>
      </c>
      <c r="B338" s="2" t="s">
        <v>11</v>
      </c>
      <c r="C338" s="2">
        <v>38</v>
      </c>
    </row>
    <row r="339" spans="1:3" x14ac:dyDescent="0.35">
      <c r="A339" s="2" t="s">
        <v>352</v>
      </c>
      <c r="B339" s="2" t="s">
        <v>11</v>
      </c>
      <c r="C339" s="2">
        <v>54</v>
      </c>
    </row>
    <row r="340" spans="1:3" x14ac:dyDescent="0.35">
      <c r="A340" s="2" t="s">
        <v>353</v>
      </c>
      <c r="B340" s="2" t="s">
        <v>14</v>
      </c>
      <c r="C340" s="2">
        <v>22</v>
      </c>
    </row>
    <row r="341" spans="1:3" x14ac:dyDescent="0.35">
      <c r="A341" s="2" t="s">
        <v>354</v>
      </c>
      <c r="B341" s="2" t="s">
        <v>14</v>
      </c>
      <c r="C341" s="2">
        <v>36</v>
      </c>
    </row>
    <row r="342" spans="1:3" x14ac:dyDescent="0.35">
      <c r="A342" s="2" t="s">
        <v>355</v>
      </c>
      <c r="B342" s="2" t="s">
        <v>11</v>
      </c>
      <c r="C342" s="2">
        <v>31</v>
      </c>
    </row>
    <row r="343" spans="1:3" x14ac:dyDescent="0.35">
      <c r="A343" s="2" t="s">
        <v>356</v>
      </c>
      <c r="B343" s="2" t="s">
        <v>14</v>
      </c>
      <c r="C343" s="2">
        <v>43</v>
      </c>
    </row>
    <row r="344" spans="1:3" x14ac:dyDescent="0.35">
      <c r="A344" s="2" t="s">
        <v>357</v>
      </c>
      <c r="B344" s="2" t="s">
        <v>11</v>
      </c>
      <c r="C344" s="2">
        <v>21</v>
      </c>
    </row>
    <row r="345" spans="1:3" x14ac:dyDescent="0.35">
      <c r="A345" s="2" t="s">
        <v>358</v>
      </c>
      <c r="B345" s="2" t="s">
        <v>14</v>
      </c>
      <c r="C345" s="2">
        <v>42</v>
      </c>
    </row>
    <row r="346" spans="1:3" x14ac:dyDescent="0.35">
      <c r="A346" s="2" t="s">
        <v>359</v>
      </c>
      <c r="B346" s="2" t="s">
        <v>11</v>
      </c>
      <c r="C346" s="2">
        <v>62</v>
      </c>
    </row>
    <row r="347" spans="1:3" x14ac:dyDescent="0.35">
      <c r="A347" s="2" t="s">
        <v>360</v>
      </c>
      <c r="B347" s="2" t="s">
        <v>11</v>
      </c>
      <c r="C347" s="2">
        <v>59</v>
      </c>
    </row>
    <row r="348" spans="1:3" x14ac:dyDescent="0.35">
      <c r="A348" s="2" t="s">
        <v>361</v>
      </c>
      <c r="B348" s="2" t="s">
        <v>11</v>
      </c>
      <c r="C348" s="2">
        <v>42</v>
      </c>
    </row>
    <row r="349" spans="1:3" x14ac:dyDescent="0.35">
      <c r="A349" s="2" t="s">
        <v>362</v>
      </c>
      <c r="B349" s="2" t="s">
        <v>14</v>
      </c>
      <c r="C349" s="2">
        <v>35</v>
      </c>
    </row>
    <row r="350" spans="1:3" x14ac:dyDescent="0.35">
      <c r="A350" s="2" t="s">
        <v>363</v>
      </c>
      <c r="B350" s="2" t="s">
        <v>14</v>
      </c>
      <c r="C350" s="2">
        <v>57</v>
      </c>
    </row>
    <row r="351" spans="1:3" x14ac:dyDescent="0.35">
      <c r="A351" s="2" t="s">
        <v>364</v>
      </c>
      <c r="B351" s="2" t="s">
        <v>11</v>
      </c>
      <c r="C351" s="2">
        <v>25</v>
      </c>
    </row>
    <row r="352" spans="1:3" x14ac:dyDescent="0.35">
      <c r="A352" s="2" t="s">
        <v>365</v>
      </c>
      <c r="B352" s="2" t="s">
        <v>14</v>
      </c>
      <c r="C352" s="2">
        <v>56</v>
      </c>
    </row>
    <row r="353" spans="1:3" x14ac:dyDescent="0.35">
      <c r="A353" s="2" t="s">
        <v>366</v>
      </c>
      <c r="B353" s="2" t="s">
        <v>11</v>
      </c>
      <c r="C353" s="2">
        <v>57</v>
      </c>
    </row>
    <row r="354" spans="1:3" x14ac:dyDescent="0.35">
      <c r="A354" s="2" t="s">
        <v>367</v>
      </c>
      <c r="B354" s="2" t="s">
        <v>11</v>
      </c>
      <c r="C354" s="2">
        <v>31</v>
      </c>
    </row>
    <row r="355" spans="1:3" x14ac:dyDescent="0.35">
      <c r="A355" s="2" t="s">
        <v>368</v>
      </c>
      <c r="B355" s="2" t="s">
        <v>14</v>
      </c>
      <c r="C355" s="2">
        <v>49</v>
      </c>
    </row>
    <row r="356" spans="1:3" x14ac:dyDescent="0.35">
      <c r="A356" s="2" t="s">
        <v>369</v>
      </c>
      <c r="B356" s="2" t="s">
        <v>14</v>
      </c>
      <c r="C356" s="2">
        <v>55</v>
      </c>
    </row>
    <row r="357" spans="1:3" x14ac:dyDescent="0.35">
      <c r="A357" s="2" t="s">
        <v>370</v>
      </c>
      <c r="B357" s="2" t="s">
        <v>11</v>
      </c>
      <c r="C357" s="2">
        <v>50</v>
      </c>
    </row>
    <row r="358" spans="1:3" x14ac:dyDescent="0.35">
      <c r="A358" s="2" t="s">
        <v>371</v>
      </c>
      <c r="B358" s="2" t="s">
        <v>14</v>
      </c>
      <c r="C358" s="2">
        <v>40</v>
      </c>
    </row>
    <row r="359" spans="1:3" x14ac:dyDescent="0.35">
      <c r="A359" s="2" t="s">
        <v>372</v>
      </c>
      <c r="B359" s="2" t="s">
        <v>14</v>
      </c>
      <c r="C359" s="2">
        <v>32</v>
      </c>
    </row>
    <row r="360" spans="1:3" x14ac:dyDescent="0.35">
      <c r="A360" s="2" t="s">
        <v>373</v>
      </c>
      <c r="B360" s="2" t="s">
        <v>11</v>
      </c>
      <c r="C360" s="2">
        <v>50</v>
      </c>
    </row>
    <row r="361" spans="1:3" x14ac:dyDescent="0.35">
      <c r="A361" s="2" t="s">
        <v>374</v>
      </c>
      <c r="B361" s="2" t="s">
        <v>11</v>
      </c>
      <c r="C361" s="2">
        <v>42</v>
      </c>
    </row>
    <row r="362" spans="1:3" x14ac:dyDescent="0.35">
      <c r="A362" s="2" t="s">
        <v>375</v>
      </c>
      <c r="B362" s="2" t="s">
        <v>14</v>
      </c>
      <c r="C362" s="2">
        <v>34</v>
      </c>
    </row>
    <row r="363" spans="1:3" x14ac:dyDescent="0.35">
      <c r="A363" s="2" t="s">
        <v>376</v>
      </c>
      <c r="B363" s="2" t="s">
        <v>11</v>
      </c>
      <c r="C363" s="2">
        <v>50</v>
      </c>
    </row>
    <row r="364" spans="1:3" x14ac:dyDescent="0.35">
      <c r="A364" s="2" t="s">
        <v>377</v>
      </c>
      <c r="B364" s="2" t="s">
        <v>11</v>
      </c>
      <c r="C364" s="2">
        <v>64</v>
      </c>
    </row>
    <row r="365" spans="1:3" x14ac:dyDescent="0.35">
      <c r="A365" s="2" t="s">
        <v>378</v>
      </c>
      <c r="B365" s="2" t="s">
        <v>14</v>
      </c>
      <c r="C365" s="2">
        <v>19</v>
      </c>
    </row>
    <row r="366" spans="1:3" x14ac:dyDescent="0.35">
      <c r="A366" s="2" t="s">
        <v>379</v>
      </c>
      <c r="B366" s="2" t="s">
        <v>11</v>
      </c>
      <c r="C366" s="2">
        <v>31</v>
      </c>
    </row>
    <row r="367" spans="1:3" x14ac:dyDescent="0.35">
      <c r="A367" s="2" t="s">
        <v>380</v>
      </c>
      <c r="B367" s="2" t="s">
        <v>11</v>
      </c>
      <c r="C367" s="2">
        <v>57</v>
      </c>
    </row>
    <row r="368" spans="1:3" x14ac:dyDescent="0.35">
      <c r="A368" s="2" t="s">
        <v>381</v>
      </c>
      <c r="B368" s="2" t="s">
        <v>14</v>
      </c>
      <c r="C368" s="2">
        <v>57</v>
      </c>
    </row>
    <row r="369" spans="1:3" x14ac:dyDescent="0.35">
      <c r="A369" s="2" t="s">
        <v>382</v>
      </c>
      <c r="B369" s="2" t="s">
        <v>14</v>
      </c>
      <c r="C369" s="2">
        <v>56</v>
      </c>
    </row>
    <row r="370" spans="1:3" x14ac:dyDescent="0.35">
      <c r="A370" s="2" t="s">
        <v>383</v>
      </c>
      <c r="B370" s="2" t="s">
        <v>11</v>
      </c>
      <c r="C370" s="2">
        <v>23</v>
      </c>
    </row>
    <row r="371" spans="1:3" x14ac:dyDescent="0.35">
      <c r="A371" s="2" t="s">
        <v>384</v>
      </c>
      <c r="B371" s="2" t="s">
        <v>11</v>
      </c>
      <c r="C371" s="2">
        <v>23</v>
      </c>
    </row>
    <row r="372" spans="1:3" x14ac:dyDescent="0.35">
      <c r="A372" s="2" t="s">
        <v>385</v>
      </c>
      <c r="B372" s="2" t="s">
        <v>14</v>
      </c>
      <c r="C372" s="2">
        <v>20</v>
      </c>
    </row>
    <row r="373" spans="1:3" x14ac:dyDescent="0.35">
      <c r="A373" s="2" t="s">
        <v>386</v>
      </c>
      <c r="B373" s="2" t="s">
        <v>14</v>
      </c>
      <c r="C373" s="2">
        <v>24</v>
      </c>
    </row>
    <row r="374" spans="1:3" x14ac:dyDescent="0.35">
      <c r="A374" s="2" t="s">
        <v>387</v>
      </c>
      <c r="B374" s="2" t="s">
        <v>14</v>
      </c>
      <c r="C374" s="2">
        <v>25</v>
      </c>
    </row>
    <row r="375" spans="1:3" x14ac:dyDescent="0.35">
      <c r="A375" s="2" t="s">
        <v>388</v>
      </c>
      <c r="B375" s="2" t="s">
        <v>14</v>
      </c>
      <c r="C375" s="2">
        <v>59</v>
      </c>
    </row>
    <row r="376" spans="1:3" x14ac:dyDescent="0.35">
      <c r="A376" s="2" t="s">
        <v>389</v>
      </c>
      <c r="B376" s="2" t="s">
        <v>11</v>
      </c>
      <c r="C376" s="2">
        <v>32</v>
      </c>
    </row>
    <row r="377" spans="1:3" x14ac:dyDescent="0.35">
      <c r="A377" s="2" t="s">
        <v>390</v>
      </c>
      <c r="B377" s="2" t="s">
        <v>14</v>
      </c>
      <c r="C377" s="2">
        <v>64</v>
      </c>
    </row>
    <row r="378" spans="1:3" x14ac:dyDescent="0.35">
      <c r="A378" s="2" t="s">
        <v>391</v>
      </c>
      <c r="B378" s="2" t="s">
        <v>14</v>
      </c>
      <c r="C378" s="2">
        <v>46</v>
      </c>
    </row>
    <row r="379" spans="1:3" x14ac:dyDescent="0.35">
      <c r="A379" s="2" t="s">
        <v>392</v>
      </c>
      <c r="B379" s="2" t="s">
        <v>11</v>
      </c>
      <c r="C379" s="2">
        <v>50</v>
      </c>
    </row>
    <row r="380" spans="1:3" x14ac:dyDescent="0.35">
      <c r="A380" s="2" t="s">
        <v>393</v>
      </c>
      <c r="B380" s="2" t="s">
        <v>14</v>
      </c>
      <c r="C380" s="2">
        <v>47</v>
      </c>
    </row>
    <row r="381" spans="1:3" x14ac:dyDescent="0.35">
      <c r="A381" s="2" t="s">
        <v>394</v>
      </c>
      <c r="B381" s="2" t="s">
        <v>11</v>
      </c>
      <c r="C381" s="2">
        <v>56</v>
      </c>
    </row>
    <row r="382" spans="1:3" x14ac:dyDescent="0.35">
      <c r="A382" s="2" t="s">
        <v>395</v>
      </c>
      <c r="B382" s="2" t="s">
        <v>14</v>
      </c>
      <c r="C382" s="2">
        <v>44</v>
      </c>
    </row>
    <row r="383" spans="1:3" x14ac:dyDescent="0.35">
      <c r="A383" s="2" t="s">
        <v>396</v>
      </c>
      <c r="B383" s="2" t="s">
        <v>14</v>
      </c>
      <c r="C383" s="2">
        <v>53</v>
      </c>
    </row>
    <row r="384" spans="1:3" x14ac:dyDescent="0.35">
      <c r="A384" s="2" t="s">
        <v>397</v>
      </c>
      <c r="B384" s="2" t="s">
        <v>14</v>
      </c>
      <c r="C384" s="2">
        <v>46</v>
      </c>
    </row>
    <row r="385" spans="1:3" x14ac:dyDescent="0.35">
      <c r="A385" s="2" t="s">
        <v>398</v>
      </c>
      <c r="B385" s="2" t="s">
        <v>11</v>
      </c>
      <c r="C385" s="2">
        <v>55</v>
      </c>
    </row>
    <row r="386" spans="1:3" x14ac:dyDescent="0.35">
      <c r="A386" s="2" t="s">
        <v>399</v>
      </c>
      <c r="B386" s="2" t="s">
        <v>11</v>
      </c>
      <c r="C386" s="2">
        <v>50</v>
      </c>
    </row>
    <row r="387" spans="1:3" x14ac:dyDescent="0.35">
      <c r="A387" s="2" t="s">
        <v>400</v>
      </c>
      <c r="B387" s="2" t="s">
        <v>14</v>
      </c>
      <c r="C387" s="2">
        <v>54</v>
      </c>
    </row>
    <row r="388" spans="1:3" x14ac:dyDescent="0.35">
      <c r="A388" s="2" t="s">
        <v>401</v>
      </c>
      <c r="B388" s="2" t="s">
        <v>11</v>
      </c>
      <c r="C388" s="2">
        <v>44</v>
      </c>
    </row>
    <row r="389" spans="1:3" x14ac:dyDescent="0.35">
      <c r="A389" s="2" t="s">
        <v>402</v>
      </c>
      <c r="B389" s="2" t="s">
        <v>11</v>
      </c>
      <c r="C389" s="2">
        <v>50</v>
      </c>
    </row>
    <row r="390" spans="1:3" x14ac:dyDescent="0.35">
      <c r="A390" s="2" t="s">
        <v>403</v>
      </c>
      <c r="B390" s="2" t="s">
        <v>11</v>
      </c>
      <c r="C390" s="2">
        <v>21</v>
      </c>
    </row>
    <row r="391" spans="1:3" x14ac:dyDescent="0.35">
      <c r="A391" s="2" t="s">
        <v>404</v>
      </c>
      <c r="B391" s="2" t="s">
        <v>11</v>
      </c>
      <c r="C391" s="2">
        <v>39</v>
      </c>
    </row>
    <row r="392" spans="1:3" x14ac:dyDescent="0.35">
      <c r="A392" s="2" t="s">
        <v>405</v>
      </c>
      <c r="B392" s="2" t="s">
        <v>11</v>
      </c>
      <c r="C392" s="2">
        <v>19</v>
      </c>
    </row>
    <row r="393" spans="1:3" x14ac:dyDescent="0.35">
      <c r="A393" s="2" t="s">
        <v>406</v>
      </c>
      <c r="B393" s="2" t="s">
        <v>11</v>
      </c>
      <c r="C393" s="2">
        <v>27</v>
      </c>
    </row>
    <row r="394" spans="1:3" x14ac:dyDescent="0.35">
      <c r="A394" s="2" t="s">
        <v>407</v>
      </c>
      <c r="B394" s="2" t="s">
        <v>14</v>
      </c>
      <c r="C394" s="2">
        <v>22</v>
      </c>
    </row>
    <row r="395" spans="1:3" x14ac:dyDescent="0.35">
      <c r="A395" s="2" t="s">
        <v>408</v>
      </c>
      <c r="B395" s="2" t="s">
        <v>14</v>
      </c>
      <c r="C395" s="2">
        <v>27</v>
      </c>
    </row>
    <row r="396" spans="1:3" x14ac:dyDescent="0.35">
      <c r="A396" s="2" t="s">
        <v>409</v>
      </c>
      <c r="B396" s="2" t="s">
        <v>11</v>
      </c>
      <c r="C396" s="2">
        <v>50</v>
      </c>
    </row>
    <row r="397" spans="1:3" x14ac:dyDescent="0.35">
      <c r="A397" s="2" t="s">
        <v>410</v>
      </c>
      <c r="B397" s="2" t="s">
        <v>14</v>
      </c>
      <c r="C397" s="2">
        <v>55</v>
      </c>
    </row>
    <row r="398" spans="1:3" x14ac:dyDescent="0.35">
      <c r="A398" s="2" t="s">
        <v>411</v>
      </c>
      <c r="B398" s="2" t="s">
        <v>14</v>
      </c>
      <c r="C398" s="2">
        <v>30</v>
      </c>
    </row>
    <row r="399" spans="1:3" x14ac:dyDescent="0.35">
      <c r="A399" s="2" t="s">
        <v>412</v>
      </c>
      <c r="B399" s="2" t="s">
        <v>14</v>
      </c>
      <c r="C399" s="2">
        <v>48</v>
      </c>
    </row>
    <row r="400" spans="1:3" x14ac:dyDescent="0.35">
      <c r="A400" s="2" t="s">
        <v>413</v>
      </c>
      <c r="B400" s="2" t="s">
        <v>14</v>
      </c>
      <c r="C400" s="2">
        <v>64</v>
      </c>
    </row>
    <row r="401" spans="1:3" x14ac:dyDescent="0.35">
      <c r="A401" s="2" t="s">
        <v>414</v>
      </c>
      <c r="B401" s="2" t="s">
        <v>11</v>
      </c>
      <c r="C401" s="2">
        <v>53</v>
      </c>
    </row>
    <row r="402" spans="1:3" x14ac:dyDescent="0.35">
      <c r="A402" s="2" t="s">
        <v>415</v>
      </c>
      <c r="B402" s="2" t="s">
        <v>14</v>
      </c>
      <c r="C402" s="2">
        <v>62</v>
      </c>
    </row>
    <row r="403" spans="1:3" x14ac:dyDescent="0.35">
      <c r="A403" s="2" t="s">
        <v>416</v>
      </c>
      <c r="B403" s="2" t="s">
        <v>14</v>
      </c>
      <c r="C403" s="2">
        <v>41</v>
      </c>
    </row>
    <row r="404" spans="1:3" x14ac:dyDescent="0.35">
      <c r="A404" s="2" t="s">
        <v>417</v>
      </c>
      <c r="B404" s="2" t="s">
        <v>11</v>
      </c>
      <c r="C404" s="2">
        <v>32</v>
      </c>
    </row>
    <row r="405" spans="1:3" x14ac:dyDescent="0.35">
      <c r="A405" s="2" t="s">
        <v>418</v>
      </c>
      <c r="B405" s="2" t="s">
        <v>11</v>
      </c>
      <c r="C405" s="2">
        <v>46</v>
      </c>
    </row>
    <row r="406" spans="1:3" x14ac:dyDescent="0.35">
      <c r="A406" s="2" t="s">
        <v>419</v>
      </c>
      <c r="B406" s="2" t="s">
        <v>14</v>
      </c>
      <c r="C406" s="2">
        <v>25</v>
      </c>
    </row>
    <row r="407" spans="1:3" x14ac:dyDescent="0.35">
      <c r="A407" s="2" t="s">
        <v>420</v>
      </c>
      <c r="B407" s="2" t="s">
        <v>14</v>
      </c>
      <c r="C407" s="2">
        <v>22</v>
      </c>
    </row>
    <row r="408" spans="1:3" x14ac:dyDescent="0.35">
      <c r="A408" s="2" t="s">
        <v>421</v>
      </c>
      <c r="B408" s="2" t="s">
        <v>14</v>
      </c>
      <c r="C408" s="2">
        <v>46</v>
      </c>
    </row>
    <row r="409" spans="1:3" x14ac:dyDescent="0.35">
      <c r="A409" s="2" t="s">
        <v>422</v>
      </c>
      <c r="B409" s="2" t="s">
        <v>14</v>
      </c>
      <c r="C409" s="2">
        <v>64</v>
      </c>
    </row>
    <row r="410" spans="1:3" x14ac:dyDescent="0.35">
      <c r="A410" s="2" t="s">
        <v>423</v>
      </c>
      <c r="B410" s="2" t="s">
        <v>14</v>
      </c>
      <c r="C410" s="2">
        <v>21</v>
      </c>
    </row>
    <row r="411" spans="1:3" x14ac:dyDescent="0.35">
      <c r="A411" s="2" t="s">
        <v>424</v>
      </c>
      <c r="B411" s="2" t="s">
        <v>14</v>
      </c>
      <c r="C411" s="2">
        <v>29</v>
      </c>
    </row>
    <row r="412" spans="1:3" x14ac:dyDescent="0.35">
      <c r="A412" s="2" t="s">
        <v>425</v>
      </c>
      <c r="B412" s="2" t="s">
        <v>11</v>
      </c>
      <c r="C412" s="2">
        <v>62</v>
      </c>
    </row>
    <row r="413" spans="1:3" x14ac:dyDescent="0.35">
      <c r="A413" s="2" t="s">
        <v>426</v>
      </c>
      <c r="B413" s="2" t="s">
        <v>14</v>
      </c>
      <c r="C413" s="2">
        <v>19</v>
      </c>
    </row>
    <row r="414" spans="1:3" x14ac:dyDescent="0.35">
      <c r="A414" s="2" t="s">
        <v>427</v>
      </c>
      <c r="B414" s="2" t="s">
        <v>14</v>
      </c>
      <c r="C414" s="2">
        <v>44</v>
      </c>
    </row>
    <row r="415" spans="1:3" x14ac:dyDescent="0.35">
      <c r="A415" s="2" t="s">
        <v>428</v>
      </c>
      <c r="B415" s="2" t="s">
        <v>11</v>
      </c>
      <c r="C415" s="2">
        <v>48</v>
      </c>
    </row>
    <row r="416" spans="1:3" x14ac:dyDescent="0.35">
      <c r="A416" s="2" t="s">
        <v>429</v>
      </c>
      <c r="B416" s="2" t="s">
        <v>11</v>
      </c>
      <c r="C416" s="2">
        <v>53</v>
      </c>
    </row>
    <row r="417" spans="1:3" x14ac:dyDescent="0.35">
      <c r="A417" s="2" t="s">
        <v>430</v>
      </c>
      <c r="B417" s="2" t="s">
        <v>11</v>
      </c>
      <c r="C417" s="2">
        <v>53</v>
      </c>
    </row>
    <row r="418" spans="1:3" x14ac:dyDescent="0.35">
      <c r="A418" s="2" t="s">
        <v>431</v>
      </c>
      <c r="B418" s="2" t="s">
        <v>11</v>
      </c>
      <c r="C418" s="2">
        <v>43</v>
      </c>
    </row>
    <row r="419" spans="1:3" x14ac:dyDescent="0.35">
      <c r="A419" s="2" t="s">
        <v>432</v>
      </c>
      <c r="B419" s="2" t="s">
        <v>14</v>
      </c>
      <c r="C419" s="2">
        <v>60</v>
      </c>
    </row>
    <row r="420" spans="1:3" x14ac:dyDescent="0.35">
      <c r="A420" s="2" t="s">
        <v>433</v>
      </c>
      <c r="B420" s="2" t="s">
        <v>14</v>
      </c>
      <c r="C420" s="2">
        <v>44</v>
      </c>
    </row>
    <row r="421" spans="1:3" x14ac:dyDescent="0.35">
      <c r="A421" s="2" t="s">
        <v>434</v>
      </c>
      <c r="B421" s="2" t="s">
        <v>14</v>
      </c>
      <c r="C421" s="2">
        <v>22</v>
      </c>
    </row>
    <row r="422" spans="1:3" x14ac:dyDescent="0.35">
      <c r="A422" s="2" t="s">
        <v>435</v>
      </c>
      <c r="B422" s="2" t="s">
        <v>14</v>
      </c>
      <c r="C422" s="2">
        <v>37</v>
      </c>
    </row>
    <row r="423" spans="1:3" x14ac:dyDescent="0.35">
      <c r="A423" s="2" t="s">
        <v>436</v>
      </c>
      <c r="B423" s="2" t="s">
        <v>14</v>
      </c>
      <c r="C423" s="2">
        <v>28</v>
      </c>
    </row>
    <row r="424" spans="1:3" x14ac:dyDescent="0.35">
      <c r="A424" s="2" t="s">
        <v>437</v>
      </c>
      <c r="B424" s="2" t="s">
        <v>14</v>
      </c>
      <c r="C424" s="2">
        <v>27</v>
      </c>
    </row>
    <row r="425" spans="1:3" x14ac:dyDescent="0.35">
      <c r="A425" s="2" t="s">
        <v>438</v>
      </c>
      <c r="B425" s="2" t="s">
        <v>11</v>
      </c>
      <c r="C425" s="2">
        <v>57</v>
      </c>
    </row>
    <row r="426" spans="1:3" x14ac:dyDescent="0.35">
      <c r="A426" s="2" t="s">
        <v>439</v>
      </c>
      <c r="B426" s="2" t="s">
        <v>14</v>
      </c>
      <c r="C426" s="2">
        <v>55</v>
      </c>
    </row>
    <row r="427" spans="1:3" x14ac:dyDescent="0.35">
      <c r="A427" s="2" t="s">
        <v>440</v>
      </c>
      <c r="B427" s="2" t="s">
        <v>11</v>
      </c>
      <c r="C427" s="2">
        <v>23</v>
      </c>
    </row>
    <row r="428" spans="1:3" x14ac:dyDescent="0.35">
      <c r="A428" s="2" t="s">
        <v>441</v>
      </c>
      <c r="B428" s="2" t="s">
        <v>11</v>
      </c>
      <c r="C428" s="2">
        <v>25</v>
      </c>
    </row>
    <row r="429" spans="1:3" x14ac:dyDescent="0.35">
      <c r="A429" s="2" t="s">
        <v>442</v>
      </c>
      <c r="B429" s="2" t="s">
        <v>14</v>
      </c>
      <c r="C429" s="2">
        <v>40</v>
      </c>
    </row>
    <row r="430" spans="1:3" x14ac:dyDescent="0.35">
      <c r="A430" s="2" t="s">
        <v>443</v>
      </c>
      <c r="B430" s="2" t="s">
        <v>11</v>
      </c>
      <c r="C430" s="2">
        <v>64</v>
      </c>
    </row>
    <row r="431" spans="1:3" x14ac:dyDescent="0.35">
      <c r="A431" s="2" t="s">
        <v>444</v>
      </c>
      <c r="B431" s="2" t="s">
        <v>14</v>
      </c>
      <c r="C431" s="2">
        <v>43</v>
      </c>
    </row>
    <row r="432" spans="1:3" x14ac:dyDescent="0.35">
      <c r="A432" s="2" t="s">
        <v>445</v>
      </c>
      <c r="B432" s="2" t="s">
        <v>11</v>
      </c>
      <c r="C432" s="2">
        <v>63</v>
      </c>
    </row>
    <row r="433" spans="1:3" x14ac:dyDescent="0.35">
      <c r="A433" s="2" t="s">
        <v>446</v>
      </c>
      <c r="B433" s="2" t="s">
        <v>14</v>
      </c>
      <c r="C433" s="2">
        <v>60</v>
      </c>
    </row>
    <row r="434" spans="1:3" x14ac:dyDescent="0.35">
      <c r="A434" s="2" t="s">
        <v>447</v>
      </c>
      <c r="B434" s="2" t="s">
        <v>11</v>
      </c>
      <c r="C434" s="2">
        <v>29</v>
      </c>
    </row>
    <row r="435" spans="1:3" x14ac:dyDescent="0.35">
      <c r="A435" s="2" t="s">
        <v>448</v>
      </c>
      <c r="B435" s="2" t="s">
        <v>14</v>
      </c>
      <c r="C435" s="2">
        <v>43</v>
      </c>
    </row>
    <row r="436" spans="1:3" x14ac:dyDescent="0.35">
      <c r="A436" s="2" t="s">
        <v>449</v>
      </c>
      <c r="B436" s="2" t="s">
        <v>14</v>
      </c>
      <c r="C436" s="2">
        <v>30</v>
      </c>
    </row>
    <row r="437" spans="1:3" x14ac:dyDescent="0.35">
      <c r="A437" s="2" t="s">
        <v>450</v>
      </c>
      <c r="B437" s="2" t="s">
        <v>14</v>
      </c>
      <c r="C437" s="2">
        <v>57</v>
      </c>
    </row>
    <row r="438" spans="1:3" x14ac:dyDescent="0.35">
      <c r="A438" s="2" t="s">
        <v>451</v>
      </c>
      <c r="B438" s="2" t="s">
        <v>14</v>
      </c>
      <c r="C438" s="2">
        <v>35</v>
      </c>
    </row>
    <row r="439" spans="1:3" x14ac:dyDescent="0.35">
      <c r="A439" s="2" t="s">
        <v>452</v>
      </c>
      <c r="B439" s="2" t="s">
        <v>14</v>
      </c>
      <c r="C439" s="2">
        <v>42</v>
      </c>
    </row>
    <row r="440" spans="1:3" x14ac:dyDescent="0.35">
      <c r="A440" s="2" t="s">
        <v>453</v>
      </c>
      <c r="B440" s="2" t="s">
        <v>11</v>
      </c>
      <c r="C440" s="2">
        <v>50</v>
      </c>
    </row>
    <row r="441" spans="1:3" x14ac:dyDescent="0.35">
      <c r="A441" s="2" t="s">
        <v>454</v>
      </c>
      <c r="B441" s="2" t="s">
        <v>11</v>
      </c>
      <c r="C441" s="2">
        <v>64</v>
      </c>
    </row>
    <row r="442" spans="1:3" x14ac:dyDescent="0.35">
      <c r="A442" s="2" t="s">
        <v>455</v>
      </c>
      <c r="B442" s="2" t="s">
        <v>11</v>
      </c>
      <c r="C442" s="2">
        <v>57</v>
      </c>
    </row>
    <row r="443" spans="1:3" x14ac:dyDescent="0.35">
      <c r="A443" s="2" t="s">
        <v>456</v>
      </c>
      <c r="B443" s="2" t="s">
        <v>14</v>
      </c>
      <c r="C443" s="2">
        <v>60</v>
      </c>
    </row>
    <row r="444" spans="1:3" x14ac:dyDescent="0.35">
      <c r="A444" s="2" t="s">
        <v>457</v>
      </c>
      <c r="B444" s="2" t="s">
        <v>11</v>
      </c>
      <c r="C444" s="2">
        <v>29</v>
      </c>
    </row>
    <row r="445" spans="1:3" x14ac:dyDescent="0.35">
      <c r="A445" s="2" t="s">
        <v>458</v>
      </c>
      <c r="B445" s="2" t="s">
        <v>14</v>
      </c>
      <c r="C445" s="2">
        <v>61</v>
      </c>
    </row>
    <row r="446" spans="1:3" x14ac:dyDescent="0.35">
      <c r="A446" s="2" t="s">
        <v>459</v>
      </c>
      <c r="B446" s="2" t="s">
        <v>14</v>
      </c>
      <c r="C446" s="2">
        <v>53</v>
      </c>
    </row>
    <row r="447" spans="1:3" x14ac:dyDescent="0.35">
      <c r="A447" s="2" t="s">
        <v>460</v>
      </c>
      <c r="B447" s="2" t="s">
        <v>11</v>
      </c>
      <c r="C447" s="2">
        <v>21</v>
      </c>
    </row>
    <row r="448" spans="1:3" x14ac:dyDescent="0.35">
      <c r="A448" s="2" t="s">
        <v>461</v>
      </c>
      <c r="B448" s="2" t="s">
        <v>11</v>
      </c>
      <c r="C448" s="2">
        <v>22</v>
      </c>
    </row>
    <row r="449" spans="1:3" x14ac:dyDescent="0.35">
      <c r="A449" s="2" t="s">
        <v>462</v>
      </c>
      <c r="B449" s="2" t="s">
        <v>14</v>
      </c>
      <c r="C449" s="2">
        <v>54</v>
      </c>
    </row>
    <row r="450" spans="1:3" x14ac:dyDescent="0.35">
      <c r="A450" s="2" t="s">
        <v>463</v>
      </c>
      <c r="B450" s="2" t="s">
        <v>11</v>
      </c>
      <c r="C450" s="2">
        <v>25</v>
      </c>
    </row>
    <row r="451" spans="1:3" x14ac:dyDescent="0.35">
      <c r="A451" s="2" t="s">
        <v>464</v>
      </c>
      <c r="B451" s="2" t="s">
        <v>14</v>
      </c>
      <c r="C451" s="2">
        <v>59</v>
      </c>
    </row>
    <row r="452" spans="1:3" x14ac:dyDescent="0.35">
      <c r="A452" s="2" t="s">
        <v>465</v>
      </c>
      <c r="B452" s="2" t="s">
        <v>14</v>
      </c>
      <c r="C452" s="2">
        <v>45</v>
      </c>
    </row>
    <row r="453" spans="1:3" x14ac:dyDescent="0.35">
      <c r="A453" s="2" t="s">
        <v>466</v>
      </c>
      <c r="B453" s="2" t="s">
        <v>14</v>
      </c>
      <c r="C453" s="2">
        <v>48</v>
      </c>
    </row>
    <row r="454" spans="1:3" x14ac:dyDescent="0.35">
      <c r="A454" s="2" t="s">
        <v>467</v>
      </c>
      <c r="B454" s="2" t="s">
        <v>14</v>
      </c>
      <c r="C454" s="2">
        <v>26</v>
      </c>
    </row>
    <row r="455" spans="1:3" x14ac:dyDescent="0.35">
      <c r="A455" s="2" t="s">
        <v>468</v>
      </c>
      <c r="B455" s="2" t="s">
        <v>14</v>
      </c>
      <c r="C455" s="2">
        <v>46</v>
      </c>
    </row>
    <row r="456" spans="1:3" x14ac:dyDescent="0.35">
      <c r="A456" s="2" t="s">
        <v>469</v>
      </c>
      <c r="B456" s="2" t="s">
        <v>11</v>
      </c>
      <c r="C456" s="2">
        <v>31</v>
      </c>
    </row>
    <row r="457" spans="1:3" x14ac:dyDescent="0.35">
      <c r="A457" s="2" t="s">
        <v>470</v>
      </c>
      <c r="B457" s="2" t="s">
        <v>11</v>
      </c>
      <c r="C457" s="2">
        <v>57</v>
      </c>
    </row>
    <row r="458" spans="1:3" x14ac:dyDescent="0.35">
      <c r="A458" s="2" t="s">
        <v>471</v>
      </c>
      <c r="B458" s="2" t="s">
        <v>14</v>
      </c>
      <c r="C458" s="2">
        <v>58</v>
      </c>
    </row>
    <row r="459" spans="1:3" x14ac:dyDescent="0.35">
      <c r="A459" s="2" t="s">
        <v>472</v>
      </c>
      <c r="B459" s="2" t="s">
        <v>14</v>
      </c>
      <c r="C459" s="2">
        <v>39</v>
      </c>
    </row>
    <row r="460" spans="1:3" x14ac:dyDescent="0.35">
      <c r="A460" s="2" t="s">
        <v>473</v>
      </c>
      <c r="B460" s="2" t="s">
        <v>11</v>
      </c>
      <c r="C460" s="2">
        <v>28</v>
      </c>
    </row>
    <row r="461" spans="1:3" x14ac:dyDescent="0.35">
      <c r="A461" s="2" t="s">
        <v>474</v>
      </c>
      <c r="B461" s="2" t="s">
        <v>11</v>
      </c>
      <c r="C461" s="2">
        <v>40</v>
      </c>
    </row>
    <row r="462" spans="1:3" x14ac:dyDescent="0.35">
      <c r="A462" s="2" t="s">
        <v>475</v>
      </c>
      <c r="B462" s="2" t="s">
        <v>14</v>
      </c>
      <c r="C462" s="2">
        <v>18</v>
      </c>
    </row>
    <row r="463" spans="1:3" x14ac:dyDescent="0.35">
      <c r="A463" s="2" t="s">
        <v>476</v>
      </c>
      <c r="B463" s="2" t="s">
        <v>11</v>
      </c>
      <c r="C463" s="2">
        <v>63</v>
      </c>
    </row>
    <row r="464" spans="1:3" x14ac:dyDescent="0.35">
      <c r="A464" s="2" t="s">
        <v>477</v>
      </c>
      <c r="B464" s="2" t="s">
        <v>14</v>
      </c>
      <c r="C464" s="2">
        <v>54</v>
      </c>
    </row>
    <row r="465" spans="1:3" x14ac:dyDescent="0.35">
      <c r="A465" s="2" t="s">
        <v>478</v>
      </c>
      <c r="B465" s="2" t="s">
        <v>11</v>
      </c>
      <c r="C465" s="2">
        <v>38</v>
      </c>
    </row>
    <row r="466" spans="1:3" x14ac:dyDescent="0.35">
      <c r="A466" s="2" t="s">
        <v>479</v>
      </c>
      <c r="B466" s="2" t="s">
        <v>14</v>
      </c>
      <c r="C466" s="2">
        <v>43</v>
      </c>
    </row>
    <row r="467" spans="1:3" x14ac:dyDescent="0.35">
      <c r="A467" s="2" t="s">
        <v>480</v>
      </c>
      <c r="B467" s="2" t="s">
        <v>11</v>
      </c>
      <c r="C467" s="2">
        <v>63</v>
      </c>
    </row>
    <row r="468" spans="1:3" x14ac:dyDescent="0.35">
      <c r="A468" s="2" t="s">
        <v>481</v>
      </c>
      <c r="B468" s="2" t="s">
        <v>14</v>
      </c>
      <c r="C468" s="2">
        <v>53</v>
      </c>
    </row>
    <row r="469" spans="1:3" x14ac:dyDescent="0.35">
      <c r="A469" s="2" t="s">
        <v>482</v>
      </c>
      <c r="B469" s="2" t="s">
        <v>11</v>
      </c>
      <c r="C469" s="2">
        <v>40</v>
      </c>
    </row>
    <row r="470" spans="1:3" x14ac:dyDescent="0.35">
      <c r="A470" s="2" t="s">
        <v>483</v>
      </c>
      <c r="B470" s="2" t="s">
        <v>11</v>
      </c>
      <c r="C470" s="2">
        <v>18</v>
      </c>
    </row>
    <row r="471" spans="1:3" x14ac:dyDescent="0.35">
      <c r="A471" s="2" t="s">
        <v>484</v>
      </c>
      <c r="B471" s="2" t="s">
        <v>14</v>
      </c>
      <c r="C471" s="2">
        <v>57</v>
      </c>
    </row>
    <row r="472" spans="1:3" x14ac:dyDescent="0.35">
      <c r="A472" s="2" t="s">
        <v>485</v>
      </c>
      <c r="B472" s="2" t="s">
        <v>11</v>
      </c>
      <c r="C472" s="2">
        <v>32</v>
      </c>
    </row>
    <row r="473" spans="1:3" x14ac:dyDescent="0.35">
      <c r="A473" s="2" t="s">
        <v>486</v>
      </c>
      <c r="B473" s="2" t="s">
        <v>14</v>
      </c>
      <c r="C473" s="2">
        <v>38</v>
      </c>
    </row>
    <row r="474" spans="1:3" x14ac:dyDescent="0.35">
      <c r="A474" s="2" t="s">
        <v>487</v>
      </c>
      <c r="B474" s="2" t="s">
        <v>11</v>
      </c>
      <c r="C474" s="2">
        <v>64</v>
      </c>
    </row>
    <row r="475" spans="1:3" x14ac:dyDescent="0.35">
      <c r="A475" s="2" t="s">
        <v>488</v>
      </c>
      <c r="B475" s="2" t="s">
        <v>14</v>
      </c>
      <c r="C475" s="2">
        <v>26</v>
      </c>
    </row>
    <row r="476" spans="1:3" x14ac:dyDescent="0.35">
      <c r="A476" s="2" t="s">
        <v>489</v>
      </c>
      <c r="B476" s="2" t="s">
        <v>11</v>
      </c>
      <c r="C476" s="2">
        <v>26</v>
      </c>
    </row>
    <row r="477" spans="1:3" x14ac:dyDescent="0.35">
      <c r="A477" s="2" t="s">
        <v>490</v>
      </c>
      <c r="B477" s="2" t="s">
        <v>14</v>
      </c>
      <c r="C477" s="2">
        <v>27</v>
      </c>
    </row>
    <row r="478" spans="1:3" x14ac:dyDescent="0.35">
      <c r="A478" s="2" t="s">
        <v>491</v>
      </c>
      <c r="B478" s="2" t="s">
        <v>11</v>
      </c>
      <c r="C478" s="2">
        <v>43</v>
      </c>
    </row>
    <row r="479" spans="1:3" x14ac:dyDescent="0.35">
      <c r="A479" s="2" t="s">
        <v>492</v>
      </c>
      <c r="B479" s="2" t="s">
        <v>14</v>
      </c>
      <c r="C479" s="2">
        <v>58</v>
      </c>
    </row>
    <row r="480" spans="1:3" x14ac:dyDescent="0.35">
      <c r="A480" s="2" t="s">
        <v>493</v>
      </c>
      <c r="B480" s="2" t="s">
        <v>11</v>
      </c>
      <c r="C480" s="2">
        <v>52</v>
      </c>
    </row>
    <row r="481" spans="1:3" x14ac:dyDescent="0.35">
      <c r="A481" s="2" t="s">
        <v>494</v>
      </c>
      <c r="B481" s="2" t="s">
        <v>14</v>
      </c>
      <c r="C481" s="2">
        <v>42</v>
      </c>
    </row>
    <row r="482" spans="1:3" x14ac:dyDescent="0.35">
      <c r="A482" s="2" t="s">
        <v>495</v>
      </c>
      <c r="B482" s="2" t="s">
        <v>14</v>
      </c>
      <c r="C482" s="2">
        <v>43</v>
      </c>
    </row>
    <row r="483" spans="1:3" x14ac:dyDescent="0.35">
      <c r="A483" s="2" t="s">
        <v>496</v>
      </c>
      <c r="B483" s="2" t="s">
        <v>14</v>
      </c>
      <c r="C483" s="2">
        <v>28</v>
      </c>
    </row>
    <row r="484" spans="1:3" x14ac:dyDescent="0.35">
      <c r="A484" s="2" t="s">
        <v>497</v>
      </c>
      <c r="B484" s="2" t="s">
        <v>11</v>
      </c>
      <c r="C484" s="2">
        <v>55</v>
      </c>
    </row>
    <row r="485" spans="1:3" x14ac:dyDescent="0.35">
      <c r="A485" s="2" t="s">
        <v>498</v>
      </c>
      <c r="B485" s="2" t="s">
        <v>14</v>
      </c>
      <c r="C485" s="2">
        <v>19</v>
      </c>
    </row>
    <row r="486" spans="1:3" x14ac:dyDescent="0.35">
      <c r="A486" s="2" t="s">
        <v>499</v>
      </c>
      <c r="B486" s="2" t="s">
        <v>11</v>
      </c>
      <c r="C486" s="2">
        <v>24</v>
      </c>
    </row>
    <row r="487" spans="1:3" x14ac:dyDescent="0.35">
      <c r="A487" s="2" t="s">
        <v>500</v>
      </c>
      <c r="B487" s="2" t="s">
        <v>14</v>
      </c>
      <c r="C487" s="2">
        <v>35</v>
      </c>
    </row>
    <row r="488" spans="1:3" x14ac:dyDescent="0.35">
      <c r="A488" s="2" t="s">
        <v>501</v>
      </c>
      <c r="B488" s="2" t="s">
        <v>11</v>
      </c>
      <c r="C488" s="2">
        <v>44</v>
      </c>
    </row>
    <row r="489" spans="1:3" x14ac:dyDescent="0.35">
      <c r="A489" s="2" t="s">
        <v>502</v>
      </c>
      <c r="B489" s="2" t="s">
        <v>14</v>
      </c>
      <c r="C489" s="2">
        <v>51</v>
      </c>
    </row>
    <row r="490" spans="1:3" x14ac:dyDescent="0.35">
      <c r="A490" s="2" t="s">
        <v>503</v>
      </c>
      <c r="B490" s="2" t="s">
        <v>11</v>
      </c>
      <c r="C490" s="2">
        <v>44</v>
      </c>
    </row>
    <row r="491" spans="1:3" x14ac:dyDescent="0.35">
      <c r="A491" s="2" t="s">
        <v>504</v>
      </c>
      <c r="B491" s="2" t="s">
        <v>11</v>
      </c>
      <c r="C491" s="2">
        <v>34</v>
      </c>
    </row>
    <row r="492" spans="1:3" x14ac:dyDescent="0.35">
      <c r="A492" s="2" t="s">
        <v>505</v>
      </c>
      <c r="B492" s="2" t="s">
        <v>14</v>
      </c>
      <c r="C492" s="2">
        <v>60</v>
      </c>
    </row>
    <row r="493" spans="1:3" x14ac:dyDescent="0.35">
      <c r="A493" s="2" t="s">
        <v>506</v>
      </c>
      <c r="B493" s="2" t="s">
        <v>11</v>
      </c>
      <c r="C493" s="2">
        <v>61</v>
      </c>
    </row>
    <row r="494" spans="1:3" x14ac:dyDescent="0.35">
      <c r="A494" s="2" t="s">
        <v>507</v>
      </c>
      <c r="B494" s="2" t="s">
        <v>11</v>
      </c>
      <c r="C494" s="2">
        <v>41</v>
      </c>
    </row>
    <row r="495" spans="1:3" x14ac:dyDescent="0.35">
      <c r="A495" s="2" t="s">
        <v>508</v>
      </c>
      <c r="B495" s="2" t="s">
        <v>14</v>
      </c>
      <c r="C495" s="2">
        <v>42</v>
      </c>
    </row>
    <row r="496" spans="1:3" x14ac:dyDescent="0.35">
      <c r="A496" s="2" t="s">
        <v>509</v>
      </c>
      <c r="B496" s="2" t="s">
        <v>11</v>
      </c>
      <c r="C496" s="2">
        <v>24</v>
      </c>
    </row>
    <row r="497" spans="1:3" x14ac:dyDescent="0.35">
      <c r="A497" s="2" t="s">
        <v>510</v>
      </c>
      <c r="B497" s="2" t="s">
        <v>11</v>
      </c>
      <c r="C497" s="2">
        <v>23</v>
      </c>
    </row>
    <row r="498" spans="1:3" x14ac:dyDescent="0.35">
      <c r="A498" s="2" t="s">
        <v>511</v>
      </c>
      <c r="B498" s="2" t="s">
        <v>11</v>
      </c>
      <c r="C498" s="2">
        <v>41</v>
      </c>
    </row>
    <row r="499" spans="1:3" x14ac:dyDescent="0.35">
      <c r="A499" s="2" t="s">
        <v>512</v>
      </c>
      <c r="B499" s="2" t="s">
        <v>14</v>
      </c>
      <c r="C499" s="2">
        <v>50</v>
      </c>
    </row>
    <row r="500" spans="1:3" x14ac:dyDescent="0.35">
      <c r="A500" s="2" t="s">
        <v>513</v>
      </c>
      <c r="B500" s="2" t="s">
        <v>11</v>
      </c>
      <c r="C500" s="2">
        <v>46</v>
      </c>
    </row>
    <row r="501" spans="1:3" x14ac:dyDescent="0.35">
      <c r="A501" s="2" t="s">
        <v>514</v>
      </c>
      <c r="B501" s="2" t="s">
        <v>14</v>
      </c>
      <c r="C501" s="2">
        <v>60</v>
      </c>
    </row>
    <row r="502" spans="1:3" x14ac:dyDescent="0.35">
      <c r="A502" s="2" t="s">
        <v>515</v>
      </c>
      <c r="B502" s="2" t="s">
        <v>11</v>
      </c>
      <c r="C502" s="2">
        <v>39</v>
      </c>
    </row>
    <row r="503" spans="1:3" x14ac:dyDescent="0.35">
      <c r="A503" s="2" t="s">
        <v>516</v>
      </c>
      <c r="B503" s="2" t="s">
        <v>11</v>
      </c>
      <c r="C503" s="2">
        <v>43</v>
      </c>
    </row>
    <row r="504" spans="1:3" x14ac:dyDescent="0.35">
      <c r="A504" s="2" t="s">
        <v>517</v>
      </c>
      <c r="B504" s="2" t="s">
        <v>11</v>
      </c>
      <c r="C504" s="2">
        <v>45</v>
      </c>
    </row>
    <row r="505" spans="1:3" x14ac:dyDescent="0.35">
      <c r="A505" s="2" t="s">
        <v>518</v>
      </c>
      <c r="B505" s="2" t="s">
        <v>14</v>
      </c>
      <c r="C505" s="2">
        <v>38</v>
      </c>
    </row>
    <row r="506" spans="1:3" x14ac:dyDescent="0.35">
      <c r="A506" s="2" t="s">
        <v>519</v>
      </c>
      <c r="B506" s="2" t="s">
        <v>11</v>
      </c>
      <c r="C506" s="2">
        <v>24</v>
      </c>
    </row>
    <row r="507" spans="1:3" x14ac:dyDescent="0.35">
      <c r="A507" s="2" t="s">
        <v>520</v>
      </c>
      <c r="B507" s="2" t="s">
        <v>11</v>
      </c>
      <c r="C507" s="2">
        <v>34</v>
      </c>
    </row>
    <row r="508" spans="1:3" x14ac:dyDescent="0.35">
      <c r="A508" s="2" t="s">
        <v>521</v>
      </c>
      <c r="B508" s="2" t="s">
        <v>14</v>
      </c>
      <c r="C508" s="2">
        <v>37</v>
      </c>
    </row>
    <row r="509" spans="1:3" x14ac:dyDescent="0.35">
      <c r="A509" s="2" t="s">
        <v>522</v>
      </c>
      <c r="B509" s="2" t="s">
        <v>11</v>
      </c>
      <c r="C509" s="2">
        <v>58</v>
      </c>
    </row>
    <row r="510" spans="1:3" x14ac:dyDescent="0.35">
      <c r="A510" s="2" t="s">
        <v>523</v>
      </c>
      <c r="B510" s="2" t="s">
        <v>14</v>
      </c>
      <c r="C510" s="2">
        <v>37</v>
      </c>
    </row>
    <row r="511" spans="1:3" x14ac:dyDescent="0.35">
      <c r="A511" s="2" t="s">
        <v>524</v>
      </c>
      <c r="B511" s="2" t="s">
        <v>14</v>
      </c>
      <c r="C511" s="2">
        <v>39</v>
      </c>
    </row>
    <row r="512" spans="1:3" x14ac:dyDescent="0.35">
      <c r="A512" s="2" t="s">
        <v>525</v>
      </c>
      <c r="B512" s="2" t="s">
        <v>11</v>
      </c>
      <c r="C512" s="2">
        <v>45</v>
      </c>
    </row>
    <row r="513" spans="1:3" x14ac:dyDescent="0.35">
      <c r="A513" s="2" t="s">
        <v>526</v>
      </c>
      <c r="B513" s="2" t="s">
        <v>14</v>
      </c>
      <c r="C513" s="2">
        <v>57</v>
      </c>
    </row>
    <row r="514" spans="1:3" x14ac:dyDescent="0.35">
      <c r="A514" s="2" t="s">
        <v>527</v>
      </c>
      <c r="B514" s="2" t="s">
        <v>11</v>
      </c>
      <c r="C514" s="2">
        <v>24</v>
      </c>
    </row>
    <row r="515" spans="1:3" x14ac:dyDescent="0.35">
      <c r="A515" s="2" t="s">
        <v>528</v>
      </c>
      <c r="B515" s="2" t="s">
        <v>14</v>
      </c>
      <c r="C515" s="2">
        <v>18</v>
      </c>
    </row>
    <row r="516" spans="1:3" x14ac:dyDescent="0.35">
      <c r="A516" s="2" t="s">
        <v>529</v>
      </c>
      <c r="B516" s="2" t="s">
        <v>14</v>
      </c>
      <c r="C516" s="2">
        <v>49</v>
      </c>
    </row>
    <row r="517" spans="1:3" x14ac:dyDescent="0.35">
      <c r="A517" s="2" t="s">
        <v>530</v>
      </c>
      <c r="B517" s="2" t="s">
        <v>11</v>
      </c>
      <c r="C517" s="2">
        <v>30</v>
      </c>
    </row>
    <row r="518" spans="1:3" x14ac:dyDescent="0.35">
      <c r="A518" s="2" t="s">
        <v>531</v>
      </c>
      <c r="B518" s="2" t="s">
        <v>14</v>
      </c>
      <c r="C518" s="2">
        <v>47</v>
      </c>
    </row>
    <row r="519" spans="1:3" x14ac:dyDescent="0.35">
      <c r="A519" s="2" t="s">
        <v>532</v>
      </c>
      <c r="B519" s="2" t="s">
        <v>14</v>
      </c>
      <c r="C519" s="2">
        <v>40</v>
      </c>
    </row>
    <row r="520" spans="1:3" x14ac:dyDescent="0.35">
      <c r="A520" s="2" t="s">
        <v>533</v>
      </c>
      <c r="B520" s="2" t="s">
        <v>14</v>
      </c>
      <c r="C520" s="2">
        <v>36</v>
      </c>
    </row>
    <row r="521" spans="1:3" x14ac:dyDescent="0.35">
      <c r="A521" s="2" t="s">
        <v>534</v>
      </c>
      <c r="B521" s="2" t="s">
        <v>14</v>
      </c>
      <c r="C521" s="2">
        <v>49</v>
      </c>
    </row>
    <row r="522" spans="1:3" x14ac:dyDescent="0.35">
      <c r="A522" s="2" t="s">
        <v>535</v>
      </c>
      <c r="B522" s="2" t="s">
        <v>14</v>
      </c>
      <c r="C522" s="2">
        <v>47</v>
      </c>
    </row>
    <row r="523" spans="1:3" x14ac:dyDescent="0.35">
      <c r="A523" s="2" t="s">
        <v>536</v>
      </c>
      <c r="B523" s="2" t="s">
        <v>11</v>
      </c>
      <c r="C523" s="2">
        <v>46</v>
      </c>
    </row>
    <row r="524" spans="1:3" x14ac:dyDescent="0.35">
      <c r="A524" s="2" t="s">
        <v>537</v>
      </c>
      <c r="B524" s="2" t="s">
        <v>14</v>
      </c>
      <c r="C524" s="2">
        <v>62</v>
      </c>
    </row>
    <row r="525" spans="1:3" x14ac:dyDescent="0.35">
      <c r="A525" s="2" t="s">
        <v>538</v>
      </c>
      <c r="B525" s="2" t="s">
        <v>11</v>
      </c>
      <c r="C525" s="2">
        <v>46</v>
      </c>
    </row>
    <row r="526" spans="1:3" x14ac:dyDescent="0.35">
      <c r="A526" s="2" t="s">
        <v>539</v>
      </c>
      <c r="B526" s="2" t="s">
        <v>14</v>
      </c>
      <c r="C526" s="2">
        <v>47</v>
      </c>
    </row>
    <row r="527" spans="1:3" x14ac:dyDescent="0.35">
      <c r="A527" s="2" t="s">
        <v>540</v>
      </c>
      <c r="B527" s="2" t="s">
        <v>11</v>
      </c>
      <c r="C527" s="2">
        <v>33</v>
      </c>
    </row>
    <row r="528" spans="1:3" x14ac:dyDescent="0.35">
      <c r="A528" s="2" t="s">
        <v>541</v>
      </c>
      <c r="B528" s="2" t="s">
        <v>11</v>
      </c>
      <c r="C528" s="2">
        <v>57</v>
      </c>
    </row>
    <row r="529" spans="1:3" x14ac:dyDescent="0.35">
      <c r="A529" s="2" t="s">
        <v>542</v>
      </c>
      <c r="B529" s="2" t="s">
        <v>14</v>
      </c>
      <c r="C529" s="2">
        <v>36</v>
      </c>
    </row>
    <row r="530" spans="1:3" x14ac:dyDescent="0.35">
      <c r="A530" s="2" t="s">
        <v>543</v>
      </c>
      <c r="B530" s="2" t="s">
        <v>14</v>
      </c>
      <c r="C530" s="2">
        <v>35</v>
      </c>
    </row>
    <row r="531" spans="1:3" x14ac:dyDescent="0.35">
      <c r="A531" s="2" t="s">
        <v>544</v>
      </c>
      <c r="B531" s="2" t="s">
        <v>14</v>
      </c>
      <c r="C531" s="2">
        <v>18</v>
      </c>
    </row>
    <row r="532" spans="1:3" x14ac:dyDescent="0.35">
      <c r="A532" s="2" t="s">
        <v>545</v>
      </c>
      <c r="B532" s="2" t="s">
        <v>11</v>
      </c>
      <c r="C532" s="2">
        <v>31</v>
      </c>
    </row>
    <row r="533" spans="1:3" x14ac:dyDescent="0.35">
      <c r="A533" s="2" t="s">
        <v>546</v>
      </c>
      <c r="B533" s="2" t="s">
        <v>14</v>
      </c>
      <c r="C533" s="2">
        <v>64</v>
      </c>
    </row>
    <row r="534" spans="1:3" x14ac:dyDescent="0.35">
      <c r="A534" s="2" t="s">
        <v>547</v>
      </c>
      <c r="B534" s="2" t="s">
        <v>11</v>
      </c>
      <c r="C534" s="2">
        <v>19</v>
      </c>
    </row>
    <row r="535" spans="1:3" x14ac:dyDescent="0.35">
      <c r="A535" s="2" t="s">
        <v>548</v>
      </c>
      <c r="B535" s="2" t="s">
        <v>11</v>
      </c>
      <c r="C535" s="2">
        <v>45</v>
      </c>
    </row>
    <row r="536" spans="1:3" x14ac:dyDescent="0.35">
      <c r="A536" s="2" t="s">
        <v>549</v>
      </c>
      <c r="B536" s="2" t="s">
        <v>11</v>
      </c>
      <c r="C536" s="2">
        <v>47</v>
      </c>
    </row>
    <row r="537" spans="1:3" x14ac:dyDescent="0.35">
      <c r="A537" s="2" t="s">
        <v>550</v>
      </c>
      <c r="B537" s="2" t="s">
        <v>14</v>
      </c>
      <c r="C537" s="2">
        <v>55</v>
      </c>
    </row>
    <row r="538" spans="1:3" x14ac:dyDescent="0.35">
      <c r="A538" s="2" t="s">
        <v>551</v>
      </c>
      <c r="B538" s="2" t="s">
        <v>14</v>
      </c>
      <c r="C538" s="2">
        <v>21</v>
      </c>
    </row>
    <row r="539" spans="1:3" x14ac:dyDescent="0.35">
      <c r="A539" s="2" t="s">
        <v>552</v>
      </c>
      <c r="B539" s="2" t="s">
        <v>11</v>
      </c>
      <c r="C539" s="2">
        <v>18</v>
      </c>
    </row>
    <row r="540" spans="1:3" x14ac:dyDescent="0.35">
      <c r="A540" s="2" t="s">
        <v>553</v>
      </c>
      <c r="B540" s="2" t="s">
        <v>11</v>
      </c>
      <c r="C540" s="2">
        <v>25</v>
      </c>
    </row>
    <row r="541" spans="1:3" x14ac:dyDescent="0.35">
      <c r="A541" s="2" t="s">
        <v>554</v>
      </c>
      <c r="B541" s="2" t="s">
        <v>14</v>
      </c>
      <c r="C541" s="2">
        <v>46</v>
      </c>
    </row>
    <row r="542" spans="1:3" x14ac:dyDescent="0.35">
      <c r="A542" s="2" t="s">
        <v>555</v>
      </c>
      <c r="B542" s="2" t="s">
        <v>11</v>
      </c>
      <c r="C542" s="2">
        <v>56</v>
      </c>
    </row>
    <row r="543" spans="1:3" x14ac:dyDescent="0.35">
      <c r="A543" s="2" t="s">
        <v>556</v>
      </c>
      <c r="B543" s="2" t="s">
        <v>14</v>
      </c>
      <c r="C543" s="2">
        <v>20</v>
      </c>
    </row>
    <row r="544" spans="1:3" x14ac:dyDescent="0.35">
      <c r="A544" s="2" t="s">
        <v>557</v>
      </c>
      <c r="B544" s="2" t="s">
        <v>11</v>
      </c>
      <c r="C544" s="2">
        <v>49</v>
      </c>
    </row>
    <row r="545" spans="1:3" x14ac:dyDescent="0.35">
      <c r="A545" s="2" t="s">
        <v>558</v>
      </c>
      <c r="B545" s="2" t="s">
        <v>14</v>
      </c>
      <c r="C545" s="2">
        <v>27</v>
      </c>
    </row>
    <row r="546" spans="1:3" x14ac:dyDescent="0.35">
      <c r="A546" s="2" t="s">
        <v>559</v>
      </c>
      <c r="B546" s="2" t="s">
        <v>11</v>
      </c>
      <c r="C546" s="2">
        <v>27</v>
      </c>
    </row>
    <row r="547" spans="1:3" x14ac:dyDescent="0.35">
      <c r="A547" s="2" t="s">
        <v>560</v>
      </c>
      <c r="B547" s="2" t="s">
        <v>14</v>
      </c>
      <c r="C547" s="2">
        <v>36</v>
      </c>
    </row>
    <row r="548" spans="1:3" x14ac:dyDescent="0.35">
      <c r="A548" s="2" t="s">
        <v>561</v>
      </c>
      <c r="B548" s="2" t="s">
        <v>11</v>
      </c>
      <c r="C548" s="2">
        <v>63</v>
      </c>
    </row>
    <row r="549" spans="1:3" x14ac:dyDescent="0.35">
      <c r="A549" s="2" t="s">
        <v>562</v>
      </c>
      <c r="B549" s="2" t="s">
        <v>14</v>
      </c>
      <c r="C549" s="2">
        <v>51</v>
      </c>
    </row>
    <row r="550" spans="1:3" x14ac:dyDescent="0.35">
      <c r="A550" s="2" t="s">
        <v>563</v>
      </c>
      <c r="B550" s="2" t="s">
        <v>14</v>
      </c>
      <c r="C550" s="2">
        <v>50</v>
      </c>
    </row>
    <row r="551" spans="1:3" x14ac:dyDescent="0.35">
      <c r="A551" s="2" t="s">
        <v>564</v>
      </c>
      <c r="B551" s="2" t="s">
        <v>11</v>
      </c>
      <c r="C551" s="2">
        <v>40</v>
      </c>
    </row>
    <row r="552" spans="1:3" x14ac:dyDescent="0.35">
      <c r="A552" s="2" t="s">
        <v>565</v>
      </c>
      <c r="B552" s="2" t="s">
        <v>11</v>
      </c>
      <c r="C552" s="2">
        <v>45</v>
      </c>
    </row>
    <row r="553" spans="1:3" x14ac:dyDescent="0.35">
      <c r="A553" s="2" t="s">
        <v>566</v>
      </c>
      <c r="B553" s="2" t="s">
        <v>14</v>
      </c>
      <c r="C553" s="2">
        <v>49</v>
      </c>
    </row>
    <row r="554" spans="1:3" x14ac:dyDescent="0.35">
      <c r="A554" s="2" t="s">
        <v>567</v>
      </c>
      <c r="B554" s="2" t="s">
        <v>11</v>
      </c>
      <c r="C554" s="2">
        <v>24</v>
      </c>
    </row>
    <row r="555" spans="1:3" x14ac:dyDescent="0.35">
      <c r="A555" s="2" t="s">
        <v>568</v>
      </c>
      <c r="B555" s="2" t="s">
        <v>14</v>
      </c>
      <c r="C555" s="2">
        <v>46</v>
      </c>
    </row>
    <row r="556" spans="1:3" x14ac:dyDescent="0.35">
      <c r="A556" s="2" t="s">
        <v>569</v>
      </c>
      <c r="B556" s="2" t="s">
        <v>11</v>
      </c>
      <c r="C556" s="2">
        <v>25</v>
      </c>
    </row>
    <row r="557" spans="1:3" x14ac:dyDescent="0.35">
      <c r="A557" s="2" t="s">
        <v>570</v>
      </c>
      <c r="B557" s="2" t="s">
        <v>14</v>
      </c>
      <c r="C557" s="2">
        <v>18</v>
      </c>
    </row>
    <row r="558" spans="1:3" x14ac:dyDescent="0.35">
      <c r="A558" s="2" t="s">
        <v>571</v>
      </c>
      <c r="B558" s="2" t="s">
        <v>14</v>
      </c>
      <c r="C558" s="2">
        <v>20</v>
      </c>
    </row>
    <row r="559" spans="1:3" x14ac:dyDescent="0.35">
      <c r="A559" s="2" t="s">
        <v>572</v>
      </c>
      <c r="B559" s="2" t="s">
        <v>14</v>
      </c>
      <c r="C559" s="2">
        <v>41</v>
      </c>
    </row>
    <row r="560" spans="1:3" x14ac:dyDescent="0.35">
      <c r="A560" s="2" t="s">
        <v>573</v>
      </c>
      <c r="B560" s="2" t="s">
        <v>14</v>
      </c>
      <c r="C560" s="2">
        <v>40</v>
      </c>
    </row>
    <row r="561" spans="1:3" x14ac:dyDescent="0.35">
      <c r="A561" s="2" t="s">
        <v>574</v>
      </c>
      <c r="B561" s="2" t="s">
        <v>14</v>
      </c>
      <c r="C561" s="2">
        <v>25</v>
      </c>
    </row>
    <row r="562" spans="1:3" x14ac:dyDescent="0.35">
      <c r="A562" s="2" t="s">
        <v>575</v>
      </c>
      <c r="B562" s="2" t="s">
        <v>14</v>
      </c>
      <c r="C562" s="2">
        <v>64</v>
      </c>
    </row>
    <row r="563" spans="1:3" x14ac:dyDescent="0.35">
      <c r="A563" s="2" t="s">
        <v>576</v>
      </c>
      <c r="B563" s="2" t="s">
        <v>11</v>
      </c>
      <c r="C563" s="2">
        <v>54</v>
      </c>
    </row>
    <row r="564" spans="1:3" x14ac:dyDescent="0.35">
      <c r="A564" s="2" t="s">
        <v>577</v>
      </c>
      <c r="B564" s="2" t="s">
        <v>11</v>
      </c>
      <c r="C564" s="2">
        <v>20</v>
      </c>
    </row>
    <row r="565" spans="1:3" x14ac:dyDescent="0.35">
      <c r="A565" s="2" t="s">
        <v>578</v>
      </c>
      <c r="B565" s="2" t="s">
        <v>11</v>
      </c>
      <c r="C565" s="2">
        <v>50</v>
      </c>
    </row>
    <row r="566" spans="1:3" x14ac:dyDescent="0.35">
      <c r="A566" s="2" t="s">
        <v>579</v>
      </c>
      <c r="B566" s="2" t="s">
        <v>14</v>
      </c>
      <c r="C566" s="2">
        <v>45</v>
      </c>
    </row>
    <row r="567" spans="1:3" x14ac:dyDescent="0.35">
      <c r="A567" s="2" t="s">
        <v>580</v>
      </c>
      <c r="B567" s="2" t="s">
        <v>14</v>
      </c>
      <c r="C567" s="2">
        <v>64</v>
      </c>
    </row>
    <row r="568" spans="1:3" x14ac:dyDescent="0.35">
      <c r="A568" s="2" t="s">
        <v>581</v>
      </c>
      <c r="B568" s="2" t="s">
        <v>14</v>
      </c>
      <c r="C568" s="2">
        <v>25</v>
      </c>
    </row>
    <row r="569" spans="1:3" x14ac:dyDescent="0.35">
      <c r="A569" s="2" t="s">
        <v>582</v>
      </c>
      <c r="B569" s="2" t="s">
        <v>14</v>
      </c>
      <c r="C569" s="2">
        <v>51</v>
      </c>
    </row>
    <row r="570" spans="1:3" x14ac:dyDescent="0.35">
      <c r="A570" s="2" t="s">
        <v>583</v>
      </c>
      <c r="B570" s="2" t="s">
        <v>11</v>
      </c>
      <c r="C570" s="2">
        <v>52</v>
      </c>
    </row>
    <row r="571" spans="1:3" x14ac:dyDescent="0.35">
      <c r="A571" s="2" t="s">
        <v>584</v>
      </c>
      <c r="B571" s="2" t="s">
        <v>11</v>
      </c>
      <c r="C571" s="2">
        <v>49</v>
      </c>
    </row>
    <row r="572" spans="1:3" x14ac:dyDescent="0.35">
      <c r="A572" s="2" t="s">
        <v>585</v>
      </c>
      <c r="B572" s="2" t="s">
        <v>14</v>
      </c>
      <c r="C572" s="2">
        <v>41</v>
      </c>
    </row>
    <row r="573" spans="1:3" x14ac:dyDescent="0.35">
      <c r="A573" s="2" t="s">
        <v>586</v>
      </c>
      <c r="B573" s="2" t="s">
        <v>11</v>
      </c>
      <c r="C573" s="2">
        <v>31</v>
      </c>
    </row>
    <row r="574" spans="1:3" x14ac:dyDescent="0.35">
      <c r="A574" s="2" t="s">
        <v>587</v>
      </c>
      <c r="B574" s="2" t="s">
        <v>11</v>
      </c>
      <c r="C574" s="2">
        <v>49</v>
      </c>
    </row>
    <row r="575" spans="1:3" x14ac:dyDescent="0.35">
      <c r="A575" s="2" t="s">
        <v>588</v>
      </c>
      <c r="B575" s="2" t="s">
        <v>14</v>
      </c>
      <c r="C575" s="2">
        <v>63</v>
      </c>
    </row>
    <row r="576" spans="1:3" x14ac:dyDescent="0.35">
      <c r="A576" s="2" t="s">
        <v>589</v>
      </c>
      <c r="B576" s="2" t="s">
        <v>11</v>
      </c>
      <c r="C576" s="2">
        <v>60</v>
      </c>
    </row>
    <row r="577" spans="1:3" x14ac:dyDescent="0.35">
      <c r="A577" s="2" t="s">
        <v>590</v>
      </c>
      <c r="B577" s="2" t="s">
        <v>14</v>
      </c>
      <c r="C577" s="2">
        <v>33</v>
      </c>
    </row>
    <row r="578" spans="1:3" x14ac:dyDescent="0.35">
      <c r="A578" s="2" t="s">
        <v>591</v>
      </c>
      <c r="B578" s="2" t="s">
        <v>11</v>
      </c>
      <c r="C578" s="2">
        <v>21</v>
      </c>
    </row>
    <row r="579" spans="1:3" x14ac:dyDescent="0.35">
      <c r="A579" s="2" t="s">
        <v>592</v>
      </c>
      <c r="B579" s="2" t="s">
        <v>14</v>
      </c>
      <c r="C579" s="2">
        <v>54</v>
      </c>
    </row>
    <row r="580" spans="1:3" x14ac:dyDescent="0.35">
      <c r="A580" s="2" t="s">
        <v>593</v>
      </c>
      <c r="B580" s="2" t="s">
        <v>14</v>
      </c>
      <c r="C580" s="2">
        <v>38</v>
      </c>
    </row>
    <row r="581" spans="1:3" x14ac:dyDescent="0.35">
      <c r="A581" s="2" t="s">
        <v>594</v>
      </c>
      <c r="B581" s="2" t="s">
        <v>14</v>
      </c>
      <c r="C581" s="2">
        <v>31</v>
      </c>
    </row>
    <row r="582" spans="1:3" x14ac:dyDescent="0.35">
      <c r="A582" s="2" t="s">
        <v>595</v>
      </c>
      <c r="B582" s="2" t="s">
        <v>14</v>
      </c>
      <c r="C582" s="2">
        <v>48</v>
      </c>
    </row>
    <row r="583" spans="1:3" x14ac:dyDescent="0.35">
      <c r="A583" s="2" t="s">
        <v>596</v>
      </c>
      <c r="B583" s="2" t="s">
        <v>11</v>
      </c>
      <c r="C583" s="2">
        <v>35</v>
      </c>
    </row>
    <row r="584" spans="1:3" x14ac:dyDescent="0.35">
      <c r="A584" s="2" t="s">
        <v>597</v>
      </c>
      <c r="B584" s="2" t="s">
        <v>14</v>
      </c>
      <c r="C584" s="2">
        <v>24</v>
      </c>
    </row>
    <row r="585" spans="1:3" x14ac:dyDescent="0.35">
      <c r="A585" s="2" t="s">
        <v>598</v>
      </c>
      <c r="B585" s="2" t="s">
        <v>14</v>
      </c>
      <c r="C585" s="2">
        <v>27</v>
      </c>
    </row>
    <row r="586" spans="1:3" x14ac:dyDescent="0.35">
      <c r="A586" s="2" t="s">
        <v>599</v>
      </c>
      <c r="B586" s="2" t="s">
        <v>14</v>
      </c>
      <c r="C586" s="2">
        <v>24</v>
      </c>
    </row>
    <row r="587" spans="1:3" x14ac:dyDescent="0.35">
      <c r="A587" s="2" t="s">
        <v>600</v>
      </c>
      <c r="B587" s="2" t="s">
        <v>11</v>
      </c>
      <c r="C587" s="2">
        <v>50</v>
      </c>
    </row>
    <row r="588" spans="1:3" x14ac:dyDescent="0.35">
      <c r="A588" s="2" t="s">
        <v>601</v>
      </c>
      <c r="B588" s="2" t="s">
        <v>14</v>
      </c>
      <c r="C588" s="2">
        <v>40</v>
      </c>
    </row>
    <row r="589" spans="1:3" x14ac:dyDescent="0.35">
      <c r="A589" s="2" t="s">
        <v>602</v>
      </c>
      <c r="B589" s="2" t="s">
        <v>11</v>
      </c>
      <c r="C589" s="2">
        <v>38</v>
      </c>
    </row>
    <row r="590" spans="1:3" x14ac:dyDescent="0.35">
      <c r="A590" s="2" t="s">
        <v>603</v>
      </c>
      <c r="B590" s="2" t="s">
        <v>14</v>
      </c>
      <c r="C590" s="2">
        <v>36</v>
      </c>
    </row>
    <row r="591" spans="1:3" x14ac:dyDescent="0.35">
      <c r="A591" s="2" t="s">
        <v>604</v>
      </c>
      <c r="B591" s="2" t="s">
        <v>11</v>
      </c>
      <c r="C591" s="2">
        <v>36</v>
      </c>
    </row>
    <row r="592" spans="1:3" x14ac:dyDescent="0.35">
      <c r="A592" s="2" t="s">
        <v>605</v>
      </c>
      <c r="B592" s="2" t="s">
        <v>11</v>
      </c>
      <c r="C592" s="2">
        <v>53</v>
      </c>
    </row>
    <row r="593" spans="1:3" x14ac:dyDescent="0.35">
      <c r="A593" s="2" t="s">
        <v>606</v>
      </c>
      <c r="B593" s="2" t="s">
        <v>14</v>
      </c>
      <c r="C593" s="2">
        <v>46</v>
      </c>
    </row>
    <row r="594" spans="1:3" x14ac:dyDescent="0.35">
      <c r="A594" s="2" t="s">
        <v>607</v>
      </c>
      <c r="B594" s="2" t="s">
        <v>11</v>
      </c>
      <c r="C594" s="2">
        <v>35</v>
      </c>
    </row>
    <row r="595" spans="1:3" x14ac:dyDescent="0.35">
      <c r="A595" s="2" t="s">
        <v>608</v>
      </c>
      <c r="B595" s="2" t="s">
        <v>14</v>
      </c>
      <c r="C595" s="2">
        <v>19</v>
      </c>
    </row>
    <row r="596" spans="1:3" x14ac:dyDescent="0.35">
      <c r="A596" s="2" t="s">
        <v>609</v>
      </c>
      <c r="B596" s="2" t="s">
        <v>14</v>
      </c>
      <c r="C596" s="2">
        <v>18</v>
      </c>
    </row>
    <row r="597" spans="1:3" x14ac:dyDescent="0.35">
      <c r="A597" s="2" t="s">
        <v>610</v>
      </c>
      <c r="B597" s="2" t="s">
        <v>14</v>
      </c>
      <c r="C597" s="2">
        <v>64</v>
      </c>
    </row>
    <row r="598" spans="1:3" x14ac:dyDescent="0.35">
      <c r="A598" s="2" t="s">
        <v>611</v>
      </c>
      <c r="B598" s="2" t="s">
        <v>11</v>
      </c>
      <c r="C598" s="2">
        <v>22</v>
      </c>
    </row>
    <row r="599" spans="1:3" x14ac:dyDescent="0.35">
      <c r="A599" s="2" t="s">
        <v>612</v>
      </c>
      <c r="B599" s="2" t="s">
        <v>11</v>
      </c>
      <c r="C599" s="2">
        <v>37</v>
      </c>
    </row>
    <row r="600" spans="1:3" x14ac:dyDescent="0.35">
      <c r="A600" s="2" t="s">
        <v>613</v>
      </c>
      <c r="B600" s="2" t="s">
        <v>14</v>
      </c>
      <c r="C600" s="2">
        <v>28</v>
      </c>
    </row>
    <row r="601" spans="1:3" x14ac:dyDescent="0.35">
      <c r="A601" s="2" t="s">
        <v>614</v>
      </c>
      <c r="B601" s="2" t="s">
        <v>14</v>
      </c>
      <c r="C601" s="2">
        <v>59</v>
      </c>
    </row>
    <row r="602" spans="1:3" x14ac:dyDescent="0.35">
      <c r="A602" s="2" t="s">
        <v>615</v>
      </c>
      <c r="B602" s="2" t="s">
        <v>11</v>
      </c>
      <c r="C602" s="2">
        <v>19</v>
      </c>
    </row>
    <row r="603" spans="1:3" x14ac:dyDescent="0.35">
      <c r="A603" s="2" t="s">
        <v>616</v>
      </c>
      <c r="B603" s="2" t="s">
        <v>14</v>
      </c>
      <c r="C603" s="2">
        <v>20</v>
      </c>
    </row>
    <row r="604" spans="1:3" x14ac:dyDescent="0.35">
      <c r="A604" s="2" t="s">
        <v>617</v>
      </c>
      <c r="B604" s="2" t="s">
        <v>14</v>
      </c>
      <c r="C604" s="2">
        <v>40</v>
      </c>
    </row>
    <row r="605" spans="1:3" x14ac:dyDescent="0.35">
      <c r="A605" s="2" t="s">
        <v>618</v>
      </c>
      <c r="B605" s="2" t="s">
        <v>14</v>
      </c>
      <c r="C605" s="2">
        <v>29</v>
      </c>
    </row>
    <row r="606" spans="1:3" x14ac:dyDescent="0.35">
      <c r="A606" s="2" t="s">
        <v>619</v>
      </c>
      <c r="B606" s="2" t="s">
        <v>11</v>
      </c>
      <c r="C606" s="2">
        <v>37</v>
      </c>
    </row>
    <row r="607" spans="1:3" x14ac:dyDescent="0.35">
      <c r="A607" s="2" t="s">
        <v>620</v>
      </c>
      <c r="B607" s="2" t="s">
        <v>11</v>
      </c>
      <c r="C607" s="2">
        <v>22</v>
      </c>
    </row>
    <row r="608" spans="1:3" x14ac:dyDescent="0.35">
      <c r="A608" s="2" t="s">
        <v>621</v>
      </c>
      <c r="B608" s="2" t="s">
        <v>11</v>
      </c>
      <c r="C608" s="2">
        <v>54</v>
      </c>
    </row>
    <row r="609" spans="1:3" x14ac:dyDescent="0.35">
      <c r="A609" s="2" t="s">
        <v>622</v>
      </c>
      <c r="B609" s="2" t="s">
        <v>14</v>
      </c>
      <c r="C609" s="2">
        <v>55</v>
      </c>
    </row>
    <row r="610" spans="1:3" x14ac:dyDescent="0.35">
      <c r="A610" s="2" t="s">
        <v>623</v>
      </c>
      <c r="B610" s="2" t="s">
        <v>14</v>
      </c>
      <c r="C610" s="2">
        <v>47</v>
      </c>
    </row>
    <row r="611" spans="1:3" x14ac:dyDescent="0.35">
      <c r="A611" s="2" t="s">
        <v>624</v>
      </c>
      <c r="B611" s="2" t="s">
        <v>14</v>
      </c>
      <c r="C611" s="2">
        <v>26</v>
      </c>
    </row>
    <row r="612" spans="1:3" x14ac:dyDescent="0.35">
      <c r="A612" s="2" t="s">
        <v>625</v>
      </c>
      <c r="B612" s="2" t="s">
        <v>11</v>
      </c>
      <c r="C612" s="2">
        <v>51</v>
      </c>
    </row>
    <row r="613" spans="1:3" x14ac:dyDescent="0.35">
      <c r="A613" s="2" t="s">
        <v>626</v>
      </c>
      <c r="B613" s="2" t="s">
        <v>14</v>
      </c>
      <c r="C613" s="2">
        <v>61</v>
      </c>
    </row>
    <row r="614" spans="1:3" x14ac:dyDescent="0.35">
      <c r="A614" s="2" t="s">
        <v>627</v>
      </c>
      <c r="B614" s="2" t="s">
        <v>14</v>
      </c>
      <c r="C614" s="2">
        <v>52</v>
      </c>
    </row>
    <row r="615" spans="1:3" x14ac:dyDescent="0.35">
      <c r="A615" s="2" t="s">
        <v>628</v>
      </c>
      <c r="B615" s="2" t="s">
        <v>14</v>
      </c>
      <c r="C615" s="2">
        <v>39</v>
      </c>
    </row>
    <row r="616" spans="1:3" x14ac:dyDescent="0.35">
      <c r="A616" s="2" t="s">
        <v>629</v>
      </c>
      <c r="B616" s="2" t="s">
        <v>14</v>
      </c>
      <c r="C616" s="2">
        <v>61</v>
      </c>
    </row>
    <row r="617" spans="1:3" x14ac:dyDescent="0.35">
      <c r="A617" s="2" t="s">
        <v>630</v>
      </c>
      <c r="B617" s="2" t="s">
        <v>11</v>
      </c>
      <c r="C617" s="2">
        <v>41</v>
      </c>
    </row>
    <row r="618" spans="1:3" x14ac:dyDescent="0.35">
      <c r="A618" s="2" t="s">
        <v>631</v>
      </c>
      <c r="B618" s="2" t="s">
        <v>11</v>
      </c>
      <c r="C618" s="2">
        <v>34</v>
      </c>
    </row>
    <row r="619" spans="1:3" x14ac:dyDescent="0.35">
      <c r="A619" s="2" t="s">
        <v>632</v>
      </c>
      <c r="B619" s="2" t="s">
        <v>14</v>
      </c>
      <c r="C619" s="2">
        <v>27</v>
      </c>
    </row>
    <row r="620" spans="1:3" x14ac:dyDescent="0.35">
      <c r="A620" s="2" t="s">
        <v>633</v>
      </c>
      <c r="B620" s="2" t="s">
        <v>11</v>
      </c>
      <c r="C620" s="2">
        <v>47</v>
      </c>
    </row>
    <row r="621" spans="1:3" x14ac:dyDescent="0.35">
      <c r="A621" s="2" t="s">
        <v>634</v>
      </c>
      <c r="B621" s="2" t="s">
        <v>11</v>
      </c>
      <c r="C621" s="2">
        <v>63</v>
      </c>
    </row>
    <row r="622" spans="1:3" x14ac:dyDescent="0.35">
      <c r="A622" s="2" t="s">
        <v>635</v>
      </c>
      <c r="B622" s="2" t="s">
        <v>14</v>
      </c>
      <c r="C622" s="2">
        <v>40</v>
      </c>
    </row>
    <row r="623" spans="1:3" x14ac:dyDescent="0.35">
      <c r="A623" s="2" t="s">
        <v>636</v>
      </c>
      <c r="B623" s="2" t="s">
        <v>14</v>
      </c>
      <c r="C623" s="2">
        <v>49</v>
      </c>
    </row>
    <row r="624" spans="1:3" x14ac:dyDescent="0.35">
      <c r="A624" s="2" t="s">
        <v>637</v>
      </c>
      <c r="B624" s="2" t="s">
        <v>11</v>
      </c>
      <c r="C624" s="2">
        <v>34</v>
      </c>
    </row>
    <row r="625" spans="1:3" x14ac:dyDescent="0.35">
      <c r="A625" s="2" t="s">
        <v>638</v>
      </c>
      <c r="B625" s="2" t="s">
        <v>14</v>
      </c>
      <c r="C625" s="2">
        <v>34</v>
      </c>
    </row>
    <row r="626" spans="1:3" x14ac:dyDescent="0.35">
      <c r="A626" s="2" t="s">
        <v>639</v>
      </c>
      <c r="B626" s="2" t="s">
        <v>11</v>
      </c>
      <c r="C626" s="2">
        <v>31</v>
      </c>
    </row>
    <row r="627" spans="1:3" x14ac:dyDescent="0.35">
      <c r="A627" s="2" t="s">
        <v>640</v>
      </c>
      <c r="B627" s="2" t="s">
        <v>14</v>
      </c>
      <c r="C627" s="2">
        <v>26</v>
      </c>
    </row>
    <row r="628" spans="1:3" x14ac:dyDescent="0.35">
      <c r="A628" s="2" t="s">
        <v>641</v>
      </c>
      <c r="B628" s="2" t="s">
        <v>11</v>
      </c>
      <c r="C628" s="2">
        <v>57</v>
      </c>
    </row>
    <row r="629" spans="1:3" x14ac:dyDescent="0.35">
      <c r="A629" s="2" t="s">
        <v>642</v>
      </c>
      <c r="B629" s="2" t="s">
        <v>14</v>
      </c>
      <c r="C629" s="2">
        <v>19</v>
      </c>
    </row>
    <row r="630" spans="1:3" x14ac:dyDescent="0.35">
      <c r="A630" s="2" t="s">
        <v>643</v>
      </c>
      <c r="B630" s="2" t="s">
        <v>11</v>
      </c>
      <c r="C630" s="2">
        <v>62</v>
      </c>
    </row>
    <row r="631" spans="1:3" x14ac:dyDescent="0.35">
      <c r="A631" s="2" t="s">
        <v>644</v>
      </c>
      <c r="B631" s="2" t="s">
        <v>11</v>
      </c>
      <c r="C631" s="2">
        <v>42</v>
      </c>
    </row>
    <row r="632" spans="1:3" x14ac:dyDescent="0.35">
      <c r="A632" s="2" t="s">
        <v>645</v>
      </c>
      <c r="B632" s="2" t="s">
        <v>11</v>
      </c>
      <c r="C632" s="2">
        <v>56</v>
      </c>
    </row>
    <row r="633" spans="1:3" x14ac:dyDescent="0.35">
      <c r="A633" s="2" t="s">
        <v>646</v>
      </c>
      <c r="B633" s="2" t="s">
        <v>14</v>
      </c>
      <c r="C633" s="2">
        <v>26</v>
      </c>
    </row>
    <row r="634" spans="1:3" x14ac:dyDescent="0.35">
      <c r="A634" s="2" t="s">
        <v>647</v>
      </c>
      <c r="B634" s="2" t="s">
        <v>11</v>
      </c>
      <c r="C634" s="2">
        <v>39</v>
      </c>
    </row>
    <row r="635" spans="1:3" x14ac:dyDescent="0.35">
      <c r="A635" s="2" t="s">
        <v>648</v>
      </c>
      <c r="B635" s="2" t="s">
        <v>11</v>
      </c>
      <c r="C635" s="2">
        <v>60</v>
      </c>
    </row>
    <row r="636" spans="1:3" x14ac:dyDescent="0.35">
      <c r="A636" s="2" t="s">
        <v>649</v>
      </c>
      <c r="B636" s="2" t="s">
        <v>14</v>
      </c>
      <c r="C636" s="2">
        <v>63</v>
      </c>
    </row>
    <row r="637" spans="1:3" x14ac:dyDescent="0.35">
      <c r="A637" s="2" t="s">
        <v>650</v>
      </c>
      <c r="B637" s="2" t="s">
        <v>14</v>
      </c>
      <c r="C637" s="2">
        <v>21</v>
      </c>
    </row>
    <row r="638" spans="1:3" x14ac:dyDescent="0.35">
      <c r="A638" s="2" t="s">
        <v>651</v>
      </c>
      <c r="B638" s="2" t="s">
        <v>11</v>
      </c>
      <c r="C638" s="2">
        <v>43</v>
      </c>
    </row>
    <row r="639" spans="1:3" x14ac:dyDescent="0.35">
      <c r="A639" s="2" t="s">
        <v>652</v>
      </c>
      <c r="B639" s="2" t="s">
        <v>11</v>
      </c>
      <c r="C639" s="2">
        <v>46</v>
      </c>
    </row>
    <row r="640" spans="1:3" x14ac:dyDescent="0.35">
      <c r="A640" s="2" t="s">
        <v>653</v>
      </c>
      <c r="B640" s="2" t="s">
        <v>14</v>
      </c>
      <c r="C640" s="2">
        <v>62</v>
      </c>
    </row>
    <row r="641" spans="1:3" x14ac:dyDescent="0.35">
      <c r="A641" s="2" t="s">
        <v>654</v>
      </c>
      <c r="B641" s="2" t="s">
        <v>14</v>
      </c>
      <c r="C641" s="2">
        <v>51</v>
      </c>
    </row>
    <row r="642" spans="1:3" x14ac:dyDescent="0.35">
      <c r="A642" s="2" t="s">
        <v>655</v>
      </c>
      <c r="B642" s="2" t="s">
        <v>14</v>
      </c>
      <c r="C642" s="2">
        <v>40</v>
      </c>
    </row>
    <row r="643" spans="1:3" x14ac:dyDescent="0.35">
      <c r="A643" s="2" t="s">
        <v>656</v>
      </c>
      <c r="B643" s="2" t="s">
        <v>14</v>
      </c>
      <c r="C643" s="2">
        <v>54</v>
      </c>
    </row>
    <row r="644" spans="1:3" x14ac:dyDescent="0.35">
      <c r="A644" s="2" t="s">
        <v>657</v>
      </c>
      <c r="B644" s="2" t="s">
        <v>14</v>
      </c>
      <c r="C644" s="2">
        <v>28</v>
      </c>
    </row>
    <row r="645" spans="1:3" x14ac:dyDescent="0.35">
      <c r="A645" s="2" t="s">
        <v>658</v>
      </c>
      <c r="B645" s="2" t="s">
        <v>11</v>
      </c>
      <c r="C645" s="2">
        <v>23</v>
      </c>
    </row>
    <row r="646" spans="1:3" x14ac:dyDescent="0.35">
      <c r="A646" s="2" t="s">
        <v>659</v>
      </c>
      <c r="B646" s="2" t="s">
        <v>14</v>
      </c>
      <c r="C646" s="2">
        <v>35</v>
      </c>
    </row>
    <row r="647" spans="1:3" x14ac:dyDescent="0.35">
      <c r="A647" s="2" t="s">
        <v>660</v>
      </c>
      <c r="B647" s="2" t="s">
        <v>11</v>
      </c>
      <c r="C647" s="2">
        <v>38</v>
      </c>
    </row>
    <row r="648" spans="1:3" x14ac:dyDescent="0.35">
      <c r="A648" s="2" t="s">
        <v>661</v>
      </c>
      <c r="B648" s="2" t="s">
        <v>11</v>
      </c>
      <c r="C648" s="2">
        <v>59</v>
      </c>
    </row>
    <row r="649" spans="1:3" x14ac:dyDescent="0.35">
      <c r="A649" s="2" t="s">
        <v>662</v>
      </c>
      <c r="B649" s="2" t="s">
        <v>11</v>
      </c>
      <c r="C649" s="2">
        <v>53</v>
      </c>
    </row>
    <row r="650" spans="1:3" x14ac:dyDescent="0.35">
      <c r="A650" s="2" t="s">
        <v>663</v>
      </c>
      <c r="B650" s="2" t="s">
        <v>14</v>
      </c>
      <c r="C650" s="2">
        <v>58</v>
      </c>
    </row>
    <row r="651" spans="1:3" x14ac:dyDescent="0.35">
      <c r="A651" s="2" t="s">
        <v>664</v>
      </c>
      <c r="B651" s="2" t="s">
        <v>11</v>
      </c>
      <c r="C651" s="2">
        <v>55</v>
      </c>
    </row>
    <row r="652" spans="1:3" x14ac:dyDescent="0.35">
      <c r="A652" s="2" t="s">
        <v>665</v>
      </c>
      <c r="B652" s="2" t="s">
        <v>11</v>
      </c>
      <c r="C652" s="2">
        <v>51</v>
      </c>
    </row>
    <row r="653" spans="1:3" x14ac:dyDescent="0.35">
      <c r="A653" s="2" t="s">
        <v>666</v>
      </c>
      <c r="B653" s="2" t="s">
        <v>14</v>
      </c>
      <c r="C653" s="2">
        <v>34</v>
      </c>
    </row>
    <row r="654" spans="1:3" x14ac:dyDescent="0.35">
      <c r="A654" s="2" t="s">
        <v>667</v>
      </c>
      <c r="B654" s="2" t="s">
        <v>11</v>
      </c>
      <c r="C654" s="2">
        <v>54</v>
      </c>
    </row>
    <row r="655" spans="1:3" x14ac:dyDescent="0.35">
      <c r="A655" s="2" t="s">
        <v>668</v>
      </c>
      <c r="B655" s="2" t="s">
        <v>11</v>
      </c>
      <c r="C655" s="2">
        <v>42</v>
      </c>
    </row>
    <row r="656" spans="1:3" x14ac:dyDescent="0.35">
      <c r="A656" s="2" t="s">
        <v>669</v>
      </c>
      <c r="B656" s="2" t="s">
        <v>14</v>
      </c>
      <c r="C656" s="2">
        <v>55</v>
      </c>
    </row>
    <row r="657" spans="1:3" x14ac:dyDescent="0.35">
      <c r="A657" s="2" t="s">
        <v>670</v>
      </c>
      <c r="B657" s="2" t="s">
        <v>11</v>
      </c>
      <c r="C657" s="2">
        <v>29</v>
      </c>
    </row>
    <row r="658" spans="1:3" x14ac:dyDescent="0.35">
      <c r="A658" s="2" t="s">
        <v>671</v>
      </c>
      <c r="B658" s="2" t="s">
        <v>11</v>
      </c>
      <c r="C658" s="2">
        <v>40</v>
      </c>
    </row>
    <row r="659" spans="1:3" x14ac:dyDescent="0.35">
      <c r="A659" s="2" t="s">
        <v>672</v>
      </c>
      <c r="B659" s="2" t="s">
        <v>11</v>
      </c>
      <c r="C659" s="2">
        <v>59</v>
      </c>
    </row>
    <row r="660" spans="1:3" x14ac:dyDescent="0.35">
      <c r="A660" s="2" t="s">
        <v>673</v>
      </c>
      <c r="B660" s="2" t="s">
        <v>14</v>
      </c>
      <c r="C660" s="2">
        <v>39</v>
      </c>
    </row>
    <row r="661" spans="1:3" x14ac:dyDescent="0.35">
      <c r="A661" s="2" t="s">
        <v>674</v>
      </c>
      <c r="B661" s="2" t="s">
        <v>14</v>
      </c>
      <c r="C661" s="2">
        <v>38</v>
      </c>
    </row>
    <row r="662" spans="1:3" x14ac:dyDescent="0.35">
      <c r="A662" s="2" t="s">
        <v>675</v>
      </c>
      <c r="B662" s="2" t="s">
        <v>14</v>
      </c>
      <c r="C662" s="2">
        <v>44</v>
      </c>
    </row>
    <row r="663" spans="1:3" x14ac:dyDescent="0.35">
      <c r="A663" s="2" t="s">
        <v>676</v>
      </c>
      <c r="B663" s="2" t="s">
        <v>11</v>
      </c>
      <c r="C663" s="2">
        <v>48</v>
      </c>
    </row>
    <row r="664" spans="1:3" x14ac:dyDescent="0.35">
      <c r="A664" s="2" t="s">
        <v>677</v>
      </c>
      <c r="B664" s="2" t="s">
        <v>11</v>
      </c>
      <c r="C664" s="2">
        <v>23</v>
      </c>
    </row>
    <row r="665" spans="1:3" x14ac:dyDescent="0.35">
      <c r="A665" s="2" t="s">
        <v>678</v>
      </c>
      <c r="B665" s="2" t="s">
        <v>14</v>
      </c>
      <c r="C665" s="2">
        <v>44</v>
      </c>
    </row>
    <row r="666" spans="1:3" x14ac:dyDescent="0.35">
      <c r="A666" s="2" t="s">
        <v>679</v>
      </c>
      <c r="B666" s="2" t="s">
        <v>11</v>
      </c>
      <c r="C666" s="2">
        <v>57</v>
      </c>
    </row>
    <row r="667" spans="1:3" x14ac:dyDescent="0.35">
      <c r="A667" s="2" t="s">
        <v>680</v>
      </c>
      <c r="B667" s="2" t="s">
        <v>11</v>
      </c>
      <c r="C667" s="2">
        <v>51</v>
      </c>
    </row>
    <row r="668" spans="1:3" x14ac:dyDescent="0.35">
      <c r="A668" s="2" t="s">
        <v>681</v>
      </c>
      <c r="B668" s="2" t="s">
        <v>14</v>
      </c>
      <c r="C668" s="2">
        <v>29</v>
      </c>
    </row>
    <row r="669" spans="1:3" x14ac:dyDescent="0.35">
      <c r="A669" s="2" t="s">
        <v>682</v>
      </c>
      <c r="B669" s="2" t="s">
        <v>14</v>
      </c>
      <c r="C669" s="2">
        <v>62</v>
      </c>
    </row>
    <row r="670" spans="1:3" x14ac:dyDescent="0.35">
      <c r="A670" s="2" t="s">
        <v>683</v>
      </c>
      <c r="B670" s="2" t="s">
        <v>11</v>
      </c>
      <c r="C670" s="2">
        <v>24</v>
      </c>
    </row>
    <row r="671" spans="1:3" x14ac:dyDescent="0.35">
      <c r="A671" s="2" t="s">
        <v>684</v>
      </c>
      <c r="B671" s="2" t="s">
        <v>11</v>
      </c>
      <c r="C671" s="2">
        <v>27</v>
      </c>
    </row>
    <row r="672" spans="1:3" x14ac:dyDescent="0.35">
      <c r="A672" s="2" t="s">
        <v>685</v>
      </c>
      <c r="B672" s="2" t="s">
        <v>11</v>
      </c>
      <c r="C672" s="2">
        <v>62</v>
      </c>
    </row>
    <row r="673" spans="1:3" x14ac:dyDescent="0.35">
      <c r="A673" s="2" t="s">
        <v>686</v>
      </c>
      <c r="B673" s="2" t="s">
        <v>14</v>
      </c>
      <c r="C673" s="2">
        <v>34</v>
      </c>
    </row>
    <row r="674" spans="1:3" x14ac:dyDescent="0.35">
      <c r="A674" s="2" t="s">
        <v>687</v>
      </c>
      <c r="B674" s="2" t="s">
        <v>14</v>
      </c>
      <c r="C674" s="2">
        <v>43</v>
      </c>
    </row>
    <row r="675" spans="1:3" x14ac:dyDescent="0.35">
      <c r="A675" s="2" t="s">
        <v>688</v>
      </c>
      <c r="B675" s="2" t="s">
        <v>14</v>
      </c>
      <c r="C675" s="2">
        <v>38</v>
      </c>
    </row>
    <row r="676" spans="1:3" x14ac:dyDescent="0.35">
      <c r="A676" s="2" t="s">
        <v>689</v>
      </c>
      <c r="B676" s="2" t="s">
        <v>14</v>
      </c>
      <c r="C676" s="2">
        <v>45</v>
      </c>
    </row>
    <row r="677" spans="1:3" x14ac:dyDescent="0.35">
      <c r="A677" s="2" t="s">
        <v>690</v>
      </c>
      <c r="B677" s="2" t="s">
        <v>11</v>
      </c>
      <c r="C677" s="2">
        <v>63</v>
      </c>
    </row>
    <row r="678" spans="1:3" x14ac:dyDescent="0.35">
      <c r="A678" s="2" t="s">
        <v>691</v>
      </c>
      <c r="B678" s="2" t="s">
        <v>14</v>
      </c>
      <c r="C678" s="2">
        <v>19</v>
      </c>
    </row>
    <row r="679" spans="1:3" x14ac:dyDescent="0.35">
      <c r="A679" s="2" t="s">
        <v>692</v>
      </c>
      <c r="B679" s="2" t="s">
        <v>14</v>
      </c>
      <c r="C679" s="2">
        <v>60</v>
      </c>
    </row>
    <row r="680" spans="1:3" x14ac:dyDescent="0.35">
      <c r="A680" s="2" t="s">
        <v>693</v>
      </c>
      <c r="B680" s="2" t="s">
        <v>14</v>
      </c>
      <c r="C680" s="2">
        <v>18</v>
      </c>
    </row>
    <row r="681" spans="1:3" x14ac:dyDescent="0.35">
      <c r="A681" s="2" t="s">
        <v>694</v>
      </c>
      <c r="B681" s="2" t="s">
        <v>14</v>
      </c>
      <c r="C681" s="2">
        <v>53</v>
      </c>
    </row>
    <row r="682" spans="1:3" x14ac:dyDescent="0.35">
      <c r="A682" s="2" t="s">
        <v>695</v>
      </c>
      <c r="B682" s="2" t="s">
        <v>14</v>
      </c>
      <c r="C682" s="2">
        <v>43</v>
      </c>
    </row>
    <row r="683" spans="1:3" x14ac:dyDescent="0.35">
      <c r="A683" s="2" t="s">
        <v>696</v>
      </c>
      <c r="B683" s="2" t="s">
        <v>11</v>
      </c>
      <c r="C683" s="2">
        <v>46</v>
      </c>
    </row>
    <row r="684" spans="1:3" x14ac:dyDescent="0.35">
      <c r="A684" s="2" t="s">
        <v>697</v>
      </c>
      <c r="B684" s="2" t="s">
        <v>11</v>
      </c>
      <c r="C684" s="2">
        <v>38</v>
      </c>
    </row>
    <row r="685" spans="1:3" x14ac:dyDescent="0.35">
      <c r="A685" s="2" t="s">
        <v>698</v>
      </c>
      <c r="B685" s="2" t="s">
        <v>14</v>
      </c>
      <c r="C685" s="2">
        <v>28</v>
      </c>
    </row>
    <row r="686" spans="1:3" x14ac:dyDescent="0.35">
      <c r="A686" s="2" t="s">
        <v>699</v>
      </c>
      <c r="B686" s="2" t="s">
        <v>11</v>
      </c>
      <c r="C686" s="2">
        <v>57</v>
      </c>
    </row>
    <row r="687" spans="1:3" x14ac:dyDescent="0.35">
      <c r="A687" s="2" t="s">
        <v>700</v>
      </c>
      <c r="B687" s="2" t="s">
        <v>14</v>
      </c>
      <c r="C687" s="2">
        <v>28</v>
      </c>
    </row>
    <row r="688" spans="1:3" x14ac:dyDescent="0.35">
      <c r="A688" s="2" t="s">
        <v>701</v>
      </c>
      <c r="B688" s="2" t="s">
        <v>14</v>
      </c>
      <c r="C688" s="2">
        <v>53</v>
      </c>
    </row>
    <row r="689" spans="1:3" x14ac:dyDescent="0.35">
      <c r="A689" s="2" t="s">
        <v>702</v>
      </c>
      <c r="B689" s="2" t="s">
        <v>11</v>
      </c>
      <c r="C689" s="2">
        <v>56</v>
      </c>
    </row>
    <row r="690" spans="1:3" x14ac:dyDescent="0.35">
      <c r="A690" s="2" t="s">
        <v>703</v>
      </c>
      <c r="B690" s="2" t="s">
        <v>11</v>
      </c>
      <c r="C690" s="2">
        <v>57</v>
      </c>
    </row>
    <row r="691" spans="1:3" x14ac:dyDescent="0.35">
      <c r="A691" s="2" t="s">
        <v>704</v>
      </c>
      <c r="B691" s="2" t="s">
        <v>14</v>
      </c>
      <c r="C691" s="2">
        <v>52</v>
      </c>
    </row>
    <row r="692" spans="1:3" x14ac:dyDescent="0.35">
      <c r="A692" s="2" t="s">
        <v>705</v>
      </c>
      <c r="B692" s="2" t="s">
        <v>14</v>
      </c>
      <c r="C692" s="2">
        <v>51</v>
      </c>
    </row>
    <row r="693" spans="1:3" x14ac:dyDescent="0.35">
      <c r="A693" s="2" t="s">
        <v>706</v>
      </c>
      <c r="B693" s="2" t="s">
        <v>14</v>
      </c>
      <c r="C693" s="2">
        <v>64</v>
      </c>
    </row>
    <row r="694" spans="1:3" x14ac:dyDescent="0.35">
      <c r="A694" s="2" t="s">
        <v>707</v>
      </c>
      <c r="B694" s="2" t="s">
        <v>11</v>
      </c>
      <c r="C694" s="2">
        <v>41</v>
      </c>
    </row>
    <row r="695" spans="1:3" x14ac:dyDescent="0.35">
      <c r="A695" s="2" t="s">
        <v>708</v>
      </c>
      <c r="B695" s="2" t="s">
        <v>14</v>
      </c>
      <c r="C695" s="2">
        <v>39</v>
      </c>
    </row>
    <row r="696" spans="1:3" x14ac:dyDescent="0.35">
      <c r="A696" s="2" t="s">
        <v>709</v>
      </c>
      <c r="B696" s="2" t="s">
        <v>14</v>
      </c>
      <c r="C696" s="2">
        <v>22</v>
      </c>
    </row>
    <row r="697" spans="1:3" x14ac:dyDescent="0.35">
      <c r="A697" s="2" t="s">
        <v>710</v>
      </c>
      <c r="B697" s="2" t="s">
        <v>14</v>
      </c>
      <c r="C697" s="2">
        <v>50</v>
      </c>
    </row>
    <row r="698" spans="1:3" x14ac:dyDescent="0.35">
      <c r="A698" s="2" t="s">
        <v>711</v>
      </c>
      <c r="B698" s="2" t="s">
        <v>11</v>
      </c>
      <c r="C698" s="2">
        <v>53</v>
      </c>
    </row>
    <row r="699" spans="1:3" x14ac:dyDescent="0.35">
      <c r="A699" s="2" t="s">
        <v>712</v>
      </c>
      <c r="B699" s="2" t="s">
        <v>14</v>
      </c>
      <c r="C699" s="2">
        <v>64</v>
      </c>
    </row>
    <row r="700" spans="1:3" x14ac:dyDescent="0.35">
      <c r="A700" s="2" t="s">
        <v>713</v>
      </c>
      <c r="B700" s="2" t="s">
        <v>14</v>
      </c>
      <c r="C700" s="2">
        <v>37</v>
      </c>
    </row>
    <row r="701" spans="1:3" x14ac:dyDescent="0.35">
      <c r="A701" s="2" t="s">
        <v>714</v>
      </c>
      <c r="B701" s="2" t="s">
        <v>11</v>
      </c>
      <c r="C701" s="2">
        <v>36</v>
      </c>
    </row>
    <row r="702" spans="1:3" x14ac:dyDescent="0.35">
      <c r="A702" s="2" t="s">
        <v>715</v>
      </c>
      <c r="B702" s="2" t="s">
        <v>14</v>
      </c>
      <c r="C702" s="2">
        <v>52</v>
      </c>
    </row>
    <row r="703" spans="1:3" x14ac:dyDescent="0.35">
      <c r="A703" s="2" t="s">
        <v>716</v>
      </c>
      <c r="B703" s="2" t="s">
        <v>14</v>
      </c>
      <c r="C703" s="2">
        <v>60</v>
      </c>
    </row>
    <row r="704" spans="1:3" x14ac:dyDescent="0.35">
      <c r="A704" s="2" t="s">
        <v>717</v>
      </c>
      <c r="B704" s="2" t="s">
        <v>11</v>
      </c>
      <c r="C704" s="2">
        <v>34</v>
      </c>
    </row>
    <row r="705" spans="1:3" x14ac:dyDescent="0.35">
      <c r="A705" s="2" t="s">
        <v>718</v>
      </c>
      <c r="B705" s="2" t="s">
        <v>14</v>
      </c>
      <c r="C705" s="2">
        <v>62</v>
      </c>
    </row>
    <row r="706" spans="1:3" x14ac:dyDescent="0.35">
      <c r="A706" s="2" t="s">
        <v>719</v>
      </c>
      <c r="B706" s="2" t="s">
        <v>11</v>
      </c>
      <c r="C706" s="2">
        <v>60</v>
      </c>
    </row>
    <row r="707" spans="1:3" x14ac:dyDescent="0.35">
      <c r="A707" s="2" t="s">
        <v>720</v>
      </c>
      <c r="B707" s="2" t="s">
        <v>11</v>
      </c>
      <c r="C707" s="2">
        <v>51</v>
      </c>
    </row>
    <row r="708" spans="1:3" x14ac:dyDescent="0.35">
      <c r="A708" s="2" t="s">
        <v>721</v>
      </c>
      <c r="B708" s="2" t="s">
        <v>14</v>
      </c>
      <c r="C708" s="2">
        <v>26</v>
      </c>
    </row>
    <row r="709" spans="1:3" x14ac:dyDescent="0.35">
      <c r="A709" s="2" t="s">
        <v>722</v>
      </c>
      <c r="B709" s="2" t="s">
        <v>14</v>
      </c>
      <c r="C709" s="2">
        <v>43</v>
      </c>
    </row>
    <row r="710" spans="1:3" x14ac:dyDescent="0.35">
      <c r="A710" s="2" t="s">
        <v>723</v>
      </c>
      <c r="B710" s="2" t="s">
        <v>14</v>
      </c>
      <c r="C710" s="2">
        <v>19</v>
      </c>
    </row>
    <row r="711" spans="1:3" x14ac:dyDescent="0.35">
      <c r="A711" s="2" t="s">
        <v>724</v>
      </c>
      <c r="B711" s="2" t="s">
        <v>14</v>
      </c>
      <c r="C711" s="2">
        <v>26</v>
      </c>
    </row>
    <row r="712" spans="1:3" x14ac:dyDescent="0.35">
      <c r="A712" s="2" t="s">
        <v>725</v>
      </c>
      <c r="B712" s="2" t="s">
        <v>11</v>
      </c>
      <c r="C712" s="2">
        <v>26</v>
      </c>
    </row>
    <row r="713" spans="1:3" x14ac:dyDescent="0.35">
      <c r="A713" s="2" t="s">
        <v>726</v>
      </c>
      <c r="B713" s="2" t="s">
        <v>14</v>
      </c>
      <c r="C713" s="2">
        <v>57</v>
      </c>
    </row>
    <row r="714" spans="1:3" x14ac:dyDescent="0.35">
      <c r="A714" s="2" t="s">
        <v>727</v>
      </c>
      <c r="B714" s="2" t="s">
        <v>11</v>
      </c>
      <c r="C714" s="2">
        <v>34</v>
      </c>
    </row>
    <row r="715" spans="1:3" x14ac:dyDescent="0.35">
      <c r="A715" s="2" t="s">
        <v>728</v>
      </c>
      <c r="B715" s="2" t="s">
        <v>14</v>
      </c>
      <c r="C715" s="2">
        <v>18</v>
      </c>
    </row>
    <row r="716" spans="1:3" x14ac:dyDescent="0.35">
      <c r="A716" s="2" t="s">
        <v>729</v>
      </c>
      <c r="B716" s="2" t="s">
        <v>14</v>
      </c>
      <c r="C716" s="2">
        <v>42</v>
      </c>
    </row>
    <row r="717" spans="1:3" x14ac:dyDescent="0.35">
      <c r="A717" s="2" t="s">
        <v>730</v>
      </c>
      <c r="B717" s="2" t="s">
        <v>14</v>
      </c>
      <c r="C717" s="2">
        <v>60</v>
      </c>
    </row>
    <row r="718" spans="1:3" x14ac:dyDescent="0.35">
      <c r="A718" s="2" t="s">
        <v>731</v>
      </c>
      <c r="B718" s="2" t="s">
        <v>11</v>
      </c>
      <c r="C718" s="2">
        <v>57</v>
      </c>
    </row>
    <row r="719" spans="1:3" x14ac:dyDescent="0.35">
      <c r="A719" s="2" t="s">
        <v>732</v>
      </c>
      <c r="B719" s="2" t="s">
        <v>14</v>
      </c>
      <c r="C719" s="2">
        <v>59</v>
      </c>
    </row>
    <row r="720" spans="1:3" x14ac:dyDescent="0.35">
      <c r="A720" s="2" t="s">
        <v>733</v>
      </c>
      <c r="B720" s="2" t="s">
        <v>14</v>
      </c>
      <c r="C720" s="2">
        <v>42</v>
      </c>
    </row>
    <row r="721" spans="1:3" x14ac:dyDescent="0.35">
      <c r="A721" s="2" t="s">
        <v>734</v>
      </c>
      <c r="B721" s="2" t="s">
        <v>14</v>
      </c>
      <c r="C721" s="2">
        <v>56</v>
      </c>
    </row>
    <row r="722" spans="1:3" x14ac:dyDescent="0.35">
      <c r="A722" s="2" t="s">
        <v>735</v>
      </c>
      <c r="B722" s="2" t="s">
        <v>14</v>
      </c>
      <c r="C722" s="2">
        <v>52</v>
      </c>
    </row>
    <row r="723" spans="1:3" x14ac:dyDescent="0.35">
      <c r="A723" s="2" t="s">
        <v>736</v>
      </c>
      <c r="B723" s="2" t="s">
        <v>11</v>
      </c>
      <c r="C723" s="2">
        <v>20</v>
      </c>
    </row>
    <row r="724" spans="1:3" x14ac:dyDescent="0.35">
      <c r="A724" s="2" t="s">
        <v>737</v>
      </c>
      <c r="B724" s="2" t="s">
        <v>14</v>
      </c>
      <c r="C724" s="2">
        <v>54</v>
      </c>
    </row>
    <row r="725" spans="1:3" x14ac:dyDescent="0.35">
      <c r="A725" s="2" t="s">
        <v>738</v>
      </c>
      <c r="B725" s="2" t="s">
        <v>11</v>
      </c>
      <c r="C725" s="2">
        <v>61</v>
      </c>
    </row>
    <row r="726" spans="1:3" x14ac:dyDescent="0.35">
      <c r="A726" s="2" t="s">
        <v>739</v>
      </c>
      <c r="B726" s="2" t="s">
        <v>11</v>
      </c>
      <c r="C726" s="2">
        <v>61</v>
      </c>
    </row>
    <row r="727" spans="1:3" x14ac:dyDescent="0.35">
      <c r="A727" s="2" t="s">
        <v>740</v>
      </c>
      <c r="B727" s="2" t="s">
        <v>11</v>
      </c>
      <c r="C727" s="2">
        <v>47</v>
      </c>
    </row>
    <row r="728" spans="1:3" x14ac:dyDescent="0.35">
      <c r="A728" s="2" t="s">
        <v>741</v>
      </c>
      <c r="B728" s="2" t="s">
        <v>11</v>
      </c>
      <c r="C728" s="2">
        <v>55</v>
      </c>
    </row>
    <row r="729" spans="1:3" x14ac:dyDescent="0.35">
      <c r="A729" s="2" t="s">
        <v>742</v>
      </c>
      <c r="B729" s="2" t="s">
        <v>11</v>
      </c>
      <c r="C729" s="2">
        <v>51</v>
      </c>
    </row>
    <row r="730" spans="1:3" x14ac:dyDescent="0.35">
      <c r="A730" s="2" t="s">
        <v>743</v>
      </c>
      <c r="B730" s="2" t="s">
        <v>11</v>
      </c>
      <c r="C730" s="2">
        <v>29</v>
      </c>
    </row>
    <row r="731" spans="1:3" x14ac:dyDescent="0.35">
      <c r="A731" s="2" t="s">
        <v>744</v>
      </c>
      <c r="B731" s="2" t="s">
        <v>14</v>
      </c>
      <c r="C731" s="2">
        <v>36</v>
      </c>
    </row>
    <row r="732" spans="1:3" x14ac:dyDescent="0.35">
      <c r="A732" s="2" t="s">
        <v>745</v>
      </c>
      <c r="B732" s="2" t="s">
        <v>11</v>
      </c>
      <c r="C732" s="2">
        <v>54</v>
      </c>
    </row>
    <row r="733" spans="1:3" x14ac:dyDescent="0.35">
      <c r="A733" s="2" t="s">
        <v>746</v>
      </c>
      <c r="B733" s="2" t="s">
        <v>11</v>
      </c>
      <c r="C733" s="2">
        <v>61</v>
      </c>
    </row>
    <row r="734" spans="1:3" x14ac:dyDescent="0.35">
      <c r="A734" s="2" t="s">
        <v>747</v>
      </c>
      <c r="B734" s="2" t="s">
        <v>11</v>
      </c>
      <c r="C734" s="2">
        <v>34</v>
      </c>
    </row>
    <row r="735" spans="1:3" x14ac:dyDescent="0.35">
      <c r="A735" s="2" t="s">
        <v>748</v>
      </c>
      <c r="B735" s="2" t="s">
        <v>14</v>
      </c>
      <c r="C735" s="2">
        <v>27</v>
      </c>
    </row>
    <row r="736" spans="1:3" x14ac:dyDescent="0.35">
      <c r="A736" s="2" t="s">
        <v>749</v>
      </c>
      <c r="B736" s="2" t="s">
        <v>14</v>
      </c>
      <c r="C736" s="2">
        <v>64</v>
      </c>
    </row>
    <row r="737" spans="1:3" x14ac:dyDescent="0.35">
      <c r="A737" s="2" t="s">
        <v>750</v>
      </c>
      <c r="B737" s="2" t="s">
        <v>11</v>
      </c>
      <c r="C737" s="2">
        <v>29</v>
      </c>
    </row>
    <row r="738" spans="1:3" x14ac:dyDescent="0.35">
      <c r="A738" s="2" t="s">
        <v>751</v>
      </c>
      <c r="B738" s="2" t="s">
        <v>14</v>
      </c>
      <c r="C738" s="2">
        <v>33</v>
      </c>
    </row>
    <row r="739" spans="1:3" x14ac:dyDescent="0.35">
      <c r="A739" s="2" t="s">
        <v>752</v>
      </c>
      <c r="B739" s="2" t="s">
        <v>11</v>
      </c>
      <c r="C739" s="2">
        <v>41</v>
      </c>
    </row>
    <row r="740" spans="1:3" x14ac:dyDescent="0.35">
      <c r="A740" s="2" t="s">
        <v>753</v>
      </c>
      <c r="B740" s="2" t="s">
        <v>11</v>
      </c>
      <c r="C740" s="2">
        <v>36</v>
      </c>
    </row>
    <row r="741" spans="1:3" x14ac:dyDescent="0.35">
      <c r="A741" s="2" t="s">
        <v>754</v>
      </c>
      <c r="B741" s="2" t="s">
        <v>14</v>
      </c>
      <c r="C741" s="2">
        <v>25</v>
      </c>
    </row>
    <row r="742" spans="1:3" x14ac:dyDescent="0.35">
      <c r="A742" s="2" t="s">
        <v>755</v>
      </c>
      <c r="B742" s="2" t="s">
        <v>11</v>
      </c>
      <c r="C742" s="2">
        <v>48</v>
      </c>
    </row>
    <row r="743" spans="1:3" x14ac:dyDescent="0.35">
      <c r="A743" s="2" t="s">
        <v>756</v>
      </c>
      <c r="B743" s="2" t="s">
        <v>14</v>
      </c>
      <c r="C743" s="2">
        <v>38</v>
      </c>
    </row>
    <row r="744" spans="1:3" x14ac:dyDescent="0.35">
      <c r="A744" s="2" t="s">
        <v>757</v>
      </c>
      <c r="B744" s="2" t="s">
        <v>14</v>
      </c>
      <c r="C744" s="2">
        <v>34</v>
      </c>
    </row>
    <row r="745" spans="1:3" x14ac:dyDescent="0.35">
      <c r="A745" s="2" t="s">
        <v>758</v>
      </c>
      <c r="B745" s="2" t="s">
        <v>11</v>
      </c>
      <c r="C745" s="2">
        <v>40</v>
      </c>
    </row>
    <row r="746" spans="1:3" x14ac:dyDescent="0.35">
      <c r="A746" s="2" t="s">
        <v>759</v>
      </c>
      <c r="B746" s="2" t="s">
        <v>11</v>
      </c>
      <c r="C746" s="2">
        <v>54</v>
      </c>
    </row>
    <row r="747" spans="1:3" x14ac:dyDescent="0.35">
      <c r="A747" s="2" t="s">
        <v>760</v>
      </c>
      <c r="B747" s="2" t="s">
        <v>14</v>
      </c>
      <c r="C747" s="2">
        <v>33</v>
      </c>
    </row>
    <row r="748" spans="1:3" x14ac:dyDescent="0.35">
      <c r="A748" s="2" t="s">
        <v>761</v>
      </c>
      <c r="B748" s="2" t="s">
        <v>11</v>
      </c>
      <c r="C748" s="2">
        <v>23</v>
      </c>
    </row>
    <row r="749" spans="1:3" x14ac:dyDescent="0.35">
      <c r="A749" s="2" t="s">
        <v>762</v>
      </c>
      <c r="B749" s="2" t="s">
        <v>11</v>
      </c>
      <c r="C749" s="2">
        <v>25</v>
      </c>
    </row>
    <row r="750" spans="1:3" x14ac:dyDescent="0.35">
      <c r="A750" s="2" t="s">
        <v>763</v>
      </c>
      <c r="B750" s="2" t="s">
        <v>11</v>
      </c>
      <c r="C750" s="2">
        <v>42</v>
      </c>
    </row>
    <row r="751" spans="1:3" x14ac:dyDescent="0.35">
      <c r="A751" s="2" t="s">
        <v>764</v>
      </c>
      <c r="B751" s="2" t="s">
        <v>14</v>
      </c>
      <c r="C751" s="2">
        <v>35</v>
      </c>
    </row>
    <row r="752" spans="1:3" x14ac:dyDescent="0.35">
      <c r="A752" s="2" t="s">
        <v>765</v>
      </c>
      <c r="B752" s="2" t="s">
        <v>14</v>
      </c>
      <c r="C752" s="2">
        <v>42</v>
      </c>
    </row>
    <row r="753" spans="1:3" x14ac:dyDescent="0.35">
      <c r="A753" s="2" t="s">
        <v>766</v>
      </c>
      <c r="B753" s="2" t="s">
        <v>11</v>
      </c>
      <c r="C753" s="2">
        <v>29</v>
      </c>
    </row>
    <row r="754" spans="1:3" x14ac:dyDescent="0.35">
      <c r="A754" s="2" t="s">
        <v>767</v>
      </c>
      <c r="B754" s="2" t="s">
        <v>14</v>
      </c>
      <c r="C754" s="2">
        <v>32</v>
      </c>
    </row>
    <row r="755" spans="1:3" x14ac:dyDescent="0.35">
      <c r="A755" s="2" t="s">
        <v>768</v>
      </c>
      <c r="B755" s="2" t="s">
        <v>14</v>
      </c>
      <c r="C755" s="2">
        <v>43</v>
      </c>
    </row>
    <row r="756" spans="1:3" x14ac:dyDescent="0.35">
      <c r="A756" s="2" t="s">
        <v>769</v>
      </c>
      <c r="B756" s="2" t="s">
        <v>14</v>
      </c>
      <c r="C756" s="2">
        <v>58</v>
      </c>
    </row>
    <row r="757" spans="1:3" x14ac:dyDescent="0.35">
      <c r="A757" s="2" t="s">
        <v>770</v>
      </c>
      <c r="B757" s="2" t="s">
        <v>14</v>
      </c>
      <c r="C757" s="2">
        <v>62</v>
      </c>
    </row>
    <row r="758" spans="1:3" x14ac:dyDescent="0.35">
      <c r="A758" s="2" t="s">
        <v>771</v>
      </c>
      <c r="B758" s="2" t="s">
        <v>14</v>
      </c>
      <c r="C758" s="2">
        <v>43</v>
      </c>
    </row>
    <row r="759" spans="1:3" x14ac:dyDescent="0.35">
      <c r="A759" s="2" t="s">
        <v>772</v>
      </c>
      <c r="B759" s="2" t="s">
        <v>11</v>
      </c>
      <c r="C759" s="2">
        <v>64</v>
      </c>
    </row>
    <row r="760" spans="1:3" x14ac:dyDescent="0.35">
      <c r="A760" s="2" t="s">
        <v>773</v>
      </c>
      <c r="B760" s="2" t="s">
        <v>11</v>
      </c>
      <c r="C760" s="2">
        <v>49</v>
      </c>
    </row>
    <row r="761" spans="1:3" x14ac:dyDescent="0.35">
      <c r="A761" s="2" t="s">
        <v>774</v>
      </c>
      <c r="B761" s="2" t="s">
        <v>11</v>
      </c>
      <c r="C761" s="2">
        <v>27</v>
      </c>
    </row>
    <row r="762" spans="1:3" x14ac:dyDescent="0.35">
      <c r="A762" s="2" t="s">
        <v>775</v>
      </c>
      <c r="B762" s="2" t="s">
        <v>14</v>
      </c>
      <c r="C762" s="2">
        <v>33</v>
      </c>
    </row>
    <row r="763" spans="1:3" x14ac:dyDescent="0.35">
      <c r="A763" s="2" t="s">
        <v>776</v>
      </c>
      <c r="B763" s="2" t="s">
        <v>14</v>
      </c>
      <c r="C763" s="2">
        <v>24</v>
      </c>
    </row>
    <row r="764" spans="1:3" x14ac:dyDescent="0.35">
      <c r="A764" s="2" t="s">
        <v>777</v>
      </c>
      <c r="B764" s="2" t="s">
        <v>11</v>
      </c>
      <c r="C764" s="2">
        <v>34</v>
      </c>
    </row>
    <row r="765" spans="1:3" x14ac:dyDescent="0.35">
      <c r="A765" s="2" t="s">
        <v>778</v>
      </c>
      <c r="B765" s="2" t="s">
        <v>14</v>
      </c>
      <c r="C765" s="2">
        <v>40</v>
      </c>
    </row>
    <row r="766" spans="1:3" x14ac:dyDescent="0.35">
      <c r="A766" s="2" t="s">
        <v>779</v>
      </c>
      <c r="B766" s="2" t="s">
        <v>11</v>
      </c>
      <c r="C766" s="2">
        <v>43</v>
      </c>
    </row>
    <row r="767" spans="1:3" x14ac:dyDescent="0.35">
      <c r="A767" s="2" t="s">
        <v>780</v>
      </c>
      <c r="B767" s="2" t="s">
        <v>11</v>
      </c>
      <c r="C767" s="2">
        <v>38</v>
      </c>
    </row>
    <row r="768" spans="1:3" x14ac:dyDescent="0.35">
      <c r="A768" s="2" t="s">
        <v>781</v>
      </c>
      <c r="B768" s="2" t="s">
        <v>11</v>
      </c>
      <c r="C768" s="2">
        <v>39</v>
      </c>
    </row>
    <row r="769" spans="1:3" x14ac:dyDescent="0.35">
      <c r="A769" s="2" t="s">
        <v>782</v>
      </c>
      <c r="B769" s="2" t="s">
        <v>14</v>
      </c>
      <c r="C769" s="2">
        <v>24</v>
      </c>
    </row>
    <row r="770" spans="1:3" x14ac:dyDescent="0.35">
      <c r="A770" s="2" t="s">
        <v>783</v>
      </c>
      <c r="B770" s="2" t="s">
        <v>14</v>
      </c>
      <c r="C770" s="2">
        <v>31</v>
      </c>
    </row>
    <row r="771" spans="1:3" x14ac:dyDescent="0.35">
      <c r="A771" s="2" t="s">
        <v>784</v>
      </c>
      <c r="B771" s="2" t="s">
        <v>11</v>
      </c>
      <c r="C771" s="2">
        <v>32</v>
      </c>
    </row>
    <row r="772" spans="1:3" x14ac:dyDescent="0.35">
      <c r="A772" s="2" t="s">
        <v>785</v>
      </c>
      <c r="B772" s="2" t="s">
        <v>11</v>
      </c>
      <c r="C772" s="2">
        <v>24</v>
      </c>
    </row>
    <row r="773" spans="1:3" x14ac:dyDescent="0.35">
      <c r="A773" s="2" t="s">
        <v>786</v>
      </c>
      <c r="B773" s="2" t="s">
        <v>11</v>
      </c>
      <c r="C773" s="2">
        <v>26</v>
      </c>
    </row>
    <row r="774" spans="1:3" x14ac:dyDescent="0.35">
      <c r="A774" s="2" t="s">
        <v>787</v>
      </c>
      <c r="B774" s="2" t="s">
        <v>11</v>
      </c>
      <c r="C774" s="2">
        <v>25</v>
      </c>
    </row>
    <row r="775" spans="1:3" x14ac:dyDescent="0.35">
      <c r="A775" s="2" t="s">
        <v>788</v>
      </c>
      <c r="B775" s="2" t="s">
        <v>14</v>
      </c>
      <c r="C775" s="2">
        <v>40</v>
      </c>
    </row>
    <row r="776" spans="1:3" x14ac:dyDescent="0.35">
      <c r="A776" s="2" t="s">
        <v>789</v>
      </c>
      <c r="B776" s="2" t="s">
        <v>14</v>
      </c>
      <c r="C776" s="2">
        <v>46</v>
      </c>
    </row>
    <row r="777" spans="1:3" x14ac:dyDescent="0.35">
      <c r="A777" s="2" t="s">
        <v>790</v>
      </c>
      <c r="B777" s="2" t="s">
        <v>11</v>
      </c>
      <c r="C777" s="2">
        <v>35</v>
      </c>
    </row>
    <row r="778" spans="1:3" x14ac:dyDescent="0.35">
      <c r="A778" s="2" t="s">
        <v>791</v>
      </c>
      <c r="B778" s="2" t="s">
        <v>11</v>
      </c>
      <c r="C778" s="2">
        <v>48</v>
      </c>
    </row>
    <row r="779" spans="1:3" x14ac:dyDescent="0.35">
      <c r="A779" s="2" t="s">
        <v>792</v>
      </c>
      <c r="B779" s="2" t="s">
        <v>14</v>
      </c>
      <c r="C779" s="2">
        <v>47</v>
      </c>
    </row>
    <row r="780" spans="1:3" x14ac:dyDescent="0.35">
      <c r="A780" s="2" t="s">
        <v>793</v>
      </c>
      <c r="B780" s="2" t="s">
        <v>14</v>
      </c>
      <c r="C780" s="2">
        <v>56</v>
      </c>
    </row>
    <row r="781" spans="1:3" x14ac:dyDescent="0.35">
      <c r="A781" s="2" t="s">
        <v>794</v>
      </c>
      <c r="B781" s="2" t="s">
        <v>11</v>
      </c>
      <c r="C781" s="2">
        <v>52</v>
      </c>
    </row>
    <row r="782" spans="1:3" x14ac:dyDescent="0.35">
      <c r="A782" s="2" t="s">
        <v>795</v>
      </c>
      <c r="B782" s="2" t="s">
        <v>11</v>
      </c>
      <c r="C782" s="2">
        <v>35</v>
      </c>
    </row>
    <row r="783" spans="1:3" x14ac:dyDescent="0.35">
      <c r="A783" s="2" t="s">
        <v>796</v>
      </c>
      <c r="B783" s="2" t="s">
        <v>11</v>
      </c>
      <c r="C783" s="2">
        <v>59</v>
      </c>
    </row>
    <row r="784" spans="1:3" x14ac:dyDescent="0.35">
      <c r="A784" s="2" t="s">
        <v>797</v>
      </c>
      <c r="B784" s="2" t="s">
        <v>14</v>
      </c>
      <c r="C784" s="2">
        <v>56</v>
      </c>
    </row>
    <row r="785" spans="1:3" x14ac:dyDescent="0.35">
      <c r="A785" s="2" t="s">
        <v>798</v>
      </c>
      <c r="B785" s="2" t="s">
        <v>14</v>
      </c>
      <c r="C785" s="2">
        <v>34</v>
      </c>
    </row>
    <row r="786" spans="1:3" x14ac:dyDescent="0.35">
      <c r="A786" s="2" t="s">
        <v>799</v>
      </c>
      <c r="B786" s="2" t="s">
        <v>14</v>
      </c>
      <c r="C786" s="2">
        <v>31</v>
      </c>
    </row>
    <row r="787" spans="1:3" x14ac:dyDescent="0.35">
      <c r="A787" s="2" t="s">
        <v>800</v>
      </c>
      <c r="B787" s="2" t="s">
        <v>11</v>
      </c>
      <c r="C787" s="2">
        <v>48</v>
      </c>
    </row>
    <row r="788" spans="1:3" x14ac:dyDescent="0.35">
      <c r="A788" s="2" t="s">
        <v>801</v>
      </c>
      <c r="B788" s="2" t="s">
        <v>11</v>
      </c>
      <c r="C788" s="2">
        <v>41</v>
      </c>
    </row>
    <row r="789" spans="1:3" x14ac:dyDescent="0.35">
      <c r="A789" s="2" t="s">
        <v>802</v>
      </c>
      <c r="B789" s="2" t="s">
        <v>14</v>
      </c>
      <c r="C789" s="2">
        <v>52</v>
      </c>
    </row>
    <row r="790" spans="1:3" x14ac:dyDescent="0.35">
      <c r="A790" s="2" t="s">
        <v>803</v>
      </c>
      <c r="B790" s="2" t="s">
        <v>14</v>
      </c>
      <c r="C790" s="2">
        <v>61</v>
      </c>
    </row>
    <row r="791" spans="1:3" x14ac:dyDescent="0.35">
      <c r="A791" s="2" t="s">
        <v>804</v>
      </c>
      <c r="B791" s="2" t="s">
        <v>11</v>
      </c>
      <c r="C791" s="2">
        <v>62</v>
      </c>
    </row>
    <row r="792" spans="1:3" x14ac:dyDescent="0.35">
      <c r="A792" s="2" t="s">
        <v>805</v>
      </c>
      <c r="B792" s="2" t="s">
        <v>14</v>
      </c>
      <c r="C792" s="2">
        <v>51</v>
      </c>
    </row>
    <row r="793" spans="1:3" x14ac:dyDescent="0.35">
      <c r="A793" s="2" t="s">
        <v>806</v>
      </c>
      <c r="B793" s="2" t="s">
        <v>14</v>
      </c>
      <c r="C793" s="2">
        <v>20</v>
      </c>
    </row>
    <row r="794" spans="1:3" x14ac:dyDescent="0.35">
      <c r="A794" s="2" t="s">
        <v>807</v>
      </c>
      <c r="B794" s="2" t="s">
        <v>11</v>
      </c>
      <c r="C794" s="2">
        <v>54</v>
      </c>
    </row>
    <row r="795" spans="1:3" x14ac:dyDescent="0.35">
      <c r="A795" s="2" t="s">
        <v>808</v>
      </c>
      <c r="B795" s="2" t="s">
        <v>14</v>
      </c>
      <c r="C795" s="2">
        <v>60</v>
      </c>
    </row>
    <row r="796" spans="1:3" x14ac:dyDescent="0.35">
      <c r="A796" s="2" t="s">
        <v>809</v>
      </c>
      <c r="B796" s="2" t="s">
        <v>11</v>
      </c>
      <c r="C796" s="2">
        <v>57</v>
      </c>
    </row>
    <row r="797" spans="1:3" x14ac:dyDescent="0.35">
      <c r="A797" s="2" t="s">
        <v>810</v>
      </c>
      <c r="B797" s="2" t="s">
        <v>11</v>
      </c>
      <c r="C797" s="2">
        <v>43</v>
      </c>
    </row>
    <row r="798" spans="1:3" x14ac:dyDescent="0.35">
      <c r="A798" s="2" t="s">
        <v>811</v>
      </c>
      <c r="B798" s="2" t="s">
        <v>11</v>
      </c>
      <c r="C798" s="2">
        <v>40</v>
      </c>
    </row>
    <row r="799" spans="1:3" x14ac:dyDescent="0.35">
      <c r="A799" s="2" t="s">
        <v>812</v>
      </c>
      <c r="B799" s="2" t="s">
        <v>11</v>
      </c>
      <c r="C799" s="2">
        <v>61</v>
      </c>
    </row>
    <row r="800" spans="1:3" x14ac:dyDescent="0.35">
      <c r="A800" s="2" t="s">
        <v>813</v>
      </c>
      <c r="B800" s="2" t="s">
        <v>11</v>
      </c>
      <c r="C800" s="2">
        <v>56</v>
      </c>
    </row>
    <row r="801" spans="1:3" x14ac:dyDescent="0.35">
      <c r="A801" s="2" t="s">
        <v>814</v>
      </c>
      <c r="B801" s="2" t="s">
        <v>11</v>
      </c>
      <c r="C801" s="2">
        <v>32</v>
      </c>
    </row>
    <row r="802" spans="1:3" x14ac:dyDescent="0.35">
      <c r="A802" s="2" t="s">
        <v>815</v>
      </c>
      <c r="B802" s="2" t="s">
        <v>11</v>
      </c>
      <c r="C802" s="2">
        <v>21</v>
      </c>
    </row>
    <row r="803" spans="1:3" x14ac:dyDescent="0.35">
      <c r="A803" s="2" t="s">
        <v>816</v>
      </c>
      <c r="B803" s="2" t="s">
        <v>14</v>
      </c>
      <c r="C803" s="2">
        <v>46</v>
      </c>
    </row>
    <row r="804" spans="1:3" x14ac:dyDescent="0.35">
      <c r="A804" s="2" t="s">
        <v>817</v>
      </c>
      <c r="B804" s="2" t="s">
        <v>11</v>
      </c>
      <c r="C804" s="2">
        <v>39</v>
      </c>
    </row>
    <row r="805" spans="1:3" x14ac:dyDescent="0.35">
      <c r="A805" s="2" t="s">
        <v>818</v>
      </c>
      <c r="B805" s="2" t="s">
        <v>11</v>
      </c>
      <c r="C805" s="2">
        <v>42</v>
      </c>
    </row>
    <row r="806" spans="1:3" x14ac:dyDescent="0.35">
      <c r="A806" s="2" t="s">
        <v>819</v>
      </c>
      <c r="B806" s="2" t="s">
        <v>14</v>
      </c>
      <c r="C806" s="2">
        <v>30</v>
      </c>
    </row>
    <row r="807" spans="1:3" x14ac:dyDescent="0.35">
      <c r="A807" s="2" t="s">
        <v>820</v>
      </c>
      <c r="B807" s="2" t="s">
        <v>14</v>
      </c>
      <c r="C807" s="2">
        <v>35</v>
      </c>
    </row>
    <row r="808" spans="1:3" x14ac:dyDescent="0.35">
      <c r="A808" s="2" t="s">
        <v>821</v>
      </c>
      <c r="B808" s="2" t="s">
        <v>14</v>
      </c>
      <c r="C808" s="2">
        <v>50</v>
      </c>
    </row>
    <row r="809" spans="1:3" x14ac:dyDescent="0.35">
      <c r="A809" s="2" t="s">
        <v>822</v>
      </c>
      <c r="B809" s="2" t="s">
        <v>11</v>
      </c>
      <c r="C809" s="2">
        <v>33</v>
      </c>
    </row>
    <row r="810" spans="1:3" x14ac:dyDescent="0.35">
      <c r="A810" s="2" t="s">
        <v>823</v>
      </c>
      <c r="B810" s="2" t="s">
        <v>14</v>
      </c>
      <c r="C810" s="2">
        <v>62</v>
      </c>
    </row>
    <row r="811" spans="1:3" x14ac:dyDescent="0.35">
      <c r="A811" s="2" t="s">
        <v>824</v>
      </c>
      <c r="B811" s="2" t="s">
        <v>11</v>
      </c>
      <c r="C811" s="2">
        <v>59</v>
      </c>
    </row>
    <row r="812" spans="1:3" x14ac:dyDescent="0.35">
      <c r="A812" s="2" t="s">
        <v>825</v>
      </c>
      <c r="B812" s="2" t="s">
        <v>11</v>
      </c>
      <c r="C812" s="2">
        <v>61</v>
      </c>
    </row>
    <row r="813" spans="1:3" x14ac:dyDescent="0.35">
      <c r="A813" s="2" t="s">
        <v>826</v>
      </c>
      <c r="B813" s="2" t="s">
        <v>11</v>
      </c>
      <c r="C813" s="2">
        <v>19</v>
      </c>
    </row>
    <row r="814" spans="1:3" x14ac:dyDescent="0.35">
      <c r="A814" s="2" t="s">
        <v>827</v>
      </c>
      <c r="B814" s="2" t="s">
        <v>11</v>
      </c>
      <c r="C814" s="2">
        <v>52</v>
      </c>
    </row>
    <row r="815" spans="1:3" x14ac:dyDescent="0.35">
      <c r="A815" s="2" t="s">
        <v>828</v>
      </c>
      <c r="B815" s="2" t="s">
        <v>14</v>
      </c>
      <c r="C815" s="2">
        <v>59</v>
      </c>
    </row>
    <row r="816" spans="1:3" x14ac:dyDescent="0.35">
      <c r="A816" s="2" t="s">
        <v>829</v>
      </c>
      <c r="B816" s="2" t="s">
        <v>14</v>
      </c>
      <c r="C816" s="2">
        <v>51</v>
      </c>
    </row>
    <row r="817" spans="1:3" x14ac:dyDescent="0.35">
      <c r="A817" s="2" t="s">
        <v>830</v>
      </c>
      <c r="B817" s="2" t="s">
        <v>11</v>
      </c>
      <c r="C817" s="2">
        <v>47</v>
      </c>
    </row>
    <row r="818" spans="1:3" x14ac:dyDescent="0.35">
      <c r="A818" s="2" t="s">
        <v>831</v>
      </c>
      <c r="B818" s="2" t="s">
        <v>11</v>
      </c>
      <c r="C818" s="2">
        <v>30</v>
      </c>
    </row>
    <row r="819" spans="1:3" x14ac:dyDescent="0.35">
      <c r="A819" s="2" t="s">
        <v>832</v>
      </c>
      <c r="B819" s="2" t="s">
        <v>11</v>
      </c>
      <c r="C819" s="2">
        <v>30</v>
      </c>
    </row>
    <row r="820" spans="1:3" x14ac:dyDescent="0.35">
      <c r="A820" s="2" t="s">
        <v>833</v>
      </c>
      <c r="B820" s="2" t="s">
        <v>14</v>
      </c>
      <c r="C820" s="2">
        <v>35</v>
      </c>
    </row>
    <row r="821" spans="1:3" x14ac:dyDescent="0.35">
      <c r="A821" s="2" t="s">
        <v>834</v>
      </c>
      <c r="B821" s="2" t="s">
        <v>11</v>
      </c>
      <c r="C821" s="2">
        <v>49</v>
      </c>
    </row>
    <row r="822" spans="1:3" x14ac:dyDescent="0.35">
      <c r="A822" s="2" t="s">
        <v>835</v>
      </c>
      <c r="B822" s="2" t="s">
        <v>11</v>
      </c>
      <c r="C822" s="2">
        <v>49</v>
      </c>
    </row>
    <row r="823" spans="1:3" x14ac:dyDescent="0.35">
      <c r="A823" s="2" t="s">
        <v>836</v>
      </c>
      <c r="B823" s="2" t="s">
        <v>14</v>
      </c>
      <c r="C823" s="2">
        <v>52</v>
      </c>
    </row>
    <row r="824" spans="1:3" x14ac:dyDescent="0.35">
      <c r="A824" s="2" t="s">
        <v>837</v>
      </c>
      <c r="B824" s="2" t="s">
        <v>14</v>
      </c>
      <c r="C824" s="2">
        <v>56</v>
      </c>
    </row>
    <row r="825" spans="1:3" x14ac:dyDescent="0.35">
      <c r="A825" s="2" t="s">
        <v>838</v>
      </c>
      <c r="B825" s="2" t="s">
        <v>11</v>
      </c>
      <c r="C825" s="2">
        <v>63</v>
      </c>
    </row>
    <row r="826" spans="1:3" x14ac:dyDescent="0.35">
      <c r="A826" s="2" t="s">
        <v>839</v>
      </c>
      <c r="B826" s="2" t="s">
        <v>14</v>
      </c>
      <c r="C826" s="2">
        <v>46</v>
      </c>
    </row>
    <row r="827" spans="1:3" x14ac:dyDescent="0.35">
      <c r="A827" s="2" t="s">
        <v>840</v>
      </c>
      <c r="B827" s="2" t="s">
        <v>14</v>
      </c>
      <c r="C827" s="2">
        <v>46</v>
      </c>
    </row>
    <row r="828" spans="1:3" x14ac:dyDescent="0.35">
      <c r="A828" s="2" t="s">
        <v>841</v>
      </c>
      <c r="B828" s="2" t="s">
        <v>11</v>
      </c>
      <c r="C828" s="2">
        <v>61</v>
      </c>
    </row>
    <row r="829" spans="1:3" x14ac:dyDescent="0.35">
      <c r="A829" s="2" t="s">
        <v>842</v>
      </c>
      <c r="B829" s="2" t="s">
        <v>14</v>
      </c>
      <c r="C829" s="2">
        <v>33</v>
      </c>
    </row>
    <row r="830" spans="1:3" x14ac:dyDescent="0.35">
      <c r="A830" s="2" t="s">
        <v>843</v>
      </c>
      <c r="B830" s="2" t="s">
        <v>11</v>
      </c>
      <c r="C830" s="2">
        <v>61</v>
      </c>
    </row>
    <row r="831" spans="1:3" x14ac:dyDescent="0.35">
      <c r="A831" s="2" t="s">
        <v>844</v>
      </c>
      <c r="B831" s="2" t="s">
        <v>14</v>
      </c>
      <c r="C831" s="2">
        <v>64</v>
      </c>
    </row>
    <row r="832" spans="1:3" x14ac:dyDescent="0.35">
      <c r="A832" s="2" t="s">
        <v>845</v>
      </c>
      <c r="B832" s="2" t="s">
        <v>11</v>
      </c>
      <c r="C832" s="2">
        <v>27</v>
      </c>
    </row>
    <row r="833" spans="1:3" x14ac:dyDescent="0.35">
      <c r="A833" s="2" t="s">
        <v>846</v>
      </c>
      <c r="B833" s="2" t="s">
        <v>11</v>
      </c>
      <c r="C833" s="2">
        <v>47</v>
      </c>
    </row>
    <row r="834" spans="1:3" x14ac:dyDescent="0.35">
      <c r="A834" s="2" t="s">
        <v>847</v>
      </c>
      <c r="B834" s="2" t="s">
        <v>11</v>
      </c>
      <c r="C834" s="2">
        <v>42</v>
      </c>
    </row>
    <row r="835" spans="1:3" x14ac:dyDescent="0.35">
      <c r="A835" s="2" t="s">
        <v>848</v>
      </c>
      <c r="B835" s="2" t="s">
        <v>14</v>
      </c>
      <c r="C835" s="2">
        <v>56</v>
      </c>
    </row>
    <row r="836" spans="1:3" x14ac:dyDescent="0.35">
      <c r="A836" s="2" t="s">
        <v>849</v>
      </c>
      <c r="B836" s="2" t="s">
        <v>11</v>
      </c>
      <c r="C836" s="2">
        <v>37</v>
      </c>
    </row>
    <row r="837" spans="1:3" x14ac:dyDescent="0.35">
      <c r="A837" s="2" t="s">
        <v>850</v>
      </c>
      <c r="B837" s="2" t="s">
        <v>14</v>
      </c>
      <c r="C837" s="2">
        <v>22</v>
      </c>
    </row>
    <row r="838" spans="1:3" x14ac:dyDescent="0.35">
      <c r="A838" s="2" t="s">
        <v>851</v>
      </c>
      <c r="B838" s="2" t="s">
        <v>11</v>
      </c>
      <c r="C838" s="2">
        <v>18</v>
      </c>
    </row>
    <row r="839" spans="1:3" x14ac:dyDescent="0.35">
      <c r="A839" s="2" t="s">
        <v>852</v>
      </c>
      <c r="B839" s="2" t="s">
        <v>11</v>
      </c>
      <c r="C839" s="2">
        <v>47</v>
      </c>
    </row>
    <row r="840" spans="1:3" x14ac:dyDescent="0.35">
      <c r="A840" s="2" t="s">
        <v>853</v>
      </c>
      <c r="B840" s="2" t="s">
        <v>14</v>
      </c>
      <c r="C840" s="2">
        <v>20</v>
      </c>
    </row>
    <row r="841" spans="1:3" x14ac:dyDescent="0.35">
      <c r="A841" s="2" t="s">
        <v>854</v>
      </c>
      <c r="B841" s="2" t="s">
        <v>11</v>
      </c>
      <c r="C841" s="2">
        <v>62</v>
      </c>
    </row>
    <row r="842" spans="1:3" x14ac:dyDescent="0.35">
      <c r="A842" s="2" t="s">
        <v>855</v>
      </c>
      <c r="B842" s="2" t="s">
        <v>11</v>
      </c>
      <c r="C842" s="2">
        <v>31</v>
      </c>
    </row>
    <row r="843" spans="1:3" x14ac:dyDescent="0.35">
      <c r="A843" s="2" t="s">
        <v>856</v>
      </c>
      <c r="B843" s="2" t="s">
        <v>14</v>
      </c>
      <c r="C843" s="2">
        <v>47</v>
      </c>
    </row>
    <row r="844" spans="1:3" x14ac:dyDescent="0.35">
      <c r="A844" s="2" t="s">
        <v>857</v>
      </c>
      <c r="B844" s="2" t="s">
        <v>11</v>
      </c>
      <c r="C844" s="2">
        <v>21</v>
      </c>
    </row>
    <row r="845" spans="1:3" x14ac:dyDescent="0.35">
      <c r="A845" s="2" t="s">
        <v>858</v>
      </c>
      <c r="B845" s="2" t="s">
        <v>11</v>
      </c>
      <c r="C845" s="2">
        <v>35</v>
      </c>
    </row>
    <row r="846" spans="1:3" x14ac:dyDescent="0.35">
      <c r="A846" s="2" t="s">
        <v>859</v>
      </c>
      <c r="B846" s="2" t="s">
        <v>11</v>
      </c>
      <c r="C846" s="2">
        <v>54</v>
      </c>
    </row>
    <row r="847" spans="1:3" x14ac:dyDescent="0.35">
      <c r="A847" s="2" t="s">
        <v>860</v>
      </c>
      <c r="B847" s="2" t="s">
        <v>11</v>
      </c>
      <c r="C847" s="2">
        <v>42</v>
      </c>
    </row>
    <row r="848" spans="1:3" x14ac:dyDescent="0.35">
      <c r="A848" s="2" t="s">
        <v>861</v>
      </c>
      <c r="B848" s="2" t="s">
        <v>14</v>
      </c>
      <c r="C848" s="2">
        <v>18</v>
      </c>
    </row>
    <row r="849" spans="1:3" x14ac:dyDescent="0.35">
      <c r="A849" s="2" t="s">
        <v>862</v>
      </c>
      <c r="B849" s="2" t="s">
        <v>14</v>
      </c>
      <c r="C849" s="2">
        <v>63</v>
      </c>
    </row>
    <row r="850" spans="1:3" x14ac:dyDescent="0.35">
      <c r="A850" s="2" t="s">
        <v>863</v>
      </c>
      <c r="B850" s="2" t="s">
        <v>11</v>
      </c>
      <c r="C850" s="2">
        <v>32</v>
      </c>
    </row>
    <row r="851" spans="1:3" x14ac:dyDescent="0.35">
      <c r="A851" s="2" t="s">
        <v>864</v>
      </c>
      <c r="B851" s="2" t="s">
        <v>14</v>
      </c>
      <c r="C851" s="2">
        <v>26</v>
      </c>
    </row>
    <row r="852" spans="1:3" x14ac:dyDescent="0.35">
      <c r="A852" s="2" t="s">
        <v>865</v>
      </c>
      <c r="B852" s="2" t="s">
        <v>11</v>
      </c>
      <c r="C852" s="2">
        <v>32</v>
      </c>
    </row>
    <row r="853" spans="1:3" x14ac:dyDescent="0.35">
      <c r="A853" s="2" t="s">
        <v>866</v>
      </c>
      <c r="B853" s="2" t="s">
        <v>14</v>
      </c>
      <c r="C853" s="2">
        <v>41</v>
      </c>
    </row>
    <row r="854" spans="1:3" x14ac:dyDescent="0.35">
      <c r="A854" s="2" t="s">
        <v>867</v>
      </c>
      <c r="B854" s="2" t="s">
        <v>11</v>
      </c>
      <c r="C854" s="2">
        <v>21</v>
      </c>
    </row>
    <row r="855" spans="1:3" x14ac:dyDescent="0.35">
      <c r="A855" s="2" t="s">
        <v>868</v>
      </c>
      <c r="B855" s="2" t="s">
        <v>11</v>
      </c>
      <c r="C855" s="2">
        <v>29</v>
      </c>
    </row>
    <row r="856" spans="1:3" x14ac:dyDescent="0.35">
      <c r="A856" s="2" t="s">
        <v>869</v>
      </c>
      <c r="B856" s="2" t="s">
        <v>11</v>
      </c>
      <c r="C856" s="2">
        <v>54</v>
      </c>
    </row>
    <row r="857" spans="1:3" x14ac:dyDescent="0.35">
      <c r="A857" s="2" t="s">
        <v>870</v>
      </c>
      <c r="B857" s="2" t="s">
        <v>11</v>
      </c>
      <c r="C857" s="2">
        <v>54</v>
      </c>
    </row>
    <row r="858" spans="1:3" x14ac:dyDescent="0.35">
      <c r="A858" s="2" t="s">
        <v>871</v>
      </c>
      <c r="B858" s="2" t="s">
        <v>11</v>
      </c>
      <c r="C858" s="2">
        <v>60</v>
      </c>
    </row>
    <row r="859" spans="1:3" x14ac:dyDescent="0.35">
      <c r="A859" s="2" t="s">
        <v>872</v>
      </c>
      <c r="B859" s="2" t="s">
        <v>11</v>
      </c>
      <c r="C859" s="2">
        <v>23</v>
      </c>
    </row>
    <row r="860" spans="1:3" x14ac:dyDescent="0.35">
      <c r="A860" s="2" t="s">
        <v>873</v>
      </c>
      <c r="B860" s="2" t="s">
        <v>14</v>
      </c>
      <c r="C860" s="2">
        <v>56</v>
      </c>
    </row>
    <row r="861" spans="1:3" x14ac:dyDescent="0.35">
      <c r="A861" s="2" t="s">
        <v>874</v>
      </c>
      <c r="B861" s="2" t="s">
        <v>11</v>
      </c>
      <c r="C861" s="2">
        <v>63</v>
      </c>
    </row>
    <row r="862" spans="1:3" x14ac:dyDescent="0.35">
      <c r="A862" s="2" t="s">
        <v>875</v>
      </c>
      <c r="B862" s="2" t="s">
        <v>14</v>
      </c>
      <c r="C862" s="2">
        <v>41</v>
      </c>
    </row>
    <row r="863" spans="1:3" x14ac:dyDescent="0.35">
      <c r="A863" s="2" t="s">
        <v>876</v>
      </c>
      <c r="B863" s="2" t="s">
        <v>11</v>
      </c>
      <c r="C863" s="2">
        <v>28</v>
      </c>
    </row>
    <row r="864" spans="1:3" x14ac:dyDescent="0.35">
      <c r="A864" s="2" t="s">
        <v>877</v>
      </c>
      <c r="B864" s="2" t="s">
        <v>14</v>
      </c>
      <c r="C864" s="2">
        <v>30</v>
      </c>
    </row>
    <row r="865" spans="1:3" x14ac:dyDescent="0.35">
      <c r="A865" s="2" t="s">
        <v>878</v>
      </c>
      <c r="B865" s="2" t="s">
        <v>14</v>
      </c>
      <c r="C865" s="2">
        <v>51</v>
      </c>
    </row>
    <row r="866" spans="1:3" x14ac:dyDescent="0.35">
      <c r="A866" s="2" t="s">
        <v>879</v>
      </c>
      <c r="B866" s="2" t="s">
        <v>14</v>
      </c>
      <c r="C866" s="2">
        <v>42</v>
      </c>
    </row>
    <row r="867" spans="1:3" x14ac:dyDescent="0.35">
      <c r="A867" s="2" t="s">
        <v>880</v>
      </c>
      <c r="B867" s="2" t="s">
        <v>11</v>
      </c>
      <c r="C867" s="2">
        <v>24</v>
      </c>
    </row>
    <row r="868" spans="1:3" x14ac:dyDescent="0.35">
      <c r="A868" s="2" t="s">
        <v>881</v>
      </c>
      <c r="B868" s="2" t="s">
        <v>11</v>
      </c>
      <c r="C868" s="2">
        <v>21</v>
      </c>
    </row>
    <row r="869" spans="1:3" x14ac:dyDescent="0.35">
      <c r="A869" s="2" t="s">
        <v>882</v>
      </c>
      <c r="B869" s="2" t="s">
        <v>14</v>
      </c>
      <c r="C869" s="2">
        <v>25</v>
      </c>
    </row>
    <row r="870" spans="1:3" x14ac:dyDescent="0.35">
      <c r="A870" s="2" t="s">
        <v>883</v>
      </c>
      <c r="B870" s="2" t="s">
        <v>11</v>
      </c>
      <c r="C870" s="2">
        <v>37</v>
      </c>
    </row>
    <row r="871" spans="1:3" x14ac:dyDescent="0.35">
      <c r="A871" s="2" t="s">
        <v>884</v>
      </c>
      <c r="B871" s="2" t="s">
        <v>14</v>
      </c>
      <c r="C871" s="2">
        <v>46</v>
      </c>
    </row>
    <row r="872" spans="1:3" x14ac:dyDescent="0.35">
      <c r="A872" s="2" t="s">
        <v>885</v>
      </c>
      <c r="B872" s="2" t="s">
        <v>11</v>
      </c>
      <c r="C872" s="2">
        <v>62</v>
      </c>
    </row>
    <row r="873" spans="1:3" x14ac:dyDescent="0.35">
      <c r="A873" s="2" t="s">
        <v>886</v>
      </c>
      <c r="B873" s="2" t="s">
        <v>14</v>
      </c>
      <c r="C873" s="2">
        <v>63</v>
      </c>
    </row>
    <row r="874" spans="1:3" x14ac:dyDescent="0.35">
      <c r="A874" s="2" t="s">
        <v>887</v>
      </c>
      <c r="B874" s="2" t="s">
        <v>14</v>
      </c>
      <c r="C874" s="2">
        <v>27</v>
      </c>
    </row>
    <row r="875" spans="1:3" x14ac:dyDescent="0.35">
      <c r="A875" s="2" t="s">
        <v>888</v>
      </c>
      <c r="B875" s="2" t="s">
        <v>11</v>
      </c>
      <c r="C875" s="2">
        <v>60</v>
      </c>
    </row>
    <row r="876" spans="1:3" x14ac:dyDescent="0.35">
      <c r="A876" s="2" t="s">
        <v>889</v>
      </c>
      <c r="B876" s="2" t="s">
        <v>14</v>
      </c>
      <c r="C876" s="2">
        <v>51</v>
      </c>
    </row>
    <row r="877" spans="1:3" x14ac:dyDescent="0.35">
      <c r="A877" s="2" t="s">
        <v>890</v>
      </c>
      <c r="B877" s="2" t="s">
        <v>11</v>
      </c>
      <c r="C877" s="2">
        <v>43</v>
      </c>
    </row>
    <row r="878" spans="1:3" x14ac:dyDescent="0.35">
      <c r="A878" s="2" t="s">
        <v>891</v>
      </c>
      <c r="B878" s="2" t="s">
        <v>14</v>
      </c>
      <c r="C878" s="2">
        <v>58</v>
      </c>
    </row>
    <row r="879" spans="1:3" x14ac:dyDescent="0.35">
      <c r="A879" s="2" t="s">
        <v>892</v>
      </c>
      <c r="B879" s="2" t="s">
        <v>14</v>
      </c>
      <c r="C879" s="2">
        <v>20</v>
      </c>
    </row>
    <row r="880" spans="1:3" x14ac:dyDescent="0.35">
      <c r="A880" s="2" t="s">
        <v>893</v>
      </c>
      <c r="B880" s="2" t="s">
        <v>11</v>
      </c>
      <c r="C880" s="2">
        <v>23</v>
      </c>
    </row>
    <row r="881" spans="1:3" x14ac:dyDescent="0.35">
      <c r="A881" s="2" t="s">
        <v>894</v>
      </c>
      <c r="B881" s="2" t="s">
        <v>11</v>
      </c>
      <c r="C881" s="2">
        <v>22</v>
      </c>
    </row>
    <row r="882" spans="1:3" x14ac:dyDescent="0.35">
      <c r="A882" s="2" t="s">
        <v>895</v>
      </c>
      <c r="B882" s="2" t="s">
        <v>11</v>
      </c>
      <c r="C882" s="2">
        <v>22</v>
      </c>
    </row>
    <row r="883" spans="1:3" x14ac:dyDescent="0.35">
      <c r="A883" s="2" t="s">
        <v>896</v>
      </c>
      <c r="B883" s="2" t="s">
        <v>14</v>
      </c>
      <c r="C883" s="2">
        <v>64</v>
      </c>
    </row>
    <row r="884" spans="1:3" x14ac:dyDescent="0.35">
      <c r="A884" s="2" t="s">
        <v>897</v>
      </c>
      <c r="B884" s="2" t="s">
        <v>11</v>
      </c>
      <c r="C884" s="2">
        <v>40</v>
      </c>
    </row>
    <row r="885" spans="1:3" x14ac:dyDescent="0.35">
      <c r="A885" s="2" t="s">
        <v>898</v>
      </c>
      <c r="B885" s="2" t="s">
        <v>14</v>
      </c>
      <c r="C885" s="2">
        <v>26</v>
      </c>
    </row>
    <row r="886" spans="1:3" x14ac:dyDescent="0.35">
      <c r="A886" s="2" t="s">
        <v>899</v>
      </c>
      <c r="B886" s="2" t="s">
        <v>14</v>
      </c>
      <c r="C886" s="2">
        <v>52</v>
      </c>
    </row>
    <row r="887" spans="1:3" x14ac:dyDescent="0.35">
      <c r="A887" s="2" t="s">
        <v>900</v>
      </c>
      <c r="B887" s="2" t="s">
        <v>11</v>
      </c>
      <c r="C887" s="2">
        <v>37</v>
      </c>
    </row>
    <row r="888" spans="1:3" x14ac:dyDescent="0.35">
      <c r="A888" s="2" t="s">
        <v>901</v>
      </c>
      <c r="B888" s="2" t="s">
        <v>11</v>
      </c>
      <c r="C888" s="2">
        <v>59</v>
      </c>
    </row>
    <row r="889" spans="1:3" x14ac:dyDescent="0.35">
      <c r="A889" s="2" t="s">
        <v>902</v>
      </c>
      <c r="B889" s="2" t="s">
        <v>14</v>
      </c>
      <c r="C889" s="2">
        <v>52</v>
      </c>
    </row>
    <row r="890" spans="1:3" x14ac:dyDescent="0.35">
      <c r="A890" s="2" t="s">
        <v>903</v>
      </c>
      <c r="B890" s="2" t="s">
        <v>14</v>
      </c>
      <c r="C890" s="2">
        <v>35</v>
      </c>
    </row>
    <row r="891" spans="1:3" x14ac:dyDescent="0.35">
      <c r="A891" s="2" t="s">
        <v>904</v>
      </c>
      <c r="B891" s="2" t="s">
        <v>11</v>
      </c>
      <c r="C891" s="2">
        <v>34</v>
      </c>
    </row>
    <row r="892" spans="1:3" x14ac:dyDescent="0.35">
      <c r="A892" s="2" t="s">
        <v>905</v>
      </c>
      <c r="B892" s="2" t="s">
        <v>11</v>
      </c>
      <c r="C892" s="2">
        <v>41</v>
      </c>
    </row>
    <row r="893" spans="1:3" x14ac:dyDescent="0.35">
      <c r="A893" s="2" t="s">
        <v>906</v>
      </c>
      <c r="B893" s="2" t="s">
        <v>11</v>
      </c>
      <c r="C893" s="2">
        <v>20</v>
      </c>
    </row>
    <row r="894" spans="1:3" x14ac:dyDescent="0.35">
      <c r="A894" s="2" t="s">
        <v>907</v>
      </c>
      <c r="B894" s="2" t="s">
        <v>11</v>
      </c>
      <c r="C894" s="2">
        <v>49</v>
      </c>
    </row>
    <row r="895" spans="1:3" x14ac:dyDescent="0.35">
      <c r="A895" s="2" t="s">
        <v>908</v>
      </c>
      <c r="B895" s="2" t="s">
        <v>11</v>
      </c>
      <c r="C895" s="2">
        <v>52</v>
      </c>
    </row>
    <row r="896" spans="1:3" x14ac:dyDescent="0.35">
      <c r="A896" s="2" t="s">
        <v>909</v>
      </c>
      <c r="B896" s="2" t="s">
        <v>14</v>
      </c>
      <c r="C896" s="2">
        <v>55</v>
      </c>
    </row>
    <row r="897" spans="1:3" x14ac:dyDescent="0.35">
      <c r="A897" s="2" t="s">
        <v>910</v>
      </c>
      <c r="B897" s="2" t="s">
        <v>14</v>
      </c>
      <c r="C897" s="2">
        <v>30</v>
      </c>
    </row>
    <row r="898" spans="1:3" x14ac:dyDescent="0.35">
      <c r="A898" s="2" t="s">
        <v>911</v>
      </c>
      <c r="B898" s="2" t="s">
        <v>14</v>
      </c>
      <c r="C898" s="2">
        <v>64</v>
      </c>
    </row>
    <row r="899" spans="1:3" x14ac:dyDescent="0.35">
      <c r="A899" s="2" t="s">
        <v>912</v>
      </c>
      <c r="B899" s="2" t="s">
        <v>14</v>
      </c>
      <c r="C899" s="2">
        <v>42</v>
      </c>
    </row>
    <row r="900" spans="1:3" x14ac:dyDescent="0.35">
      <c r="A900" s="2" t="s">
        <v>913</v>
      </c>
      <c r="B900" s="2" t="s">
        <v>11</v>
      </c>
      <c r="C900" s="2">
        <v>26</v>
      </c>
    </row>
    <row r="901" spans="1:3" x14ac:dyDescent="0.35">
      <c r="A901" s="2" t="s">
        <v>914</v>
      </c>
      <c r="B901" s="2" t="s">
        <v>11</v>
      </c>
      <c r="C901" s="2">
        <v>21</v>
      </c>
    </row>
    <row r="902" spans="1:3" x14ac:dyDescent="0.35">
      <c r="A902" s="2" t="s">
        <v>915</v>
      </c>
      <c r="B902" s="2" t="s">
        <v>11</v>
      </c>
      <c r="C902" s="2">
        <v>31</v>
      </c>
    </row>
    <row r="903" spans="1:3" x14ac:dyDescent="0.35">
      <c r="A903" s="2" t="s">
        <v>916</v>
      </c>
      <c r="B903" s="2" t="s">
        <v>14</v>
      </c>
      <c r="C903" s="2">
        <v>54</v>
      </c>
    </row>
    <row r="904" spans="1:3" x14ac:dyDescent="0.35">
      <c r="A904" s="2" t="s">
        <v>917</v>
      </c>
      <c r="B904" s="2" t="s">
        <v>14</v>
      </c>
      <c r="C904" s="2">
        <v>51</v>
      </c>
    </row>
    <row r="905" spans="1:3" x14ac:dyDescent="0.35">
      <c r="A905" s="2" t="s">
        <v>918</v>
      </c>
      <c r="B905" s="2" t="s">
        <v>11</v>
      </c>
      <c r="C905" s="2">
        <v>28</v>
      </c>
    </row>
    <row r="906" spans="1:3" x14ac:dyDescent="0.35">
      <c r="A906" s="2" t="s">
        <v>919</v>
      </c>
      <c r="B906" s="2" t="s">
        <v>11</v>
      </c>
      <c r="C906" s="2">
        <v>58</v>
      </c>
    </row>
    <row r="907" spans="1:3" x14ac:dyDescent="0.35">
      <c r="A907" s="2" t="s">
        <v>920</v>
      </c>
      <c r="B907" s="2" t="s">
        <v>14</v>
      </c>
      <c r="C907" s="2">
        <v>20</v>
      </c>
    </row>
    <row r="908" spans="1:3" x14ac:dyDescent="0.35">
      <c r="A908" s="2" t="s">
        <v>921</v>
      </c>
      <c r="B908" s="2" t="s">
        <v>14</v>
      </c>
      <c r="C908" s="2">
        <v>45</v>
      </c>
    </row>
    <row r="909" spans="1:3" x14ac:dyDescent="0.35">
      <c r="A909" s="2" t="s">
        <v>922</v>
      </c>
      <c r="B909" s="2" t="s">
        <v>11</v>
      </c>
      <c r="C909" s="2">
        <v>46</v>
      </c>
    </row>
    <row r="910" spans="1:3" x14ac:dyDescent="0.35">
      <c r="A910" s="2" t="s">
        <v>923</v>
      </c>
      <c r="B910" s="2" t="s">
        <v>11</v>
      </c>
      <c r="C910" s="2">
        <v>26</v>
      </c>
    </row>
    <row r="911" spans="1:3" x14ac:dyDescent="0.35">
      <c r="A911" s="2" t="s">
        <v>924</v>
      </c>
      <c r="B911" s="2" t="s">
        <v>14</v>
      </c>
      <c r="C911" s="2">
        <v>20</v>
      </c>
    </row>
    <row r="912" spans="1:3" x14ac:dyDescent="0.35">
      <c r="A912" s="2" t="s">
        <v>925</v>
      </c>
      <c r="B912" s="2" t="s">
        <v>11</v>
      </c>
      <c r="C912" s="2">
        <v>42</v>
      </c>
    </row>
    <row r="913" spans="1:3" x14ac:dyDescent="0.35">
      <c r="A913" s="2" t="s">
        <v>926</v>
      </c>
      <c r="B913" s="2" t="s">
        <v>11</v>
      </c>
      <c r="C913" s="2">
        <v>51</v>
      </c>
    </row>
    <row r="914" spans="1:3" x14ac:dyDescent="0.35">
      <c r="A914" s="2" t="s">
        <v>927</v>
      </c>
      <c r="B914" s="2" t="s">
        <v>11</v>
      </c>
      <c r="C914" s="2">
        <v>29</v>
      </c>
    </row>
    <row r="915" spans="1:3" x14ac:dyDescent="0.35">
      <c r="A915" s="2" t="s">
        <v>928</v>
      </c>
      <c r="B915" s="2" t="s">
        <v>14</v>
      </c>
      <c r="C915" s="2">
        <v>59</v>
      </c>
    </row>
    <row r="916" spans="1:3" x14ac:dyDescent="0.35">
      <c r="A916" s="2" t="s">
        <v>929</v>
      </c>
      <c r="B916" s="2" t="s">
        <v>14</v>
      </c>
      <c r="C916" s="2">
        <v>26</v>
      </c>
    </row>
    <row r="917" spans="1:3" x14ac:dyDescent="0.35">
      <c r="A917" s="2" t="s">
        <v>930</v>
      </c>
      <c r="B917" s="2" t="s">
        <v>14</v>
      </c>
      <c r="C917" s="2">
        <v>32</v>
      </c>
    </row>
    <row r="918" spans="1:3" x14ac:dyDescent="0.35">
      <c r="A918" s="2" t="s">
        <v>931</v>
      </c>
      <c r="B918" s="2" t="s">
        <v>14</v>
      </c>
      <c r="C918" s="2">
        <v>57</v>
      </c>
    </row>
    <row r="919" spans="1:3" x14ac:dyDescent="0.35">
      <c r="A919" s="2" t="s">
        <v>932</v>
      </c>
      <c r="B919" s="2" t="s">
        <v>14</v>
      </c>
      <c r="C919" s="2">
        <v>42</v>
      </c>
    </row>
    <row r="920" spans="1:3" x14ac:dyDescent="0.35">
      <c r="A920" s="2" t="s">
        <v>933</v>
      </c>
      <c r="B920" s="2" t="s">
        <v>14</v>
      </c>
      <c r="C920" s="2">
        <v>22</v>
      </c>
    </row>
    <row r="921" spans="1:3" x14ac:dyDescent="0.35">
      <c r="A921" s="2" t="s">
        <v>934</v>
      </c>
      <c r="B921" s="2" t="s">
        <v>14</v>
      </c>
      <c r="C921" s="2">
        <v>28</v>
      </c>
    </row>
    <row r="922" spans="1:3" x14ac:dyDescent="0.35">
      <c r="A922" s="2" t="s">
        <v>935</v>
      </c>
      <c r="B922" s="2" t="s">
        <v>11</v>
      </c>
      <c r="C922" s="2">
        <v>51</v>
      </c>
    </row>
    <row r="923" spans="1:3" x14ac:dyDescent="0.35">
      <c r="A923" s="2" t="s">
        <v>936</v>
      </c>
      <c r="B923" s="2" t="s">
        <v>11</v>
      </c>
      <c r="C923" s="2">
        <v>41</v>
      </c>
    </row>
    <row r="924" spans="1:3" x14ac:dyDescent="0.35">
      <c r="A924" s="2" t="s">
        <v>937</v>
      </c>
      <c r="B924" s="2" t="s">
        <v>11</v>
      </c>
      <c r="C924" s="2">
        <v>32</v>
      </c>
    </row>
    <row r="925" spans="1:3" x14ac:dyDescent="0.35">
      <c r="A925" s="2" t="s">
        <v>938</v>
      </c>
      <c r="B925" s="2" t="s">
        <v>11</v>
      </c>
      <c r="C925" s="2">
        <v>55</v>
      </c>
    </row>
    <row r="926" spans="1:3" x14ac:dyDescent="0.35">
      <c r="A926" s="2" t="s">
        <v>939</v>
      </c>
      <c r="B926" s="2" t="s">
        <v>11</v>
      </c>
      <c r="C926" s="2">
        <v>25</v>
      </c>
    </row>
    <row r="927" spans="1:3" x14ac:dyDescent="0.35">
      <c r="A927" s="2" t="s">
        <v>940</v>
      </c>
      <c r="B927" s="2" t="s">
        <v>11</v>
      </c>
      <c r="C927" s="2">
        <v>22</v>
      </c>
    </row>
    <row r="928" spans="1:3" x14ac:dyDescent="0.35">
      <c r="A928" s="2" t="s">
        <v>941</v>
      </c>
      <c r="B928" s="2" t="s">
        <v>11</v>
      </c>
      <c r="C928" s="2">
        <v>43</v>
      </c>
    </row>
    <row r="929" spans="1:3" x14ac:dyDescent="0.35">
      <c r="A929" s="2" t="s">
        <v>942</v>
      </c>
      <c r="B929" s="2" t="s">
        <v>14</v>
      </c>
      <c r="C929" s="2">
        <v>35</v>
      </c>
    </row>
    <row r="930" spans="1:3" x14ac:dyDescent="0.35">
      <c r="A930" s="2" t="s">
        <v>943</v>
      </c>
      <c r="B930" s="2" t="s">
        <v>14</v>
      </c>
      <c r="C930" s="2">
        <v>23</v>
      </c>
    </row>
    <row r="931" spans="1:3" x14ac:dyDescent="0.35">
      <c r="A931" s="2" t="s">
        <v>944</v>
      </c>
      <c r="B931" s="2" t="s">
        <v>11</v>
      </c>
      <c r="C931" s="2">
        <v>54</v>
      </c>
    </row>
    <row r="932" spans="1:3" x14ac:dyDescent="0.35">
      <c r="A932" s="2" t="s">
        <v>945</v>
      </c>
      <c r="B932" s="2" t="s">
        <v>11</v>
      </c>
      <c r="C932" s="2">
        <v>30</v>
      </c>
    </row>
    <row r="933" spans="1:3" x14ac:dyDescent="0.35">
      <c r="A933" s="2" t="s">
        <v>946</v>
      </c>
      <c r="B933" s="2" t="s">
        <v>14</v>
      </c>
      <c r="C933" s="2">
        <v>45</v>
      </c>
    </row>
    <row r="934" spans="1:3" x14ac:dyDescent="0.35">
      <c r="A934" s="2" t="s">
        <v>947</v>
      </c>
      <c r="B934" s="2" t="s">
        <v>11</v>
      </c>
      <c r="C934" s="2">
        <v>22</v>
      </c>
    </row>
    <row r="935" spans="1:3" x14ac:dyDescent="0.35">
      <c r="A935" s="2" t="s">
        <v>948</v>
      </c>
      <c r="B935" s="2" t="s">
        <v>11</v>
      </c>
      <c r="C935" s="2">
        <v>30</v>
      </c>
    </row>
    <row r="936" spans="1:3" x14ac:dyDescent="0.35">
      <c r="A936" s="2" t="s">
        <v>949</v>
      </c>
      <c r="B936" s="2" t="s">
        <v>14</v>
      </c>
      <c r="C936" s="2">
        <v>34</v>
      </c>
    </row>
    <row r="937" spans="1:3" x14ac:dyDescent="0.35">
      <c r="A937" s="2" t="s">
        <v>950</v>
      </c>
      <c r="B937" s="2" t="s">
        <v>11</v>
      </c>
      <c r="C937" s="2">
        <v>57</v>
      </c>
    </row>
    <row r="938" spans="1:3" x14ac:dyDescent="0.35">
      <c r="A938" s="2" t="s">
        <v>951</v>
      </c>
      <c r="B938" s="2" t="s">
        <v>14</v>
      </c>
      <c r="C938" s="2">
        <v>62</v>
      </c>
    </row>
    <row r="939" spans="1:3" x14ac:dyDescent="0.35">
      <c r="A939" s="2" t="s">
        <v>952</v>
      </c>
      <c r="B939" s="2" t="s">
        <v>11</v>
      </c>
      <c r="C939" s="2">
        <v>49</v>
      </c>
    </row>
    <row r="940" spans="1:3" x14ac:dyDescent="0.35">
      <c r="A940" s="2" t="s">
        <v>953</v>
      </c>
      <c r="B940" s="2" t="s">
        <v>14</v>
      </c>
      <c r="C940" s="2">
        <v>46</v>
      </c>
    </row>
    <row r="941" spans="1:3" x14ac:dyDescent="0.35">
      <c r="A941" s="2" t="s">
        <v>954</v>
      </c>
      <c r="B941" s="2" t="s">
        <v>14</v>
      </c>
      <c r="C941" s="2">
        <v>20</v>
      </c>
    </row>
    <row r="942" spans="1:3" x14ac:dyDescent="0.35">
      <c r="A942" s="2" t="s">
        <v>955</v>
      </c>
      <c r="B942" s="2" t="s">
        <v>14</v>
      </c>
      <c r="C942" s="2">
        <v>57</v>
      </c>
    </row>
    <row r="943" spans="1:3" x14ac:dyDescent="0.35">
      <c r="A943" s="2" t="s">
        <v>956</v>
      </c>
      <c r="B943" s="2" t="s">
        <v>11</v>
      </c>
      <c r="C943" s="2">
        <v>51</v>
      </c>
    </row>
    <row r="944" spans="1:3" x14ac:dyDescent="0.35">
      <c r="A944" s="2" t="s">
        <v>957</v>
      </c>
      <c r="B944" s="2" t="s">
        <v>14</v>
      </c>
      <c r="C944" s="2">
        <v>57</v>
      </c>
    </row>
    <row r="945" spans="1:3" x14ac:dyDescent="0.35">
      <c r="A945" s="2" t="s">
        <v>958</v>
      </c>
      <c r="B945" s="2" t="s">
        <v>11</v>
      </c>
      <c r="C945" s="2">
        <v>44</v>
      </c>
    </row>
    <row r="946" spans="1:3" x14ac:dyDescent="0.35">
      <c r="A946" s="2" t="s">
        <v>959</v>
      </c>
      <c r="B946" s="2" t="s">
        <v>11</v>
      </c>
      <c r="C946" s="2">
        <v>30</v>
      </c>
    </row>
    <row r="947" spans="1:3" x14ac:dyDescent="0.35">
      <c r="A947" s="2" t="s">
        <v>960</v>
      </c>
      <c r="B947" s="2" t="s">
        <v>11</v>
      </c>
      <c r="C947" s="2">
        <v>62</v>
      </c>
    </row>
    <row r="948" spans="1:3" x14ac:dyDescent="0.35">
      <c r="A948" s="2" t="s">
        <v>961</v>
      </c>
      <c r="B948" s="2" t="s">
        <v>11</v>
      </c>
      <c r="C948" s="2">
        <v>50</v>
      </c>
    </row>
    <row r="949" spans="1:3" x14ac:dyDescent="0.35">
      <c r="A949" s="2" t="s">
        <v>962</v>
      </c>
      <c r="B949" s="2" t="s">
        <v>14</v>
      </c>
      <c r="C949" s="2">
        <v>23</v>
      </c>
    </row>
    <row r="950" spans="1:3" x14ac:dyDescent="0.35">
      <c r="A950" s="2" t="s">
        <v>963</v>
      </c>
      <c r="B950" s="2" t="s">
        <v>14</v>
      </c>
      <c r="C950" s="2">
        <v>41</v>
      </c>
    </row>
    <row r="951" spans="1:3" x14ac:dyDescent="0.35">
      <c r="A951" s="2" t="s">
        <v>964</v>
      </c>
      <c r="B951" s="2" t="s">
        <v>11</v>
      </c>
      <c r="C951" s="2">
        <v>36</v>
      </c>
    </row>
    <row r="952" spans="1:3" x14ac:dyDescent="0.35">
      <c r="A952" s="2" t="s">
        <v>965</v>
      </c>
      <c r="B952" s="2" t="s">
        <v>11</v>
      </c>
      <c r="C952" s="2">
        <v>33</v>
      </c>
    </row>
    <row r="953" spans="1:3" x14ac:dyDescent="0.35">
      <c r="A953" s="2" t="s">
        <v>966</v>
      </c>
      <c r="B953" s="2" t="s">
        <v>14</v>
      </c>
      <c r="C953" s="2">
        <v>57</v>
      </c>
    </row>
    <row r="954" spans="1:3" x14ac:dyDescent="0.35">
      <c r="A954" s="2" t="s">
        <v>967</v>
      </c>
      <c r="B954" s="2" t="s">
        <v>11</v>
      </c>
      <c r="C954" s="2">
        <v>45</v>
      </c>
    </row>
    <row r="955" spans="1:3" x14ac:dyDescent="0.35">
      <c r="A955" s="2" t="s">
        <v>968</v>
      </c>
      <c r="B955" s="2" t="s">
        <v>14</v>
      </c>
      <c r="C955" s="2">
        <v>50</v>
      </c>
    </row>
    <row r="956" spans="1:3" x14ac:dyDescent="0.35">
      <c r="A956" s="2" t="s">
        <v>969</v>
      </c>
      <c r="B956" s="2" t="s">
        <v>11</v>
      </c>
      <c r="C956" s="2">
        <v>58</v>
      </c>
    </row>
    <row r="957" spans="1:3" x14ac:dyDescent="0.35">
      <c r="A957" s="2" t="s">
        <v>970</v>
      </c>
      <c r="B957" s="2" t="s">
        <v>11</v>
      </c>
      <c r="C957" s="2">
        <v>30</v>
      </c>
    </row>
    <row r="958" spans="1:3" x14ac:dyDescent="0.35">
      <c r="A958" s="2" t="s">
        <v>971</v>
      </c>
      <c r="B958" s="2" t="s">
        <v>14</v>
      </c>
      <c r="C958" s="2">
        <v>60</v>
      </c>
    </row>
    <row r="959" spans="1:3" x14ac:dyDescent="0.35">
      <c r="A959" s="2" t="s">
        <v>972</v>
      </c>
      <c r="B959" s="2" t="s">
        <v>11</v>
      </c>
      <c r="C959" s="2">
        <v>62</v>
      </c>
    </row>
    <row r="960" spans="1:3" x14ac:dyDescent="0.35">
      <c r="A960" s="2" t="s">
        <v>973</v>
      </c>
      <c r="B960" s="2" t="s">
        <v>14</v>
      </c>
      <c r="C960" s="2">
        <v>42</v>
      </c>
    </row>
    <row r="961" spans="1:3" x14ac:dyDescent="0.35">
      <c r="A961" s="2" t="s">
        <v>974</v>
      </c>
      <c r="B961" s="2" t="s">
        <v>11</v>
      </c>
      <c r="C961" s="2">
        <v>59</v>
      </c>
    </row>
    <row r="962" spans="1:3" x14ac:dyDescent="0.35">
      <c r="A962" s="2" t="s">
        <v>975</v>
      </c>
      <c r="B962" s="2" t="s">
        <v>11</v>
      </c>
      <c r="C962" s="2">
        <v>53</v>
      </c>
    </row>
    <row r="963" spans="1:3" x14ac:dyDescent="0.35">
      <c r="A963" s="2" t="s">
        <v>976</v>
      </c>
      <c r="B963" s="2" t="s">
        <v>11</v>
      </c>
      <c r="C963" s="2">
        <v>44</v>
      </c>
    </row>
    <row r="964" spans="1:3" x14ac:dyDescent="0.35">
      <c r="A964" s="2" t="s">
        <v>977</v>
      </c>
      <c r="B964" s="2" t="s">
        <v>14</v>
      </c>
      <c r="C964" s="2">
        <v>55</v>
      </c>
    </row>
    <row r="965" spans="1:3" x14ac:dyDescent="0.35">
      <c r="A965" s="2" t="s">
        <v>978</v>
      </c>
      <c r="B965" s="2" t="s">
        <v>11</v>
      </c>
      <c r="C965" s="2">
        <v>24</v>
      </c>
    </row>
    <row r="966" spans="1:3" x14ac:dyDescent="0.35">
      <c r="A966" s="2" t="s">
        <v>979</v>
      </c>
      <c r="B966" s="2" t="s">
        <v>11</v>
      </c>
      <c r="C966" s="2">
        <v>22</v>
      </c>
    </row>
    <row r="967" spans="1:3" x14ac:dyDescent="0.35">
      <c r="A967" s="2" t="s">
        <v>980</v>
      </c>
      <c r="B967" s="2" t="s">
        <v>11</v>
      </c>
      <c r="C967" s="2">
        <v>60</v>
      </c>
    </row>
    <row r="968" spans="1:3" x14ac:dyDescent="0.35">
      <c r="A968" s="2" t="s">
        <v>981</v>
      </c>
      <c r="B968" s="2" t="s">
        <v>11</v>
      </c>
      <c r="C968" s="2">
        <v>62</v>
      </c>
    </row>
    <row r="969" spans="1:3" x14ac:dyDescent="0.35">
      <c r="A969" s="2" t="s">
        <v>982</v>
      </c>
      <c r="B969" s="2" t="s">
        <v>14</v>
      </c>
      <c r="C969" s="2">
        <v>48</v>
      </c>
    </row>
    <row r="970" spans="1:3" x14ac:dyDescent="0.35">
      <c r="A970" s="2" t="s">
        <v>983</v>
      </c>
      <c r="B970" s="2" t="s">
        <v>14</v>
      </c>
      <c r="C970" s="2">
        <v>40</v>
      </c>
    </row>
    <row r="971" spans="1:3" x14ac:dyDescent="0.35">
      <c r="A971" s="2" t="s">
        <v>984</v>
      </c>
      <c r="B971" s="2" t="s">
        <v>11</v>
      </c>
      <c r="C971" s="2">
        <v>59</v>
      </c>
    </row>
    <row r="972" spans="1:3" x14ac:dyDescent="0.35">
      <c r="A972" s="2" t="s">
        <v>985</v>
      </c>
      <c r="B972" s="2" t="s">
        <v>14</v>
      </c>
      <c r="C972" s="2">
        <v>27</v>
      </c>
    </row>
    <row r="973" spans="1:3" x14ac:dyDescent="0.35">
      <c r="A973" s="2" t="s">
        <v>986</v>
      </c>
      <c r="B973" s="2" t="s">
        <v>11</v>
      </c>
      <c r="C973" s="2">
        <v>49</v>
      </c>
    </row>
    <row r="974" spans="1:3" x14ac:dyDescent="0.35">
      <c r="A974" s="2" t="s">
        <v>987</v>
      </c>
      <c r="B974" s="2" t="s">
        <v>11</v>
      </c>
      <c r="C974" s="2">
        <v>60</v>
      </c>
    </row>
    <row r="975" spans="1:3" x14ac:dyDescent="0.35">
      <c r="A975" s="2" t="s">
        <v>988</v>
      </c>
      <c r="B975" s="2" t="s">
        <v>11</v>
      </c>
      <c r="C975" s="2">
        <v>47</v>
      </c>
    </row>
    <row r="976" spans="1:3" x14ac:dyDescent="0.35">
      <c r="A976" s="2" t="s">
        <v>989</v>
      </c>
      <c r="B976" s="2" t="s">
        <v>14</v>
      </c>
      <c r="C976" s="2">
        <v>56</v>
      </c>
    </row>
    <row r="977" spans="1:3" x14ac:dyDescent="0.35">
      <c r="A977" s="2" t="s">
        <v>990</v>
      </c>
      <c r="B977" s="2" t="s">
        <v>14</v>
      </c>
      <c r="C977" s="2">
        <v>48</v>
      </c>
    </row>
    <row r="978" spans="1:3" x14ac:dyDescent="0.35">
      <c r="A978" s="2" t="s">
        <v>991</v>
      </c>
      <c r="B978" s="2" t="s">
        <v>14</v>
      </c>
      <c r="C978" s="2">
        <v>35</v>
      </c>
    </row>
    <row r="979" spans="1:3" x14ac:dyDescent="0.35">
      <c r="A979" s="2" t="s">
        <v>992</v>
      </c>
      <c r="B979" s="2" t="s">
        <v>14</v>
      </c>
      <c r="C979" s="2">
        <v>53</v>
      </c>
    </row>
    <row r="980" spans="1:3" x14ac:dyDescent="0.35">
      <c r="A980" s="2" t="s">
        <v>993</v>
      </c>
      <c r="B980" s="2" t="s">
        <v>14</v>
      </c>
      <c r="C980" s="2">
        <v>19</v>
      </c>
    </row>
    <row r="981" spans="1:3" x14ac:dyDescent="0.35">
      <c r="A981" s="2" t="s">
        <v>994</v>
      </c>
      <c r="B981" s="2" t="s">
        <v>14</v>
      </c>
      <c r="C981" s="2">
        <v>31</v>
      </c>
    </row>
    <row r="982" spans="1:3" x14ac:dyDescent="0.35">
      <c r="A982" s="2" t="s">
        <v>995</v>
      </c>
      <c r="B982" s="2" t="s">
        <v>14</v>
      </c>
      <c r="C982" s="2">
        <v>30</v>
      </c>
    </row>
    <row r="983" spans="1:3" x14ac:dyDescent="0.35">
      <c r="A983" s="2" t="s">
        <v>996</v>
      </c>
      <c r="B983" s="2" t="s">
        <v>14</v>
      </c>
      <c r="C983" s="2">
        <v>46</v>
      </c>
    </row>
    <row r="984" spans="1:3" x14ac:dyDescent="0.35">
      <c r="A984" s="2" t="s">
        <v>997</v>
      </c>
      <c r="B984" s="2" t="s">
        <v>14</v>
      </c>
      <c r="C984" s="2">
        <v>29</v>
      </c>
    </row>
    <row r="985" spans="1:3" x14ac:dyDescent="0.35">
      <c r="A985" s="2" t="s">
        <v>998</v>
      </c>
      <c r="B985" s="2" t="s">
        <v>11</v>
      </c>
      <c r="C985" s="2">
        <v>56</v>
      </c>
    </row>
    <row r="986" spans="1:3" x14ac:dyDescent="0.35">
      <c r="A986" s="2" t="s">
        <v>999</v>
      </c>
      <c r="B986" s="2" t="s">
        <v>14</v>
      </c>
      <c r="C986" s="2">
        <v>19</v>
      </c>
    </row>
    <row r="987" spans="1:3" x14ac:dyDescent="0.35">
      <c r="A987" s="2" t="s">
        <v>1000</v>
      </c>
      <c r="B987" s="2" t="s">
        <v>14</v>
      </c>
      <c r="C987" s="2">
        <v>49</v>
      </c>
    </row>
    <row r="988" spans="1:3" x14ac:dyDescent="0.35">
      <c r="A988" s="2" t="s">
        <v>1001</v>
      </c>
      <c r="B988" s="2" t="s">
        <v>14</v>
      </c>
      <c r="C988" s="2">
        <v>30</v>
      </c>
    </row>
    <row r="989" spans="1:3" x14ac:dyDescent="0.35">
      <c r="A989" s="2" t="s">
        <v>1002</v>
      </c>
      <c r="B989" s="2" t="s">
        <v>14</v>
      </c>
      <c r="C989" s="2">
        <v>63</v>
      </c>
    </row>
    <row r="990" spans="1:3" x14ac:dyDescent="0.35">
      <c r="A990" s="2" t="s">
        <v>1003</v>
      </c>
      <c r="B990" s="2" t="s">
        <v>14</v>
      </c>
      <c r="C990" s="2">
        <v>44</v>
      </c>
    </row>
    <row r="991" spans="1:3" x14ac:dyDescent="0.35">
      <c r="A991" s="2" t="s">
        <v>1004</v>
      </c>
      <c r="B991" s="2" t="s">
        <v>14</v>
      </c>
      <c r="C991" s="2">
        <v>58</v>
      </c>
    </row>
    <row r="992" spans="1:3" x14ac:dyDescent="0.35">
      <c r="A992" s="2" t="s">
        <v>1005</v>
      </c>
      <c r="B992" s="2" t="s">
        <v>14</v>
      </c>
      <c r="C992" s="2">
        <v>34</v>
      </c>
    </row>
    <row r="993" spans="1:3" x14ac:dyDescent="0.35">
      <c r="A993" s="2" t="s">
        <v>1006</v>
      </c>
      <c r="B993" s="2" t="s">
        <v>14</v>
      </c>
      <c r="C993" s="2">
        <v>57</v>
      </c>
    </row>
    <row r="994" spans="1:3" x14ac:dyDescent="0.35">
      <c r="A994" s="2" t="s">
        <v>1007</v>
      </c>
      <c r="B994" s="2" t="s">
        <v>14</v>
      </c>
      <c r="C994" s="2">
        <v>48</v>
      </c>
    </row>
    <row r="995" spans="1:3" x14ac:dyDescent="0.35">
      <c r="A995" s="2" t="s">
        <v>1008</v>
      </c>
      <c r="B995" s="2" t="s">
        <v>14</v>
      </c>
      <c r="C995" s="2">
        <v>51</v>
      </c>
    </row>
    <row r="996" spans="1:3" x14ac:dyDescent="0.35">
      <c r="A996" s="2" t="s">
        <v>1009</v>
      </c>
      <c r="B996" s="2" t="s">
        <v>14</v>
      </c>
      <c r="C996" s="2">
        <v>41</v>
      </c>
    </row>
    <row r="997" spans="1:3" x14ac:dyDescent="0.35">
      <c r="A997" s="2" t="s">
        <v>1010</v>
      </c>
      <c r="B997" s="2" t="s">
        <v>11</v>
      </c>
      <c r="C997" s="2">
        <v>62</v>
      </c>
    </row>
    <row r="998" spans="1:3" x14ac:dyDescent="0.35">
      <c r="A998" s="2" t="s">
        <v>1011</v>
      </c>
      <c r="B998" s="2" t="s">
        <v>11</v>
      </c>
      <c r="C998" s="2">
        <v>52</v>
      </c>
    </row>
    <row r="999" spans="1:3" x14ac:dyDescent="0.35">
      <c r="A999" s="2" t="s">
        <v>1012</v>
      </c>
      <c r="B999" s="2" t="s">
        <v>14</v>
      </c>
      <c r="C999" s="2">
        <v>23</v>
      </c>
    </row>
    <row r="1000" spans="1:3" x14ac:dyDescent="0.35">
      <c r="A1000" s="2" t="s">
        <v>1013</v>
      </c>
      <c r="B1000" s="2" t="s">
        <v>14</v>
      </c>
      <c r="C1000" s="2">
        <v>36</v>
      </c>
    </row>
    <row r="1001" spans="1:3" x14ac:dyDescent="0.35">
      <c r="A1001" s="2" t="s">
        <v>1014</v>
      </c>
      <c r="B1001" s="2" t="s">
        <v>11</v>
      </c>
      <c r="C1001" s="2">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1"/>
  <sheetViews>
    <sheetView workbookViewId="0">
      <selection activeCell="D1001" sqref="D1001"/>
    </sheetView>
  </sheetViews>
  <sheetFormatPr defaultRowHeight="14.5" x14ac:dyDescent="0.35"/>
  <cols>
    <col min="1" max="1" width="15.81640625" bestFit="1" customWidth="1"/>
    <col min="2" max="2" width="14.54296875" customWidth="1"/>
    <col min="3" max="3" width="12.81640625" customWidth="1"/>
    <col min="4" max="4" width="10.7265625" bestFit="1" customWidth="1"/>
    <col min="5" max="5" width="10.81640625" customWidth="1"/>
    <col min="6" max="6" width="15.7265625" customWidth="1"/>
  </cols>
  <sheetData>
    <row r="1" spans="1:6" x14ac:dyDescent="0.35">
      <c r="A1" t="s">
        <v>2</v>
      </c>
      <c r="B1" t="s">
        <v>1015</v>
      </c>
      <c r="C1" t="s">
        <v>1031</v>
      </c>
      <c r="D1" t="s">
        <v>3</v>
      </c>
      <c r="E1" t="s">
        <v>8</v>
      </c>
      <c r="F1" t="s">
        <v>1032</v>
      </c>
    </row>
    <row r="2" spans="1:6" x14ac:dyDescent="0.35">
      <c r="A2" s="2">
        <v>1</v>
      </c>
      <c r="B2" s="2" t="s">
        <v>10</v>
      </c>
      <c r="C2" s="2" t="str" cm="1">
        <f t="array" ref="C2">INDEX(tbProduct[Product_ID],MATCH(1,(tbProduct[Product Category]=retail_sales_dataset[[#This Row],[Product Category]])*(tbProduct[Price per Unit]=retail_sales_dataset[[#This Row],[Price per Unit]]),0))</f>
        <v>PD0001</v>
      </c>
      <c r="D2" s="3">
        <v>45254</v>
      </c>
      <c r="E2" s="2">
        <v>3</v>
      </c>
      <c r="F2" s="2">
        <f>E2*_xlfn.XLOOKUP(C2,tbProduct[Product_ID],tbProduct[Price per Unit],,0)</f>
        <v>150</v>
      </c>
    </row>
    <row r="3" spans="1:6" x14ac:dyDescent="0.35">
      <c r="A3" s="2">
        <v>2</v>
      </c>
      <c r="B3" s="2" t="s">
        <v>13</v>
      </c>
      <c r="C3" s="2" t="str" cm="1">
        <f t="array" ref="C3">INDEX(tbProduct[Product_ID],MATCH(1,(tbProduct[Product Category]=retail_sales_dataset[[#This Row],[Product Category]])*(tbProduct[Price per Unit]=retail_sales_dataset[[#This Row],[Price per Unit]]),0))</f>
        <v>PD0002</v>
      </c>
      <c r="D3" s="3">
        <v>44984</v>
      </c>
      <c r="E3" s="2">
        <v>2</v>
      </c>
      <c r="F3" s="2">
        <f>E3*_xlfn.XLOOKUP(C3,tbProduct[Product_ID],tbProduct[Price per Unit],,0)</f>
        <v>1000</v>
      </c>
    </row>
    <row r="4" spans="1:6" x14ac:dyDescent="0.35">
      <c r="A4" s="2">
        <v>3</v>
      </c>
      <c r="B4" s="2" t="s">
        <v>16</v>
      </c>
      <c r="C4" s="2" t="str" cm="1">
        <f t="array" ref="C4">INDEX(tbProduct[Product_ID],MATCH(1,(tbProduct[Product Category]=retail_sales_dataset[[#This Row],[Product Category]])*(tbProduct[Price per Unit]=retail_sales_dataset[[#This Row],[Price per Unit]]),0))</f>
        <v>PD0003</v>
      </c>
      <c r="D4" s="3">
        <v>44939</v>
      </c>
      <c r="E4" s="2">
        <v>1</v>
      </c>
      <c r="F4" s="2">
        <f>E4*_xlfn.XLOOKUP(C4,tbProduct[Product_ID],tbProduct[Price per Unit],,0)</f>
        <v>30</v>
      </c>
    </row>
    <row r="5" spans="1:6" x14ac:dyDescent="0.35">
      <c r="A5" s="2">
        <v>4</v>
      </c>
      <c r="B5" s="2" t="s">
        <v>18</v>
      </c>
      <c r="C5" s="2" t="str" cm="1">
        <f t="array" ref="C5">INDEX(tbProduct[Product_ID],MATCH(1,(tbProduct[Product Category]=retail_sales_dataset[[#This Row],[Product Category]])*(tbProduct[Price per Unit]=retail_sales_dataset[[#This Row],[Price per Unit]]),0))</f>
        <v>PD0002</v>
      </c>
      <c r="D5" s="3">
        <v>45067</v>
      </c>
      <c r="E5" s="2">
        <v>1</v>
      </c>
      <c r="F5" s="2">
        <f>E5*_xlfn.XLOOKUP(C5,tbProduct[Product_ID],tbProduct[Price per Unit],,0)</f>
        <v>500</v>
      </c>
    </row>
    <row r="6" spans="1:6" x14ac:dyDescent="0.35">
      <c r="A6" s="2">
        <v>5</v>
      </c>
      <c r="B6" s="2" t="s">
        <v>19</v>
      </c>
      <c r="C6" s="2" t="str" cm="1">
        <f t="array" ref="C6">INDEX(tbProduct[Product_ID],MATCH(1,(tbProduct[Product Category]=retail_sales_dataset[[#This Row],[Product Category]])*(tbProduct[Price per Unit]=retail_sales_dataset[[#This Row],[Price per Unit]]),0))</f>
        <v>PD0001</v>
      </c>
      <c r="D6" s="3">
        <v>45052</v>
      </c>
      <c r="E6" s="2">
        <v>2</v>
      </c>
      <c r="F6" s="2">
        <f>E6*_xlfn.XLOOKUP(C6,tbProduct[Product_ID],tbProduct[Price per Unit],,0)</f>
        <v>100</v>
      </c>
    </row>
    <row r="7" spans="1:6" x14ac:dyDescent="0.35">
      <c r="A7" s="2">
        <v>6</v>
      </c>
      <c r="B7" s="2" t="s">
        <v>20</v>
      </c>
      <c r="C7" s="2" t="str" cm="1">
        <f t="array" ref="C7">INDEX(tbProduct[Product_ID],MATCH(1,(tbProduct[Product Category]=retail_sales_dataset[[#This Row],[Product Category]])*(tbProduct[Price per Unit]=retail_sales_dataset[[#This Row],[Price per Unit]]),0))</f>
        <v>PD0004</v>
      </c>
      <c r="D7" s="3">
        <v>45041</v>
      </c>
      <c r="E7" s="2">
        <v>1</v>
      </c>
      <c r="F7" s="2">
        <f>E7*_xlfn.XLOOKUP(C7,tbProduct[Product_ID],tbProduct[Price per Unit],,0)</f>
        <v>30</v>
      </c>
    </row>
    <row r="8" spans="1:6" x14ac:dyDescent="0.35">
      <c r="A8" s="2">
        <v>7</v>
      </c>
      <c r="B8" s="2" t="s">
        <v>21</v>
      </c>
      <c r="C8" s="2" t="str" cm="1">
        <f t="array" ref="C8">INDEX(tbProduct[Product_ID],MATCH(1,(tbProduct[Product Category]=retail_sales_dataset[[#This Row],[Product Category]])*(tbProduct[Price per Unit]=retail_sales_dataset[[#This Row],[Price per Unit]]),0))</f>
        <v>PD0005</v>
      </c>
      <c r="D8" s="3">
        <v>44998</v>
      </c>
      <c r="E8" s="2">
        <v>2</v>
      </c>
      <c r="F8" s="2">
        <f>E8*_xlfn.XLOOKUP(C8,tbProduct[Product_ID],tbProduct[Price per Unit],,0)</f>
        <v>50</v>
      </c>
    </row>
    <row r="9" spans="1:6" x14ac:dyDescent="0.35">
      <c r="A9" s="2">
        <v>8</v>
      </c>
      <c r="B9" s="2" t="s">
        <v>22</v>
      </c>
      <c r="C9" s="2" t="str" cm="1">
        <f t="array" ref="C9">INDEX(tbProduct[Product_ID],MATCH(1,(tbProduct[Product Category]=retail_sales_dataset[[#This Row],[Product Category]])*(tbProduct[Price per Unit]=retail_sales_dataset[[#This Row],[Price per Unit]]),0))</f>
        <v>PD0006</v>
      </c>
      <c r="D9" s="3">
        <v>44979</v>
      </c>
      <c r="E9" s="2">
        <v>4</v>
      </c>
      <c r="F9" s="2">
        <f>E9*_xlfn.XLOOKUP(C9,tbProduct[Product_ID],tbProduct[Price per Unit],,0)</f>
        <v>100</v>
      </c>
    </row>
    <row r="10" spans="1:6" x14ac:dyDescent="0.35">
      <c r="A10" s="2">
        <v>9</v>
      </c>
      <c r="B10" s="2" t="s">
        <v>23</v>
      </c>
      <c r="C10" s="2" t="str" cm="1">
        <f t="array" ref="C10">INDEX(tbProduct[Product_ID],MATCH(1,(tbProduct[Product Category]=retail_sales_dataset[[#This Row],[Product Category]])*(tbProduct[Price per Unit]=retail_sales_dataset[[#This Row],[Price per Unit]]),0))</f>
        <v>PD0007</v>
      </c>
      <c r="D10" s="3">
        <v>45273</v>
      </c>
      <c r="E10" s="2">
        <v>2</v>
      </c>
      <c r="F10" s="2">
        <f>E10*_xlfn.XLOOKUP(C10,tbProduct[Product_ID],tbProduct[Price per Unit],,0)</f>
        <v>600</v>
      </c>
    </row>
    <row r="11" spans="1:6" x14ac:dyDescent="0.35">
      <c r="A11" s="2">
        <v>10</v>
      </c>
      <c r="B11" s="2" t="s">
        <v>24</v>
      </c>
      <c r="C11" s="2" t="str" cm="1">
        <f t="array" ref="C11">INDEX(tbProduct[Product_ID],MATCH(1,(tbProduct[Product Category]=retail_sales_dataset[[#This Row],[Product Category]])*(tbProduct[Price per Unit]=retail_sales_dataset[[#This Row],[Price per Unit]]),0))</f>
        <v>PD0008</v>
      </c>
      <c r="D11" s="3">
        <v>45206</v>
      </c>
      <c r="E11" s="2">
        <v>4</v>
      </c>
      <c r="F11" s="2">
        <f>E11*_xlfn.XLOOKUP(C11,tbProduct[Product_ID],tbProduct[Price per Unit],,0)</f>
        <v>200</v>
      </c>
    </row>
    <row r="12" spans="1:6" x14ac:dyDescent="0.35">
      <c r="A12" s="2">
        <v>11</v>
      </c>
      <c r="B12" s="2" t="s">
        <v>25</v>
      </c>
      <c r="C12" s="2" t="str" cm="1">
        <f t="array" ref="C12">INDEX(tbProduct[Product_ID],MATCH(1,(tbProduct[Product Category]=retail_sales_dataset[[#This Row],[Product Category]])*(tbProduct[Price per Unit]=retail_sales_dataset[[#This Row],[Price per Unit]]),0))</f>
        <v>PD0008</v>
      </c>
      <c r="D12" s="3">
        <v>44971</v>
      </c>
      <c r="E12" s="2">
        <v>2</v>
      </c>
      <c r="F12" s="2">
        <f>E12*_xlfn.XLOOKUP(C12,tbProduct[Product_ID],tbProduct[Price per Unit],,0)</f>
        <v>100</v>
      </c>
    </row>
    <row r="13" spans="1:6" x14ac:dyDescent="0.35">
      <c r="A13" s="2">
        <v>12</v>
      </c>
      <c r="B13" s="2" t="s">
        <v>26</v>
      </c>
      <c r="C13" s="2" t="str" cm="1">
        <f t="array" ref="C13">INDEX(tbProduct[Product_ID],MATCH(1,(tbProduct[Product Category]=retail_sales_dataset[[#This Row],[Product Category]])*(tbProduct[Price per Unit]=retail_sales_dataset[[#This Row],[Price per Unit]]),0))</f>
        <v>PD0009</v>
      </c>
      <c r="D13" s="3">
        <v>45229</v>
      </c>
      <c r="E13" s="2">
        <v>3</v>
      </c>
      <c r="F13" s="2">
        <f>E13*_xlfn.XLOOKUP(C13,tbProduct[Product_ID],tbProduct[Price per Unit],,0)</f>
        <v>75</v>
      </c>
    </row>
    <row r="14" spans="1:6" x14ac:dyDescent="0.35">
      <c r="A14" s="2">
        <v>13</v>
      </c>
      <c r="B14" s="2" t="s">
        <v>27</v>
      </c>
      <c r="C14" s="2" t="str" cm="1">
        <f t="array" ref="C14">INDEX(tbProduct[Product_ID],MATCH(1,(tbProduct[Product Category]=retail_sales_dataset[[#This Row],[Product Category]])*(tbProduct[Price per Unit]=retail_sales_dataset[[#This Row],[Price per Unit]]),0))</f>
        <v>PD0010</v>
      </c>
      <c r="D14" s="3">
        <v>45143</v>
      </c>
      <c r="E14" s="2">
        <v>3</v>
      </c>
      <c r="F14" s="2">
        <f>E14*_xlfn.XLOOKUP(C14,tbProduct[Product_ID],tbProduct[Price per Unit],,0)</f>
        <v>1500</v>
      </c>
    </row>
    <row r="15" spans="1:6" x14ac:dyDescent="0.35">
      <c r="A15" s="2">
        <v>14</v>
      </c>
      <c r="B15" s="2" t="s">
        <v>28</v>
      </c>
      <c r="C15" s="2" t="str" cm="1">
        <f t="array" ref="C15">INDEX(tbProduct[Product_ID],MATCH(1,(tbProduct[Product Category]=retail_sales_dataset[[#This Row],[Product Category]])*(tbProduct[Price per Unit]=retail_sales_dataset[[#This Row],[Price per Unit]]),0))</f>
        <v>PD0011</v>
      </c>
      <c r="D15" s="3">
        <v>44943</v>
      </c>
      <c r="E15" s="2">
        <v>4</v>
      </c>
      <c r="F15" s="2">
        <f>E15*_xlfn.XLOOKUP(C15,tbProduct[Product_ID],tbProduct[Price per Unit],,0)</f>
        <v>120</v>
      </c>
    </row>
    <row r="16" spans="1:6" x14ac:dyDescent="0.35">
      <c r="A16" s="2">
        <v>15</v>
      </c>
      <c r="B16" s="2" t="s">
        <v>29</v>
      </c>
      <c r="C16" s="2" t="str" cm="1">
        <f t="array" ref="C16">INDEX(tbProduct[Product_ID],MATCH(1,(tbProduct[Product Category]=retail_sales_dataset[[#This Row],[Product Category]])*(tbProduct[Price per Unit]=retail_sales_dataset[[#This Row],[Price per Unit]]),0))</f>
        <v>PD0010</v>
      </c>
      <c r="D16" s="3">
        <v>44942</v>
      </c>
      <c r="E16" s="2">
        <v>4</v>
      </c>
      <c r="F16" s="2">
        <f>E16*_xlfn.XLOOKUP(C16,tbProduct[Product_ID],tbProduct[Price per Unit],,0)</f>
        <v>2000</v>
      </c>
    </row>
    <row r="17" spans="1:6" x14ac:dyDescent="0.35">
      <c r="A17" s="2">
        <v>16</v>
      </c>
      <c r="B17" s="2" t="s">
        <v>30</v>
      </c>
      <c r="C17" s="2" t="str" cm="1">
        <f t="array" ref="C17">INDEX(tbProduct[Product_ID],MATCH(1,(tbProduct[Product Category]=retail_sales_dataset[[#This Row],[Product Category]])*(tbProduct[Price per Unit]=retail_sales_dataset[[#This Row],[Price per Unit]]),0))</f>
        <v>PD0002</v>
      </c>
      <c r="D17" s="3">
        <v>44974</v>
      </c>
      <c r="E17" s="2">
        <v>3</v>
      </c>
      <c r="F17" s="2">
        <f>E17*_xlfn.XLOOKUP(C17,tbProduct[Product_ID],tbProduct[Price per Unit],,0)</f>
        <v>1500</v>
      </c>
    </row>
    <row r="18" spans="1:6" x14ac:dyDescent="0.35">
      <c r="A18" s="2">
        <v>17</v>
      </c>
      <c r="B18" s="2" t="s">
        <v>31</v>
      </c>
      <c r="C18" s="2" t="str" cm="1">
        <f t="array" ref="C18">INDEX(tbProduct[Product_ID],MATCH(1,(tbProduct[Product Category]=retail_sales_dataset[[#This Row],[Product Category]])*(tbProduct[Price per Unit]=retail_sales_dataset[[#This Row],[Price per Unit]]),0))</f>
        <v>PD0005</v>
      </c>
      <c r="D18" s="3">
        <v>45038</v>
      </c>
      <c r="E18" s="2">
        <v>4</v>
      </c>
      <c r="F18" s="2">
        <f>E18*_xlfn.XLOOKUP(C18,tbProduct[Product_ID],tbProduct[Price per Unit],,0)</f>
        <v>100</v>
      </c>
    </row>
    <row r="19" spans="1:6" x14ac:dyDescent="0.35">
      <c r="A19" s="2">
        <v>18</v>
      </c>
      <c r="B19" s="2" t="s">
        <v>32</v>
      </c>
      <c r="C19" s="2" t="str" cm="1">
        <f t="array" ref="C19">INDEX(tbProduct[Product_ID],MATCH(1,(tbProduct[Product Category]=retail_sales_dataset[[#This Row],[Product Category]])*(tbProduct[Price per Unit]=retail_sales_dataset[[#This Row],[Price per Unit]]),0))</f>
        <v>PD0006</v>
      </c>
      <c r="D19" s="3">
        <v>45046</v>
      </c>
      <c r="E19" s="2">
        <v>2</v>
      </c>
      <c r="F19" s="2">
        <f>E19*_xlfn.XLOOKUP(C19,tbProduct[Product_ID],tbProduct[Price per Unit],,0)</f>
        <v>50</v>
      </c>
    </row>
    <row r="20" spans="1:6" x14ac:dyDescent="0.35">
      <c r="A20" s="2">
        <v>19</v>
      </c>
      <c r="B20" s="2" t="s">
        <v>33</v>
      </c>
      <c r="C20" s="2" t="str" cm="1">
        <f t="array" ref="C20">INDEX(tbProduct[Product_ID],MATCH(1,(tbProduct[Product Category]=retail_sales_dataset[[#This Row],[Product Category]])*(tbProduct[Price per Unit]=retail_sales_dataset[[#This Row],[Price per Unit]]),0))</f>
        <v>PD0005</v>
      </c>
      <c r="D20" s="3">
        <v>45185</v>
      </c>
      <c r="E20" s="2">
        <v>2</v>
      </c>
      <c r="F20" s="2">
        <f>E20*_xlfn.XLOOKUP(C20,tbProduct[Product_ID],tbProduct[Price per Unit],,0)</f>
        <v>50</v>
      </c>
    </row>
    <row r="21" spans="1:6" x14ac:dyDescent="0.35">
      <c r="A21" s="2">
        <v>20</v>
      </c>
      <c r="B21" s="2" t="s">
        <v>34</v>
      </c>
      <c r="C21" s="2" t="str" cm="1">
        <f t="array" ref="C21">INDEX(tbProduct[Product_ID],MATCH(1,(tbProduct[Product Category]=retail_sales_dataset[[#This Row],[Product Category]])*(tbProduct[Price per Unit]=retail_sales_dataset[[#This Row],[Price per Unit]]),0))</f>
        <v>PD0012</v>
      </c>
      <c r="D21" s="3">
        <v>45235</v>
      </c>
      <c r="E21" s="2">
        <v>3</v>
      </c>
      <c r="F21" s="2">
        <f>E21*_xlfn.XLOOKUP(C21,tbProduct[Product_ID],tbProduct[Price per Unit],,0)</f>
        <v>900</v>
      </c>
    </row>
    <row r="22" spans="1:6" x14ac:dyDescent="0.35">
      <c r="A22" s="2">
        <v>21</v>
      </c>
      <c r="B22" s="2" t="s">
        <v>35</v>
      </c>
      <c r="C22" s="2" t="str" cm="1">
        <f t="array" ref="C22">INDEX(tbProduct[Product_ID],MATCH(1,(tbProduct[Product Category]=retail_sales_dataset[[#This Row],[Product Category]])*(tbProduct[Price per Unit]=retail_sales_dataset[[#This Row],[Price per Unit]]),0))</f>
        <v>PD0013</v>
      </c>
      <c r="D22" s="3">
        <v>44940</v>
      </c>
      <c r="E22" s="2">
        <v>1</v>
      </c>
      <c r="F22" s="2">
        <f>E22*_xlfn.XLOOKUP(C22,tbProduct[Product_ID],tbProduct[Price per Unit],,0)</f>
        <v>500</v>
      </c>
    </row>
    <row r="23" spans="1:6" x14ac:dyDescent="0.35">
      <c r="A23" s="2">
        <v>22</v>
      </c>
      <c r="B23" s="2" t="s">
        <v>36</v>
      </c>
      <c r="C23" s="2" t="str" cm="1">
        <f t="array" ref="C23">INDEX(tbProduct[Product_ID],MATCH(1,(tbProduct[Product Category]=retail_sales_dataset[[#This Row],[Product Category]])*(tbProduct[Price per Unit]=retail_sales_dataset[[#This Row],[Price per Unit]]),0))</f>
        <v>PD0008</v>
      </c>
      <c r="D23" s="3">
        <v>45214</v>
      </c>
      <c r="E23" s="2">
        <v>2</v>
      </c>
      <c r="F23" s="2">
        <f>E23*_xlfn.XLOOKUP(C23,tbProduct[Product_ID],tbProduct[Price per Unit],,0)</f>
        <v>100</v>
      </c>
    </row>
    <row r="24" spans="1:6" x14ac:dyDescent="0.35">
      <c r="A24" s="2">
        <v>23</v>
      </c>
      <c r="B24" s="2" t="s">
        <v>37</v>
      </c>
      <c r="C24" s="2" t="str" cm="1">
        <f t="array" ref="C24">INDEX(tbProduct[Product_ID],MATCH(1,(tbProduct[Product Category]=retail_sales_dataset[[#This Row],[Product Category]])*(tbProduct[Price per Unit]=retail_sales_dataset[[#This Row],[Price per Unit]]),0))</f>
        <v>PD0011</v>
      </c>
      <c r="D24" s="3">
        <v>45028</v>
      </c>
      <c r="E24" s="2">
        <v>4</v>
      </c>
      <c r="F24" s="2">
        <f>E24*_xlfn.XLOOKUP(C24,tbProduct[Product_ID],tbProduct[Price per Unit],,0)</f>
        <v>120</v>
      </c>
    </row>
    <row r="25" spans="1:6" x14ac:dyDescent="0.35">
      <c r="A25" s="2">
        <v>24</v>
      </c>
      <c r="B25" s="2" t="s">
        <v>38</v>
      </c>
      <c r="C25" s="2" t="str" cm="1">
        <f t="array" ref="C25">INDEX(tbProduct[Product_ID],MATCH(1,(tbProduct[Product Category]=retail_sales_dataset[[#This Row],[Product Category]])*(tbProduct[Price per Unit]=retail_sales_dataset[[#This Row],[Price per Unit]]),0))</f>
        <v>PD0012</v>
      </c>
      <c r="D25" s="3">
        <v>45259</v>
      </c>
      <c r="E25" s="2">
        <v>1</v>
      </c>
      <c r="F25" s="2">
        <f>E25*_xlfn.XLOOKUP(C25,tbProduct[Product_ID],tbProduct[Price per Unit],,0)</f>
        <v>300</v>
      </c>
    </row>
    <row r="26" spans="1:6" x14ac:dyDescent="0.35">
      <c r="A26" s="2">
        <v>25</v>
      </c>
      <c r="B26" s="2" t="s">
        <v>39</v>
      </c>
      <c r="C26" s="2" t="str" cm="1">
        <f t="array" ref="C26">INDEX(tbProduct[Product_ID],MATCH(1,(tbProduct[Product Category]=retail_sales_dataset[[#This Row],[Product Category]])*(tbProduct[Price per Unit]=retail_sales_dataset[[#This Row],[Price per Unit]]),0))</f>
        <v>PD0001</v>
      </c>
      <c r="D26" s="3">
        <v>45286</v>
      </c>
      <c r="E26" s="2">
        <v>1</v>
      </c>
      <c r="F26" s="2">
        <f>E26*_xlfn.XLOOKUP(C26,tbProduct[Product_ID],tbProduct[Price per Unit],,0)</f>
        <v>50</v>
      </c>
    </row>
    <row r="27" spans="1:6" x14ac:dyDescent="0.35">
      <c r="A27" s="2">
        <v>26</v>
      </c>
      <c r="B27" s="2" t="s">
        <v>40</v>
      </c>
      <c r="C27" s="2" t="str" cm="1">
        <f t="array" ref="C27">INDEX(tbProduct[Product_ID],MATCH(1,(tbProduct[Product Category]=retail_sales_dataset[[#This Row],[Product Category]])*(tbProduct[Price per Unit]=retail_sales_dataset[[#This Row],[Price per Unit]]),0))</f>
        <v>PD0010</v>
      </c>
      <c r="D27" s="3">
        <v>45206</v>
      </c>
      <c r="E27" s="2">
        <v>2</v>
      </c>
      <c r="F27" s="2">
        <f>E27*_xlfn.XLOOKUP(C27,tbProduct[Product_ID],tbProduct[Price per Unit],,0)</f>
        <v>1000</v>
      </c>
    </row>
    <row r="28" spans="1:6" x14ac:dyDescent="0.35">
      <c r="A28" s="2">
        <v>27</v>
      </c>
      <c r="B28" s="2" t="s">
        <v>41</v>
      </c>
      <c r="C28" s="2" t="str" cm="1">
        <f t="array" ref="C28">INDEX(tbProduct[Product_ID],MATCH(1,(tbProduct[Product Category]=retail_sales_dataset[[#This Row],[Product Category]])*(tbProduct[Price per Unit]=retail_sales_dataset[[#This Row],[Price per Unit]]),0))</f>
        <v>PD0009</v>
      </c>
      <c r="D28" s="3">
        <v>45141</v>
      </c>
      <c r="E28" s="2">
        <v>2</v>
      </c>
      <c r="F28" s="2">
        <f>E28*_xlfn.XLOOKUP(C28,tbProduct[Product_ID],tbProduct[Price per Unit],,0)</f>
        <v>50</v>
      </c>
    </row>
    <row r="29" spans="1:6" x14ac:dyDescent="0.35">
      <c r="A29" s="2">
        <v>28</v>
      </c>
      <c r="B29" s="2" t="s">
        <v>42</v>
      </c>
      <c r="C29" s="2" t="str" cm="1">
        <f t="array" ref="C29">INDEX(tbProduct[Product_ID],MATCH(1,(tbProduct[Product Category]=retail_sales_dataset[[#This Row],[Product Category]])*(tbProduct[Price per Unit]=retail_sales_dataset[[#This Row],[Price per Unit]]),0))</f>
        <v>PD0013</v>
      </c>
      <c r="D29" s="3">
        <v>45039</v>
      </c>
      <c r="E29" s="2">
        <v>1</v>
      </c>
      <c r="F29" s="2">
        <f>E29*_xlfn.XLOOKUP(C29,tbProduct[Product_ID],tbProduct[Price per Unit],,0)</f>
        <v>500</v>
      </c>
    </row>
    <row r="30" spans="1:6" x14ac:dyDescent="0.35">
      <c r="A30" s="2">
        <v>29</v>
      </c>
      <c r="B30" s="2" t="s">
        <v>43</v>
      </c>
      <c r="C30" s="2" t="str" cm="1">
        <f t="array" ref="C30">INDEX(tbProduct[Product_ID],MATCH(1,(tbProduct[Product Category]=retail_sales_dataset[[#This Row],[Product Category]])*(tbProduct[Price per Unit]=retail_sales_dataset[[#This Row],[Price per Unit]]),0))</f>
        <v>PD0003</v>
      </c>
      <c r="D30" s="3">
        <v>45156</v>
      </c>
      <c r="E30" s="2">
        <v>1</v>
      </c>
      <c r="F30" s="2">
        <f>E30*_xlfn.XLOOKUP(C30,tbProduct[Product_ID],tbProduct[Price per Unit],,0)</f>
        <v>30</v>
      </c>
    </row>
    <row r="31" spans="1:6" x14ac:dyDescent="0.35">
      <c r="A31" s="2">
        <v>30</v>
      </c>
      <c r="B31" s="2" t="s">
        <v>44</v>
      </c>
      <c r="C31" s="2" t="str" cm="1">
        <f t="array" ref="C31">INDEX(tbProduct[Product_ID],MATCH(1,(tbProduct[Product Category]=retail_sales_dataset[[#This Row],[Product Category]])*(tbProduct[Price per Unit]=retail_sales_dataset[[#This Row],[Price per Unit]]),0))</f>
        <v>PD0014</v>
      </c>
      <c r="D31" s="3">
        <v>45228</v>
      </c>
      <c r="E31" s="2">
        <v>3</v>
      </c>
      <c r="F31" s="2">
        <f>E31*_xlfn.XLOOKUP(C31,tbProduct[Product_ID],tbProduct[Price per Unit],,0)</f>
        <v>900</v>
      </c>
    </row>
    <row r="32" spans="1:6" x14ac:dyDescent="0.35">
      <c r="A32" s="2">
        <v>31</v>
      </c>
      <c r="B32" s="2" t="s">
        <v>45</v>
      </c>
      <c r="C32" s="2" t="str" cm="1">
        <f t="array" ref="C32">INDEX(tbProduct[Product_ID],MATCH(1,(tbProduct[Product Category]=retail_sales_dataset[[#This Row],[Product Category]])*(tbProduct[Price per Unit]=retail_sales_dataset[[#This Row],[Price per Unit]]),0))</f>
        <v>PD0007</v>
      </c>
      <c r="D32" s="3">
        <v>45069</v>
      </c>
      <c r="E32" s="2">
        <v>4</v>
      </c>
      <c r="F32" s="2">
        <f>E32*_xlfn.XLOOKUP(C32,tbProduct[Product_ID],tbProduct[Price per Unit],,0)</f>
        <v>1200</v>
      </c>
    </row>
    <row r="33" spans="1:6" x14ac:dyDescent="0.35">
      <c r="A33" s="2">
        <v>32</v>
      </c>
      <c r="B33" s="2" t="s">
        <v>46</v>
      </c>
      <c r="C33" s="2" t="str" cm="1">
        <f t="array" ref="C33">INDEX(tbProduct[Product_ID],MATCH(1,(tbProduct[Product Category]=retail_sales_dataset[[#This Row],[Product Category]])*(tbProduct[Price per Unit]=retail_sales_dataset[[#This Row],[Price per Unit]]),0))</f>
        <v>PD0004</v>
      </c>
      <c r="D33" s="3">
        <v>44930</v>
      </c>
      <c r="E33" s="2">
        <v>3</v>
      </c>
      <c r="F33" s="2">
        <f>E33*_xlfn.XLOOKUP(C33,tbProduct[Product_ID],tbProduct[Price per Unit],,0)</f>
        <v>90</v>
      </c>
    </row>
    <row r="34" spans="1:6" x14ac:dyDescent="0.35">
      <c r="A34" s="2">
        <v>33</v>
      </c>
      <c r="B34" s="2" t="s">
        <v>47</v>
      </c>
      <c r="C34" s="2" t="str" cm="1">
        <f t="array" ref="C34">INDEX(tbProduct[Product_ID],MATCH(1,(tbProduct[Product Category]=retail_sales_dataset[[#This Row],[Product Category]])*(tbProduct[Price per Unit]=retail_sales_dataset[[#This Row],[Price per Unit]]),0))</f>
        <v>PD0015</v>
      </c>
      <c r="D34" s="3">
        <v>45008</v>
      </c>
      <c r="E34" s="2">
        <v>2</v>
      </c>
      <c r="F34" s="2">
        <f>E34*_xlfn.XLOOKUP(C34,tbProduct[Product_ID],tbProduct[Price per Unit],,0)</f>
        <v>100</v>
      </c>
    </row>
    <row r="35" spans="1:6" x14ac:dyDescent="0.35">
      <c r="A35" s="2">
        <v>34</v>
      </c>
      <c r="B35" s="2" t="s">
        <v>48</v>
      </c>
      <c r="C35" s="2" t="str" cm="1">
        <f t="array" ref="C35">INDEX(tbProduct[Product_ID],MATCH(1,(tbProduct[Product Category]=retail_sales_dataset[[#This Row],[Product Category]])*(tbProduct[Price per Unit]=retail_sales_dataset[[#This Row],[Price per Unit]]),0))</f>
        <v>PD0008</v>
      </c>
      <c r="D35" s="3">
        <v>45284</v>
      </c>
      <c r="E35" s="2">
        <v>3</v>
      </c>
      <c r="F35" s="2">
        <f>E35*_xlfn.XLOOKUP(C35,tbProduct[Product_ID],tbProduct[Price per Unit],,0)</f>
        <v>150</v>
      </c>
    </row>
    <row r="36" spans="1:6" x14ac:dyDescent="0.35">
      <c r="A36" s="2">
        <v>35</v>
      </c>
      <c r="B36" s="2" t="s">
        <v>49</v>
      </c>
      <c r="C36" s="2" t="str" cm="1">
        <f t="array" ref="C36">INDEX(tbProduct[Product_ID],MATCH(1,(tbProduct[Product Category]=retail_sales_dataset[[#This Row],[Product Category]])*(tbProduct[Price per Unit]=retail_sales_dataset[[#This Row],[Price per Unit]]),0))</f>
        <v>PD0014</v>
      </c>
      <c r="D36" s="3">
        <v>45143</v>
      </c>
      <c r="E36" s="2">
        <v>3</v>
      </c>
      <c r="F36" s="2">
        <f>E36*_xlfn.XLOOKUP(C36,tbProduct[Product_ID],tbProduct[Price per Unit],,0)</f>
        <v>900</v>
      </c>
    </row>
    <row r="37" spans="1:6" x14ac:dyDescent="0.35">
      <c r="A37" s="2">
        <v>36</v>
      </c>
      <c r="B37" s="2" t="s">
        <v>50</v>
      </c>
      <c r="C37" s="2" t="str" cm="1">
        <f t="array" ref="C37">INDEX(tbProduct[Product_ID],MATCH(1,(tbProduct[Product Category]=retail_sales_dataset[[#This Row],[Product Category]])*(tbProduct[Price per Unit]=retail_sales_dataset[[#This Row],[Price per Unit]]),0))</f>
        <v>PD0014</v>
      </c>
      <c r="D37" s="3">
        <v>45101</v>
      </c>
      <c r="E37" s="2">
        <v>3</v>
      </c>
      <c r="F37" s="2">
        <f>E37*_xlfn.XLOOKUP(C37,tbProduct[Product_ID],tbProduct[Price per Unit],,0)</f>
        <v>900</v>
      </c>
    </row>
    <row r="38" spans="1:6" x14ac:dyDescent="0.35">
      <c r="A38" s="2">
        <v>37</v>
      </c>
      <c r="B38" s="2" t="s">
        <v>51</v>
      </c>
      <c r="C38" s="2" t="str" cm="1">
        <f t="array" ref="C38">INDEX(tbProduct[Product_ID],MATCH(1,(tbProduct[Product Category]=retail_sales_dataset[[#This Row],[Product Category]])*(tbProduct[Price per Unit]=retail_sales_dataset[[#This Row],[Price per Unit]]),0))</f>
        <v>PD0009</v>
      </c>
      <c r="D38" s="3">
        <v>45069</v>
      </c>
      <c r="E38" s="2">
        <v>3</v>
      </c>
      <c r="F38" s="2">
        <f>E38*_xlfn.XLOOKUP(C38,tbProduct[Product_ID],tbProduct[Price per Unit],,0)</f>
        <v>75</v>
      </c>
    </row>
    <row r="39" spans="1:6" x14ac:dyDescent="0.35">
      <c r="A39" s="2">
        <v>38</v>
      </c>
      <c r="B39" s="2" t="s">
        <v>52</v>
      </c>
      <c r="C39" s="2" t="str" cm="1">
        <f t="array" ref="C39">INDEX(tbProduct[Product_ID],MATCH(1,(tbProduct[Product Category]=retail_sales_dataset[[#This Row],[Product Category]])*(tbProduct[Price per Unit]=retail_sales_dataset[[#This Row],[Price per Unit]]),0))</f>
        <v>PD0001</v>
      </c>
      <c r="D39" s="3">
        <v>45006</v>
      </c>
      <c r="E39" s="2">
        <v>4</v>
      </c>
      <c r="F39" s="2">
        <f>E39*_xlfn.XLOOKUP(C39,tbProduct[Product_ID],tbProduct[Price per Unit],,0)</f>
        <v>200</v>
      </c>
    </row>
    <row r="40" spans="1:6" x14ac:dyDescent="0.35">
      <c r="A40" s="2">
        <v>39</v>
      </c>
      <c r="B40" s="2" t="s">
        <v>53</v>
      </c>
      <c r="C40" s="2" t="str" cm="1">
        <f t="array" ref="C40">INDEX(tbProduct[Product_ID],MATCH(1,(tbProduct[Product Category]=retail_sales_dataset[[#This Row],[Product Category]])*(tbProduct[Price per Unit]=retail_sales_dataset[[#This Row],[Price per Unit]]),0))</f>
        <v>PD0011</v>
      </c>
      <c r="D40" s="3">
        <v>45037</v>
      </c>
      <c r="E40" s="2">
        <v>4</v>
      </c>
      <c r="F40" s="2">
        <f>E40*_xlfn.XLOOKUP(C40,tbProduct[Product_ID],tbProduct[Price per Unit],,0)</f>
        <v>120</v>
      </c>
    </row>
    <row r="41" spans="1:6" x14ac:dyDescent="0.35">
      <c r="A41" s="2">
        <v>40</v>
      </c>
      <c r="B41" s="2" t="s">
        <v>54</v>
      </c>
      <c r="C41" s="2" t="str" cm="1">
        <f t="array" ref="C41">INDEX(tbProduct[Product_ID],MATCH(1,(tbProduct[Product Category]=retail_sales_dataset[[#This Row],[Product Category]])*(tbProduct[Price per Unit]=retail_sales_dataset[[#This Row],[Price per Unit]]),0))</f>
        <v>PD0001</v>
      </c>
      <c r="D41" s="3">
        <v>45099</v>
      </c>
      <c r="E41" s="2">
        <v>1</v>
      </c>
      <c r="F41" s="2">
        <f>E41*_xlfn.XLOOKUP(C41,tbProduct[Product_ID],tbProduct[Price per Unit],,0)</f>
        <v>50</v>
      </c>
    </row>
    <row r="42" spans="1:6" x14ac:dyDescent="0.35">
      <c r="A42" s="2">
        <v>41</v>
      </c>
      <c r="B42" s="2" t="s">
        <v>55</v>
      </c>
      <c r="C42" s="2" t="str" cm="1">
        <f t="array" ref="C42">INDEX(tbProduct[Product_ID],MATCH(1,(tbProduct[Product Category]=retail_sales_dataset[[#This Row],[Product Category]])*(tbProduct[Price per Unit]=retail_sales_dataset[[#This Row],[Price per Unit]]),0))</f>
        <v>PD0005</v>
      </c>
      <c r="D42" s="3">
        <v>44979</v>
      </c>
      <c r="E42" s="2">
        <v>2</v>
      </c>
      <c r="F42" s="2">
        <f>E42*_xlfn.XLOOKUP(C42,tbProduct[Product_ID],tbProduct[Price per Unit],,0)</f>
        <v>50</v>
      </c>
    </row>
    <row r="43" spans="1:6" x14ac:dyDescent="0.35">
      <c r="A43" s="2">
        <v>42</v>
      </c>
      <c r="B43" s="2" t="s">
        <v>56</v>
      </c>
      <c r="C43" s="2" t="str" cm="1">
        <f t="array" ref="C43">INDEX(tbProduct[Product_ID],MATCH(1,(tbProduct[Product Category]=retail_sales_dataset[[#This Row],[Product Category]])*(tbProduct[Price per Unit]=retail_sales_dataset[[#This Row],[Price per Unit]]),0))</f>
        <v>PD0012</v>
      </c>
      <c r="D43" s="3">
        <v>44974</v>
      </c>
      <c r="E43" s="2">
        <v>3</v>
      </c>
      <c r="F43" s="2">
        <f>E43*_xlfn.XLOOKUP(C43,tbProduct[Product_ID],tbProduct[Price per Unit],,0)</f>
        <v>900</v>
      </c>
    </row>
    <row r="44" spans="1:6" x14ac:dyDescent="0.35">
      <c r="A44" s="2">
        <v>43</v>
      </c>
      <c r="B44" s="2" t="s">
        <v>57</v>
      </c>
      <c r="C44" s="2" t="str" cm="1">
        <f t="array" ref="C44">INDEX(tbProduct[Product_ID],MATCH(1,(tbProduct[Product Category]=retail_sales_dataset[[#This Row],[Product Category]])*(tbProduct[Price per Unit]=retail_sales_dataset[[#This Row],[Price per Unit]]),0))</f>
        <v>PD0012</v>
      </c>
      <c r="D44" s="3">
        <v>45121</v>
      </c>
      <c r="E44" s="2">
        <v>1</v>
      </c>
      <c r="F44" s="2">
        <f>E44*_xlfn.XLOOKUP(C44,tbProduct[Product_ID],tbProduct[Price per Unit],,0)</f>
        <v>300</v>
      </c>
    </row>
    <row r="45" spans="1:6" x14ac:dyDescent="0.35">
      <c r="A45" s="2">
        <v>44</v>
      </c>
      <c r="B45" s="2" t="s">
        <v>58</v>
      </c>
      <c r="C45" s="2" t="str" cm="1">
        <f t="array" ref="C45">INDEX(tbProduct[Product_ID],MATCH(1,(tbProduct[Product Category]=retail_sales_dataset[[#This Row],[Product Category]])*(tbProduct[Price per Unit]=retail_sales_dataset[[#This Row],[Price per Unit]]),0))</f>
        <v>PD0005</v>
      </c>
      <c r="D45" s="3">
        <v>44976</v>
      </c>
      <c r="E45" s="2">
        <v>1</v>
      </c>
      <c r="F45" s="2">
        <f>E45*_xlfn.XLOOKUP(C45,tbProduct[Product_ID],tbProduct[Price per Unit],,0)</f>
        <v>25</v>
      </c>
    </row>
    <row r="46" spans="1:6" x14ac:dyDescent="0.35">
      <c r="A46" s="2">
        <v>45</v>
      </c>
      <c r="B46" s="2" t="s">
        <v>59</v>
      </c>
      <c r="C46" s="2" t="str" cm="1">
        <f t="array" ref="C46">INDEX(tbProduct[Product_ID],MATCH(1,(tbProduct[Product Category]=retail_sales_dataset[[#This Row],[Product Category]])*(tbProduct[Price per Unit]=retail_sales_dataset[[#This Row],[Price per Unit]]),0))</f>
        <v>PD0003</v>
      </c>
      <c r="D46" s="3">
        <v>45110</v>
      </c>
      <c r="E46" s="2">
        <v>1</v>
      </c>
      <c r="F46" s="2">
        <f>E46*_xlfn.XLOOKUP(C46,tbProduct[Product_ID],tbProduct[Price per Unit],,0)</f>
        <v>30</v>
      </c>
    </row>
    <row r="47" spans="1:6" x14ac:dyDescent="0.35">
      <c r="A47" s="2">
        <v>46</v>
      </c>
      <c r="B47" s="2" t="s">
        <v>60</v>
      </c>
      <c r="C47" s="2" t="str" cm="1">
        <f t="array" ref="C47">INDEX(tbProduct[Product_ID],MATCH(1,(tbProduct[Product Category]=retail_sales_dataset[[#This Row],[Product Category]])*(tbProduct[Price per Unit]=retail_sales_dataset[[#This Row],[Price per Unit]]),0))</f>
        <v>PD0007</v>
      </c>
      <c r="D47" s="3">
        <v>45103</v>
      </c>
      <c r="E47" s="2">
        <v>4</v>
      </c>
      <c r="F47" s="2">
        <f>E47*_xlfn.XLOOKUP(C47,tbProduct[Product_ID],tbProduct[Price per Unit],,0)</f>
        <v>1200</v>
      </c>
    </row>
    <row r="48" spans="1:6" x14ac:dyDescent="0.35">
      <c r="A48" s="2">
        <v>47</v>
      </c>
      <c r="B48" s="2" t="s">
        <v>61</v>
      </c>
      <c r="C48" s="2" t="str" cm="1">
        <f t="array" ref="C48">INDEX(tbProduct[Product_ID],MATCH(1,(tbProduct[Product Category]=retail_sales_dataset[[#This Row],[Product Category]])*(tbProduct[Price per Unit]=retail_sales_dataset[[#This Row],[Price per Unit]]),0))</f>
        <v>PD0013</v>
      </c>
      <c r="D48" s="3">
        <v>45236</v>
      </c>
      <c r="E48" s="2">
        <v>3</v>
      </c>
      <c r="F48" s="2">
        <f>E48*_xlfn.XLOOKUP(C48,tbProduct[Product_ID],tbProduct[Price per Unit],,0)</f>
        <v>1500</v>
      </c>
    </row>
    <row r="49" spans="1:6" x14ac:dyDescent="0.35">
      <c r="A49" s="2">
        <v>48</v>
      </c>
      <c r="B49" s="2" t="s">
        <v>62</v>
      </c>
      <c r="C49" s="2" t="str" cm="1">
        <f t="array" ref="C49">INDEX(tbProduct[Product_ID],MATCH(1,(tbProduct[Product Category]=retail_sales_dataset[[#This Row],[Product Category]])*(tbProduct[Price per Unit]=retail_sales_dataset[[#This Row],[Price per Unit]]),0))</f>
        <v>PD0007</v>
      </c>
      <c r="D49" s="3">
        <v>45062</v>
      </c>
      <c r="E49" s="2">
        <v>3</v>
      </c>
      <c r="F49" s="2">
        <f>E49*_xlfn.XLOOKUP(C49,tbProduct[Product_ID],tbProduct[Price per Unit],,0)</f>
        <v>900</v>
      </c>
    </row>
    <row r="50" spans="1:6" x14ac:dyDescent="0.35">
      <c r="A50" s="2">
        <v>49</v>
      </c>
      <c r="B50" s="2" t="s">
        <v>63</v>
      </c>
      <c r="C50" s="2" t="str" cm="1">
        <f t="array" ref="C50">INDEX(tbProduct[Product_ID],MATCH(1,(tbProduct[Product Category]=retail_sales_dataset[[#This Row],[Product Category]])*(tbProduct[Price per Unit]=retail_sales_dataset[[#This Row],[Price per Unit]]),0))</f>
        <v>PD0010</v>
      </c>
      <c r="D50" s="3">
        <v>44949</v>
      </c>
      <c r="E50" s="2">
        <v>2</v>
      </c>
      <c r="F50" s="2">
        <f>E50*_xlfn.XLOOKUP(C50,tbProduct[Product_ID],tbProduct[Price per Unit],,0)</f>
        <v>1000</v>
      </c>
    </row>
    <row r="51" spans="1:6" x14ac:dyDescent="0.35">
      <c r="A51" s="2">
        <v>50</v>
      </c>
      <c r="B51" s="2" t="s">
        <v>64</v>
      </c>
      <c r="C51" s="2" t="str" cm="1">
        <f t="array" ref="C51">INDEX(tbProduct[Product_ID],MATCH(1,(tbProduct[Product Category]=retail_sales_dataset[[#This Row],[Product Category]])*(tbProduct[Price per Unit]=retail_sales_dataset[[#This Row],[Price per Unit]]),0))</f>
        <v>PD0009</v>
      </c>
      <c r="D51" s="3">
        <v>45162</v>
      </c>
      <c r="E51" s="2">
        <v>3</v>
      </c>
      <c r="F51" s="2">
        <f>E51*_xlfn.XLOOKUP(C51,tbProduct[Product_ID],tbProduct[Price per Unit],,0)</f>
        <v>75</v>
      </c>
    </row>
    <row r="52" spans="1:6" x14ac:dyDescent="0.35">
      <c r="A52" s="2">
        <v>51</v>
      </c>
      <c r="B52" s="2" t="s">
        <v>65</v>
      </c>
      <c r="C52" s="2" t="str" cm="1">
        <f t="array" ref="C52">INDEX(tbProduct[Product_ID],MATCH(1,(tbProduct[Product Category]=retail_sales_dataset[[#This Row],[Product Category]])*(tbProduct[Price per Unit]=retail_sales_dataset[[#This Row],[Price per Unit]]),0))</f>
        <v>PD0009</v>
      </c>
      <c r="D52" s="3">
        <v>45201</v>
      </c>
      <c r="E52" s="2">
        <v>3</v>
      </c>
      <c r="F52" s="2">
        <f>E52*_xlfn.XLOOKUP(C52,tbProduct[Product_ID],tbProduct[Price per Unit],,0)</f>
        <v>75</v>
      </c>
    </row>
    <row r="53" spans="1:6" x14ac:dyDescent="0.35">
      <c r="A53" s="2">
        <v>52</v>
      </c>
      <c r="B53" s="2" t="s">
        <v>66</v>
      </c>
      <c r="C53" s="2" t="str" cm="1">
        <f t="array" ref="C53">INDEX(tbProduct[Product_ID],MATCH(1,(tbProduct[Product Category]=retail_sales_dataset[[#This Row],[Product Category]])*(tbProduct[Price per Unit]=retail_sales_dataset[[#This Row],[Price per Unit]]),0))</f>
        <v>PD0014</v>
      </c>
      <c r="D53" s="3">
        <v>44990</v>
      </c>
      <c r="E53" s="2">
        <v>1</v>
      </c>
      <c r="F53" s="2">
        <f>E53*_xlfn.XLOOKUP(C53,tbProduct[Product_ID],tbProduct[Price per Unit],,0)</f>
        <v>300</v>
      </c>
    </row>
    <row r="54" spans="1:6" x14ac:dyDescent="0.35">
      <c r="A54" s="2">
        <v>53</v>
      </c>
      <c r="B54" s="2" t="s">
        <v>67</v>
      </c>
      <c r="C54" s="2" t="str" cm="1">
        <f t="array" ref="C54">INDEX(tbProduct[Product_ID],MATCH(1,(tbProduct[Product Category]=retail_sales_dataset[[#This Row],[Product Category]])*(tbProduct[Price per Unit]=retail_sales_dataset[[#This Row],[Price per Unit]]),0))</f>
        <v>PD0015</v>
      </c>
      <c r="D54" s="3">
        <v>45120</v>
      </c>
      <c r="E54" s="2">
        <v>2</v>
      </c>
      <c r="F54" s="2">
        <f>E54*_xlfn.XLOOKUP(C54,tbProduct[Product_ID],tbProduct[Price per Unit],,0)</f>
        <v>100</v>
      </c>
    </row>
    <row r="55" spans="1:6" x14ac:dyDescent="0.35">
      <c r="A55" s="2">
        <v>54</v>
      </c>
      <c r="B55" s="2" t="s">
        <v>68</v>
      </c>
      <c r="C55" s="2" t="str" cm="1">
        <f t="array" ref="C55">INDEX(tbProduct[Product_ID],MATCH(1,(tbProduct[Product Category]=retail_sales_dataset[[#This Row],[Product Category]])*(tbProduct[Price per Unit]=retail_sales_dataset[[#This Row],[Price per Unit]]),0))</f>
        <v>PD0010</v>
      </c>
      <c r="D55" s="3">
        <v>44967</v>
      </c>
      <c r="E55" s="2">
        <v>3</v>
      </c>
      <c r="F55" s="2">
        <f>E55*_xlfn.XLOOKUP(C55,tbProduct[Product_ID],tbProduct[Price per Unit],,0)</f>
        <v>1500</v>
      </c>
    </row>
    <row r="56" spans="1:6" x14ac:dyDescent="0.35">
      <c r="A56" s="2">
        <v>55</v>
      </c>
      <c r="B56" s="2" t="s">
        <v>69</v>
      </c>
      <c r="C56" s="2" t="str" cm="1">
        <f t="array" ref="C56">INDEX(tbProduct[Product_ID],MATCH(1,(tbProduct[Product Category]=retail_sales_dataset[[#This Row],[Product Category]])*(tbProduct[Price per Unit]=retail_sales_dataset[[#This Row],[Price per Unit]]),0))</f>
        <v>PD0004</v>
      </c>
      <c r="D56" s="3">
        <v>45209</v>
      </c>
      <c r="E56" s="2">
        <v>4</v>
      </c>
      <c r="F56" s="2">
        <f>E56*_xlfn.XLOOKUP(C56,tbProduct[Product_ID],tbProduct[Price per Unit],,0)</f>
        <v>120</v>
      </c>
    </row>
    <row r="57" spans="1:6" x14ac:dyDescent="0.35">
      <c r="A57" s="2">
        <v>56</v>
      </c>
      <c r="B57" s="2" t="s">
        <v>70</v>
      </c>
      <c r="C57" s="2" t="str" cm="1">
        <f t="array" ref="C57">INDEX(tbProduct[Product_ID],MATCH(1,(tbProduct[Product Category]=retail_sales_dataset[[#This Row],[Product Category]])*(tbProduct[Price per Unit]=retail_sales_dataset[[#This Row],[Price per Unit]]),0))</f>
        <v>PD0012</v>
      </c>
      <c r="D57" s="3">
        <v>45077</v>
      </c>
      <c r="E57" s="2">
        <v>3</v>
      </c>
      <c r="F57" s="2">
        <f>E57*_xlfn.XLOOKUP(C57,tbProduct[Product_ID],tbProduct[Price per Unit],,0)</f>
        <v>900</v>
      </c>
    </row>
    <row r="58" spans="1:6" x14ac:dyDescent="0.35">
      <c r="A58" s="2">
        <v>57</v>
      </c>
      <c r="B58" s="2" t="s">
        <v>71</v>
      </c>
      <c r="C58" s="2" t="str" cm="1">
        <f t="array" ref="C58">INDEX(tbProduct[Product_ID],MATCH(1,(tbProduct[Product Category]=retail_sales_dataset[[#This Row],[Product Category]])*(tbProduct[Price per Unit]=retail_sales_dataset[[#This Row],[Price per Unit]]),0))</f>
        <v>PD0004</v>
      </c>
      <c r="D58" s="3">
        <v>45248</v>
      </c>
      <c r="E58" s="2">
        <v>1</v>
      </c>
      <c r="F58" s="2">
        <f>E58*_xlfn.XLOOKUP(C58,tbProduct[Product_ID],tbProduct[Price per Unit],,0)</f>
        <v>30</v>
      </c>
    </row>
    <row r="59" spans="1:6" x14ac:dyDescent="0.35">
      <c r="A59" s="2">
        <v>58</v>
      </c>
      <c r="B59" s="2" t="s">
        <v>72</v>
      </c>
      <c r="C59" s="2" t="str" cm="1">
        <f t="array" ref="C59">INDEX(tbProduct[Product_ID],MATCH(1,(tbProduct[Product Category]=retail_sales_dataset[[#This Row],[Product Category]])*(tbProduct[Price per Unit]=retail_sales_dataset[[#This Row],[Price per Unit]]),0))</f>
        <v>PD0012</v>
      </c>
      <c r="D59" s="3">
        <v>45243</v>
      </c>
      <c r="E59" s="2">
        <v>4</v>
      </c>
      <c r="F59" s="2">
        <f>E59*_xlfn.XLOOKUP(C59,tbProduct[Product_ID],tbProduct[Price per Unit],,0)</f>
        <v>1200</v>
      </c>
    </row>
    <row r="60" spans="1:6" x14ac:dyDescent="0.35">
      <c r="A60" s="2">
        <v>59</v>
      </c>
      <c r="B60" s="2" t="s">
        <v>73</v>
      </c>
      <c r="C60" s="2" t="str" cm="1">
        <f t="array" ref="C60">INDEX(tbProduct[Product_ID],MATCH(1,(tbProduct[Product Category]=retail_sales_dataset[[#This Row],[Product Category]])*(tbProduct[Price per Unit]=retail_sales_dataset[[#This Row],[Price per Unit]]),0))</f>
        <v>PD0008</v>
      </c>
      <c r="D60" s="3">
        <v>45112</v>
      </c>
      <c r="E60" s="2">
        <v>1</v>
      </c>
      <c r="F60" s="2">
        <f>E60*_xlfn.XLOOKUP(C60,tbProduct[Product_ID],tbProduct[Price per Unit],,0)</f>
        <v>50</v>
      </c>
    </row>
    <row r="61" spans="1:6" x14ac:dyDescent="0.35">
      <c r="A61" s="2">
        <v>60</v>
      </c>
      <c r="B61" s="2" t="s">
        <v>74</v>
      </c>
      <c r="C61" s="2" t="str" cm="1">
        <f t="array" ref="C61">INDEX(tbProduct[Product_ID],MATCH(1,(tbProduct[Product Category]=retail_sales_dataset[[#This Row],[Product Category]])*(tbProduct[Price per Unit]=retail_sales_dataset[[#This Row],[Price per Unit]]),0))</f>
        <v>PD0001</v>
      </c>
      <c r="D61" s="3">
        <v>45222</v>
      </c>
      <c r="E61" s="2">
        <v>3</v>
      </c>
      <c r="F61" s="2">
        <f>E61*_xlfn.XLOOKUP(C61,tbProduct[Product_ID],tbProduct[Price per Unit],,0)</f>
        <v>150</v>
      </c>
    </row>
    <row r="62" spans="1:6" x14ac:dyDescent="0.35">
      <c r="A62" s="2">
        <v>61</v>
      </c>
      <c r="B62" s="2" t="s">
        <v>75</v>
      </c>
      <c r="C62" s="2" t="str" cm="1">
        <f t="array" ref="C62">INDEX(tbProduct[Product_ID],MATCH(1,(tbProduct[Product Category]=retail_sales_dataset[[#This Row],[Product Category]])*(tbProduct[Price per Unit]=retail_sales_dataset[[#This Row],[Price per Unit]]),0))</f>
        <v>PD0001</v>
      </c>
      <c r="D62" s="3">
        <v>45025</v>
      </c>
      <c r="E62" s="2">
        <v>4</v>
      </c>
      <c r="F62" s="2">
        <f>E62*_xlfn.XLOOKUP(C62,tbProduct[Product_ID],tbProduct[Price per Unit],,0)</f>
        <v>200</v>
      </c>
    </row>
    <row r="63" spans="1:6" x14ac:dyDescent="0.35">
      <c r="A63" s="2">
        <v>62</v>
      </c>
      <c r="B63" s="2" t="s">
        <v>76</v>
      </c>
      <c r="C63" s="2" t="str" cm="1">
        <f t="array" ref="C63">INDEX(tbProduct[Product_ID],MATCH(1,(tbProduct[Product Category]=retail_sales_dataset[[#This Row],[Product Category]])*(tbProduct[Price per Unit]=retail_sales_dataset[[#This Row],[Price per Unit]]),0))</f>
        <v>PD0001</v>
      </c>
      <c r="D63" s="3">
        <v>45287</v>
      </c>
      <c r="E63" s="2">
        <v>2</v>
      </c>
      <c r="F63" s="2">
        <f>E63*_xlfn.XLOOKUP(C63,tbProduct[Product_ID],tbProduct[Price per Unit],,0)</f>
        <v>100</v>
      </c>
    </row>
    <row r="64" spans="1:6" x14ac:dyDescent="0.35">
      <c r="A64" s="2">
        <v>63</v>
      </c>
      <c r="B64" s="2" t="s">
        <v>77</v>
      </c>
      <c r="C64" s="2" t="str" cm="1">
        <f t="array" ref="C64">INDEX(tbProduct[Product_ID],MATCH(1,(tbProduct[Product Category]=retail_sales_dataset[[#This Row],[Product Category]])*(tbProduct[Price per Unit]=retail_sales_dataset[[#This Row],[Price per Unit]]),0))</f>
        <v>PD0006</v>
      </c>
      <c r="D64" s="3">
        <v>44962</v>
      </c>
      <c r="E64" s="2">
        <v>2</v>
      </c>
      <c r="F64" s="2">
        <f>E64*_xlfn.XLOOKUP(C64,tbProduct[Product_ID],tbProduct[Price per Unit],,0)</f>
        <v>50</v>
      </c>
    </row>
    <row r="65" spans="1:6" x14ac:dyDescent="0.35">
      <c r="A65" s="2">
        <v>64</v>
      </c>
      <c r="B65" s="2" t="s">
        <v>78</v>
      </c>
      <c r="C65" s="2" t="str" cm="1">
        <f t="array" ref="C65">INDEX(tbProduct[Product_ID],MATCH(1,(tbProduct[Product Category]=retail_sales_dataset[[#This Row],[Product Category]])*(tbProduct[Price per Unit]=retail_sales_dataset[[#This Row],[Price per Unit]]),0))</f>
        <v>PD0005</v>
      </c>
      <c r="D65" s="3">
        <v>44950</v>
      </c>
      <c r="E65" s="2">
        <v>4</v>
      </c>
      <c r="F65" s="2">
        <f>E65*_xlfn.XLOOKUP(C65,tbProduct[Product_ID],tbProduct[Price per Unit],,0)</f>
        <v>100</v>
      </c>
    </row>
    <row r="66" spans="1:6" x14ac:dyDescent="0.35">
      <c r="A66" s="2">
        <v>65</v>
      </c>
      <c r="B66" s="2" t="s">
        <v>79</v>
      </c>
      <c r="C66" s="2" t="str" cm="1">
        <f t="array" ref="C66">INDEX(tbProduct[Product_ID],MATCH(1,(tbProduct[Product Category]=retail_sales_dataset[[#This Row],[Product Category]])*(tbProduct[Price per Unit]=retail_sales_dataset[[#This Row],[Price per Unit]]),0))</f>
        <v>PD0010</v>
      </c>
      <c r="D66" s="3">
        <v>45265</v>
      </c>
      <c r="E66" s="2">
        <v>4</v>
      </c>
      <c r="F66" s="2">
        <f>E66*_xlfn.XLOOKUP(C66,tbProduct[Product_ID],tbProduct[Price per Unit],,0)</f>
        <v>2000</v>
      </c>
    </row>
    <row r="67" spans="1:6" x14ac:dyDescent="0.35">
      <c r="A67" s="2">
        <v>66</v>
      </c>
      <c r="B67" s="2" t="s">
        <v>80</v>
      </c>
      <c r="C67" s="2" t="str" cm="1">
        <f t="array" ref="C67">INDEX(tbProduct[Product_ID],MATCH(1,(tbProduct[Product Category]=retail_sales_dataset[[#This Row],[Product Category]])*(tbProduct[Price per Unit]=retail_sales_dataset[[#This Row],[Price per Unit]]),0))</f>
        <v>PD0003</v>
      </c>
      <c r="D67" s="3">
        <v>45043</v>
      </c>
      <c r="E67" s="2">
        <v>1</v>
      </c>
      <c r="F67" s="2">
        <f>E67*_xlfn.XLOOKUP(C67,tbProduct[Product_ID],tbProduct[Price per Unit],,0)</f>
        <v>30</v>
      </c>
    </row>
    <row r="68" spans="1:6" x14ac:dyDescent="0.35">
      <c r="A68" s="2">
        <v>67</v>
      </c>
      <c r="B68" s="2" t="s">
        <v>81</v>
      </c>
      <c r="C68" s="2" t="str" cm="1">
        <f t="array" ref="C68">INDEX(tbProduct[Product_ID],MATCH(1,(tbProduct[Product Category]=retail_sales_dataset[[#This Row],[Product Category]])*(tbProduct[Price per Unit]=retail_sales_dataset[[#This Row],[Price per Unit]]),0))</f>
        <v>PD0014</v>
      </c>
      <c r="D68" s="3">
        <v>45075</v>
      </c>
      <c r="E68" s="2">
        <v>4</v>
      </c>
      <c r="F68" s="2">
        <f>E68*_xlfn.XLOOKUP(C68,tbProduct[Product_ID],tbProduct[Price per Unit],,0)</f>
        <v>1200</v>
      </c>
    </row>
    <row r="69" spans="1:6" x14ac:dyDescent="0.35">
      <c r="A69" s="2">
        <v>68</v>
      </c>
      <c r="B69" s="2" t="s">
        <v>82</v>
      </c>
      <c r="C69" s="2" t="str" cm="1">
        <f t="array" ref="C69">INDEX(tbProduct[Product_ID],MATCH(1,(tbProduct[Product Category]=retail_sales_dataset[[#This Row],[Product Category]])*(tbProduct[Price per Unit]=retail_sales_dataset[[#This Row],[Price per Unit]]),0))</f>
        <v>PD0007</v>
      </c>
      <c r="D69" s="3">
        <v>44967</v>
      </c>
      <c r="E69" s="2">
        <v>1</v>
      </c>
      <c r="F69" s="2">
        <f>E69*_xlfn.XLOOKUP(C69,tbProduct[Product_ID],tbProduct[Price per Unit],,0)</f>
        <v>300</v>
      </c>
    </row>
    <row r="70" spans="1:6" x14ac:dyDescent="0.35">
      <c r="A70" s="2">
        <v>69</v>
      </c>
      <c r="B70" s="2" t="s">
        <v>83</v>
      </c>
      <c r="C70" s="2" t="str" cm="1">
        <f t="array" ref="C70">INDEX(tbProduct[Product_ID],MATCH(1,(tbProduct[Product Category]=retail_sales_dataset[[#This Row],[Product Category]])*(tbProduct[Price per Unit]=retail_sales_dataset[[#This Row],[Price per Unit]]),0))</f>
        <v>PD0009</v>
      </c>
      <c r="D70" s="3">
        <v>45046</v>
      </c>
      <c r="E70" s="2">
        <v>3</v>
      </c>
      <c r="F70" s="2">
        <f>E70*_xlfn.XLOOKUP(C70,tbProduct[Product_ID],tbProduct[Price per Unit],,0)</f>
        <v>75</v>
      </c>
    </row>
    <row r="71" spans="1:6" x14ac:dyDescent="0.35">
      <c r="A71" s="2">
        <v>70</v>
      </c>
      <c r="B71" s="2" t="s">
        <v>84</v>
      </c>
      <c r="C71" s="2" t="str" cm="1">
        <f t="array" ref="C71">INDEX(tbProduct[Product_ID],MATCH(1,(tbProduct[Product Category]=retail_sales_dataset[[#This Row],[Product Category]])*(tbProduct[Price per Unit]=retail_sales_dataset[[#This Row],[Price per Unit]]),0))</f>
        <v>PD0012</v>
      </c>
      <c r="D71" s="3">
        <v>44978</v>
      </c>
      <c r="E71" s="2">
        <v>1</v>
      </c>
      <c r="F71" s="2">
        <f>E71*_xlfn.XLOOKUP(C71,tbProduct[Product_ID],tbProduct[Price per Unit],,0)</f>
        <v>300</v>
      </c>
    </row>
    <row r="72" spans="1:6" x14ac:dyDescent="0.35">
      <c r="A72" s="2">
        <v>71</v>
      </c>
      <c r="B72" s="2" t="s">
        <v>85</v>
      </c>
      <c r="C72" s="2" t="str" cm="1">
        <f t="array" ref="C72">INDEX(tbProduct[Product_ID],MATCH(1,(tbProduct[Product Category]=retail_sales_dataset[[#This Row],[Product Category]])*(tbProduct[Price per Unit]=retail_sales_dataset[[#This Row],[Price per Unit]]),0))</f>
        <v>PD0009</v>
      </c>
      <c r="D72" s="3">
        <v>45121</v>
      </c>
      <c r="E72" s="2">
        <v>4</v>
      </c>
      <c r="F72" s="2">
        <f>E72*_xlfn.XLOOKUP(C72,tbProduct[Product_ID],tbProduct[Price per Unit],,0)</f>
        <v>100</v>
      </c>
    </row>
    <row r="73" spans="1:6" x14ac:dyDescent="0.35">
      <c r="A73" s="2">
        <v>72</v>
      </c>
      <c r="B73" s="2" t="s">
        <v>86</v>
      </c>
      <c r="C73" s="2" t="str" cm="1">
        <f t="array" ref="C73">INDEX(tbProduct[Product_ID],MATCH(1,(tbProduct[Product Category]=retail_sales_dataset[[#This Row],[Product Category]])*(tbProduct[Price per Unit]=retail_sales_dataset[[#This Row],[Price per Unit]]),0))</f>
        <v>PD0010</v>
      </c>
      <c r="D73" s="3">
        <v>45069</v>
      </c>
      <c r="E73" s="2">
        <v>4</v>
      </c>
      <c r="F73" s="2">
        <f>E73*_xlfn.XLOOKUP(C73,tbProduct[Product_ID],tbProduct[Price per Unit],,0)</f>
        <v>2000</v>
      </c>
    </row>
    <row r="74" spans="1:6" x14ac:dyDescent="0.35">
      <c r="A74" s="2">
        <v>73</v>
      </c>
      <c r="B74" s="2" t="s">
        <v>87</v>
      </c>
      <c r="C74" s="2" t="str" cm="1">
        <f t="array" ref="C74">INDEX(tbProduct[Product_ID],MATCH(1,(tbProduct[Product Category]=retail_sales_dataset[[#This Row],[Product Category]])*(tbProduct[Price per Unit]=retail_sales_dataset[[#This Row],[Price per Unit]]),0))</f>
        <v>PD0003</v>
      </c>
      <c r="D74" s="3">
        <v>45159</v>
      </c>
      <c r="E74" s="2">
        <v>3</v>
      </c>
      <c r="F74" s="2">
        <f>E74*_xlfn.XLOOKUP(C74,tbProduct[Product_ID],tbProduct[Price per Unit],,0)</f>
        <v>90</v>
      </c>
    </row>
    <row r="75" spans="1:6" x14ac:dyDescent="0.35">
      <c r="A75" s="2">
        <v>74</v>
      </c>
      <c r="B75" s="2" t="s">
        <v>88</v>
      </c>
      <c r="C75" s="2" t="str" cm="1">
        <f t="array" ref="C75">INDEX(tbProduct[Product_ID],MATCH(1,(tbProduct[Product Category]=retail_sales_dataset[[#This Row],[Product Category]])*(tbProduct[Price per Unit]=retail_sales_dataset[[#This Row],[Price per Unit]]),0))</f>
        <v>PD0013</v>
      </c>
      <c r="D75" s="3">
        <v>45252</v>
      </c>
      <c r="E75" s="2">
        <v>4</v>
      </c>
      <c r="F75" s="2">
        <f>E75*_xlfn.XLOOKUP(C75,tbProduct[Product_ID],tbProduct[Price per Unit],,0)</f>
        <v>2000</v>
      </c>
    </row>
    <row r="76" spans="1:6" x14ac:dyDescent="0.35">
      <c r="A76" s="2">
        <v>75</v>
      </c>
      <c r="B76" s="2" t="s">
        <v>89</v>
      </c>
      <c r="C76" s="2" t="str" cm="1">
        <f t="array" ref="C76">INDEX(tbProduct[Product_ID],MATCH(1,(tbProduct[Product Category]=retail_sales_dataset[[#This Row],[Product Category]])*(tbProduct[Price per Unit]=retail_sales_dataset[[#This Row],[Price per Unit]]),0))</f>
        <v>PD0001</v>
      </c>
      <c r="D76" s="3">
        <v>45113</v>
      </c>
      <c r="E76" s="2">
        <v>4</v>
      </c>
      <c r="F76" s="2">
        <f>E76*_xlfn.XLOOKUP(C76,tbProduct[Product_ID],tbProduct[Price per Unit],,0)</f>
        <v>200</v>
      </c>
    </row>
    <row r="77" spans="1:6" x14ac:dyDescent="0.35">
      <c r="A77" s="2">
        <v>76</v>
      </c>
      <c r="B77" s="2" t="s">
        <v>90</v>
      </c>
      <c r="C77" s="2" t="str" cm="1">
        <f t="array" ref="C77">INDEX(tbProduct[Product_ID],MATCH(1,(tbProduct[Product Category]=retail_sales_dataset[[#This Row],[Product Category]])*(tbProduct[Price per Unit]=retail_sales_dataset[[#This Row],[Price per Unit]]),0))</f>
        <v>PD0015</v>
      </c>
      <c r="D77" s="3">
        <v>45010</v>
      </c>
      <c r="E77" s="2">
        <v>2</v>
      </c>
      <c r="F77" s="2">
        <f>E77*_xlfn.XLOOKUP(C77,tbProduct[Product_ID],tbProduct[Price per Unit],,0)</f>
        <v>100</v>
      </c>
    </row>
    <row r="78" spans="1:6" x14ac:dyDescent="0.35">
      <c r="A78" s="2">
        <v>77</v>
      </c>
      <c r="B78" s="2" t="s">
        <v>91</v>
      </c>
      <c r="C78" s="2" t="str" cm="1">
        <f t="array" ref="C78">INDEX(tbProduct[Product_ID],MATCH(1,(tbProduct[Product Category]=retail_sales_dataset[[#This Row],[Product Category]])*(tbProduct[Price per Unit]=retail_sales_dataset[[#This Row],[Price per Unit]]),0))</f>
        <v>PD0008</v>
      </c>
      <c r="D78" s="3">
        <v>45116</v>
      </c>
      <c r="E78" s="2">
        <v>2</v>
      </c>
      <c r="F78" s="2">
        <f>E78*_xlfn.XLOOKUP(C78,tbProduct[Product_ID],tbProduct[Price per Unit],,0)</f>
        <v>100</v>
      </c>
    </row>
    <row r="79" spans="1:6" x14ac:dyDescent="0.35">
      <c r="A79" s="2">
        <v>78</v>
      </c>
      <c r="B79" s="2" t="s">
        <v>92</v>
      </c>
      <c r="C79" s="2" t="str" cm="1">
        <f t="array" ref="C79">INDEX(tbProduct[Product_ID],MATCH(1,(tbProduct[Product Category]=retail_sales_dataset[[#This Row],[Product Category]])*(tbProduct[Price per Unit]=retail_sales_dataset[[#This Row],[Price per Unit]]),0))</f>
        <v>PD0002</v>
      </c>
      <c r="D79" s="3">
        <v>45108</v>
      </c>
      <c r="E79" s="2">
        <v>3</v>
      </c>
      <c r="F79" s="2">
        <f>E79*_xlfn.XLOOKUP(C79,tbProduct[Product_ID],tbProduct[Price per Unit],,0)</f>
        <v>1500</v>
      </c>
    </row>
    <row r="80" spans="1:6" x14ac:dyDescent="0.35">
      <c r="A80" s="2">
        <v>79</v>
      </c>
      <c r="B80" s="2" t="s">
        <v>93</v>
      </c>
      <c r="C80" s="2" t="str" cm="1">
        <f t="array" ref="C80">INDEX(tbProduct[Product_ID],MATCH(1,(tbProduct[Product Category]=retail_sales_dataset[[#This Row],[Product Category]])*(tbProduct[Price per Unit]=retail_sales_dataset[[#This Row],[Price per Unit]]),0))</f>
        <v>PD0014</v>
      </c>
      <c r="D80" s="3">
        <v>45034</v>
      </c>
      <c r="E80" s="2">
        <v>1</v>
      </c>
      <c r="F80" s="2">
        <f>E80*_xlfn.XLOOKUP(C80,tbProduct[Product_ID],tbProduct[Price per Unit],,0)</f>
        <v>300</v>
      </c>
    </row>
    <row r="81" spans="1:6" x14ac:dyDescent="0.35">
      <c r="A81" s="2">
        <v>80</v>
      </c>
      <c r="B81" s="2" t="s">
        <v>94</v>
      </c>
      <c r="C81" s="2" t="str" cm="1">
        <f t="array" ref="C81">INDEX(tbProduct[Product_ID],MATCH(1,(tbProduct[Product Category]=retail_sales_dataset[[#This Row],[Product Category]])*(tbProduct[Price per Unit]=retail_sales_dataset[[#This Row],[Price per Unit]]),0))</f>
        <v>PD0011</v>
      </c>
      <c r="D81" s="3">
        <v>45270</v>
      </c>
      <c r="E81" s="2">
        <v>2</v>
      </c>
      <c r="F81" s="2">
        <f>E81*_xlfn.XLOOKUP(C81,tbProduct[Product_ID],tbProduct[Price per Unit],,0)</f>
        <v>60</v>
      </c>
    </row>
    <row r="82" spans="1:6" x14ac:dyDescent="0.35">
      <c r="A82" s="2">
        <v>81</v>
      </c>
      <c r="B82" s="2" t="s">
        <v>95</v>
      </c>
      <c r="C82" s="2" t="str" cm="1">
        <f t="array" ref="C82">INDEX(tbProduct[Product_ID],MATCH(1,(tbProduct[Product Category]=retail_sales_dataset[[#This Row],[Product Category]])*(tbProduct[Price per Unit]=retail_sales_dataset[[#This Row],[Price per Unit]]),0))</f>
        <v>PD0015</v>
      </c>
      <c r="D82" s="3">
        <v>45063</v>
      </c>
      <c r="E82" s="2">
        <v>1</v>
      </c>
      <c r="F82" s="2">
        <f>E82*_xlfn.XLOOKUP(C82,tbProduct[Product_ID],tbProduct[Price per Unit],,0)</f>
        <v>50</v>
      </c>
    </row>
    <row r="83" spans="1:6" x14ac:dyDescent="0.35">
      <c r="A83" s="2">
        <v>82</v>
      </c>
      <c r="B83" s="2" t="s">
        <v>96</v>
      </c>
      <c r="C83" s="2" t="str" cm="1">
        <f t="array" ref="C83">INDEX(tbProduct[Product_ID],MATCH(1,(tbProduct[Product Category]=retail_sales_dataset[[#This Row],[Product Category]])*(tbProduct[Price per Unit]=retail_sales_dataset[[#This Row],[Price per Unit]]),0))</f>
        <v>PD0001</v>
      </c>
      <c r="D83" s="3">
        <v>45286</v>
      </c>
      <c r="E83" s="2">
        <v>4</v>
      </c>
      <c r="F83" s="2">
        <f>E83*_xlfn.XLOOKUP(C83,tbProduct[Product_ID],tbProduct[Price per Unit],,0)</f>
        <v>200</v>
      </c>
    </row>
    <row r="84" spans="1:6" x14ac:dyDescent="0.35">
      <c r="A84" s="2">
        <v>83</v>
      </c>
      <c r="B84" s="2" t="s">
        <v>97</v>
      </c>
      <c r="C84" s="2" t="str" cm="1">
        <f t="array" ref="C84">INDEX(tbProduct[Product_ID],MATCH(1,(tbProduct[Product Category]=retail_sales_dataset[[#This Row],[Product Category]])*(tbProduct[Price per Unit]=retail_sales_dataset[[#This Row],[Price per Unit]]),0))</f>
        <v>PD0015</v>
      </c>
      <c r="D84" s="3">
        <v>45276</v>
      </c>
      <c r="E84" s="2">
        <v>2</v>
      </c>
      <c r="F84" s="2">
        <f>E84*_xlfn.XLOOKUP(C84,tbProduct[Product_ID],tbProduct[Price per Unit],,0)</f>
        <v>100</v>
      </c>
    </row>
    <row r="85" spans="1:6" x14ac:dyDescent="0.35">
      <c r="A85" s="2">
        <v>84</v>
      </c>
      <c r="B85" s="2" t="s">
        <v>98</v>
      </c>
      <c r="C85" s="2" t="str" cm="1">
        <f t="array" ref="C85">INDEX(tbProduct[Product_ID],MATCH(1,(tbProduct[Product Category]=retail_sales_dataset[[#This Row],[Product Category]])*(tbProduct[Price per Unit]=retail_sales_dataset[[#This Row],[Price per Unit]]),0))</f>
        <v>PD0003</v>
      </c>
      <c r="D85" s="3">
        <v>45258</v>
      </c>
      <c r="E85" s="2">
        <v>3</v>
      </c>
      <c r="F85" s="2">
        <f>E85*_xlfn.XLOOKUP(C85,tbProduct[Product_ID],tbProduct[Price per Unit],,0)</f>
        <v>90</v>
      </c>
    </row>
    <row r="86" spans="1:6" x14ac:dyDescent="0.35">
      <c r="A86" s="2">
        <v>85</v>
      </c>
      <c r="B86" s="2" t="s">
        <v>99</v>
      </c>
      <c r="C86" s="2" t="str" cm="1">
        <f t="array" ref="C86">INDEX(tbProduct[Product_ID],MATCH(1,(tbProduct[Product Category]=retail_sales_dataset[[#This Row],[Product Category]])*(tbProduct[Price per Unit]=retail_sales_dataset[[#This Row],[Price per Unit]]),0))</f>
        <v>PD0008</v>
      </c>
      <c r="D86" s="3">
        <v>44963</v>
      </c>
      <c r="E86" s="2">
        <v>3</v>
      </c>
      <c r="F86" s="2">
        <f>E86*_xlfn.XLOOKUP(C86,tbProduct[Product_ID],tbProduct[Price per Unit],,0)</f>
        <v>150</v>
      </c>
    </row>
    <row r="87" spans="1:6" x14ac:dyDescent="0.35">
      <c r="A87" s="2">
        <v>86</v>
      </c>
      <c r="B87" s="2" t="s">
        <v>100</v>
      </c>
      <c r="C87" s="2" t="str" cm="1">
        <f t="array" ref="C87">INDEX(tbProduct[Product_ID],MATCH(1,(tbProduct[Product Category]=retail_sales_dataset[[#This Row],[Product Category]])*(tbProduct[Price per Unit]=retail_sales_dataset[[#This Row],[Price per Unit]]),0))</f>
        <v>PD0004</v>
      </c>
      <c r="D87" s="3">
        <v>45238</v>
      </c>
      <c r="E87" s="2">
        <v>3</v>
      </c>
      <c r="F87" s="2">
        <f>E87*_xlfn.XLOOKUP(C87,tbProduct[Product_ID],tbProduct[Price per Unit],,0)</f>
        <v>90</v>
      </c>
    </row>
    <row r="88" spans="1:6" x14ac:dyDescent="0.35">
      <c r="A88" s="2">
        <v>87</v>
      </c>
      <c r="B88" s="2" t="s">
        <v>101</v>
      </c>
      <c r="C88" s="2" t="str" cm="1">
        <f t="array" ref="C88">INDEX(tbProduct[Product_ID],MATCH(1,(tbProduct[Product Category]=retail_sales_dataset[[#This Row],[Product Category]])*(tbProduct[Price per Unit]=retail_sales_dataset[[#This Row],[Price per Unit]]),0))</f>
        <v>PD0001</v>
      </c>
      <c r="D88" s="3">
        <v>45252</v>
      </c>
      <c r="E88" s="2">
        <v>2</v>
      </c>
      <c r="F88" s="2">
        <f>E88*_xlfn.XLOOKUP(C88,tbProduct[Product_ID],tbProduct[Price per Unit],,0)</f>
        <v>100</v>
      </c>
    </row>
    <row r="89" spans="1:6" x14ac:dyDescent="0.35">
      <c r="A89" s="2">
        <v>88</v>
      </c>
      <c r="B89" s="2" t="s">
        <v>102</v>
      </c>
      <c r="C89" s="2" t="str" cm="1">
        <f t="array" ref="C89">INDEX(tbProduct[Product_ID],MATCH(1,(tbProduct[Product Category]=retail_sales_dataset[[#This Row],[Product Category]])*(tbProduct[Price per Unit]=retail_sales_dataset[[#This Row],[Price per Unit]]),0))</f>
        <v>PD0002</v>
      </c>
      <c r="D89" s="3">
        <v>45014</v>
      </c>
      <c r="E89" s="2">
        <v>1</v>
      </c>
      <c r="F89" s="2">
        <f>E89*_xlfn.XLOOKUP(C89,tbProduct[Product_ID],tbProduct[Price per Unit],,0)</f>
        <v>500</v>
      </c>
    </row>
    <row r="90" spans="1:6" x14ac:dyDescent="0.35">
      <c r="A90" s="2">
        <v>89</v>
      </c>
      <c r="B90" s="2" t="s">
        <v>103</v>
      </c>
      <c r="C90" s="2" t="str" cm="1">
        <f t="array" ref="C90">INDEX(tbProduct[Product_ID],MATCH(1,(tbProduct[Product Category]=retail_sales_dataset[[#This Row],[Product Category]])*(tbProduct[Price per Unit]=retail_sales_dataset[[#This Row],[Price per Unit]]),0))</f>
        <v>PD0010</v>
      </c>
      <c r="D90" s="3">
        <v>45200</v>
      </c>
      <c r="E90" s="2">
        <v>4</v>
      </c>
      <c r="F90" s="2">
        <f>E90*_xlfn.XLOOKUP(C90,tbProduct[Product_ID],tbProduct[Price per Unit],,0)</f>
        <v>2000</v>
      </c>
    </row>
    <row r="91" spans="1:6" x14ac:dyDescent="0.35">
      <c r="A91" s="2">
        <v>90</v>
      </c>
      <c r="B91" s="2" t="s">
        <v>104</v>
      </c>
      <c r="C91" s="2" t="str" cm="1">
        <f t="array" ref="C91">INDEX(tbProduct[Product_ID],MATCH(1,(tbProduct[Product Category]=retail_sales_dataset[[#This Row],[Product Category]])*(tbProduct[Price per Unit]=retail_sales_dataset[[#This Row],[Price per Unit]]),0))</f>
        <v>PD0003</v>
      </c>
      <c r="D91" s="3">
        <v>45052</v>
      </c>
      <c r="E91" s="2">
        <v>1</v>
      </c>
      <c r="F91" s="2">
        <f>E91*_xlfn.XLOOKUP(C91,tbProduct[Product_ID],tbProduct[Price per Unit],,0)</f>
        <v>30</v>
      </c>
    </row>
    <row r="92" spans="1:6" x14ac:dyDescent="0.35">
      <c r="A92" s="2">
        <v>91</v>
      </c>
      <c r="B92" s="2" t="s">
        <v>105</v>
      </c>
      <c r="C92" s="2" t="str" cm="1">
        <f t="array" ref="C92">INDEX(tbProduct[Product_ID],MATCH(1,(tbProduct[Product Category]=retail_sales_dataset[[#This Row],[Product Category]])*(tbProduct[Price per Unit]=retail_sales_dataset[[#This Row],[Price per Unit]]),0))</f>
        <v>PD0010</v>
      </c>
      <c r="D92" s="3">
        <v>45010</v>
      </c>
      <c r="E92" s="2">
        <v>1</v>
      </c>
      <c r="F92" s="2">
        <f>E92*_xlfn.XLOOKUP(C92,tbProduct[Product_ID],tbProduct[Price per Unit],,0)</f>
        <v>500</v>
      </c>
    </row>
    <row r="93" spans="1:6" x14ac:dyDescent="0.35">
      <c r="A93" s="2">
        <v>92</v>
      </c>
      <c r="B93" s="2" t="s">
        <v>106</v>
      </c>
      <c r="C93" s="2" t="str" cm="1">
        <f t="array" ref="C93">INDEX(tbProduct[Product_ID],MATCH(1,(tbProduct[Product Category]=retail_sales_dataset[[#This Row],[Product Category]])*(tbProduct[Price per Unit]=retail_sales_dataset[[#This Row],[Price per Unit]]),0))</f>
        <v>PD0003</v>
      </c>
      <c r="D93" s="3">
        <v>45163</v>
      </c>
      <c r="E93" s="2">
        <v>4</v>
      </c>
      <c r="F93" s="2">
        <f>E93*_xlfn.XLOOKUP(C93,tbProduct[Product_ID],tbProduct[Price per Unit],,0)</f>
        <v>120</v>
      </c>
    </row>
    <row r="94" spans="1:6" x14ac:dyDescent="0.35">
      <c r="A94" s="2">
        <v>93</v>
      </c>
      <c r="B94" s="2" t="s">
        <v>107</v>
      </c>
      <c r="C94" s="2" t="str" cm="1">
        <f t="array" ref="C94">INDEX(tbProduct[Product_ID],MATCH(1,(tbProduct[Product Category]=retail_sales_dataset[[#This Row],[Product Category]])*(tbProduct[Price per Unit]=retail_sales_dataset[[#This Row],[Price per Unit]]),0))</f>
        <v>PD0013</v>
      </c>
      <c r="D94" s="3">
        <v>45121</v>
      </c>
      <c r="E94" s="2">
        <v>4</v>
      </c>
      <c r="F94" s="2">
        <f>E94*_xlfn.XLOOKUP(C94,tbProduct[Product_ID],tbProduct[Price per Unit],,0)</f>
        <v>2000</v>
      </c>
    </row>
    <row r="95" spans="1:6" x14ac:dyDescent="0.35">
      <c r="A95" s="2">
        <v>94</v>
      </c>
      <c r="B95" s="2" t="s">
        <v>108</v>
      </c>
      <c r="C95" s="2" t="str" cm="1">
        <f t="array" ref="C95">INDEX(tbProduct[Product_ID],MATCH(1,(tbProduct[Product Category]=retail_sales_dataset[[#This Row],[Product Category]])*(tbProduct[Price per Unit]=retail_sales_dataset[[#This Row],[Price per Unit]]),0))</f>
        <v>PD0013</v>
      </c>
      <c r="D95" s="3">
        <v>45065</v>
      </c>
      <c r="E95" s="2">
        <v>2</v>
      </c>
      <c r="F95" s="2">
        <f>E95*_xlfn.XLOOKUP(C95,tbProduct[Product_ID],tbProduct[Price per Unit],,0)</f>
        <v>1000</v>
      </c>
    </row>
    <row r="96" spans="1:6" x14ac:dyDescent="0.35">
      <c r="A96" s="2">
        <v>95</v>
      </c>
      <c r="B96" s="2" t="s">
        <v>109</v>
      </c>
      <c r="C96" s="2" t="str" cm="1">
        <f t="array" ref="C96">INDEX(tbProduct[Product_ID],MATCH(1,(tbProduct[Product Category]=retail_sales_dataset[[#This Row],[Product Category]])*(tbProduct[Price per Unit]=retail_sales_dataset[[#This Row],[Price per Unit]]),0))</f>
        <v>PD0011</v>
      </c>
      <c r="D96" s="3">
        <v>45254</v>
      </c>
      <c r="E96" s="2">
        <v>2</v>
      </c>
      <c r="F96" s="2">
        <f>E96*_xlfn.XLOOKUP(C96,tbProduct[Product_ID],tbProduct[Price per Unit],,0)</f>
        <v>60</v>
      </c>
    </row>
    <row r="97" spans="1:6" x14ac:dyDescent="0.35">
      <c r="A97" s="2">
        <v>96</v>
      </c>
      <c r="B97" s="2" t="s">
        <v>110</v>
      </c>
      <c r="C97" s="2" t="str" cm="1">
        <f t="array" ref="C97">INDEX(tbProduct[Product_ID],MATCH(1,(tbProduct[Product Category]=retail_sales_dataset[[#This Row],[Product Category]])*(tbProduct[Price per Unit]=retail_sales_dataset[[#This Row],[Price per Unit]]),0))</f>
        <v>PD0012</v>
      </c>
      <c r="D97" s="3">
        <v>45279</v>
      </c>
      <c r="E97" s="2">
        <v>2</v>
      </c>
      <c r="F97" s="2">
        <f>E97*_xlfn.XLOOKUP(C97,tbProduct[Product_ID],tbProduct[Price per Unit],,0)</f>
        <v>600</v>
      </c>
    </row>
    <row r="98" spans="1:6" x14ac:dyDescent="0.35">
      <c r="A98" s="2">
        <v>97</v>
      </c>
      <c r="B98" s="2" t="s">
        <v>111</v>
      </c>
      <c r="C98" s="2" t="str" cm="1">
        <f t="array" ref="C98">INDEX(tbProduct[Product_ID],MATCH(1,(tbProduct[Product Category]=retail_sales_dataset[[#This Row],[Product Category]])*(tbProduct[Price per Unit]=retail_sales_dataset[[#This Row],[Price per Unit]]),0))</f>
        <v>PD0013</v>
      </c>
      <c r="D98" s="3">
        <v>45212</v>
      </c>
      <c r="E98" s="2">
        <v>2</v>
      </c>
      <c r="F98" s="2">
        <f>E98*_xlfn.XLOOKUP(C98,tbProduct[Product_ID],tbProduct[Price per Unit],,0)</f>
        <v>1000</v>
      </c>
    </row>
    <row r="99" spans="1:6" x14ac:dyDescent="0.35">
      <c r="A99" s="2">
        <v>98</v>
      </c>
      <c r="B99" s="2" t="s">
        <v>112</v>
      </c>
      <c r="C99" s="2" t="str" cm="1">
        <f t="array" ref="C99">INDEX(tbProduct[Product_ID],MATCH(1,(tbProduct[Product Category]=retail_sales_dataset[[#This Row],[Product Category]])*(tbProduct[Price per Unit]=retail_sales_dataset[[#This Row],[Price per Unit]]),0))</f>
        <v>PD0001</v>
      </c>
      <c r="D99" s="3">
        <v>45039</v>
      </c>
      <c r="E99" s="2">
        <v>2</v>
      </c>
      <c r="F99" s="2">
        <f>E99*_xlfn.XLOOKUP(C99,tbProduct[Product_ID],tbProduct[Price per Unit],,0)</f>
        <v>100</v>
      </c>
    </row>
    <row r="100" spans="1:6" x14ac:dyDescent="0.35">
      <c r="A100" s="2">
        <v>99</v>
      </c>
      <c r="B100" s="2" t="s">
        <v>113</v>
      </c>
      <c r="C100" s="2" t="str" cm="1">
        <f t="array" ref="C100">INDEX(tbProduct[Product_ID],MATCH(1,(tbProduct[Product Category]=retail_sales_dataset[[#This Row],[Product Category]])*(tbProduct[Price per Unit]=retail_sales_dataset[[#This Row],[Price per Unit]]),0))</f>
        <v>PD0007</v>
      </c>
      <c r="D100" s="3">
        <v>45277</v>
      </c>
      <c r="E100" s="2">
        <v>4</v>
      </c>
      <c r="F100" s="2">
        <f>E100*_xlfn.XLOOKUP(C100,tbProduct[Product_ID],tbProduct[Price per Unit],,0)</f>
        <v>1200</v>
      </c>
    </row>
    <row r="101" spans="1:6" x14ac:dyDescent="0.35">
      <c r="A101" s="2">
        <v>100</v>
      </c>
      <c r="B101" s="2" t="s">
        <v>114</v>
      </c>
      <c r="C101" s="2" t="str" cm="1">
        <f t="array" ref="C101">INDEX(tbProduct[Product_ID],MATCH(1,(tbProduct[Product Category]=retail_sales_dataset[[#This Row],[Product Category]])*(tbProduct[Price per Unit]=retail_sales_dataset[[#This Row],[Price per Unit]]),0))</f>
        <v>PD0003</v>
      </c>
      <c r="D101" s="3">
        <v>45093</v>
      </c>
      <c r="E101" s="2">
        <v>1</v>
      </c>
      <c r="F101" s="2">
        <f>E101*_xlfn.XLOOKUP(C101,tbProduct[Product_ID],tbProduct[Price per Unit],,0)</f>
        <v>30</v>
      </c>
    </row>
    <row r="102" spans="1:6" x14ac:dyDescent="0.35">
      <c r="A102" s="2">
        <v>101</v>
      </c>
      <c r="B102" s="2" t="s">
        <v>115</v>
      </c>
      <c r="C102" s="2" t="str" cm="1">
        <f t="array" ref="C102">INDEX(tbProduct[Product_ID],MATCH(1,(tbProduct[Product Category]=retail_sales_dataset[[#This Row],[Product Category]])*(tbProduct[Price per Unit]=retail_sales_dataset[[#This Row],[Price per Unit]]),0))</f>
        <v>PD0012</v>
      </c>
      <c r="D102" s="3">
        <v>44955</v>
      </c>
      <c r="E102" s="2">
        <v>2</v>
      </c>
      <c r="F102" s="2">
        <f>E102*_xlfn.XLOOKUP(C102,tbProduct[Product_ID],tbProduct[Price per Unit],,0)</f>
        <v>600</v>
      </c>
    </row>
    <row r="103" spans="1:6" x14ac:dyDescent="0.35">
      <c r="A103" s="2">
        <v>102</v>
      </c>
      <c r="B103" s="2" t="s">
        <v>116</v>
      </c>
      <c r="C103" s="2" t="str" cm="1">
        <f t="array" ref="C103">INDEX(tbProduct[Product_ID],MATCH(1,(tbProduct[Product Category]=retail_sales_dataset[[#This Row],[Product Category]])*(tbProduct[Price per Unit]=retail_sales_dataset[[#This Row],[Price per Unit]]),0))</f>
        <v>PD0009</v>
      </c>
      <c r="D103" s="3">
        <v>45044</v>
      </c>
      <c r="E103" s="2">
        <v>2</v>
      </c>
      <c r="F103" s="2">
        <f>E103*_xlfn.XLOOKUP(C103,tbProduct[Product_ID],tbProduct[Price per Unit],,0)</f>
        <v>50</v>
      </c>
    </row>
    <row r="104" spans="1:6" x14ac:dyDescent="0.35">
      <c r="A104" s="2">
        <v>103</v>
      </c>
      <c r="B104" s="2" t="s">
        <v>117</v>
      </c>
      <c r="C104" s="2" t="str" cm="1">
        <f t="array" ref="C104">INDEX(tbProduct[Product_ID],MATCH(1,(tbProduct[Product Category]=retail_sales_dataset[[#This Row],[Product Category]])*(tbProduct[Price per Unit]=retail_sales_dataset[[#This Row],[Price per Unit]]),0))</f>
        <v>PD0005</v>
      </c>
      <c r="D104" s="3">
        <v>44943</v>
      </c>
      <c r="E104" s="2">
        <v>1</v>
      </c>
      <c r="F104" s="2">
        <f>E104*_xlfn.XLOOKUP(C104,tbProduct[Product_ID],tbProduct[Price per Unit],,0)</f>
        <v>25</v>
      </c>
    </row>
    <row r="105" spans="1:6" x14ac:dyDescent="0.35">
      <c r="A105" s="2">
        <v>104</v>
      </c>
      <c r="B105" s="2" t="s">
        <v>118</v>
      </c>
      <c r="C105" s="2" t="str" cm="1">
        <f t="array" ref="C105">INDEX(tbProduct[Product_ID],MATCH(1,(tbProduct[Product Category]=retail_sales_dataset[[#This Row],[Product Category]])*(tbProduct[Price per Unit]=retail_sales_dataset[[#This Row],[Price per Unit]]),0))</f>
        <v>PD0013</v>
      </c>
      <c r="D105" s="3">
        <v>45088</v>
      </c>
      <c r="E105" s="2">
        <v>2</v>
      </c>
      <c r="F105" s="2">
        <f>E105*_xlfn.XLOOKUP(C105,tbProduct[Product_ID],tbProduct[Price per Unit],,0)</f>
        <v>1000</v>
      </c>
    </row>
    <row r="106" spans="1:6" x14ac:dyDescent="0.35">
      <c r="A106" s="2">
        <v>105</v>
      </c>
      <c r="B106" s="2" t="s">
        <v>119</v>
      </c>
      <c r="C106" s="2" t="str" cm="1">
        <f t="array" ref="C106">INDEX(tbProduct[Product_ID],MATCH(1,(tbProduct[Product Category]=retail_sales_dataset[[#This Row],[Product Category]])*(tbProduct[Price per Unit]=retail_sales_dataset[[#This Row],[Price per Unit]]),0))</f>
        <v>PD0010</v>
      </c>
      <c r="D106" s="3">
        <v>45132</v>
      </c>
      <c r="E106" s="2">
        <v>1</v>
      </c>
      <c r="F106" s="2">
        <f>E106*_xlfn.XLOOKUP(C106,tbProduct[Product_ID],tbProduct[Price per Unit],,0)</f>
        <v>500</v>
      </c>
    </row>
    <row r="107" spans="1:6" x14ac:dyDescent="0.35">
      <c r="A107" s="2">
        <v>106</v>
      </c>
      <c r="B107" s="2" t="s">
        <v>120</v>
      </c>
      <c r="C107" s="2" t="str" cm="1">
        <f t="array" ref="C107">INDEX(tbProduct[Product_ID],MATCH(1,(tbProduct[Product Category]=retail_sales_dataset[[#This Row],[Product Category]])*(tbProduct[Price per Unit]=retail_sales_dataset[[#This Row],[Price per Unit]]),0))</f>
        <v>PD0008</v>
      </c>
      <c r="D107" s="3">
        <v>45064</v>
      </c>
      <c r="E107" s="2">
        <v>1</v>
      </c>
      <c r="F107" s="2">
        <f>E107*_xlfn.XLOOKUP(C107,tbProduct[Product_ID],tbProduct[Price per Unit],,0)</f>
        <v>50</v>
      </c>
    </row>
    <row r="108" spans="1:6" x14ac:dyDescent="0.35">
      <c r="A108" s="2">
        <v>107</v>
      </c>
      <c r="B108" s="2" t="s">
        <v>121</v>
      </c>
      <c r="C108" s="2" t="str" cm="1">
        <f t="array" ref="C108">INDEX(tbProduct[Product_ID],MATCH(1,(tbProduct[Product Category]=retail_sales_dataset[[#This Row],[Product Category]])*(tbProduct[Price per Unit]=retail_sales_dataset[[#This Row],[Price per Unit]]),0))</f>
        <v>PD0012</v>
      </c>
      <c r="D108" s="3">
        <v>44960</v>
      </c>
      <c r="E108" s="2">
        <v>4</v>
      </c>
      <c r="F108" s="2">
        <f>E108*_xlfn.XLOOKUP(C108,tbProduct[Product_ID],tbProduct[Price per Unit],,0)</f>
        <v>1200</v>
      </c>
    </row>
    <row r="109" spans="1:6" x14ac:dyDescent="0.35">
      <c r="A109" s="2">
        <v>108</v>
      </c>
      <c r="B109" s="2" t="s">
        <v>122</v>
      </c>
      <c r="C109" s="2" t="str" cm="1">
        <f t="array" ref="C109">INDEX(tbProduct[Product_ID],MATCH(1,(tbProduct[Product Category]=retail_sales_dataset[[#This Row],[Product Category]])*(tbProduct[Price per Unit]=retail_sales_dataset[[#This Row],[Price per Unit]]),0))</f>
        <v>PD0009</v>
      </c>
      <c r="D109" s="3">
        <v>45035</v>
      </c>
      <c r="E109" s="2">
        <v>3</v>
      </c>
      <c r="F109" s="2">
        <f>E109*_xlfn.XLOOKUP(C109,tbProduct[Product_ID],tbProduct[Price per Unit],,0)</f>
        <v>75</v>
      </c>
    </row>
    <row r="110" spans="1:6" x14ac:dyDescent="0.35">
      <c r="A110" s="2">
        <v>109</v>
      </c>
      <c r="B110" s="2" t="s">
        <v>123</v>
      </c>
      <c r="C110" s="2" t="str" cm="1">
        <f t="array" ref="C110">INDEX(tbProduct[Product_ID],MATCH(1,(tbProduct[Product Category]=retail_sales_dataset[[#This Row],[Product Category]])*(tbProduct[Price per Unit]=retail_sales_dataset[[#This Row],[Price per Unit]]),0))</f>
        <v>PD0010</v>
      </c>
      <c r="D110" s="3">
        <v>45217</v>
      </c>
      <c r="E110" s="2">
        <v>4</v>
      </c>
      <c r="F110" s="2">
        <f>E110*_xlfn.XLOOKUP(C110,tbProduct[Product_ID],tbProduct[Price per Unit],,0)</f>
        <v>2000</v>
      </c>
    </row>
    <row r="111" spans="1:6" x14ac:dyDescent="0.35">
      <c r="A111" s="2">
        <v>110</v>
      </c>
      <c r="B111" s="2" t="s">
        <v>124</v>
      </c>
      <c r="C111" s="2" t="str" cm="1">
        <f t="array" ref="C111">INDEX(tbProduct[Product_ID],MATCH(1,(tbProduct[Product Category]=retail_sales_dataset[[#This Row],[Product Category]])*(tbProduct[Price per Unit]=retail_sales_dataset[[#This Row],[Price per Unit]]),0))</f>
        <v>PD0012</v>
      </c>
      <c r="D111" s="3">
        <v>45088</v>
      </c>
      <c r="E111" s="2">
        <v>3</v>
      </c>
      <c r="F111" s="2">
        <f>E111*_xlfn.XLOOKUP(C111,tbProduct[Product_ID],tbProduct[Price per Unit],,0)</f>
        <v>900</v>
      </c>
    </row>
    <row r="112" spans="1:6" x14ac:dyDescent="0.35">
      <c r="A112" s="2">
        <v>111</v>
      </c>
      <c r="B112" s="2" t="s">
        <v>125</v>
      </c>
      <c r="C112" s="2" t="str" cm="1">
        <f t="array" ref="C112">INDEX(tbProduct[Product_ID],MATCH(1,(tbProduct[Product Category]=retail_sales_dataset[[#This Row],[Product Category]])*(tbProduct[Price per Unit]=retail_sales_dataset[[#This Row],[Price per Unit]]),0))</f>
        <v>PD0010</v>
      </c>
      <c r="D112" s="3">
        <v>45035</v>
      </c>
      <c r="E112" s="2">
        <v>3</v>
      </c>
      <c r="F112" s="2">
        <f>E112*_xlfn.XLOOKUP(C112,tbProduct[Product_ID],tbProduct[Price per Unit],,0)</f>
        <v>1500</v>
      </c>
    </row>
    <row r="113" spans="1:6" x14ac:dyDescent="0.35">
      <c r="A113" s="2">
        <v>112</v>
      </c>
      <c r="B113" s="2" t="s">
        <v>126</v>
      </c>
      <c r="C113" s="2" t="str" cm="1">
        <f t="array" ref="C113">INDEX(tbProduct[Product_ID],MATCH(1,(tbProduct[Product Category]=retail_sales_dataset[[#This Row],[Product Category]])*(tbProduct[Price per Unit]=retail_sales_dataset[[#This Row],[Price per Unit]]),0))</f>
        <v>PD0002</v>
      </c>
      <c r="D113" s="3">
        <v>45262</v>
      </c>
      <c r="E113" s="2">
        <v>3</v>
      </c>
      <c r="F113" s="2">
        <f>E113*_xlfn.XLOOKUP(C113,tbProduct[Product_ID],tbProduct[Price per Unit],,0)</f>
        <v>1500</v>
      </c>
    </row>
    <row r="114" spans="1:6" x14ac:dyDescent="0.35">
      <c r="A114" s="2">
        <v>113</v>
      </c>
      <c r="B114" s="2" t="s">
        <v>127</v>
      </c>
      <c r="C114" s="2" t="str" cm="1">
        <f t="array" ref="C114">INDEX(tbProduct[Product_ID],MATCH(1,(tbProduct[Product Category]=retail_sales_dataset[[#This Row],[Product Category]])*(tbProduct[Price per Unit]=retail_sales_dataset[[#This Row],[Price per Unit]]),0))</f>
        <v>PD0006</v>
      </c>
      <c r="D114" s="3">
        <v>45182</v>
      </c>
      <c r="E114" s="2">
        <v>2</v>
      </c>
      <c r="F114" s="2">
        <f>E114*_xlfn.XLOOKUP(C114,tbProduct[Product_ID],tbProduct[Price per Unit],,0)</f>
        <v>50</v>
      </c>
    </row>
    <row r="115" spans="1:6" x14ac:dyDescent="0.35">
      <c r="A115" s="2">
        <v>114</v>
      </c>
      <c r="B115" s="2" t="s">
        <v>128</v>
      </c>
      <c r="C115" s="2" t="str" cm="1">
        <f t="array" ref="C115">INDEX(tbProduct[Product_ID],MATCH(1,(tbProduct[Product Category]=retail_sales_dataset[[#This Row],[Product Category]])*(tbProduct[Price per Unit]=retail_sales_dataset[[#This Row],[Price per Unit]]),0))</f>
        <v>PD0009</v>
      </c>
      <c r="D115" s="3">
        <v>45129</v>
      </c>
      <c r="E115" s="2">
        <v>4</v>
      </c>
      <c r="F115" s="2">
        <f>E115*_xlfn.XLOOKUP(C115,tbProduct[Product_ID],tbProduct[Price per Unit],,0)</f>
        <v>100</v>
      </c>
    </row>
    <row r="116" spans="1:6" x14ac:dyDescent="0.35">
      <c r="A116" s="2">
        <v>115</v>
      </c>
      <c r="B116" s="2" t="s">
        <v>129</v>
      </c>
      <c r="C116" s="2" t="str" cm="1">
        <f t="array" ref="C116">INDEX(tbProduct[Product_ID],MATCH(1,(tbProduct[Product Category]=retail_sales_dataset[[#This Row],[Product Category]])*(tbProduct[Price per Unit]=retail_sales_dataset[[#This Row],[Price per Unit]]),0))</f>
        <v>PD0002</v>
      </c>
      <c r="D116" s="3">
        <v>45256</v>
      </c>
      <c r="E116" s="2">
        <v>3</v>
      </c>
      <c r="F116" s="2">
        <f>E116*_xlfn.XLOOKUP(C116,tbProduct[Product_ID],tbProduct[Price per Unit],,0)</f>
        <v>1500</v>
      </c>
    </row>
    <row r="117" spans="1:6" x14ac:dyDescent="0.35">
      <c r="A117" s="2">
        <v>116</v>
      </c>
      <c r="B117" s="2" t="s">
        <v>130</v>
      </c>
      <c r="C117" s="2" t="str" cm="1">
        <f t="array" ref="C117">INDEX(tbProduct[Product_ID],MATCH(1,(tbProduct[Product Category]=retail_sales_dataset[[#This Row],[Product Category]])*(tbProduct[Price per Unit]=retail_sales_dataset[[#This Row],[Price per Unit]]),0))</f>
        <v>PD0011</v>
      </c>
      <c r="D117" s="3">
        <v>45161</v>
      </c>
      <c r="E117" s="2">
        <v>1</v>
      </c>
      <c r="F117" s="2">
        <f>E117*_xlfn.XLOOKUP(C117,tbProduct[Product_ID],tbProduct[Price per Unit],,0)</f>
        <v>30</v>
      </c>
    </row>
    <row r="118" spans="1:6" x14ac:dyDescent="0.35">
      <c r="A118" s="2">
        <v>117</v>
      </c>
      <c r="B118" s="2" t="s">
        <v>131</v>
      </c>
      <c r="C118" s="2" t="str" cm="1">
        <f t="array" ref="C118">INDEX(tbProduct[Product_ID],MATCH(1,(tbProduct[Product Category]=retail_sales_dataset[[#This Row],[Product Category]])*(tbProduct[Price per Unit]=retail_sales_dataset[[#This Row],[Price per Unit]]),0))</f>
        <v>PD0010</v>
      </c>
      <c r="D118" s="3">
        <v>45000</v>
      </c>
      <c r="E118" s="2">
        <v>2</v>
      </c>
      <c r="F118" s="2">
        <f>E118*_xlfn.XLOOKUP(C118,tbProduct[Product_ID],tbProduct[Price per Unit],,0)</f>
        <v>1000</v>
      </c>
    </row>
    <row r="119" spans="1:6" x14ac:dyDescent="0.35">
      <c r="A119" s="2">
        <v>118</v>
      </c>
      <c r="B119" s="2" t="s">
        <v>132</v>
      </c>
      <c r="C119" s="2" t="str" cm="1">
        <f t="array" ref="C119">INDEX(tbProduct[Product_ID],MATCH(1,(tbProduct[Product Category]=retail_sales_dataset[[#This Row],[Product Category]])*(tbProduct[Price per Unit]=retail_sales_dataset[[#This Row],[Price per Unit]]),0))</f>
        <v>PD0010</v>
      </c>
      <c r="D119" s="3">
        <v>45062</v>
      </c>
      <c r="E119" s="2">
        <v>4</v>
      </c>
      <c r="F119" s="2">
        <f>E119*_xlfn.XLOOKUP(C119,tbProduct[Product_ID],tbProduct[Price per Unit],,0)</f>
        <v>2000</v>
      </c>
    </row>
    <row r="120" spans="1:6" x14ac:dyDescent="0.35">
      <c r="A120" s="2">
        <v>119</v>
      </c>
      <c r="B120" s="2" t="s">
        <v>133</v>
      </c>
      <c r="C120" s="2" t="str" cm="1">
        <f t="array" ref="C120">INDEX(tbProduct[Product_ID],MATCH(1,(tbProduct[Product Category]=retail_sales_dataset[[#This Row],[Product Category]])*(tbProduct[Price per Unit]=retail_sales_dataset[[#This Row],[Price per Unit]]),0))</f>
        <v>PD0008</v>
      </c>
      <c r="D120" s="3">
        <v>44998</v>
      </c>
      <c r="E120" s="2">
        <v>3</v>
      </c>
      <c r="F120" s="2">
        <f>E120*_xlfn.XLOOKUP(C120,tbProduct[Product_ID],tbProduct[Price per Unit],,0)</f>
        <v>150</v>
      </c>
    </row>
    <row r="121" spans="1:6" x14ac:dyDescent="0.35">
      <c r="A121" s="2">
        <v>120</v>
      </c>
      <c r="B121" s="2" t="s">
        <v>134</v>
      </c>
      <c r="C121" s="2" t="str" cm="1">
        <f t="array" ref="C121">INDEX(tbProduct[Product_ID],MATCH(1,(tbProduct[Product Category]=retail_sales_dataset[[#This Row],[Product Category]])*(tbProduct[Price per Unit]=retail_sales_dataset[[#This Row],[Price per Unit]]),0))</f>
        <v>PD0001</v>
      </c>
      <c r="D121" s="3">
        <v>45053</v>
      </c>
      <c r="E121" s="2">
        <v>1</v>
      </c>
      <c r="F121" s="2">
        <f>E121*_xlfn.XLOOKUP(C121,tbProduct[Product_ID],tbProduct[Price per Unit],,0)</f>
        <v>50</v>
      </c>
    </row>
    <row r="122" spans="1:6" x14ac:dyDescent="0.35">
      <c r="A122" s="2">
        <v>121</v>
      </c>
      <c r="B122" s="2" t="s">
        <v>135</v>
      </c>
      <c r="C122" s="2" t="str" cm="1">
        <f t="array" ref="C122">INDEX(tbProduct[Product_ID],MATCH(1,(tbProduct[Product Category]=retail_sales_dataset[[#This Row],[Product Category]])*(tbProduct[Price per Unit]=retail_sales_dataset[[#This Row],[Price per Unit]]),0))</f>
        <v>PD0015</v>
      </c>
      <c r="D122" s="3">
        <v>45214</v>
      </c>
      <c r="E122" s="2">
        <v>4</v>
      </c>
      <c r="F122" s="2">
        <f>E122*_xlfn.XLOOKUP(C122,tbProduct[Product_ID],tbProduct[Price per Unit],,0)</f>
        <v>200</v>
      </c>
    </row>
    <row r="123" spans="1:6" x14ac:dyDescent="0.35">
      <c r="A123" s="2">
        <v>122</v>
      </c>
      <c r="B123" s="2" t="s">
        <v>136</v>
      </c>
      <c r="C123" s="2" t="str" cm="1">
        <f t="array" ref="C123">INDEX(tbProduct[Product_ID],MATCH(1,(tbProduct[Product Category]=retail_sales_dataset[[#This Row],[Product Category]])*(tbProduct[Price per Unit]=retail_sales_dataset[[#This Row],[Price per Unit]]),0))</f>
        <v>PD0003</v>
      </c>
      <c r="D123" s="3">
        <v>45202</v>
      </c>
      <c r="E123" s="2">
        <v>4</v>
      </c>
      <c r="F123" s="2">
        <f>E123*_xlfn.XLOOKUP(C123,tbProduct[Product_ID],tbProduct[Price per Unit],,0)</f>
        <v>120</v>
      </c>
    </row>
    <row r="124" spans="1:6" x14ac:dyDescent="0.35">
      <c r="A124" s="2">
        <v>123</v>
      </c>
      <c r="B124" s="2" t="s">
        <v>137</v>
      </c>
      <c r="C124" s="2" t="str" cm="1">
        <f t="array" ref="C124">INDEX(tbProduct[Product_ID],MATCH(1,(tbProduct[Product Category]=retail_sales_dataset[[#This Row],[Product Category]])*(tbProduct[Price per Unit]=retail_sales_dataset[[#This Row],[Price per Unit]]),0))</f>
        <v>PD0003</v>
      </c>
      <c r="D124" s="3">
        <v>45061</v>
      </c>
      <c r="E124" s="2">
        <v>2</v>
      </c>
      <c r="F124" s="2">
        <f>E124*_xlfn.XLOOKUP(C124,tbProduct[Product_ID],tbProduct[Price per Unit],,0)</f>
        <v>60</v>
      </c>
    </row>
    <row r="125" spans="1:6" x14ac:dyDescent="0.35">
      <c r="A125" s="2">
        <v>124</v>
      </c>
      <c r="B125" s="2" t="s">
        <v>138</v>
      </c>
      <c r="C125" s="2" t="str" cm="1">
        <f t="array" ref="C125">INDEX(tbProduct[Product_ID],MATCH(1,(tbProduct[Product Category]=retail_sales_dataset[[#This Row],[Product Category]])*(tbProduct[Price per Unit]=retail_sales_dataset[[#This Row],[Price per Unit]]),0))</f>
        <v>PD0002</v>
      </c>
      <c r="D125" s="3">
        <v>45226</v>
      </c>
      <c r="E125" s="2">
        <v>4</v>
      </c>
      <c r="F125" s="2">
        <f>E125*_xlfn.XLOOKUP(C125,tbProduct[Product_ID],tbProduct[Price per Unit],,0)</f>
        <v>2000</v>
      </c>
    </row>
    <row r="126" spans="1:6" x14ac:dyDescent="0.35">
      <c r="A126" s="2">
        <v>125</v>
      </c>
      <c r="B126" s="2" t="s">
        <v>139</v>
      </c>
      <c r="C126" s="2" t="str" cm="1">
        <f t="array" ref="C126">INDEX(tbProduct[Product_ID],MATCH(1,(tbProduct[Product Category]=retail_sales_dataset[[#This Row],[Product Category]])*(tbProduct[Price per Unit]=retail_sales_dataset[[#This Row],[Price per Unit]]),0))</f>
        <v>PD0008</v>
      </c>
      <c r="D126" s="3">
        <v>45146</v>
      </c>
      <c r="E126" s="2">
        <v>2</v>
      </c>
      <c r="F126" s="2">
        <f>E126*_xlfn.XLOOKUP(C126,tbProduct[Product_ID],tbProduct[Price per Unit],,0)</f>
        <v>100</v>
      </c>
    </row>
    <row r="127" spans="1:6" x14ac:dyDescent="0.35">
      <c r="A127" s="2">
        <v>126</v>
      </c>
      <c r="B127" s="2" t="s">
        <v>140</v>
      </c>
      <c r="C127" s="2" t="str" cm="1">
        <f t="array" ref="C127">INDEX(tbProduct[Product_ID],MATCH(1,(tbProduct[Product Category]=retail_sales_dataset[[#This Row],[Product Category]])*(tbProduct[Price per Unit]=retail_sales_dataset[[#This Row],[Price per Unit]]),0))</f>
        <v>PD0011</v>
      </c>
      <c r="D127" s="3">
        <v>45225</v>
      </c>
      <c r="E127" s="2">
        <v>3</v>
      </c>
      <c r="F127" s="2">
        <f>E127*_xlfn.XLOOKUP(C127,tbProduct[Product_ID],tbProduct[Price per Unit],,0)</f>
        <v>90</v>
      </c>
    </row>
    <row r="128" spans="1:6" x14ac:dyDescent="0.35">
      <c r="A128" s="2">
        <v>127</v>
      </c>
      <c r="B128" s="2" t="s">
        <v>141</v>
      </c>
      <c r="C128" s="2" t="str" cm="1">
        <f t="array" ref="C128">INDEX(tbProduct[Product_ID],MATCH(1,(tbProduct[Product Category]=retail_sales_dataset[[#This Row],[Product Category]])*(tbProduct[Price per Unit]=retail_sales_dataset[[#This Row],[Price per Unit]]),0))</f>
        <v>PD0005</v>
      </c>
      <c r="D128" s="3">
        <v>45131</v>
      </c>
      <c r="E128" s="2">
        <v>2</v>
      </c>
      <c r="F128" s="2">
        <f>E128*_xlfn.XLOOKUP(C128,tbProduct[Product_ID],tbProduct[Price per Unit],,0)</f>
        <v>50</v>
      </c>
    </row>
    <row r="129" spans="1:6" x14ac:dyDescent="0.35">
      <c r="A129" s="2">
        <v>128</v>
      </c>
      <c r="B129" s="2" t="s">
        <v>142</v>
      </c>
      <c r="C129" s="2" t="str" cm="1">
        <f t="array" ref="C129">INDEX(tbProduct[Product_ID],MATCH(1,(tbProduct[Product Category]=retail_sales_dataset[[#This Row],[Product Category]])*(tbProduct[Price per Unit]=retail_sales_dataset[[#This Row],[Price per Unit]]),0))</f>
        <v>PD0013</v>
      </c>
      <c r="D129" s="3">
        <v>45112</v>
      </c>
      <c r="E129" s="2">
        <v>1</v>
      </c>
      <c r="F129" s="2">
        <f>E129*_xlfn.XLOOKUP(C129,tbProduct[Product_ID],tbProduct[Price per Unit],,0)</f>
        <v>500</v>
      </c>
    </row>
    <row r="130" spans="1:6" x14ac:dyDescent="0.35">
      <c r="A130" s="2">
        <v>129</v>
      </c>
      <c r="B130" s="2" t="s">
        <v>143</v>
      </c>
      <c r="C130" s="2" t="str" cm="1">
        <f t="array" ref="C130">INDEX(tbProduct[Product_ID],MATCH(1,(tbProduct[Product Category]=retail_sales_dataset[[#This Row],[Product Category]])*(tbProduct[Price per Unit]=retail_sales_dataset[[#This Row],[Price per Unit]]),0))</f>
        <v>PD0014</v>
      </c>
      <c r="D130" s="3">
        <v>45039</v>
      </c>
      <c r="E130" s="2">
        <v>2</v>
      </c>
      <c r="F130" s="2">
        <f>E130*_xlfn.XLOOKUP(C130,tbProduct[Product_ID],tbProduct[Price per Unit],,0)</f>
        <v>600</v>
      </c>
    </row>
    <row r="131" spans="1:6" x14ac:dyDescent="0.35">
      <c r="A131" s="2">
        <v>130</v>
      </c>
      <c r="B131" s="2" t="s">
        <v>144</v>
      </c>
      <c r="C131" s="2" t="str" cm="1">
        <f t="array" ref="C131">INDEX(tbProduct[Product_ID],MATCH(1,(tbProduct[Product Category]=retail_sales_dataset[[#This Row],[Product Category]])*(tbProduct[Price per Unit]=retail_sales_dataset[[#This Row],[Price per Unit]]),0))</f>
        <v>PD0002</v>
      </c>
      <c r="D131" s="3">
        <v>44997</v>
      </c>
      <c r="E131" s="2">
        <v>1</v>
      </c>
      <c r="F131" s="2">
        <f>E131*_xlfn.XLOOKUP(C131,tbProduct[Product_ID],tbProduct[Price per Unit],,0)</f>
        <v>500</v>
      </c>
    </row>
    <row r="132" spans="1:6" x14ac:dyDescent="0.35">
      <c r="A132" s="2">
        <v>131</v>
      </c>
      <c r="B132" s="2" t="s">
        <v>145</v>
      </c>
      <c r="C132" s="2" t="str" cm="1">
        <f t="array" ref="C132">INDEX(tbProduct[Product_ID],MATCH(1,(tbProduct[Product Category]=retail_sales_dataset[[#This Row],[Product Category]])*(tbProduct[Price per Unit]=retail_sales_dataset[[#This Row],[Price per Unit]]),0))</f>
        <v>PD0014</v>
      </c>
      <c r="D132" s="3">
        <v>45187</v>
      </c>
      <c r="E132" s="2">
        <v>2</v>
      </c>
      <c r="F132" s="2">
        <f>E132*_xlfn.XLOOKUP(C132,tbProduct[Product_ID],tbProduct[Price per Unit],,0)</f>
        <v>600</v>
      </c>
    </row>
    <row r="133" spans="1:6" x14ac:dyDescent="0.35">
      <c r="A133" s="2">
        <v>132</v>
      </c>
      <c r="B133" s="2" t="s">
        <v>146</v>
      </c>
      <c r="C133" s="2" t="str" cm="1">
        <f t="array" ref="C133">INDEX(tbProduct[Product_ID],MATCH(1,(tbProduct[Product Category]=retail_sales_dataset[[#This Row],[Product Category]])*(tbProduct[Price per Unit]=retail_sales_dataset[[#This Row],[Price per Unit]]),0))</f>
        <v>PD0015</v>
      </c>
      <c r="D133" s="3">
        <v>45179</v>
      </c>
      <c r="E133" s="2">
        <v>4</v>
      </c>
      <c r="F133" s="2">
        <f>E133*_xlfn.XLOOKUP(C133,tbProduct[Product_ID],tbProduct[Price per Unit],,0)</f>
        <v>200</v>
      </c>
    </row>
    <row r="134" spans="1:6" x14ac:dyDescent="0.35">
      <c r="A134" s="2">
        <v>133</v>
      </c>
      <c r="B134" s="2" t="s">
        <v>147</v>
      </c>
      <c r="C134" s="2" t="str" cm="1">
        <f t="array" ref="C134">INDEX(tbProduct[Product_ID],MATCH(1,(tbProduct[Product Category]=retail_sales_dataset[[#This Row],[Product Category]])*(tbProduct[Price per Unit]=retail_sales_dataset[[#This Row],[Price per Unit]]),0))</f>
        <v>PD0007</v>
      </c>
      <c r="D134" s="3">
        <v>44973</v>
      </c>
      <c r="E134" s="2">
        <v>3</v>
      </c>
      <c r="F134" s="2">
        <f>E134*_xlfn.XLOOKUP(C134,tbProduct[Product_ID],tbProduct[Price per Unit],,0)</f>
        <v>900</v>
      </c>
    </row>
    <row r="135" spans="1:6" x14ac:dyDescent="0.35">
      <c r="A135" s="2">
        <v>134</v>
      </c>
      <c r="B135" s="2" t="s">
        <v>148</v>
      </c>
      <c r="C135" s="2" t="str" cm="1">
        <f t="array" ref="C135">INDEX(tbProduct[Product_ID],MATCH(1,(tbProduct[Product Category]=retail_sales_dataset[[#This Row],[Product Category]])*(tbProduct[Price per Unit]=retail_sales_dataset[[#This Row],[Price per Unit]]),0))</f>
        <v>PD0015</v>
      </c>
      <c r="D135" s="3">
        <v>44951</v>
      </c>
      <c r="E135" s="2">
        <v>1</v>
      </c>
      <c r="F135" s="2">
        <f>E135*_xlfn.XLOOKUP(C135,tbProduct[Product_ID],tbProduct[Price per Unit],,0)</f>
        <v>50</v>
      </c>
    </row>
    <row r="136" spans="1:6" x14ac:dyDescent="0.35">
      <c r="A136" s="2">
        <v>135</v>
      </c>
      <c r="B136" s="2" t="s">
        <v>149</v>
      </c>
      <c r="C136" s="2" t="str" cm="1">
        <f t="array" ref="C136">INDEX(tbProduct[Product_ID],MATCH(1,(tbProduct[Product Category]=retail_sales_dataset[[#This Row],[Product Category]])*(tbProduct[Price per Unit]=retail_sales_dataset[[#This Row],[Price per Unit]]),0))</f>
        <v>PD0005</v>
      </c>
      <c r="D136" s="3">
        <v>44983</v>
      </c>
      <c r="E136" s="2">
        <v>2</v>
      </c>
      <c r="F136" s="2">
        <f>E136*_xlfn.XLOOKUP(C136,tbProduct[Product_ID],tbProduct[Price per Unit],,0)</f>
        <v>50</v>
      </c>
    </row>
    <row r="137" spans="1:6" x14ac:dyDescent="0.35">
      <c r="A137" s="2">
        <v>136</v>
      </c>
      <c r="B137" s="2" t="s">
        <v>150</v>
      </c>
      <c r="C137" s="2" t="str" cm="1">
        <f t="array" ref="C137">INDEX(tbProduct[Product_ID],MATCH(1,(tbProduct[Product Category]=retail_sales_dataset[[#This Row],[Product Category]])*(tbProduct[Price per Unit]=retail_sales_dataset[[#This Row],[Price per Unit]]),0))</f>
        <v>PD0007</v>
      </c>
      <c r="D137" s="3">
        <v>45005</v>
      </c>
      <c r="E137" s="2">
        <v>2</v>
      </c>
      <c r="F137" s="2">
        <f>E137*_xlfn.XLOOKUP(C137,tbProduct[Product_ID],tbProduct[Price per Unit],,0)</f>
        <v>600</v>
      </c>
    </row>
    <row r="138" spans="1:6" x14ac:dyDescent="0.35">
      <c r="A138" s="2">
        <v>137</v>
      </c>
      <c r="B138" s="2" t="s">
        <v>151</v>
      </c>
      <c r="C138" s="2" t="str" cm="1">
        <f t="array" ref="C138">INDEX(tbProduct[Product_ID],MATCH(1,(tbProduct[Product Category]=retail_sales_dataset[[#This Row],[Product Category]])*(tbProduct[Price per Unit]=retail_sales_dataset[[#This Row],[Price per Unit]]),0))</f>
        <v>PD0013</v>
      </c>
      <c r="D138" s="3">
        <v>45248</v>
      </c>
      <c r="E138" s="2">
        <v>2</v>
      </c>
      <c r="F138" s="2">
        <f>E138*_xlfn.XLOOKUP(C138,tbProduct[Product_ID],tbProduct[Price per Unit],,0)</f>
        <v>1000</v>
      </c>
    </row>
    <row r="139" spans="1:6" x14ac:dyDescent="0.35">
      <c r="A139" s="2">
        <v>138</v>
      </c>
      <c r="B139" s="2" t="s">
        <v>152</v>
      </c>
      <c r="C139" s="2" t="str" cm="1">
        <f t="array" ref="C139">INDEX(tbProduct[Product_ID],MATCH(1,(tbProduct[Product Category]=retail_sales_dataset[[#This Row],[Product Category]])*(tbProduct[Price per Unit]=retail_sales_dataset[[#This Row],[Price per Unit]]),0))</f>
        <v>PD0008</v>
      </c>
      <c r="D139" s="3">
        <v>45008</v>
      </c>
      <c r="E139" s="2">
        <v>4</v>
      </c>
      <c r="F139" s="2">
        <f>E139*_xlfn.XLOOKUP(C139,tbProduct[Product_ID],tbProduct[Price per Unit],,0)</f>
        <v>200</v>
      </c>
    </row>
    <row r="140" spans="1:6" x14ac:dyDescent="0.35">
      <c r="A140" s="2">
        <v>139</v>
      </c>
      <c r="B140" s="2" t="s">
        <v>153</v>
      </c>
      <c r="C140" s="2" t="str" cm="1">
        <f t="array" ref="C140">INDEX(tbProduct[Product_ID],MATCH(1,(tbProduct[Product Category]=retail_sales_dataset[[#This Row],[Product Category]])*(tbProduct[Price per Unit]=retail_sales_dataset[[#This Row],[Price per Unit]]),0))</f>
        <v>PD0013</v>
      </c>
      <c r="D140" s="3">
        <v>45275</v>
      </c>
      <c r="E140" s="2">
        <v>4</v>
      </c>
      <c r="F140" s="2">
        <f>E140*_xlfn.XLOOKUP(C140,tbProduct[Product_ID],tbProduct[Price per Unit],,0)</f>
        <v>2000</v>
      </c>
    </row>
    <row r="141" spans="1:6" x14ac:dyDescent="0.35">
      <c r="A141" s="2">
        <v>140</v>
      </c>
      <c r="B141" s="2" t="s">
        <v>154</v>
      </c>
      <c r="C141" s="2" t="str" cm="1">
        <f t="array" ref="C141">INDEX(tbProduct[Product_ID],MATCH(1,(tbProduct[Product Category]=retail_sales_dataset[[#This Row],[Product Category]])*(tbProduct[Price per Unit]=retail_sales_dataset[[#This Row],[Price per Unit]]),0))</f>
        <v>PD0003</v>
      </c>
      <c r="D141" s="3">
        <v>45143</v>
      </c>
      <c r="E141" s="2">
        <v>1</v>
      </c>
      <c r="F141" s="2">
        <f>E141*_xlfn.XLOOKUP(C141,tbProduct[Product_ID],tbProduct[Price per Unit],,0)</f>
        <v>30</v>
      </c>
    </row>
    <row r="142" spans="1:6" x14ac:dyDescent="0.35">
      <c r="A142" s="2">
        <v>141</v>
      </c>
      <c r="B142" s="2" t="s">
        <v>155</v>
      </c>
      <c r="C142" s="2" t="str" cm="1">
        <f t="array" ref="C142">INDEX(tbProduct[Product_ID],MATCH(1,(tbProduct[Product Category]=retail_sales_dataset[[#This Row],[Product Category]])*(tbProduct[Price per Unit]=retail_sales_dataset[[#This Row],[Price per Unit]]),0))</f>
        <v>PD0015</v>
      </c>
      <c r="D142" s="3">
        <v>45232</v>
      </c>
      <c r="E142" s="2">
        <v>1</v>
      </c>
      <c r="F142" s="2">
        <f>E142*_xlfn.XLOOKUP(C142,tbProduct[Product_ID],tbProduct[Price per Unit],,0)</f>
        <v>50</v>
      </c>
    </row>
    <row r="143" spans="1:6" x14ac:dyDescent="0.35">
      <c r="A143" s="2">
        <v>142</v>
      </c>
      <c r="B143" s="2" t="s">
        <v>156</v>
      </c>
      <c r="C143" s="2" t="str" cm="1">
        <f t="array" ref="C143">INDEX(tbProduct[Product_ID],MATCH(1,(tbProduct[Product Category]=retail_sales_dataset[[#This Row],[Product Category]])*(tbProduct[Price per Unit]=retail_sales_dataset[[#This Row],[Price per Unit]]),0))</f>
        <v>PD0007</v>
      </c>
      <c r="D143" s="3">
        <v>44959</v>
      </c>
      <c r="E143" s="2">
        <v>4</v>
      </c>
      <c r="F143" s="2">
        <f>E143*_xlfn.XLOOKUP(C143,tbProduct[Product_ID],tbProduct[Price per Unit],,0)</f>
        <v>1200</v>
      </c>
    </row>
    <row r="144" spans="1:6" x14ac:dyDescent="0.35">
      <c r="A144" s="2">
        <v>143</v>
      </c>
      <c r="B144" s="2" t="s">
        <v>157</v>
      </c>
      <c r="C144" s="2" t="str" cm="1">
        <f t="array" ref="C144">INDEX(tbProduct[Product_ID],MATCH(1,(tbProduct[Product Category]=retail_sales_dataset[[#This Row],[Product Category]])*(tbProduct[Price per Unit]=retail_sales_dataset[[#This Row],[Price per Unit]]),0))</f>
        <v>PD0008</v>
      </c>
      <c r="D144" s="3">
        <v>45124</v>
      </c>
      <c r="E144" s="2">
        <v>1</v>
      </c>
      <c r="F144" s="2">
        <f>E144*_xlfn.XLOOKUP(C144,tbProduct[Product_ID],tbProduct[Price per Unit],,0)</f>
        <v>50</v>
      </c>
    </row>
    <row r="145" spans="1:6" x14ac:dyDescent="0.35">
      <c r="A145" s="2">
        <v>144</v>
      </c>
      <c r="B145" s="2" t="s">
        <v>158</v>
      </c>
      <c r="C145" s="2" t="str" cm="1">
        <f t="array" ref="C145">INDEX(tbProduct[Product_ID],MATCH(1,(tbProduct[Product Category]=retail_sales_dataset[[#This Row],[Product Category]])*(tbProduct[Price per Unit]=retail_sales_dataset[[#This Row],[Price per Unit]]),0))</f>
        <v>PD0013</v>
      </c>
      <c r="D145" s="3">
        <v>45122</v>
      </c>
      <c r="E145" s="2">
        <v>3</v>
      </c>
      <c r="F145" s="2">
        <f>E145*_xlfn.XLOOKUP(C145,tbProduct[Product_ID],tbProduct[Price per Unit],,0)</f>
        <v>1500</v>
      </c>
    </row>
    <row r="146" spans="1:6" x14ac:dyDescent="0.35">
      <c r="A146" s="2">
        <v>145</v>
      </c>
      <c r="B146" s="2" t="s">
        <v>159</v>
      </c>
      <c r="C146" s="2" t="str" cm="1">
        <f t="array" ref="C146">INDEX(tbProduct[Product_ID],MATCH(1,(tbProduct[Product Category]=retail_sales_dataset[[#This Row],[Product Category]])*(tbProduct[Price per Unit]=retail_sales_dataset[[#This Row],[Price per Unit]]),0))</f>
        <v>PD0005</v>
      </c>
      <c r="D146" s="3">
        <v>45232</v>
      </c>
      <c r="E146" s="2">
        <v>3</v>
      </c>
      <c r="F146" s="2">
        <f>E146*_xlfn.XLOOKUP(C146,tbProduct[Product_ID],tbProduct[Price per Unit],,0)</f>
        <v>75</v>
      </c>
    </row>
    <row r="147" spans="1:6" x14ac:dyDescent="0.35">
      <c r="A147" s="2">
        <v>146</v>
      </c>
      <c r="B147" s="2" t="s">
        <v>160</v>
      </c>
      <c r="C147" s="2" t="str" cm="1">
        <f t="array" ref="C147">INDEX(tbProduct[Product_ID],MATCH(1,(tbProduct[Product Category]=retail_sales_dataset[[#This Row],[Product Category]])*(tbProduct[Price per Unit]=retail_sales_dataset[[#This Row],[Price per Unit]]),0))</f>
        <v>PD0008</v>
      </c>
      <c r="D147" s="3">
        <v>45166</v>
      </c>
      <c r="E147" s="2">
        <v>4</v>
      </c>
      <c r="F147" s="2">
        <f>E147*_xlfn.XLOOKUP(C147,tbProduct[Product_ID],tbProduct[Price per Unit],,0)</f>
        <v>200</v>
      </c>
    </row>
    <row r="148" spans="1:6" x14ac:dyDescent="0.35">
      <c r="A148" s="2">
        <v>147</v>
      </c>
      <c r="B148" s="2" t="s">
        <v>161</v>
      </c>
      <c r="C148" s="2" t="str" cm="1">
        <f t="array" ref="C148">INDEX(tbProduct[Product_ID],MATCH(1,(tbProduct[Product Category]=retail_sales_dataset[[#This Row],[Product Category]])*(tbProduct[Price per Unit]=retail_sales_dataset[[#This Row],[Price per Unit]]),0))</f>
        <v>PD0007</v>
      </c>
      <c r="D148" s="3">
        <v>45197</v>
      </c>
      <c r="E148" s="2">
        <v>1</v>
      </c>
      <c r="F148" s="2">
        <f>E148*_xlfn.XLOOKUP(C148,tbProduct[Product_ID],tbProduct[Price per Unit],,0)</f>
        <v>300</v>
      </c>
    </row>
    <row r="149" spans="1:6" x14ac:dyDescent="0.35">
      <c r="A149" s="2">
        <v>148</v>
      </c>
      <c r="B149" s="2" t="s">
        <v>162</v>
      </c>
      <c r="C149" s="2" t="str" cm="1">
        <f t="array" ref="C149">INDEX(tbProduct[Product_ID],MATCH(1,(tbProduct[Product Category]=retail_sales_dataset[[#This Row],[Product Category]])*(tbProduct[Price per Unit]=retail_sales_dataset[[#This Row],[Price per Unit]]),0))</f>
        <v>PD0011</v>
      </c>
      <c r="D149" s="3">
        <v>45055</v>
      </c>
      <c r="E149" s="2">
        <v>2</v>
      </c>
      <c r="F149" s="2">
        <f>E149*_xlfn.XLOOKUP(C149,tbProduct[Product_ID],tbProduct[Price per Unit],,0)</f>
        <v>60</v>
      </c>
    </row>
    <row r="150" spans="1:6" x14ac:dyDescent="0.35">
      <c r="A150" s="2">
        <v>149</v>
      </c>
      <c r="B150" s="2" t="s">
        <v>163</v>
      </c>
      <c r="C150" s="2" t="str" cm="1">
        <f t="array" ref="C150">INDEX(tbProduct[Product_ID],MATCH(1,(tbProduct[Product Category]=retail_sales_dataset[[#This Row],[Product Category]])*(tbProduct[Price per Unit]=retail_sales_dataset[[#This Row],[Price per Unit]]),0))</f>
        <v>PD0005</v>
      </c>
      <c r="D150" s="3">
        <v>45210</v>
      </c>
      <c r="E150" s="2">
        <v>3</v>
      </c>
      <c r="F150" s="2">
        <f>E150*_xlfn.XLOOKUP(C150,tbProduct[Product_ID],tbProduct[Price per Unit],,0)</f>
        <v>75</v>
      </c>
    </row>
    <row r="151" spans="1:6" x14ac:dyDescent="0.35">
      <c r="A151" s="2">
        <v>150</v>
      </c>
      <c r="B151" s="2" t="s">
        <v>164</v>
      </c>
      <c r="C151" s="2" t="str" cm="1">
        <f t="array" ref="C151">INDEX(tbProduct[Product_ID],MATCH(1,(tbProduct[Product Category]=retail_sales_dataset[[#This Row],[Product Category]])*(tbProduct[Price per Unit]=retail_sales_dataset[[#This Row],[Price per Unit]]),0))</f>
        <v>PD0003</v>
      </c>
      <c r="D151" s="3">
        <v>44932</v>
      </c>
      <c r="E151" s="2">
        <v>4</v>
      </c>
      <c r="F151" s="2">
        <f>E151*_xlfn.XLOOKUP(C151,tbProduct[Product_ID],tbProduct[Price per Unit],,0)</f>
        <v>120</v>
      </c>
    </row>
    <row r="152" spans="1:6" x14ac:dyDescent="0.35">
      <c r="A152" s="2">
        <v>151</v>
      </c>
      <c r="B152" s="2" t="s">
        <v>165</v>
      </c>
      <c r="C152" s="2" t="str" cm="1">
        <f t="array" ref="C152">INDEX(tbProduct[Product_ID],MATCH(1,(tbProduct[Product Category]=retail_sales_dataset[[#This Row],[Product Category]])*(tbProduct[Price per Unit]=retail_sales_dataset[[#This Row],[Price per Unit]]),0))</f>
        <v>PD0008</v>
      </c>
      <c r="D152" s="3">
        <v>45275</v>
      </c>
      <c r="E152" s="2">
        <v>1</v>
      </c>
      <c r="F152" s="2">
        <f>E152*_xlfn.XLOOKUP(C152,tbProduct[Product_ID],tbProduct[Price per Unit],,0)</f>
        <v>50</v>
      </c>
    </row>
    <row r="153" spans="1:6" x14ac:dyDescent="0.35">
      <c r="A153" s="2">
        <v>152</v>
      </c>
      <c r="B153" s="2" t="s">
        <v>166</v>
      </c>
      <c r="C153" s="2" t="str" cm="1">
        <f t="array" ref="C153">INDEX(tbProduct[Product_ID],MATCH(1,(tbProduct[Product Category]=retail_sales_dataset[[#This Row],[Product Category]])*(tbProduct[Price per Unit]=retail_sales_dataset[[#This Row],[Price per Unit]]),0))</f>
        <v>PD0010</v>
      </c>
      <c r="D153" s="3">
        <v>44985</v>
      </c>
      <c r="E153" s="2">
        <v>4</v>
      </c>
      <c r="F153" s="2">
        <f>E153*_xlfn.XLOOKUP(C153,tbProduct[Product_ID],tbProduct[Price per Unit],,0)</f>
        <v>2000</v>
      </c>
    </row>
    <row r="154" spans="1:6" x14ac:dyDescent="0.35">
      <c r="A154" s="2">
        <v>153</v>
      </c>
      <c r="B154" s="2" t="s">
        <v>167</v>
      </c>
      <c r="C154" s="2" t="str" cm="1">
        <f t="array" ref="C154">INDEX(tbProduct[Product_ID],MATCH(1,(tbProduct[Product Category]=retail_sales_dataset[[#This Row],[Product Category]])*(tbProduct[Price per Unit]=retail_sales_dataset[[#This Row],[Price per Unit]]),0))</f>
        <v>PD0010</v>
      </c>
      <c r="D154" s="3">
        <v>45276</v>
      </c>
      <c r="E154" s="2">
        <v>2</v>
      </c>
      <c r="F154" s="2">
        <f>E154*_xlfn.XLOOKUP(C154,tbProduct[Product_ID],tbProduct[Price per Unit],,0)</f>
        <v>1000</v>
      </c>
    </row>
    <row r="155" spans="1:6" x14ac:dyDescent="0.35">
      <c r="A155" s="2">
        <v>154</v>
      </c>
      <c r="B155" s="2" t="s">
        <v>168</v>
      </c>
      <c r="C155" s="2" t="str" cm="1">
        <f t="array" ref="C155">INDEX(tbProduct[Product_ID],MATCH(1,(tbProduct[Product Category]=retail_sales_dataset[[#This Row],[Product Category]])*(tbProduct[Price per Unit]=retail_sales_dataset[[#This Row],[Price per Unit]]),0))</f>
        <v>PD0007</v>
      </c>
      <c r="D155" s="3">
        <v>45201</v>
      </c>
      <c r="E155" s="2">
        <v>3</v>
      </c>
      <c r="F155" s="2">
        <f>E155*_xlfn.XLOOKUP(C155,tbProduct[Product_ID],tbProduct[Price per Unit],,0)</f>
        <v>900</v>
      </c>
    </row>
    <row r="156" spans="1:6" x14ac:dyDescent="0.35">
      <c r="A156" s="2">
        <v>155</v>
      </c>
      <c r="B156" s="2" t="s">
        <v>169</v>
      </c>
      <c r="C156" s="2" t="str" cm="1">
        <f t="array" ref="C156">INDEX(tbProduct[Product_ID],MATCH(1,(tbProduct[Product Category]=retail_sales_dataset[[#This Row],[Product Category]])*(tbProduct[Price per Unit]=retail_sales_dataset[[#This Row],[Price per Unit]]),0))</f>
        <v>PD0010</v>
      </c>
      <c r="D156" s="3">
        <v>45063</v>
      </c>
      <c r="E156" s="2">
        <v>4</v>
      </c>
      <c r="F156" s="2">
        <f>E156*_xlfn.XLOOKUP(C156,tbProduct[Product_ID],tbProduct[Price per Unit],,0)</f>
        <v>2000</v>
      </c>
    </row>
    <row r="157" spans="1:6" x14ac:dyDescent="0.35">
      <c r="A157" s="2">
        <v>156</v>
      </c>
      <c r="B157" s="2" t="s">
        <v>170</v>
      </c>
      <c r="C157" s="2" t="str" cm="1">
        <f t="array" ref="C157">INDEX(tbProduct[Product_ID],MATCH(1,(tbProduct[Product Category]=retail_sales_dataset[[#This Row],[Product Category]])*(tbProduct[Price per Unit]=retail_sales_dataset[[#This Row],[Price per Unit]]),0))</f>
        <v>PD0005</v>
      </c>
      <c r="D157" s="3">
        <v>45255</v>
      </c>
      <c r="E157" s="2">
        <v>4</v>
      </c>
      <c r="F157" s="2">
        <f>E157*_xlfn.XLOOKUP(C157,tbProduct[Product_ID],tbProduct[Price per Unit],,0)</f>
        <v>100</v>
      </c>
    </row>
    <row r="158" spans="1:6" x14ac:dyDescent="0.35">
      <c r="A158" s="2">
        <v>157</v>
      </c>
      <c r="B158" s="2" t="s">
        <v>171</v>
      </c>
      <c r="C158" s="2" t="str" cm="1">
        <f t="array" ref="C158">INDEX(tbProduct[Product_ID],MATCH(1,(tbProduct[Product Category]=retail_sales_dataset[[#This Row],[Product Category]])*(tbProduct[Price per Unit]=retail_sales_dataset[[#This Row],[Price per Unit]]),0))</f>
        <v>PD0010</v>
      </c>
      <c r="D158" s="3">
        <v>45101</v>
      </c>
      <c r="E158" s="2">
        <v>4</v>
      </c>
      <c r="F158" s="2">
        <f>E158*_xlfn.XLOOKUP(C158,tbProduct[Product_ID],tbProduct[Price per Unit],,0)</f>
        <v>2000</v>
      </c>
    </row>
    <row r="159" spans="1:6" x14ac:dyDescent="0.35">
      <c r="A159" s="2">
        <v>158</v>
      </c>
      <c r="B159" s="2" t="s">
        <v>172</v>
      </c>
      <c r="C159" s="2" t="str" cm="1">
        <f t="array" ref="C159">INDEX(tbProduct[Product_ID],MATCH(1,(tbProduct[Product Category]=retail_sales_dataset[[#This Row],[Product Category]])*(tbProduct[Price per Unit]=retail_sales_dataset[[#This Row],[Price per Unit]]),0))</f>
        <v>PD0007</v>
      </c>
      <c r="D159" s="3">
        <v>44984</v>
      </c>
      <c r="E159" s="2">
        <v>2</v>
      </c>
      <c r="F159" s="2">
        <f>E159*_xlfn.XLOOKUP(C159,tbProduct[Product_ID],tbProduct[Price per Unit],,0)</f>
        <v>600</v>
      </c>
    </row>
    <row r="160" spans="1:6" x14ac:dyDescent="0.35">
      <c r="A160" s="2">
        <v>159</v>
      </c>
      <c r="B160" s="2" t="s">
        <v>173</v>
      </c>
      <c r="C160" s="2" t="str" cm="1">
        <f t="array" ref="C160">INDEX(tbProduct[Product_ID],MATCH(1,(tbProduct[Product Category]=retail_sales_dataset[[#This Row],[Product Category]])*(tbProduct[Price per Unit]=retail_sales_dataset[[#This Row],[Price per Unit]]),0))</f>
        <v>PD0008</v>
      </c>
      <c r="D160" s="3">
        <v>45077</v>
      </c>
      <c r="E160" s="2">
        <v>4</v>
      </c>
      <c r="F160" s="2">
        <f>E160*_xlfn.XLOOKUP(C160,tbProduct[Product_ID],tbProduct[Price per Unit],,0)</f>
        <v>200</v>
      </c>
    </row>
    <row r="161" spans="1:6" x14ac:dyDescent="0.35">
      <c r="A161" s="2">
        <v>160</v>
      </c>
      <c r="B161" s="2" t="s">
        <v>174</v>
      </c>
      <c r="C161" s="2" t="str" cm="1">
        <f t="array" ref="C161">INDEX(tbProduct[Product_ID],MATCH(1,(tbProduct[Product Category]=retail_sales_dataset[[#This Row],[Product Category]])*(tbProduct[Price per Unit]=retail_sales_dataset[[#This Row],[Price per Unit]]),0))</f>
        <v>PD0008</v>
      </c>
      <c r="D161" s="3">
        <v>45149</v>
      </c>
      <c r="E161" s="2">
        <v>2</v>
      </c>
      <c r="F161" s="2">
        <f>E161*_xlfn.XLOOKUP(C161,tbProduct[Product_ID],tbProduct[Price per Unit],,0)</f>
        <v>100</v>
      </c>
    </row>
    <row r="162" spans="1:6" x14ac:dyDescent="0.35">
      <c r="A162" s="2">
        <v>161</v>
      </c>
      <c r="B162" s="2" t="s">
        <v>175</v>
      </c>
      <c r="C162" s="2" t="str" cm="1">
        <f t="array" ref="C162">INDEX(tbProduct[Product_ID],MATCH(1,(tbProduct[Product Category]=retail_sales_dataset[[#This Row],[Product Category]])*(tbProduct[Price per Unit]=retail_sales_dataset[[#This Row],[Price per Unit]]),0))</f>
        <v>PD0013</v>
      </c>
      <c r="D162" s="3">
        <v>45007</v>
      </c>
      <c r="E162" s="2">
        <v>2</v>
      </c>
      <c r="F162" s="2">
        <f>E162*_xlfn.XLOOKUP(C162,tbProduct[Product_ID],tbProduct[Price per Unit],,0)</f>
        <v>1000</v>
      </c>
    </row>
    <row r="163" spans="1:6" x14ac:dyDescent="0.35">
      <c r="A163" s="2">
        <v>162</v>
      </c>
      <c r="B163" s="2" t="s">
        <v>176</v>
      </c>
      <c r="C163" s="2" t="str" cm="1">
        <f t="array" ref="C163">INDEX(tbProduct[Product_ID],MATCH(1,(tbProduct[Product Category]=retail_sales_dataset[[#This Row],[Product Category]])*(tbProduct[Price per Unit]=retail_sales_dataset[[#This Row],[Price per Unit]]),0))</f>
        <v>PD0011</v>
      </c>
      <c r="D163" s="3">
        <v>45159</v>
      </c>
      <c r="E163" s="2">
        <v>2</v>
      </c>
      <c r="F163" s="2">
        <f>E163*_xlfn.XLOOKUP(C163,tbProduct[Product_ID],tbProduct[Price per Unit],,0)</f>
        <v>60</v>
      </c>
    </row>
    <row r="164" spans="1:6" x14ac:dyDescent="0.35">
      <c r="A164" s="2">
        <v>163</v>
      </c>
      <c r="B164" s="2" t="s">
        <v>177</v>
      </c>
      <c r="C164" s="2" t="str" cm="1">
        <f t="array" ref="C164">INDEX(tbProduct[Product_ID],MATCH(1,(tbProduct[Product Category]=retail_sales_dataset[[#This Row],[Product Category]])*(tbProduct[Price per Unit]=retail_sales_dataset[[#This Row],[Price per Unit]]),0))</f>
        <v>PD0008</v>
      </c>
      <c r="D164" s="3">
        <v>44928</v>
      </c>
      <c r="E164" s="2">
        <v>3</v>
      </c>
      <c r="F164" s="2">
        <f>E164*_xlfn.XLOOKUP(C164,tbProduct[Product_ID],tbProduct[Price per Unit],,0)</f>
        <v>150</v>
      </c>
    </row>
    <row r="165" spans="1:6" x14ac:dyDescent="0.35">
      <c r="A165" s="2">
        <v>164</v>
      </c>
      <c r="B165" s="2" t="s">
        <v>178</v>
      </c>
      <c r="C165" s="2" t="str" cm="1">
        <f t="array" ref="C165">INDEX(tbProduct[Product_ID],MATCH(1,(tbProduct[Product Category]=retail_sales_dataset[[#This Row],[Product Category]])*(tbProduct[Price per Unit]=retail_sales_dataset[[#This Row],[Price per Unit]]),0))</f>
        <v>PD0013</v>
      </c>
      <c r="D165" s="3">
        <v>45061</v>
      </c>
      <c r="E165" s="2">
        <v>3</v>
      </c>
      <c r="F165" s="2">
        <f>E165*_xlfn.XLOOKUP(C165,tbProduct[Product_ID],tbProduct[Price per Unit],,0)</f>
        <v>1500</v>
      </c>
    </row>
    <row r="166" spans="1:6" x14ac:dyDescent="0.35">
      <c r="A166" s="2">
        <v>165</v>
      </c>
      <c r="B166" s="2" t="s">
        <v>179</v>
      </c>
      <c r="C166" s="2" t="str" cm="1">
        <f t="array" ref="C166">INDEX(tbProduct[Product_ID],MATCH(1,(tbProduct[Product Category]=retail_sales_dataset[[#This Row],[Product Category]])*(tbProduct[Price per Unit]=retail_sales_dataset[[#This Row],[Price per Unit]]),0))</f>
        <v>PD0012</v>
      </c>
      <c r="D166" s="3">
        <v>45183</v>
      </c>
      <c r="E166" s="2">
        <v>4</v>
      </c>
      <c r="F166" s="2">
        <f>E166*_xlfn.XLOOKUP(C166,tbProduct[Product_ID],tbProduct[Price per Unit],,0)</f>
        <v>1200</v>
      </c>
    </row>
    <row r="167" spans="1:6" x14ac:dyDescent="0.35">
      <c r="A167" s="2">
        <v>166</v>
      </c>
      <c r="B167" s="2" t="s">
        <v>180</v>
      </c>
      <c r="C167" s="2" t="str" cm="1">
        <f t="array" ref="C167">INDEX(tbProduct[Product_ID],MATCH(1,(tbProduct[Product Category]=retail_sales_dataset[[#This Row],[Product Category]])*(tbProduct[Price per Unit]=retail_sales_dataset[[#This Row],[Price per Unit]]),0))</f>
        <v>PD0002</v>
      </c>
      <c r="D167" s="3">
        <v>45018</v>
      </c>
      <c r="E167" s="2">
        <v>4</v>
      </c>
      <c r="F167" s="2">
        <f>E167*_xlfn.XLOOKUP(C167,tbProduct[Product_ID],tbProduct[Price per Unit],,0)</f>
        <v>2000</v>
      </c>
    </row>
    <row r="168" spans="1:6" x14ac:dyDescent="0.35">
      <c r="A168" s="2">
        <v>167</v>
      </c>
      <c r="B168" s="2" t="s">
        <v>181</v>
      </c>
      <c r="C168" s="2" t="str" cm="1">
        <f t="array" ref="C168">INDEX(tbProduct[Product_ID],MATCH(1,(tbProduct[Product Category]=retail_sales_dataset[[#This Row],[Product Category]])*(tbProduct[Price per Unit]=retail_sales_dataset[[#This Row],[Price per Unit]]),0))</f>
        <v>PD0008</v>
      </c>
      <c r="D168" s="3">
        <v>45186</v>
      </c>
      <c r="E168" s="2">
        <v>3</v>
      </c>
      <c r="F168" s="2">
        <f>E168*_xlfn.XLOOKUP(C168,tbProduct[Product_ID],tbProduct[Price per Unit],,0)</f>
        <v>150</v>
      </c>
    </row>
    <row r="169" spans="1:6" x14ac:dyDescent="0.35">
      <c r="A169" s="2">
        <v>168</v>
      </c>
      <c r="B169" s="2" t="s">
        <v>182</v>
      </c>
      <c r="C169" s="2" t="str" cm="1">
        <f t="array" ref="C169">INDEX(tbProduct[Product_ID],MATCH(1,(tbProduct[Product Category]=retail_sales_dataset[[#This Row],[Product Category]])*(tbProduct[Price per Unit]=retail_sales_dataset[[#This Row],[Price per Unit]]),0))</f>
        <v>PD0012</v>
      </c>
      <c r="D169" s="3">
        <v>44981</v>
      </c>
      <c r="E169" s="2">
        <v>1</v>
      </c>
      <c r="F169" s="2">
        <f>E169*_xlfn.XLOOKUP(C169,tbProduct[Product_ID],tbProduct[Price per Unit],,0)</f>
        <v>300</v>
      </c>
    </row>
    <row r="170" spans="1:6" x14ac:dyDescent="0.35">
      <c r="A170" s="2">
        <v>169</v>
      </c>
      <c r="B170" s="2" t="s">
        <v>183</v>
      </c>
      <c r="C170" s="2" t="str" cm="1">
        <f t="array" ref="C170">INDEX(tbProduct[Product_ID],MATCH(1,(tbProduct[Product Category]=retail_sales_dataset[[#This Row],[Product Category]])*(tbProduct[Price per Unit]=retail_sales_dataset[[#This Row],[Price per Unit]]),0))</f>
        <v>PD0013</v>
      </c>
      <c r="D170" s="3">
        <v>45247</v>
      </c>
      <c r="E170" s="2">
        <v>3</v>
      </c>
      <c r="F170" s="2">
        <f>E170*_xlfn.XLOOKUP(C170,tbProduct[Product_ID],tbProduct[Price per Unit],,0)</f>
        <v>1500</v>
      </c>
    </row>
    <row r="171" spans="1:6" x14ac:dyDescent="0.35">
      <c r="A171" s="2">
        <v>170</v>
      </c>
      <c r="B171" s="2" t="s">
        <v>184</v>
      </c>
      <c r="C171" s="2" t="str" cm="1">
        <f t="array" ref="C171">INDEX(tbProduct[Product_ID],MATCH(1,(tbProduct[Product Category]=retail_sales_dataset[[#This Row],[Product Category]])*(tbProduct[Price per Unit]=retail_sales_dataset[[#This Row],[Price per Unit]]),0))</f>
        <v>PD0005</v>
      </c>
      <c r="D171" s="3">
        <v>45079</v>
      </c>
      <c r="E171" s="2">
        <v>2</v>
      </c>
      <c r="F171" s="2">
        <f>E171*_xlfn.XLOOKUP(C171,tbProduct[Product_ID],tbProduct[Price per Unit],,0)</f>
        <v>50</v>
      </c>
    </row>
    <row r="172" spans="1:6" x14ac:dyDescent="0.35">
      <c r="A172" s="2">
        <v>171</v>
      </c>
      <c r="B172" s="2" t="s">
        <v>185</v>
      </c>
      <c r="C172" s="2" t="str" cm="1">
        <f t="array" ref="C172">INDEX(tbProduct[Product_ID],MATCH(1,(tbProduct[Product Category]=retail_sales_dataset[[#This Row],[Product Category]])*(tbProduct[Price per Unit]=retail_sales_dataset[[#This Row],[Price per Unit]]),0))</f>
        <v>PD0012</v>
      </c>
      <c r="D172" s="3">
        <v>45254</v>
      </c>
      <c r="E172" s="2">
        <v>3</v>
      </c>
      <c r="F172" s="2">
        <f>E172*_xlfn.XLOOKUP(C172,tbProduct[Product_ID],tbProduct[Price per Unit],,0)</f>
        <v>900</v>
      </c>
    </row>
    <row r="173" spans="1:6" x14ac:dyDescent="0.35">
      <c r="A173" s="2">
        <v>172</v>
      </c>
      <c r="B173" s="2" t="s">
        <v>186</v>
      </c>
      <c r="C173" s="2" t="str" cm="1">
        <f t="array" ref="C173">INDEX(tbProduct[Product_ID],MATCH(1,(tbProduct[Product Category]=retail_sales_dataset[[#This Row],[Product Category]])*(tbProduct[Price per Unit]=retail_sales_dataset[[#This Row],[Price per Unit]]),0))</f>
        <v>PD0009</v>
      </c>
      <c r="D173" s="3">
        <v>45186</v>
      </c>
      <c r="E173" s="2">
        <v>2</v>
      </c>
      <c r="F173" s="2">
        <f>E173*_xlfn.XLOOKUP(C173,tbProduct[Product_ID],tbProduct[Price per Unit],,0)</f>
        <v>50</v>
      </c>
    </row>
    <row r="174" spans="1:6" x14ac:dyDescent="0.35">
      <c r="A174" s="2">
        <v>173</v>
      </c>
      <c r="B174" s="2" t="s">
        <v>187</v>
      </c>
      <c r="C174" s="2" t="str" cm="1">
        <f t="array" ref="C174">INDEX(tbProduct[Product_ID],MATCH(1,(tbProduct[Product Category]=retail_sales_dataset[[#This Row],[Product Category]])*(tbProduct[Price per Unit]=retail_sales_dataset[[#This Row],[Price per Unit]]),0))</f>
        <v>PD0003</v>
      </c>
      <c r="D174" s="3">
        <v>45238</v>
      </c>
      <c r="E174" s="2">
        <v>4</v>
      </c>
      <c r="F174" s="2">
        <f>E174*_xlfn.XLOOKUP(C174,tbProduct[Product_ID],tbProduct[Price per Unit],,0)</f>
        <v>120</v>
      </c>
    </row>
    <row r="175" spans="1:6" x14ac:dyDescent="0.35">
      <c r="A175" s="2">
        <v>174</v>
      </c>
      <c r="B175" s="2" t="s">
        <v>188</v>
      </c>
      <c r="C175" s="2" t="str" cm="1">
        <f t="array" ref="C175">INDEX(tbProduct[Product_ID],MATCH(1,(tbProduct[Product Category]=retail_sales_dataset[[#This Row],[Product Category]])*(tbProduct[Price per Unit]=retail_sales_dataset[[#This Row],[Price per Unit]]),0))</f>
        <v>PD0014</v>
      </c>
      <c r="D175" s="3">
        <v>45028</v>
      </c>
      <c r="E175" s="2">
        <v>1</v>
      </c>
      <c r="F175" s="2">
        <f>E175*_xlfn.XLOOKUP(C175,tbProduct[Product_ID],tbProduct[Price per Unit],,0)</f>
        <v>300</v>
      </c>
    </row>
    <row r="176" spans="1:6" x14ac:dyDescent="0.35">
      <c r="A176" s="2">
        <v>175</v>
      </c>
      <c r="B176" s="2" t="s">
        <v>189</v>
      </c>
      <c r="C176" s="2" t="str" cm="1">
        <f t="array" ref="C176">INDEX(tbProduct[Product_ID],MATCH(1,(tbProduct[Product Category]=retail_sales_dataset[[#This Row],[Product Category]])*(tbProduct[Price per Unit]=retail_sales_dataset[[#This Row],[Price per Unit]]),0))</f>
        <v>PD0006</v>
      </c>
      <c r="D176" s="3">
        <v>45005</v>
      </c>
      <c r="E176" s="2">
        <v>4</v>
      </c>
      <c r="F176" s="2">
        <f>E176*_xlfn.XLOOKUP(C176,tbProduct[Product_ID],tbProduct[Price per Unit],,0)</f>
        <v>100</v>
      </c>
    </row>
    <row r="177" spans="1:6" x14ac:dyDescent="0.35">
      <c r="A177" s="2">
        <v>176</v>
      </c>
      <c r="B177" s="2" t="s">
        <v>190</v>
      </c>
      <c r="C177" s="2" t="str" cm="1">
        <f t="array" ref="C177">INDEX(tbProduct[Product_ID],MATCH(1,(tbProduct[Product Category]=retail_sales_dataset[[#This Row],[Product Category]])*(tbProduct[Price per Unit]=retail_sales_dataset[[#This Row],[Price per Unit]]),0))</f>
        <v>PD0001</v>
      </c>
      <c r="D177" s="3">
        <v>45118</v>
      </c>
      <c r="E177" s="2">
        <v>2</v>
      </c>
      <c r="F177" s="2">
        <f>E177*_xlfn.XLOOKUP(C177,tbProduct[Product_ID],tbProduct[Price per Unit],,0)</f>
        <v>100</v>
      </c>
    </row>
    <row r="178" spans="1:6" x14ac:dyDescent="0.35">
      <c r="A178" s="2">
        <v>177</v>
      </c>
      <c r="B178" s="2" t="s">
        <v>191</v>
      </c>
      <c r="C178" s="2" t="str" cm="1">
        <f t="array" ref="C178">INDEX(tbProduct[Product_ID],MATCH(1,(tbProduct[Product Category]=retail_sales_dataset[[#This Row],[Product Category]])*(tbProduct[Price per Unit]=retail_sales_dataset[[#This Row],[Price per Unit]]),0))</f>
        <v>PD0001</v>
      </c>
      <c r="D178" s="3">
        <v>45009</v>
      </c>
      <c r="E178" s="2">
        <v>2</v>
      </c>
      <c r="F178" s="2">
        <f>E178*_xlfn.XLOOKUP(C178,tbProduct[Product_ID],tbProduct[Price per Unit],,0)</f>
        <v>100</v>
      </c>
    </row>
    <row r="179" spans="1:6" x14ac:dyDescent="0.35">
      <c r="A179" s="2">
        <v>178</v>
      </c>
      <c r="B179" s="2" t="s">
        <v>192</v>
      </c>
      <c r="C179" s="2" t="str" cm="1">
        <f t="array" ref="C179">INDEX(tbProduct[Product_ID],MATCH(1,(tbProduct[Product Category]=retail_sales_dataset[[#This Row],[Product Category]])*(tbProduct[Price per Unit]=retail_sales_dataset[[#This Row],[Price per Unit]]),0))</f>
        <v>PD0011</v>
      </c>
      <c r="D179" s="3">
        <v>45203</v>
      </c>
      <c r="E179" s="2">
        <v>2</v>
      </c>
      <c r="F179" s="2">
        <f>E179*_xlfn.XLOOKUP(C179,tbProduct[Product_ID],tbProduct[Price per Unit],,0)</f>
        <v>60</v>
      </c>
    </row>
    <row r="180" spans="1:6" x14ac:dyDescent="0.35">
      <c r="A180" s="2">
        <v>179</v>
      </c>
      <c r="B180" s="2" t="s">
        <v>193</v>
      </c>
      <c r="C180" s="2" t="str" cm="1">
        <f t="array" ref="C180">INDEX(tbProduct[Product_ID],MATCH(1,(tbProduct[Product Category]=retail_sales_dataset[[#This Row],[Product Category]])*(tbProduct[Price per Unit]=retail_sales_dataset[[#This Row],[Price per Unit]]),0))</f>
        <v>PD0007</v>
      </c>
      <c r="D180" s="3">
        <v>45198</v>
      </c>
      <c r="E180" s="2">
        <v>1</v>
      </c>
      <c r="F180" s="2">
        <f>E180*_xlfn.XLOOKUP(C180,tbProduct[Product_ID],tbProduct[Price per Unit],,0)</f>
        <v>300</v>
      </c>
    </row>
    <row r="181" spans="1:6" x14ac:dyDescent="0.35">
      <c r="A181" s="2">
        <v>180</v>
      </c>
      <c r="B181" s="2" t="s">
        <v>194</v>
      </c>
      <c r="C181" s="2" t="str" cm="1">
        <f t="array" ref="C181">INDEX(tbProduct[Product_ID],MATCH(1,(tbProduct[Product Category]=retail_sales_dataset[[#This Row],[Product Category]])*(tbProduct[Price per Unit]=retail_sales_dataset[[#This Row],[Price per Unit]]),0))</f>
        <v>PD0012</v>
      </c>
      <c r="D181" s="3">
        <v>44927</v>
      </c>
      <c r="E181" s="2">
        <v>3</v>
      </c>
      <c r="F181" s="2">
        <f>E181*_xlfn.XLOOKUP(C181,tbProduct[Product_ID],tbProduct[Price per Unit],,0)</f>
        <v>900</v>
      </c>
    </row>
    <row r="182" spans="1:6" x14ac:dyDescent="0.35">
      <c r="A182" s="2">
        <v>181</v>
      </c>
      <c r="B182" s="2" t="s">
        <v>195</v>
      </c>
      <c r="C182" s="2" t="str" cm="1">
        <f t="array" ref="C182">INDEX(tbProduct[Product_ID],MATCH(1,(tbProduct[Product Category]=retail_sales_dataset[[#This Row],[Product Category]])*(tbProduct[Price per Unit]=retail_sales_dataset[[#This Row],[Price per Unit]]),0))</f>
        <v>PD0007</v>
      </c>
      <c r="D182" s="3">
        <v>45233</v>
      </c>
      <c r="E182" s="2">
        <v>4</v>
      </c>
      <c r="F182" s="2">
        <f>E182*_xlfn.XLOOKUP(C182,tbProduct[Product_ID],tbProduct[Price per Unit],,0)</f>
        <v>1200</v>
      </c>
    </row>
    <row r="183" spans="1:6" x14ac:dyDescent="0.35">
      <c r="A183" s="2">
        <v>182</v>
      </c>
      <c r="B183" s="2" t="s">
        <v>196</v>
      </c>
      <c r="C183" s="2" t="str" cm="1">
        <f t="array" ref="C183">INDEX(tbProduct[Product_ID],MATCH(1,(tbProduct[Product Category]=retail_sales_dataset[[#This Row],[Product Category]])*(tbProduct[Price per Unit]=retail_sales_dataset[[#This Row],[Price per Unit]]),0))</f>
        <v>PD0004</v>
      </c>
      <c r="D183" s="3">
        <v>45092</v>
      </c>
      <c r="E183" s="2">
        <v>4</v>
      </c>
      <c r="F183" s="2">
        <f>E183*_xlfn.XLOOKUP(C183,tbProduct[Product_ID],tbProduct[Price per Unit],,0)</f>
        <v>120</v>
      </c>
    </row>
    <row r="184" spans="1:6" x14ac:dyDescent="0.35">
      <c r="A184" s="2">
        <v>183</v>
      </c>
      <c r="B184" s="2" t="s">
        <v>197</v>
      </c>
      <c r="C184" s="2" t="str" cm="1">
        <f t="array" ref="C184">INDEX(tbProduct[Product_ID],MATCH(1,(tbProduct[Product Category]=retail_sales_dataset[[#This Row],[Product Category]])*(tbProduct[Price per Unit]=retail_sales_dataset[[#This Row],[Price per Unit]]),0))</f>
        <v>PD0014</v>
      </c>
      <c r="D184" s="3">
        <v>45177</v>
      </c>
      <c r="E184" s="2">
        <v>3</v>
      </c>
      <c r="F184" s="2">
        <f>E184*_xlfn.XLOOKUP(C184,tbProduct[Product_ID],tbProduct[Price per Unit],,0)</f>
        <v>900</v>
      </c>
    </row>
    <row r="185" spans="1:6" x14ac:dyDescent="0.35">
      <c r="A185" s="2">
        <v>184</v>
      </c>
      <c r="B185" s="2" t="s">
        <v>198</v>
      </c>
      <c r="C185" s="2" t="str" cm="1">
        <f t="array" ref="C185">INDEX(tbProduct[Product_ID],MATCH(1,(tbProduct[Product Category]=retail_sales_dataset[[#This Row],[Product Category]])*(tbProduct[Price per Unit]=retail_sales_dataset[[#This Row],[Price per Unit]]),0))</f>
        <v>PD0015</v>
      </c>
      <c r="D185" s="3">
        <v>44936</v>
      </c>
      <c r="E185" s="2">
        <v>4</v>
      </c>
      <c r="F185" s="2">
        <f>E185*_xlfn.XLOOKUP(C185,tbProduct[Product_ID],tbProduct[Price per Unit],,0)</f>
        <v>200</v>
      </c>
    </row>
    <row r="186" spans="1:6" x14ac:dyDescent="0.35">
      <c r="A186" s="2">
        <v>185</v>
      </c>
      <c r="B186" s="2" t="s">
        <v>199</v>
      </c>
      <c r="C186" s="2" t="str" cm="1">
        <f t="array" ref="C186">INDEX(tbProduct[Product_ID],MATCH(1,(tbProduct[Product Category]=retail_sales_dataset[[#This Row],[Product Category]])*(tbProduct[Price per Unit]=retail_sales_dataset[[#This Row],[Price per Unit]]),0))</f>
        <v>PD0005</v>
      </c>
      <c r="D186" s="3">
        <v>44984</v>
      </c>
      <c r="E186" s="2">
        <v>1</v>
      </c>
      <c r="F186" s="2">
        <f>E186*_xlfn.XLOOKUP(C186,tbProduct[Product_ID],tbProduct[Price per Unit],,0)</f>
        <v>25</v>
      </c>
    </row>
    <row r="187" spans="1:6" x14ac:dyDescent="0.35">
      <c r="A187" s="2">
        <v>186</v>
      </c>
      <c r="B187" s="2" t="s">
        <v>200</v>
      </c>
      <c r="C187" s="2" t="str" cm="1">
        <f t="array" ref="C187">INDEX(tbProduct[Product_ID],MATCH(1,(tbProduct[Product Category]=retail_sales_dataset[[#This Row],[Product Category]])*(tbProduct[Price per Unit]=retail_sales_dataset[[#This Row],[Price per Unit]]),0))</f>
        <v>PD0008</v>
      </c>
      <c r="D187" s="3">
        <v>45112</v>
      </c>
      <c r="E187" s="2">
        <v>4</v>
      </c>
      <c r="F187" s="2">
        <f>E187*_xlfn.XLOOKUP(C187,tbProduct[Product_ID],tbProduct[Price per Unit],,0)</f>
        <v>200</v>
      </c>
    </row>
    <row r="188" spans="1:6" x14ac:dyDescent="0.35">
      <c r="A188" s="2">
        <v>187</v>
      </c>
      <c r="B188" s="2" t="s">
        <v>201</v>
      </c>
      <c r="C188" s="2" t="str" cm="1">
        <f t="array" ref="C188">INDEX(tbProduct[Product_ID],MATCH(1,(tbProduct[Product Category]=retail_sales_dataset[[#This Row],[Product Category]])*(tbProduct[Price per Unit]=retail_sales_dataset[[#This Row],[Price per Unit]]),0))</f>
        <v>PD0008</v>
      </c>
      <c r="D188" s="3">
        <v>45084</v>
      </c>
      <c r="E188" s="2">
        <v>2</v>
      </c>
      <c r="F188" s="2">
        <f>E188*_xlfn.XLOOKUP(C188,tbProduct[Product_ID],tbProduct[Price per Unit],,0)</f>
        <v>100</v>
      </c>
    </row>
    <row r="189" spans="1:6" x14ac:dyDescent="0.35">
      <c r="A189" s="2">
        <v>188</v>
      </c>
      <c r="B189" s="2" t="s">
        <v>202</v>
      </c>
      <c r="C189" s="2" t="str" cm="1">
        <f t="array" ref="C189">INDEX(tbProduct[Product_ID],MATCH(1,(tbProduct[Product Category]=retail_sales_dataset[[#This Row],[Product Category]])*(tbProduct[Price per Unit]=retail_sales_dataset[[#This Row],[Price per Unit]]),0))</f>
        <v>PD0005</v>
      </c>
      <c r="D189" s="3">
        <v>45049</v>
      </c>
      <c r="E189" s="2">
        <v>3</v>
      </c>
      <c r="F189" s="2">
        <f>E189*_xlfn.XLOOKUP(C189,tbProduct[Product_ID],tbProduct[Price per Unit],,0)</f>
        <v>75</v>
      </c>
    </row>
    <row r="190" spans="1:6" x14ac:dyDescent="0.35">
      <c r="A190" s="2">
        <v>189</v>
      </c>
      <c r="B190" s="2" t="s">
        <v>203</v>
      </c>
      <c r="C190" s="2" t="str" cm="1">
        <f t="array" ref="C190">INDEX(tbProduct[Product_ID],MATCH(1,(tbProduct[Product Category]=retail_sales_dataset[[#This Row],[Product Category]])*(tbProduct[Price per Unit]=retail_sales_dataset[[#This Row],[Price per Unit]]),0))</f>
        <v>PD0001</v>
      </c>
      <c r="D190" s="3">
        <v>44956</v>
      </c>
      <c r="E190" s="2">
        <v>1</v>
      </c>
      <c r="F190" s="2">
        <f>E190*_xlfn.XLOOKUP(C190,tbProduct[Product_ID],tbProduct[Price per Unit],,0)</f>
        <v>50</v>
      </c>
    </row>
    <row r="191" spans="1:6" x14ac:dyDescent="0.35">
      <c r="A191" s="2">
        <v>190</v>
      </c>
      <c r="B191" s="2" t="s">
        <v>204</v>
      </c>
      <c r="C191" s="2" t="str" cm="1">
        <f t="array" ref="C191">INDEX(tbProduct[Product_ID],MATCH(1,(tbProduct[Product Category]=retail_sales_dataset[[#This Row],[Product Category]])*(tbProduct[Price per Unit]=retail_sales_dataset[[#This Row],[Price per Unit]]),0))</f>
        <v>PD0004</v>
      </c>
      <c r="D191" s="3">
        <v>45050</v>
      </c>
      <c r="E191" s="2">
        <v>3</v>
      </c>
      <c r="F191" s="2">
        <f>E191*_xlfn.XLOOKUP(C191,tbProduct[Product_ID],tbProduct[Price per Unit],,0)</f>
        <v>90</v>
      </c>
    </row>
    <row r="192" spans="1:6" x14ac:dyDescent="0.35">
      <c r="A192" s="2">
        <v>191</v>
      </c>
      <c r="B192" s="2" t="s">
        <v>205</v>
      </c>
      <c r="C192" s="2" t="str" cm="1">
        <f t="array" ref="C192">INDEX(tbProduct[Product_ID],MATCH(1,(tbProduct[Product Category]=retail_sales_dataset[[#This Row],[Product Category]])*(tbProduct[Price per Unit]=retail_sales_dataset[[#This Row],[Price per Unit]]),0))</f>
        <v>PD0009</v>
      </c>
      <c r="D192" s="3">
        <v>45217</v>
      </c>
      <c r="E192" s="2">
        <v>1</v>
      </c>
      <c r="F192" s="2">
        <f>E192*_xlfn.XLOOKUP(C192,tbProduct[Product_ID],tbProduct[Price per Unit],,0)</f>
        <v>25</v>
      </c>
    </row>
    <row r="193" spans="1:6" x14ac:dyDescent="0.35">
      <c r="A193" s="2">
        <v>192</v>
      </c>
      <c r="B193" s="2" t="s">
        <v>206</v>
      </c>
      <c r="C193" s="2" t="str" cm="1">
        <f t="array" ref="C193">INDEX(tbProduct[Product_ID],MATCH(1,(tbProduct[Product Category]=retail_sales_dataset[[#This Row],[Product Category]])*(tbProduct[Price per Unit]=retail_sales_dataset[[#This Row],[Price per Unit]]),0))</f>
        <v>PD0001</v>
      </c>
      <c r="D193" s="3">
        <v>44967</v>
      </c>
      <c r="E193" s="2">
        <v>2</v>
      </c>
      <c r="F193" s="2">
        <f>E193*_xlfn.XLOOKUP(C193,tbProduct[Product_ID],tbProduct[Price per Unit],,0)</f>
        <v>100</v>
      </c>
    </row>
    <row r="194" spans="1:6" x14ac:dyDescent="0.35">
      <c r="A194" s="2">
        <v>193</v>
      </c>
      <c r="B194" s="2" t="s">
        <v>207</v>
      </c>
      <c r="C194" s="2" t="str" cm="1">
        <f t="array" ref="C194">INDEX(tbProduct[Product_ID],MATCH(1,(tbProduct[Product Category]=retail_sales_dataset[[#This Row],[Product Category]])*(tbProduct[Price per Unit]=retail_sales_dataset[[#This Row],[Price per Unit]]),0))</f>
        <v>PD0013</v>
      </c>
      <c r="D194" s="3">
        <v>44970</v>
      </c>
      <c r="E194" s="2">
        <v>3</v>
      </c>
      <c r="F194" s="2">
        <f>E194*_xlfn.XLOOKUP(C194,tbProduct[Product_ID],tbProduct[Price per Unit],,0)</f>
        <v>1500</v>
      </c>
    </row>
    <row r="195" spans="1:6" x14ac:dyDescent="0.35">
      <c r="A195" s="2">
        <v>194</v>
      </c>
      <c r="B195" s="2" t="s">
        <v>208</v>
      </c>
      <c r="C195" s="2" t="str" cm="1">
        <f t="array" ref="C195">INDEX(tbProduct[Product_ID],MATCH(1,(tbProduct[Product Category]=retail_sales_dataset[[#This Row],[Product Category]])*(tbProduct[Price per Unit]=retail_sales_dataset[[#This Row],[Price per Unit]]),0))</f>
        <v>PD0008</v>
      </c>
      <c r="D195" s="3">
        <v>45175</v>
      </c>
      <c r="E195" s="2">
        <v>4</v>
      </c>
      <c r="F195" s="2">
        <f>E195*_xlfn.XLOOKUP(C195,tbProduct[Product_ID],tbProduct[Price per Unit],,0)</f>
        <v>200</v>
      </c>
    </row>
    <row r="196" spans="1:6" x14ac:dyDescent="0.35">
      <c r="A196" s="2">
        <v>195</v>
      </c>
      <c r="B196" s="2" t="s">
        <v>209</v>
      </c>
      <c r="C196" s="2" t="str" cm="1">
        <f t="array" ref="C196">INDEX(tbProduct[Product_ID],MATCH(1,(tbProduct[Product Category]=retail_sales_dataset[[#This Row],[Product Category]])*(tbProduct[Price per Unit]=retail_sales_dataset[[#This Row],[Price per Unit]]),0))</f>
        <v>PD0011</v>
      </c>
      <c r="D196" s="3">
        <v>44962</v>
      </c>
      <c r="E196" s="2">
        <v>1</v>
      </c>
      <c r="F196" s="2">
        <f>E196*_xlfn.XLOOKUP(C196,tbProduct[Product_ID],tbProduct[Price per Unit],,0)</f>
        <v>30</v>
      </c>
    </row>
    <row r="197" spans="1:6" x14ac:dyDescent="0.35">
      <c r="A197" s="2">
        <v>196</v>
      </c>
      <c r="B197" s="2" t="s">
        <v>210</v>
      </c>
      <c r="C197" s="2" t="str" cm="1">
        <f t="array" ref="C197">INDEX(tbProduct[Product_ID],MATCH(1,(tbProduct[Product Category]=retail_sales_dataset[[#This Row],[Product Category]])*(tbProduct[Price per Unit]=retail_sales_dataset[[#This Row],[Price per Unit]]),0))</f>
        <v>PD0012</v>
      </c>
      <c r="D197" s="3">
        <v>45199</v>
      </c>
      <c r="E197" s="2">
        <v>3</v>
      </c>
      <c r="F197" s="2">
        <f>E197*_xlfn.XLOOKUP(C197,tbProduct[Product_ID],tbProduct[Price per Unit],,0)</f>
        <v>900</v>
      </c>
    </row>
    <row r="198" spans="1:6" x14ac:dyDescent="0.35">
      <c r="A198" s="2">
        <v>197</v>
      </c>
      <c r="B198" s="2" t="s">
        <v>211</v>
      </c>
      <c r="C198" s="2" t="str" cm="1">
        <f t="array" ref="C198">INDEX(tbProduct[Product_ID],MATCH(1,(tbProduct[Product Category]=retail_sales_dataset[[#This Row],[Product Category]])*(tbProduct[Price per Unit]=retail_sales_dataset[[#This Row],[Price per Unit]]),0))</f>
        <v>PD0008</v>
      </c>
      <c r="D198" s="3">
        <v>44991</v>
      </c>
      <c r="E198" s="2">
        <v>4</v>
      </c>
      <c r="F198" s="2">
        <f>E198*_xlfn.XLOOKUP(C198,tbProduct[Product_ID],tbProduct[Price per Unit],,0)</f>
        <v>200</v>
      </c>
    </row>
    <row r="199" spans="1:6" x14ac:dyDescent="0.35">
      <c r="A199" s="2">
        <v>198</v>
      </c>
      <c r="B199" s="2" t="s">
        <v>212</v>
      </c>
      <c r="C199" s="2" t="str" cm="1">
        <f t="array" ref="C199">INDEX(tbProduct[Product_ID],MATCH(1,(tbProduct[Product Category]=retail_sales_dataset[[#This Row],[Product Category]])*(tbProduct[Price per Unit]=retail_sales_dataset[[#This Row],[Price per Unit]]),0))</f>
        <v>PD0014</v>
      </c>
      <c r="D199" s="3">
        <v>44992</v>
      </c>
      <c r="E199" s="2">
        <v>3</v>
      </c>
      <c r="F199" s="2">
        <f>E199*_xlfn.XLOOKUP(C199,tbProduct[Product_ID],tbProduct[Price per Unit],,0)</f>
        <v>900</v>
      </c>
    </row>
    <row r="200" spans="1:6" x14ac:dyDescent="0.35">
      <c r="A200" s="2">
        <v>199</v>
      </c>
      <c r="B200" s="2" t="s">
        <v>213</v>
      </c>
      <c r="C200" s="2" t="str" cm="1">
        <f t="array" ref="C200">INDEX(tbProduct[Product_ID],MATCH(1,(tbProduct[Product Category]=retail_sales_dataset[[#This Row],[Product Category]])*(tbProduct[Price per Unit]=retail_sales_dataset[[#This Row],[Price per Unit]]),0))</f>
        <v>PD0013</v>
      </c>
      <c r="D200" s="3">
        <v>45264</v>
      </c>
      <c r="E200" s="2">
        <v>3</v>
      </c>
      <c r="F200" s="2">
        <f>E200*_xlfn.XLOOKUP(C200,tbProduct[Product_ID],tbProduct[Price per Unit],,0)</f>
        <v>1500</v>
      </c>
    </row>
    <row r="201" spans="1:6" x14ac:dyDescent="0.35">
      <c r="A201" s="2">
        <v>200</v>
      </c>
      <c r="B201" s="2" t="s">
        <v>214</v>
      </c>
      <c r="C201" s="2" t="str" cm="1">
        <f t="array" ref="C201">INDEX(tbProduct[Product_ID],MATCH(1,(tbProduct[Product Category]=retail_sales_dataset[[#This Row],[Product Category]])*(tbProduct[Price per Unit]=retail_sales_dataset[[#This Row],[Price per Unit]]),0))</f>
        <v>PD0001</v>
      </c>
      <c r="D201" s="3">
        <v>45170</v>
      </c>
      <c r="E201" s="2">
        <v>3</v>
      </c>
      <c r="F201" s="2">
        <f>E201*_xlfn.XLOOKUP(C201,tbProduct[Product_ID],tbProduct[Price per Unit],,0)</f>
        <v>150</v>
      </c>
    </row>
    <row r="202" spans="1:6" x14ac:dyDescent="0.35">
      <c r="A202" s="2">
        <v>201</v>
      </c>
      <c r="B202" s="2" t="s">
        <v>215</v>
      </c>
      <c r="C202" s="2" t="str" cm="1">
        <f t="array" ref="C202">INDEX(tbProduct[Product_ID],MATCH(1,(tbProduct[Product Category]=retail_sales_dataset[[#This Row],[Product Category]])*(tbProduct[Price per Unit]=retail_sales_dataset[[#This Row],[Price per Unit]]),0))</f>
        <v>PD0006</v>
      </c>
      <c r="D202" s="3">
        <v>45208</v>
      </c>
      <c r="E202" s="2">
        <v>1</v>
      </c>
      <c r="F202" s="2">
        <f>E202*_xlfn.XLOOKUP(C202,tbProduct[Product_ID],tbProduct[Price per Unit],,0)</f>
        <v>25</v>
      </c>
    </row>
    <row r="203" spans="1:6" x14ac:dyDescent="0.35">
      <c r="A203" s="2">
        <v>202</v>
      </c>
      <c r="B203" s="2" t="s">
        <v>216</v>
      </c>
      <c r="C203" s="2" t="str" cm="1">
        <f t="array" ref="C203">INDEX(tbProduct[Product_ID],MATCH(1,(tbProduct[Product Category]=retail_sales_dataset[[#This Row],[Product Category]])*(tbProduct[Price per Unit]=retail_sales_dataset[[#This Row],[Price per Unit]]),0))</f>
        <v>PD0012</v>
      </c>
      <c r="D203" s="3">
        <v>45011</v>
      </c>
      <c r="E203" s="2">
        <v>4</v>
      </c>
      <c r="F203" s="2">
        <f>E203*_xlfn.XLOOKUP(C203,tbProduct[Product_ID],tbProduct[Price per Unit],,0)</f>
        <v>1200</v>
      </c>
    </row>
    <row r="204" spans="1:6" x14ac:dyDescent="0.35">
      <c r="A204" s="2">
        <v>203</v>
      </c>
      <c r="B204" s="2" t="s">
        <v>217</v>
      </c>
      <c r="C204" s="2" t="str" cm="1">
        <f t="array" ref="C204">INDEX(tbProduct[Product_ID],MATCH(1,(tbProduct[Product Category]=retail_sales_dataset[[#This Row],[Product Category]])*(tbProduct[Price per Unit]=retail_sales_dataset[[#This Row],[Price per Unit]]),0))</f>
        <v>PD0002</v>
      </c>
      <c r="D204" s="3">
        <v>45062</v>
      </c>
      <c r="E204" s="2">
        <v>2</v>
      </c>
      <c r="F204" s="2">
        <f>E204*_xlfn.XLOOKUP(C204,tbProduct[Product_ID],tbProduct[Price per Unit],,0)</f>
        <v>1000</v>
      </c>
    </row>
    <row r="205" spans="1:6" x14ac:dyDescent="0.35">
      <c r="A205" s="2">
        <v>204</v>
      </c>
      <c r="B205" s="2" t="s">
        <v>218</v>
      </c>
      <c r="C205" s="2" t="str" cm="1">
        <f t="array" ref="C205">INDEX(tbProduct[Product_ID],MATCH(1,(tbProduct[Product Category]=retail_sales_dataset[[#This Row],[Product Category]])*(tbProduct[Price per Unit]=retail_sales_dataset[[#This Row],[Price per Unit]]),0))</f>
        <v>PD0009</v>
      </c>
      <c r="D205" s="3">
        <v>45197</v>
      </c>
      <c r="E205" s="2">
        <v>1</v>
      </c>
      <c r="F205" s="2">
        <f>E205*_xlfn.XLOOKUP(C205,tbProduct[Product_ID],tbProduct[Price per Unit],,0)</f>
        <v>25</v>
      </c>
    </row>
    <row r="206" spans="1:6" x14ac:dyDescent="0.35">
      <c r="A206" s="2">
        <v>205</v>
      </c>
      <c r="B206" s="2" t="s">
        <v>219</v>
      </c>
      <c r="C206" s="2" t="str" cm="1">
        <f t="array" ref="C206">INDEX(tbProduct[Product_ID],MATCH(1,(tbProduct[Product Category]=retail_sales_dataset[[#This Row],[Product Category]])*(tbProduct[Price per Unit]=retail_sales_dataset[[#This Row],[Price per Unit]]),0))</f>
        <v>PD0005</v>
      </c>
      <c r="D206" s="3">
        <v>45237</v>
      </c>
      <c r="E206" s="2">
        <v>1</v>
      </c>
      <c r="F206" s="2">
        <f>E206*_xlfn.XLOOKUP(C206,tbProduct[Product_ID],tbProduct[Price per Unit],,0)</f>
        <v>25</v>
      </c>
    </row>
    <row r="207" spans="1:6" x14ac:dyDescent="0.35">
      <c r="A207" s="2">
        <v>206</v>
      </c>
      <c r="B207" s="2" t="s">
        <v>220</v>
      </c>
      <c r="C207" s="2" t="str" cm="1">
        <f t="array" ref="C207">INDEX(tbProduct[Product_ID],MATCH(1,(tbProduct[Product Category]=retail_sales_dataset[[#This Row],[Product Category]])*(tbProduct[Price per Unit]=retail_sales_dataset[[#This Row],[Price per Unit]]),0))</f>
        <v>PD0005</v>
      </c>
      <c r="D207" s="3">
        <v>45143</v>
      </c>
      <c r="E207" s="2">
        <v>1</v>
      </c>
      <c r="F207" s="2">
        <f>E207*_xlfn.XLOOKUP(C207,tbProduct[Product_ID],tbProduct[Price per Unit],,0)</f>
        <v>25</v>
      </c>
    </row>
    <row r="208" spans="1:6" x14ac:dyDescent="0.35">
      <c r="A208" s="2">
        <v>207</v>
      </c>
      <c r="B208" s="2" t="s">
        <v>221</v>
      </c>
      <c r="C208" s="2" t="str" cm="1">
        <f t="array" ref="C208">INDEX(tbProduct[Product_ID],MATCH(1,(tbProduct[Product Category]=retail_sales_dataset[[#This Row],[Product Category]])*(tbProduct[Price per Unit]=retail_sales_dataset[[#This Row],[Price per Unit]]),0))</f>
        <v>PD0009</v>
      </c>
      <c r="D208" s="3">
        <v>45035</v>
      </c>
      <c r="E208" s="2">
        <v>2</v>
      </c>
      <c r="F208" s="2">
        <f>E208*_xlfn.XLOOKUP(C208,tbProduct[Product_ID],tbProduct[Price per Unit],,0)</f>
        <v>50</v>
      </c>
    </row>
    <row r="209" spans="1:6" x14ac:dyDescent="0.35">
      <c r="A209" s="2">
        <v>208</v>
      </c>
      <c r="B209" s="2" t="s">
        <v>222</v>
      </c>
      <c r="C209" s="2" t="str" cm="1">
        <f t="array" ref="C209">INDEX(tbProduct[Product_ID],MATCH(1,(tbProduct[Product Category]=retail_sales_dataset[[#This Row],[Product Category]])*(tbProduct[Price per Unit]=retail_sales_dataset[[#This Row],[Price per Unit]]),0))</f>
        <v>PD0015</v>
      </c>
      <c r="D209" s="3">
        <v>45203</v>
      </c>
      <c r="E209" s="2">
        <v>4</v>
      </c>
      <c r="F209" s="2">
        <f>E209*_xlfn.XLOOKUP(C209,tbProduct[Product_ID],tbProduct[Price per Unit],,0)</f>
        <v>200</v>
      </c>
    </row>
    <row r="210" spans="1:6" x14ac:dyDescent="0.35">
      <c r="A210" s="2">
        <v>209</v>
      </c>
      <c r="B210" s="2" t="s">
        <v>223</v>
      </c>
      <c r="C210" s="2" t="str" cm="1">
        <f t="array" ref="C210">INDEX(tbProduct[Product_ID],MATCH(1,(tbProduct[Product Category]=retail_sales_dataset[[#This Row],[Product Category]])*(tbProduct[Price per Unit]=retail_sales_dataset[[#This Row],[Price per Unit]]),0))</f>
        <v>PD0015</v>
      </c>
      <c r="D210" s="3">
        <v>45280</v>
      </c>
      <c r="E210" s="2">
        <v>4</v>
      </c>
      <c r="F210" s="2">
        <f>E210*_xlfn.XLOOKUP(C210,tbProduct[Product_ID],tbProduct[Price per Unit],,0)</f>
        <v>200</v>
      </c>
    </row>
    <row r="211" spans="1:6" x14ac:dyDescent="0.35">
      <c r="A211" s="2">
        <v>210</v>
      </c>
      <c r="B211" s="2" t="s">
        <v>224</v>
      </c>
      <c r="C211" s="2" t="str" cm="1">
        <f t="array" ref="C211">INDEX(tbProduct[Product_ID],MATCH(1,(tbProduct[Product Category]=retail_sales_dataset[[#This Row],[Product Category]])*(tbProduct[Price per Unit]=retail_sales_dataset[[#This Row],[Price per Unit]]),0))</f>
        <v>PD0015</v>
      </c>
      <c r="D211" s="3">
        <v>45029</v>
      </c>
      <c r="E211" s="2">
        <v>4</v>
      </c>
      <c r="F211" s="2">
        <f>E211*_xlfn.XLOOKUP(C211,tbProduct[Product_ID],tbProduct[Price per Unit],,0)</f>
        <v>200</v>
      </c>
    </row>
    <row r="212" spans="1:6" x14ac:dyDescent="0.35">
      <c r="A212" s="2">
        <v>211</v>
      </c>
      <c r="B212" s="2" t="s">
        <v>225</v>
      </c>
      <c r="C212" s="2" t="str" cm="1">
        <f t="array" ref="C212">INDEX(tbProduct[Product_ID],MATCH(1,(tbProduct[Product Category]=retail_sales_dataset[[#This Row],[Product Category]])*(tbProduct[Price per Unit]=retail_sales_dataset[[#This Row],[Price per Unit]]),0))</f>
        <v>PD0013</v>
      </c>
      <c r="D212" s="3">
        <v>45292</v>
      </c>
      <c r="E212" s="2">
        <v>3</v>
      </c>
      <c r="F212" s="2">
        <f>E212*_xlfn.XLOOKUP(C212,tbProduct[Product_ID],tbProduct[Price per Unit],,0)</f>
        <v>1500</v>
      </c>
    </row>
    <row r="213" spans="1:6" x14ac:dyDescent="0.35">
      <c r="A213" s="2">
        <v>212</v>
      </c>
      <c r="B213" s="2" t="s">
        <v>226</v>
      </c>
      <c r="C213" s="2" t="str" cm="1">
        <f t="array" ref="C213">INDEX(tbProduct[Product_ID],MATCH(1,(tbProduct[Product Category]=retail_sales_dataset[[#This Row],[Product Category]])*(tbProduct[Price per Unit]=retail_sales_dataset[[#This Row],[Price per Unit]]),0))</f>
        <v>PD0002</v>
      </c>
      <c r="D213" s="3">
        <v>45086</v>
      </c>
      <c r="E213" s="2">
        <v>3</v>
      </c>
      <c r="F213" s="2">
        <f>E213*_xlfn.XLOOKUP(C213,tbProduct[Product_ID],tbProduct[Price per Unit],,0)</f>
        <v>1500</v>
      </c>
    </row>
    <row r="214" spans="1:6" x14ac:dyDescent="0.35">
      <c r="A214" s="2">
        <v>213</v>
      </c>
      <c r="B214" s="2" t="s">
        <v>227</v>
      </c>
      <c r="C214" s="2" t="str" cm="1">
        <f t="array" ref="C214">INDEX(tbProduct[Product_ID],MATCH(1,(tbProduct[Product Category]=retail_sales_dataset[[#This Row],[Product Category]])*(tbProduct[Price per Unit]=retail_sales_dataset[[#This Row],[Price per Unit]]),0))</f>
        <v>PD0013</v>
      </c>
      <c r="D214" s="3">
        <v>45131</v>
      </c>
      <c r="E214" s="2">
        <v>3</v>
      </c>
      <c r="F214" s="2">
        <f>E214*_xlfn.XLOOKUP(C214,tbProduct[Product_ID],tbProduct[Price per Unit],,0)</f>
        <v>1500</v>
      </c>
    </row>
    <row r="215" spans="1:6" x14ac:dyDescent="0.35">
      <c r="A215" s="2">
        <v>214</v>
      </c>
      <c r="B215" s="2" t="s">
        <v>228</v>
      </c>
      <c r="C215" s="2" t="str" cm="1">
        <f t="array" ref="C215">INDEX(tbProduct[Product_ID],MATCH(1,(tbProduct[Product Category]=retail_sales_dataset[[#This Row],[Product Category]])*(tbProduct[Price per Unit]=retail_sales_dataset[[#This Row],[Price per Unit]]),0))</f>
        <v>PD0004</v>
      </c>
      <c r="D215" s="3">
        <v>45270</v>
      </c>
      <c r="E215" s="2">
        <v>2</v>
      </c>
      <c r="F215" s="2">
        <f>E215*_xlfn.XLOOKUP(C215,tbProduct[Product_ID],tbProduct[Price per Unit],,0)</f>
        <v>60</v>
      </c>
    </row>
    <row r="216" spans="1:6" x14ac:dyDescent="0.35">
      <c r="A216" s="2">
        <v>215</v>
      </c>
      <c r="B216" s="2" t="s">
        <v>229</v>
      </c>
      <c r="C216" s="2" t="str" cm="1">
        <f t="array" ref="C216">INDEX(tbProduct[Product_ID],MATCH(1,(tbProduct[Product Category]=retail_sales_dataset[[#This Row],[Product Category]])*(tbProduct[Price per Unit]=retail_sales_dataset[[#This Row],[Price per Unit]]),0))</f>
        <v>PD0002</v>
      </c>
      <c r="D216" s="3">
        <v>45259</v>
      </c>
      <c r="E216" s="2">
        <v>3</v>
      </c>
      <c r="F216" s="2">
        <f>E216*_xlfn.XLOOKUP(C216,tbProduct[Product_ID],tbProduct[Price per Unit],,0)</f>
        <v>1500</v>
      </c>
    </row>
    <row r="217" spans="1:6" x14ac:dyDescent="0.35">
      <c r="A217" s="2">
        <v>216</v>
      </c>
      <c r="B217" s="2" t="s">
        <v>230</v>
      </c>
      <c r="C217" s="2" t="str" cm="1">
        <f t="array" ref="C217">INDEX(tbProduct[Product_ID],MATCH(1,(tbProduct[Product Category]=retail_sales_dataset[[#This Row],[Product Category]])*(tbProduct[Price per Unit]=retail_sales_dataset[[#This Row],[Price per Unit]]),0))</f>
        <v>PD0015</v>
      </c>
      <c r="D217" s="3">
        <v>45118</v>
      </c>
      <c r="E217" s="2">
        <v>2</v>
      </c>
      <c r="F217" s="2">
        <f>E217*_xlfn.XLOOKUP(C217,tbProduct[Product_ID],tbProduct[Price per Unit],,0)</f>
        <v>100</v>
      </c>
    </row>
    <row r="218" spans="1:6" x14ac:dyDescent="0.35">
      <c r="A218" s="2">
        <v>217</v>
      </c>
      <c r="B218" s="2" t="s">
        <v>231</v>
      </c>
      <c r="C218" s="2" t="str" cm="1">
        <f t="array" ref="C218">INDEX(tbProduct[Product_ID],MATCH(1,(tbProduct[Product Category]=retail_sales_dataset[[#This Row],[Product Category]])*(tbProduct[Price per Unit]=retail_sales_dataset[[#This Row],[Price per Unit]]),0))</f>
        <v>PD0015</v>
      </c>
      <c r="D218" s="3">
        <v>45151</v>
      </c>
      <c r="E218" s="2">
        <v>4</v>
      </c>
      <c r="F218" s="2">
        <f>E218*_xlfn.XLOOKUP(C218,tbProduct[Product_ID],tbProduct[Price per Unit],,0)</f>
        <v>200</v>
      </c>
    </row>
    <row r="219" spans="1:6" x14ac:dyDescent="0.35">
      <c r="A219" s="2">
        <v>218</v>
      </c>
      <c r="B219" s="2" t="s">
        <v>232</v>
      </c>
      <c r="C219" s="2" t="str" cm="1">
        <f t="array" ref="C219">INDEX(tbProduct[Product_ID],MATCH(1,(tbProduct[Product Category]=retail_sales_dataset[[#This Row],[Product Category]])*(tbProduct[Price per Unit]=retail_sales_dataset[[#This Row],[Price per Unit]]),0))</f>
        <v>PD0004</v>
      </c>
      <c r="D219" s="3">
        <v>45191</v>
      </c>
      <c r="E219" s="2">
        <v>3</v>
      </c>
      <c r="F219" s="2">
        <f>E219*_xlfn.XLOOKUP(C219,tbProduct[Product_ID],tbProduct[Price per Unit],,0)</f>
        <v>90</v>
      </c>
    </row>
    <row r="220" spans="1:6" x14ac:dyDescent="0.35">
      <c r="A220" s="2">
        <v>219</v>
      </c>
      <c r="B220" s="2" t="s">
        <v>233</v>
      </c>
      <c r="C220" s="2" t="str" cm="1">
        <f t="array" ref="C220">INDEX(tbProduct[Product_ID],MATCH(1,(tbProduct[Product Category]=retail_sales_dataset[[#This Row],[Product Category]])*(tbProduct[Price per Unit]=retail_sales_dataset[[#This Row],[Price per Unit]]),0))</f>
        <v>PD0003</v>
      </c>
      <c r="D220" s="3">
        <v>45158</v>
      </c>
      <c r="E220" s="2">
        <v>3</v>
      </c>
      <c r="F220" s="2">
        <f>E220*_xlfn.XLOOKUP(C220,tbProduct[Product_ID],tbProduct[Price per Unit],,0)</f>
        <v>90</v>
      </c>
    </row>
    <row r="221" spans="1:6" x14ac:dyDescent="0.35">
      <c r="A221" s="2">
        <v>220</v>
      </c>
      <c r="B221" s="2" t="s">
        <v>234</v>
      </c>
      <c r="C221" s="2" t="str" cm="1">
        <f t="array" ref="C221">INDEX(tbProduct[Product_ID],MATCH(1,(tbProduct[Product Category]=retail_sales_dataset[[#This Row],[Product Category]])*(tbProduct[Price per Unit]=retail_sales_dataset[[#This Row],[Price per Unit]]),0))</f>
        <v>PD0013</v>
      </c>
      <c r="D221" s="3">
        <v>44988</v>
      </c>
      <c r="E221" s="2">
        <v>1</v>
      </c>
      <c r="F221" s="2">
        <f>E221*_xlfn.XLOOKUP(C221,tbProduct[Product_ID],tbProduct[Price per Unit],,0)</f>
        <v>500</v>
      </c>
    </row>
    <row r="222" spans="1:6" x14ac:dyDescent="0.35">
      <c r="A222" s="2">
        <v>221</v>
      </c>
      <c r="B222" s="2" t="s">
        <v>235</v>
      </c>
      <c r="C222" s="2" t="str" cm="1">
        <f t="array" ref="C222">INDEX(tbProduct[Product_ID],MATCH(1,(tbProduct[Product Category]=retail_sales_dataset[[#This Row],[Product Category]])*(tbProduct[Price per Unit]=retail_sales_dataset[[#This Row],[Price per Unit]]),0))</f>
        <v>PD0014</v>
      </c>
      <c r="D222" s="3">
        <v>45053</v>
      </c>
      <c r="E222" s="2">
        <v>2</v>
      </c>
      <c r="F222" s="2">
        <f>E222*_xlfn.XLOOKUP(C222,tbProduct[Product_ID],tbProduct[Price per Unit],,0)</f>
        <v>600</v>
      </c>
    </row>
    <row r="223" spans="1:6" x14ac:dyDescent="0.35">
      <c r="A223" s="2">
        <v>222</v>
      </c>
      <c r="B223" s="2" t="s">
        <v>236</v>
      </c>
      <c r="C223" s="2" t="str" cm="1">
        <f t="array" ref="C223">INDEX(tbProduct[Product_ID],MATCH(1,(tbProduct[Product Category]=retail_sales_dataset[[#This Row],[Product Category]])*(tbProduct[Price per Unit]=retail_sales_dataset[[#This Row],[Price per Unit]]),0))</f>
        <v>PD0011</v>
      </c>
      <c r="D223" s="3">
        <v>45042</v>
      </c>
      <c r="E223" s="2">
        <v>4</v>
      </c>
      <c r="F223" s="2">
        <f>E223*_xlfn.XLOOKUP(C223,tbProduct[Product_ID],tbProduct[Price per Unit],,0)</f>
        <v>120</v>
      </c>
    </row>
    <row r="224" spans="1:6" x14ac:dyDescent="0.35">
      <c r="A224" s="2">
        <v>223</v>
      </c>
      <c r="B224" s="2" t="s">
        <v>237</v>
      </c>
      <c r="C224" s="2" t="str" cm="1">
        <f t="array" ref="C224">INDEX(tbProduct[Product_ID],MATCH(1,(tbProduct[Product Category]=retail_sales_dataset[[#This Row],[Product Category]])*(tbProduct[Price per Unit]=retail_sales_dataset[[#This Row],[Price per Unit]]),0))</f>
        <v>PD0005</v>
      </c>
      <c r="D224" s="3">
        <v>44959</v>
      </c>
      <c r="E224" s="2">
        <v>1</v>
      </c>
      <c r="F224" s="2">
        <f>E224*_xlfn.XLOOKUP(C224,tbProduct[Product_ID],tbProduct[Price per Unit],,0)</f>
        <v>25</v>
      </c>
    </row>
    <row r="225" spans="1:6" x14ac:dyDescent="0.35">
      <c r="A225" s="2">
        <v>224</v>
      </c>
      <c r="B225" s="2" t="s">
        <v>238</v>
      </c>
      <c r="C225" s="2" t="str" cm="1">
        <f t="array" ref="C225">INDEX(tbProduct[Product_ID],MATCH(1,(tbProduct[Product Category]=retail_sales_dataset[[#This Row],[Product Category]])*(tbProduct[Price per Unit]=retail_sales_dataset[[#This Row],[Price per Unit]]),0))</f>
        <v>PD0008</v>
      </c>
      <c r="D225" s="3">
        <v>45100</v>
      </c>
      <c r="E225" s="2">
        <v>1</v>
      </c>
      <c r="F225" s="2">
        <f>E225*_xlfn.XLOOKUP(C225,tbProduct[Product_ID],tbProduct[Price per Unit],,0)</f>
        <v>50</v>
      </c>
    </row>
    <row r="226" spans="1:6" x14ac:dyDescent="0.35">
      <c r="A226" s="2">
        <v>225</v>
      </c>
      <c r="B226" s="2" t="s">
        <v>239</v>
      </c>
      <c r="C226" s="2" t="str" cm="1">
        <f t="array" ref="C226">INDEX(tbProduct[Product_ID],MATCH(1,(tbProduct[Product Category]=retail_sales_dataset[[#This Row],[Product Category]])*(tbProduct[Price per Unit]=retail_sales_dataset[[#This Row],[Price per Unit]]),0))</f>
        <v>PD0009</v>
      </c>
      <c r="D226" s="3">
        <v>44937</v>
      </c>
      <c r="E226" s="2">
        <v>4</v>
      </c>
      <c r="F226" s="2">
        <f>E226*_xlfn.XLOOKUP(C226,tbProduct[Product_ID],tbProduct[Price per Unit],,0)</f>
        <v>100</v>
      </c>
    </row>
    <row r="227" spans="1:6" x14ac:dyDescent="0.35">
      <c r="A227" s="2">
        <v>226</v>
      </c>
      <c r="B227" s="2" t="s">
        <v>240</v>
      </c>
      <c r="C227" s="2" t="str" cm="1">
        <f t="array" ref="C227">INDEX(tbProduct[Product_ID],MATCH(1,(tbProduct[Product Category]=retail_sales_dataset[[#This Row],[Product Category]])*(tbProduct[Price per Unit]=retail_sales_dataset[[#This Row],[Price per Unit]]),0))</f>
        <v>PD0008</v>
      </c>
      <c r="D227" s="3">
        <v>45228</v>
      </c>
      <c r="E227" s="2">
        <v>1</v>
      </c>
      <c r="F227" s="2">
        <f>E227*_xlfn.XLOOKUP(C227,tbProduct[Product_ID],tbProduct[Price per Unit],,0)</f>
        <v>50</v>
      </c>
    </row>
    <row r="228" spans="1:6" x14ac:dyDescent="0.35">
      <c r="A228" s="2">
        <v>227</v>
      </c>
      <c r="B228" s="2" t="s">
        <v>241</v>
      </c>
      <c r="C228" s="2" t="str" cm="1">
        <f t="array" ref="C228">INDEX(tbProduct[Product_ID],MATCH(1,(tbProduct[Product Category]=retail_sales_dataset[[#This Row],[Product Category]])*(tbProduct[Price per Unit]=retail_sales_dataset[[#This Row],[Price per Unit]]),0))</f>
        <v>PD0015</v>
      </c>
      <c r="D228" s="3">
        <v>45210</v>
      </c>
      <c r="E228" s="2">
        <v>2</v>
      </c>
      <c r="F228" s="2">
        <f>E228*_xlfn.XLOOKUP(C228,tbProduct[Product_ID],tbProduct[Price per Unit],,0)</f>
        <v>100</v>
      </c>
    </row>
    <row r="229" spans="1:6" x14ac:dyDescent="0.35">
      <c r="A229" s="2">
        <v>228</v>
      </c>
      <c r="B229" s="2" t="s">
        <v>242</v>
      </c>
      <c r="C229" s="2" t="str" cm="1">
        <f t="array" ref="C229">INDEX(tbProduct[Product_ID],MATCH(1,(tbProduct[Product Category]=retail_sales_dataset[[#This Row],[Product Category]])*(tbProduct[Price per Unit]=retail_sales_dataset[[#This Row],[Price per Unit]]),0))</f>
        <v>PD0003</v>
      </c>
      <c r="D229" s="3">
        <v>45044</v>
      </c>
      <c r="E229" s="2">
        <v>2</v>
      </c>
      <c r="F229" s="2">
        <f>E229*_xlfn.XLOOKUP(C229,tbProduct[Product_ID],tbProduct[Price per Unit],,0)</f>
        <v>60</v>
      </c>
    </row>
    <row r="230" spans="1:6" x14ac:dyDescent="0.35">
      <c r="A230" s="2">
        <v>229</v>
      </c>
      <c r="B230" s="2" t="s">
        <v>243</v>
      </c>
      <c r="C230" s="2" t="str" cm="1">
        <f t="array" ref="C230">INDEX(tbProduct[Product_ID],MATCH(1,(tbProduct[Product Category]=retail_sales_dataset[[#This Row],[Product Category]])*(tbProduct[Price per Unit]=retail_sales_dataset[[#This Row],[Price per Unit]]),0))</f>
        <v>PD0004</v>
      </c>
      <c r="D230" s="3">
        <v>45228</v>
      </c>
      <c r="E230" s="2">
        <v>3</v>
      </c>
      <c r="F230" s="2">
        <f>E230*_xlfn.XLOOKUP(C230,tbProduct[Product_ID],tbProduct[Price per Unit],,0)</f>
        <v>90</v>
      </c>
    </row>
    <row r="231" spans="1:6" x14ac:dyDescent="0.35">
      <c r="A231" s="2">
        <v>230</v>
      </c>
      <c r="B231" s="2" t="s">
        <v>244</v>
      </c>
      <c r="C231" s="2" t="str" cm="1">
        <f t="array" ref="C231">INDEX(tbProduct[Product_ID],MATCH(1,(tbProduct[Product Category]=retail_sales_dataset[[#This Row],[Product Category]])*(tbProduct[Price per Unit]=retail_sales_dataset[[#This Row],[Price per Unit]]),0))</f>
        <v>PD0009</v>
      </c>
      <c r="D231" s="3">
        <v>45039</v>
      </c>
      <c r="E231" s="2">
        <v>1</v>
      </c>
      <c r="F231" s="2">
        <f>E231*_xlfn.XLOOKUP(C231,tbProduct[Product_ID],tbProduct[Price per Unit],,0)</f>
        <v>25</v>
      </c>
    </row>
    <row r="232" spans="1:6" x14ac:dyDescent="0.35">
      <c r="A232" s="2">
        <v>231</v>
      </c>
      <c r="B232" s="2" t="s">
        <v>245</v>
      </c>
      <c r="C232" s="2" t="str" cm="1">
        <f t="array" ref="C232">INDEX(tbProduct[Product_ID],MATCH(1,(tbProduct[Product Category]=retail_sales_dataset[[#This Row],[Product Category]])*(tbProduct[Price per Unit]=retail_sales_dataset[[#This Row],[Price per Unit]]),0))</f>
        <v>PD0008</v>
      </c>
      <c r="D232" s="3">
        <v>44930</v>
      </c>
      <c r="E232" s="2">
        <v>3</v>
      </c>
      <c r="F232" s="2">
        <f>E232*_xlfn.XLOOKUP(C232,tbProduct[Product_ID],tbProduct[Price per Unit],,0)</f>
        <v>150</v>
      </c>
    </row>
    <row r="233" spans="1:6" x14ac:dyDescent="0.35">
      <c r="A233" s="2">
        <v>232</v>
      </c>
      <c r="B233" s="2" t="s">
        <v>246</v>
      </c>
      <c r="C233" s="2" t="str" cm="1">
        <f t="array" ref="C233">INDEX(tbProduct[Product_ID],MATCH(1,(tbProduct[Product Category]=retail_sales_dataset[[#This Row],[Product Category]])*(tbProduct[Price per Unit]=retail_sales_dataset[[#This Row],[Price per Unit]]),0))</f>
        <v>PD0009</v>
      </c>
      <c r="D233" s="3">
        <v>44963</v>
      </c>
      <c r="E233" s="2">
        <v>1</v>
      </c>
      <c r="F233" s="2">
        <f>E233*_xlfn.XLOOKUP(C233,tbProduct[Product_ID],tbProduct[Price per Unit],,0)</f>
        <v>25</v>
      </c>
    </row>
    <row r="234" spans="1:6" x14ac:dyDescent="0.35">
      <c r="A234" s="2">
        <v>233</v>
      </c>
      <c r="B234" s="2" t="s">
        <v>247</v>
      </c>
      <c r="C234" s="2" t="str" cm="1">
        <f t="array" ref="C234">INDEX(tbProduct[Product_ID],MATCH(1,(tbProduct[Product Category]=retail_sales_dataset[[#This Row],[Product Category]])*(tbProduct[Price per Unit]=retail_sales_dataset[[#This Row],[Price per Unit]]),0))</f>
        <v>PD0014</v>
      </c>
      <c r="D234" s="3">
        <v>45289</v>
      </c>
      <c r="E234" s="2">
        <v>2</v>
      </c>
      <c r="F234" s="2">
        <f>E234*_xlfn.XLOOKUP(C234,tbProduct[Product_ID],tbProduct[Price per Unit],,0)</f>
        <v>600</v>
      </c>
    </row>
    <row r="235" spans="1:6" x14ac:dyDescent="0.35">
      <c r="A235" s="2">
        <v>234</v>
      </c>
      <c r="B235" s="2" t="s">
        <v>248</v>
      </c>
      <c r="C235" s="2" t="str" cm="1">
        <f t="array" ref="C235">INDEX(tbProduct[Product_ID],MATCH(1,(tbProduct[Product Category]=retail_sales_dataset[[#This Row],[Product Category]])*(tbProduct[Price per Unit]=retail_sales_dataset[[#This Row],[Price per Unit]]),0))</f>
        <v>PD0006</v>
      </c>
      <c r="D235" s="3">
        <v>45250</v>
      </c>
      <c r="E235" s="2">
        <v>2</v>
      </c>
      <c r="F235" s="2">
        <f>E235*_xlfn.XLOOKUP(C235,tbProduct[Product_ID],tbProduct[Price per Unit],,0)</f>
        <v>50</v>
      </c>
    </row>
    <row r="236" spans="1:6" x14ac:dyDescent="0.35">
      <c r="A236" s="2">
        <v>235</v>
      </c>
      <c r="B236" s="2" t="s">
        <v>249</v>
      </c>
      <c r="C236" s="2" t="str" cm="1">
        <f t="array" ref="C236">INDEX(tbProduct[Product_ID],MATCH(1,(tbProduct[Product Category]=retail_sales_dataset[[#This Row],[Product Category]])*(tbProduct[Price per Unit]=retail_sales_dataset[[#This Row],[Price per Unit]]),0))</f>
        <v>PD0010</v>
      </c>
      <c r="D236" s="3">
        <v>44957</v>
      </c>
      <c r="E236" s="2">
        <v>2</v>
      </c>
      <c r="F236" s="2">
        <f>E236*_xlfn.XLOOKUP(C236,tbProduct[Product_ID],tbProduct[Price per Unit],,0)</f>
        <v>1000</v>
      </c>
    </row>
    <row r="237" spans="1:6" x14ac:dyDescent="0.35">
      <c r="A237" s="2">
        <v>236</v>
      </c>
      <c r="B237" s="2" t="s">
        <v>250</v>
      </c>
      <c r="C237" s="2" t="str" cm="1">
        <f t="array" ref="C237">INDEX(tbProduct[Product_ID],MATCH(1,(tbProduct[Product Category]=retail_sales_dataset[[#This Row],[Product Category]])*(tbProduct[Price per Unit]=retail_sales_dataset[[#This Row],[Price per Unit]]),0))</f>
        <v>PD0005</v>
      </c>
      <c r="D237" s="3">
        <v>45044</v>
      </c>
      <c r="E237" s="2">
        <v>1</v>
      </c>
      <c r="F237" s="2">
        <f>E237*_xlfn.XLOOKUP(C237,tbProduct[Product_ID],tbProduct[Price per Unit],,0)</f>
        <v>25</v>
      </c>
    </row>
    <row r="238" spans="1:6" x14ac:dyDescent="0.35">
      <c r="A238" s="2">
        <v>237</v>
      </c>
      <c r="B238" s="2" t="s">
        <v>251</v>
      </c>
      <c r="C238" s="2" t="str" cm="1">
        <f t="array" ref="C238">INDEX(tbProduct[Product_ID],MATCH(1,(tbProduct[Product Category]=retail_sales_dataset[[#This Row],[Product Category]])*(tbProduct[Price per Unit]=retail_sales_dataset[[#This Row],[Price per Unit]]),0))</f>
        <v>PD0013</v>
      </c>
      <c r="D238" s="3">
        <v>44961</v>
      </c>
      <c r="E238" s="2">
        <v>2</v>
      </c>
      <c r="F238" s="2">
        <f>E238*_xlfn.XLOOKUP(C238,tbProduct[Product_ID],tbProduct[Price per Unit],,0)</f>
        <v>1000</v>
      </c>
    </row>
    <row r="239" spans="1:6" x14ac:dyDescent="0.35">
      <c r="A239" s="2">
        <v>238</v>
      </c>
      <c r="B239" s="2" t="s">
        <v>252</v>
      </c>
      <c r="C239" s="2" t="str" cm="1">
        <f t="array" ref="C239">INDEX(tbProduct[Product_ID],MATCH(1,(tbProduct[Product Category]=retail_sales_dataset[[#This Row],[Product Category]])*(tbProduct[Price per Unit]=retail_sales_dataset[[#This Row],[Price per Unit]]),0))</f>
        <v>PD0013</v>
      </c>
      <c r="D239" s="3">
        <v>44943</v>
      </c>
      <c r="E239" s="2">
        <v>1</v>
      </c>
      <c r="F239" s="2">
        <f>E239*_xlfn.XLOOKUP(C239,tbProduct[Product_ID],tbProduct[Price per Unit],,0)</f>
        <v>500</v>
      </c>
    </row>
    <row r="240" spans="1:6" x14ac:dyDescent="0.35">
      <c r="A240" s="2">
        <v>239</v>
      </c>
      <c r="B240" s="2" t="s">
        <v>253</v>
      </c>
      <c r="C240" s="2" t="str" cm="1">
        <f t="array" ref="C240">INDEX(tbProduct[Product_ID],MATCH(1,(tbProduct[Product Category]=retail_sales_dataset[[#This Row],[Product Category]])*(tbProduct[Price per Unit]=retail_sales_dataset[[#This Row],[Price per Unit]]),0))</f>
        <v>PD0010</v>
      </c>
      <c r="D240" s="3">
        <v>45096</v>
      </c>
      <c r="E240" s="2">
        <v>3</v>
      </c>
      <c r="F240" s="2">
        <f>E240*_xlfn.XLOOKUP(C240,tbProduct[Product_ID],tbProduct[Price per Unit],,0)</f>
        <v>1500</v>
      </c>
    </row>
    <row r="241" spans="1:6" x14ac:dyDescent="0.35">
      <c r="A241" s="2">
        <v>240</v>
      </c>
      <c r="B241" s="2" t="s">
        <v>254</v>
      </c>
      <c r="C241" s="2" t="str" cm="1">
        <f t="array" ref="C241">INDEX(tbProduct[Product_ID],MATCH(1,(tbProduct[Product Category]=retail_sales_dataset[[#This Row],[Product Category]])*(tbProduct[Price per Unit]=retail_sales_dataset[[#This Row],[Price per Unit]]),0))</f>
        <v>PD0014</v>
      </c>
      <c r="D241" s="3">
        <v>44963</v>
      </c>
      <c r="E241" s="2">
        <v>1</v>
      </c>
      <c r="F241" s="2">
        <f>E241*_xlfn.XLOOKUP(C241,tbProduct[Product_ID],tbProduct[Price per Unit],,0)</f>
        <v>300</v>
      </c>
    </row>
    <row r="242" spans="1:6" x14ac:dyDescent="0.35">
      <c r="A242" s="2">
        <v>241</v>
      </c>
      <c r="B242" s="2" t="s">
        <v>255</v>
      </c>
      <c r="C242" s="2" t="str" cm="1">
        <f t="array" ref="C242">INDEX(tbProduct[Product_ID],MATCH(1,(tbProduct[Product Category]=retail_sales_dataset[[#This Row],[Product Category]])*(tbProduct[Price per Unit]=retail_sales_dataset[[#This Row],[Price per Unit]]),0))</f>
        <v>PD0006</v>
      </c>
      <c r="D242" s="3">
        <v>45190</v>
      </c>
      <c r="E242" s="2">
        <v>3</v>
      </c>
      <c r="F242" s="2">
        <f>E242*_xlfn.XLOOKUP(C242,tbProduct[Product_ID],tbProduct[Price per Unit],,0)</f>
        <v>75</v>
      </c>
    </row>
    <row r="243" spans="1:6" x14ac:dyDescent="0.35">
      <c r="A243" s="2">
        <v>242</v>
      </c>
      <c r="B243" s="2" t="s">
        <v>256</v>
      </c>
      <c r="C243" s="2" t="str" cm="1">
        <f t="array" ref="C243">INDEX(tbProduct[Product_ID],MATCH(1,(tbProduct[Product Category]=retail_sales_dataset[[#This Row],[Product Category]])*(tbProduct[Price per Unit]=retail_sales_dataset[[#This Row],[Price per Unit]]),0))</f>
        <v>PD0005</v>
      </c>
      <c r="D243" s="3">
        <v>45048</v>
      </c>
      <c r="E243" s="2">
        <v>1</v>
      </c>
      <c r="F243" s="2">
        <f>E243*_xlfn.XLOOKUP(C243,tbProduct[Product_ID],tbProduct[Price per Unit],,0)</f>
        <v>25</v>
      </c>
    </row>
    <row r="244" spans="1:6" x14ac:dyDescent="0.35">
      <c r="A244" s="2">
        <v>243</v>
      </c>
      <c r="B244" s="2" t="s">
        <v>257</v>
      </c>
      <c r="C244" s="2" t="str" cm="1">
        <f t="array" ref="C244">INDEX(tbProduct[Product_ID],MATCH(1,(tbProduct[Product Category]=retail_sales_dataset[[#This Row],[Product Category]])*(tbProduct[Price per Unit]=retail_sales_dataset[[#This Row],[Price per Unit]]),0))</f>
        <v>PD0007</v>
      </c>
      <c r="D244" s="3">
        <v>45069</v>
      </c>
      <c r="E244" s="2">
        <v>3</v>
      </c>
      <c r="F244" s="2">
        <f>E244*_xlfn.XLOOKUP(C244,tbProduct[Product_ID],tbProduct[Price per Unit],,0)</f>
        <v>900</v>
      </c>
    </row>
    <row r="245" spans="1:6" x14ac:dyDescent="0.35">
      <c r="A245" s="2">
        <v>244</v>
      </c>
      <c r="B245" s="2" t="s">
        <v>258</v>
      </c>
      <c r="C245" s="2" t="str" cm="1">
        <f t="array" ref="C245">INDEX(tbProduct[Product_ID],MATCH(1,(tbProduct[Product Category]=retail_sales_dataset[[#This Row],[Product Category]])*(tbProduct[Price per Unit]=retail_sales_dataset[[#This Row],[Price per Unit]]),0))</f>
        <v>PD0001</v>
      </c>
      <c r="D245" s="3">
        <v>45269</v>
      </c>
      <c r="E245" s="2">
        <v>2</v>
      </c>
      <c r="F245" s="2">
        <f>E245*_xlfn.XLOOKUP(C245,tbProduct[Product_ID],tbProduct[Price per Unit],,0)</f>
        <v>100</v>
      </c>
    </row>
    <row r="246" spans="1:6" x14ac:dyDescent="0.35">
      <c r="A246" s="2">
        <v>245</v>
      </c>
      <c r="B246" s="2" t="s">
        <v>259</v>
      </c>
      <c r="C246" s="2" t="str" cm="1">
        <f t="array" ref="C246">INDEX(tbProduct[Product_ID],MATCH(1,(tbProduct[Product Category]=retail_sales_dataset[[#This Row],[Product Category]])*(tbProduct[Price per Unit]=retail_sales_dataset[[#This Row],[Price per Unit]]),0))</f>
        <v>PD0011</v>
      </c>
      <c r="D246" s="3">
        <v>45175</v>
      </c>
      <c r="E246" s="2">
        <v>3</v>
      </c>
      <c r="F246" s="2">
        <f>E246*_xlfn.XLOOKUP(C246,tbProduct[Product_ID],tbProduct[Price per Unit],,0)</f>
        <v>90</v>
      </c>
    </row>
    <row r="247" spans="1:6" x14ac:dyDescent="0.35">
      <c r="A247" s="2">
        <v>246</v>
      </c>
      <c r="B247" s="2" t="s">
        <v>260</v>
      </c>
      <c r="C247" s="2" t="str" cm="1">
        <f t="array" ref="C247">INDEX(tbProduct[Product_ID],MATCH(1,(tbProduct[Product Category]=retail_sales_dataset[[#This Row],[Product Category]])*(tbProduct[Price per Unit]=retail_sales_dataset[[#This Row],[Price per Unit]]),0))</f>
        <v>PD0006</v>
      </c>
      <c r="D247" s="3">
        <v>45036</v>
      </c>
      <c r="E247" s="2">
        <v>2</v>
      </c>
      <c r="F247" s="2">
        <f>E247*_xlfn.XLOOKUP(C247,tbProduct[Product_ID],tbProduct[Price per Unit],,0)</f>
        <v>50</v>
      </c>
    </row>
    <row r="248" spans="1:6" x14ac:dyDescent="0.35">
      <c r="A248" s="2">
        <v>247</v>
      </c>
      <c r="B248" s="2" t="s">
        <v>261</v>
      </c>
      <c r="C248" s="2" t="str" cm="1">
        <f t="array" ref="C248">INDEX(tbProduct[Product_ID],MATCH(1,(tbProduct[Product Category]=retail_sales_dataset[[#This Row],[Product Category]])*(tbProduct[Price per Unit]=retail_sales_dataset[[#This Row],[Price per Unit]]),0))</f>
        <v>PD0003</v>
      </c>
      <c r="D248" s="3">
        <v>45203</v>
      </c>
      <c r="E248" s="2">
        <v>2</v>
      </c>
      <c r="F248" s="2">
        <f>E248*_xlfn.XLOOKUP(C248,tbProduct[Product_ID],tbProduct[Price per Unit],,0)</f>
        <v>60</v>
      </c>
    </row>
    <row r="249" spans="1:6" x14ac:dyDescent="0.35">
      <c r="A249" s="2">
        <v>248</v>
      </c>
      <c r="B249" s="2" t="s">
        <v>262</v>
      </c>
      <c r="C249" s="2" t="str" cm="1">
        <f t="array" ref="C249">INDEX(tbProduct[Product_ID],MATCH(1,(tbProduct[Product Category]=retail_sales_dataset[[#This Row],[Product Category]])*(tbProduct[Price per Unit]=retail_sales_dataset[[#This Row],[Price per Unit]]),0))</f>
        <v>PD0012</v>
      </c>
      <c r="D249" s="3">
        <v>44994</v>
      </c>
      <c r="E249" s="2">
        <v>3</v>
      </c>
      <c r="F249" s="2">
        <f>E249*_xlfn.XLOOKUP(C249,tbProduct[Product_ID],tbProduct[Price per Unit],,0)</f>
        <v>900</v>
      </c>
    </row>
    <row r="250" spans="1:6" x14ac:dyDescent="0.35">
      <c r="A250" s="2">
        <v>249</v>
      </c>
      <c r="B250" s="2" t="s">
        <v>263</v>
      </c>
      <c r="C250" s="2" t="str" cm="1">
        <f t="array" ref="C250">INDEX(tbProduct[Product_ID],MATCH(1,(tbProduct[Product Category]=retail_sales_dataset[[#This Row],[Product Category]])*(tbProduct[Price per Unit]=retail_sales_dataset[[#This Row],[Price per Unit]]),0))</f>
        <v>PD0008</v>
      </c>
      <c r="D250" s="3">
        <v>45219</v>
      </c>
      <c r="E250" s="2">
        <v>1</v>
      </c>
      <c r="F250" s="2">
        <f>E250*_xlfn.XLOOKUP(C250,tbProduct[Product_ID],tbProduct[Price per Unit],,0)</f>
        <v>50</v>
      </c>
    </row>
    <row r="251" spans="1:6" x14ac:dyDescent="0.35">
      <c r="A251" s="2">
        <v>250</v>
      </c>
      <c r="B251" s="2" t="s">
        <v>264</v>
      </c>
      <c r="C251" s="2" t="str" cm="1">
        <f t="array" ref="C251">INDEX(tbProduct[Product_ID],MATCH(1,(tbProduct[Product Category]=retail_sales_dataset[[#This Row],[Product Category]])*(tbProduct[Price per Unit]=retail_sales_dataset[[#This Row],[Price per Unit]]),0))</f>
        <v>PD0015</v>
      </c>
      <c r="D251" s="3">
        <v>45222</v>
      </c>
      <c r="E251" s="2">
        <v>1</v>
      </c>
      <c r="F251" s="2">
        <f>E251*_xlfn.XLOOKUP(C251,tbProduct[Product_ID],tbProduct[Price per Unit],,0)</f>
        <v>50</v>
      </c>
    </row>
    <row r="252" spans="1:6" x14ac:dyDescent="0.35">
      <c r="A252" s="2">
        <v>251</v>
      </c>
      <c r="B252" s="2" t="s">
        <v>265</v>
      </c>
      <c r="C252" s="2" t="str" cm="1">
        <f t="array" ref="C252">INDEX(tbProduct[Product_ID],MATCH(1,(tbProduct[Product Category]=retail_sales_dataset[[#This Row],[Product Category]])*(tbProduct[Price per Unit]=retail_sales_dataset[[#This Row],[Price per Unit]]),0))</f>
        <v>PD0001</v>
      </c>
      <c r="D252" s="3">
        <v>45169</v>
      </c>
      <c r="E252" s="2">
        <v>4</v>
      </c>
      <c r="F252" s="2">
        <f>E252*_xlfn.XLOOKUP(C252,tbProduct[Product_ID],tbProduct[Price per Unit],,0)</f>
        <v>200</v>
      </c>
    </row>
    <row r="253" spans="1:6" x14ac:dyDescent="0.35">
      <c r="A253" s="2">
        <v>252</v>
      </c>
      <c r="B253" s="2" t="s">
        <v>266</v>
      </c>
      <c r="C253" s="2" t="str" cm="1">
        <f t="array" ref="C253">INDEX(tbProduct[Product_ID],MATCH(1,(tbProduct[Product Category]=retail_sales_dataset[[#This Row],[Product Category]])*(tbProduct[Price per Unit]=retail_sales_dataset[[#This Row],[Price per Unit]]),0))</f>
        <v>PD0007</v>
      </c>
      <c r="D253" s="3">
        <v>45051</v>
      </c>
      <c r="E253" s="2">
        <v>1</v>
      </c>
      <c r="F253" s="2">
        <f>E253*_xlfn.XLOOKUP(C253,tbProduct[Product_ID],tbProduct[Price per Unit],,0)</f>
        <v>300</v>
      </c>
    </row>
    <row r="254" spans="1:6" x14ac:dyDescent="0.35">
      <c r="A254" s="2">
        <v>253</v>
      </c>
      <c r="B254" s="2" t="s">
        <v>267</v>
      </c>
      <c r="C254" s="2" t="str" cm="1">
        <f t="array" ref="C254">INDEX(tbProduct[Product_ID],MATCH(1,(tbProduct[Product Category]=retail_sales_dataset[[#This Row],[Product Category]])*(tbProduct[Price per Unit]=retail_sales_dataset[[#This Row],[Price per Unit]]),0))</f>
        <v>PD0002</v>
      </c>
      <c r="D254" s="3">
        <v>45169</v>
      </c>
      <c r="E254" s="2">
        <v>4</v>
      </c>
      <c r="F254" s="2">
        <f>E254*_xlfn.XLOOKUP(C254,tbProduct[Product_ID],tbProduct[Price per Unit],,0)</f>
        <v>2000</v>
      </c>
    </row>
    <row r="255" spans="1:6" x14ac:dyDescent="0.35">
      <c r="A255" s="2">
        <v>254</v>
      </c>
      <c r="B255" s="2" t="s">
        <v>268</v>
      </c>
      <c r="C255" s="2" t="str" cm="1">
        <f t="array" ref="C255">INDEX(tbProduct[Product_ID],MATCH(1,(tbProduct[Product Category]=retail_sales_dataset[[#This Row],[Product Category]])*(tbProduct[Price per Unit]=retail_sales_dataset[[#This Row],[Price per Unit]]),0))</f>
        <v>PD0010</v>
      </c>
      <c r="D255" s="3">
        <v>45135</v>
      </c>
      <c r="E255" s="2">
        <v>1</v>
      </c>
      <c r="F255" s="2">
        <f>E255*_xlfn.XLOOKUP(C255,tbProduct[Product_ID],tbProduct[Price per Unit],,0)</f>
        <v>500</v>
      </c>
    </row>
    <row r="256" spans="1:6" x14ac:dyDescent="0.35">
      <c r="A256" s="2">
        <v>255</v>
      </c>
      <c r="B256" s="2" t="s">
        <v>269</v>
      </c>
      <c r="C256" s="2" t="str" cm="1">
        <f t="array" ref="C256">INDEX(tbProduct[Product_ID],MATCH(1,(tbProduct[Product Category]=retail_sales_dataset[[#This Row],[Product Category]])*(tbProduct[Price per Unit]=retail_sales_dataset[[#This Row],[Price per Unit]]),0))</f>
        <v>PD0011</v>
      </c>
      <c r="D256" s="3">
        <v>45024</v>
      </c>
      <c r="E256" s="2">
        <v>1</v>
      </c>
      <c r="F256" s="2">
        <f>E256*_xlfn.XLOOKUP(C256,tbProduct[Product_ID],tbProduct[Price per Unit],,0)</f>
        <v>30</v>
      </c>
    </row>
    <row r="257" spans="1:6" x14ac:dyDescent="0.35">
      <c r="A257" s="2">
        <v>256</v>
      </c>
      <c r="B257" s="2" t="s">
        <v>270</v>
      </c>
      <c r="C257" s="2" t="str" cm="1">
        <f t="array" ref="C257">INDEX(tbProduct[Product_ID],MATCH(1,(tbProduct[Product Category]=retail_sales_dataset[[#This Row],[Product Category]])*(tbProduct[Price per Unit]=retail_sales_dataset[[#This Row],[Price per Unit]]),0))</f>
        <v>PD0002</v>
      </c>
      <c r="D257" s="3">
        <v>44975</v>
      </c>
      <c r="E257" s="2">
        <v>2</v>
      </c>
      <c r="F257" s="2">
        <f>E257*_xlfn.XLOOKUP(C257,tbProduct[Product_ID],tbProduct[Price per Unit],,0)</f>
        <v>1000</v>
      </c>
    </row>
    <row r="258" spans="1:6" x14ac:dyDescent="0.35">
      <c r="A258" s="2">
        <v>257</v>
      </c>
      <c r="B258" s="2" t="s">
        <v>271</v>
      </c>
      <c r="C258" s="2" t="str" cm="1">
        <f t="array" ref="C258">INDEX(tbProduct[Product_ID],MATCH(1,(tbProduct[Product Category]=retail_sales_dataset[[#This Row],[Product Category]])*(tbProduct[Price per Unit]=retail_sales_dataset[[#This Row],[Price per Unit]]),0))</f>
        <v>PD0013</v>
      </c>
      <c r="D258" s="3">
        <v>44976</v>
      </c>
      <c r="E258" s="2">
        <v>4</v>
      </c>
      <c r="F258" s="2">
        <f>E258*_xlfn.XLOOKUP(C258,tbProduct[Product_ID],tbProduct[Price per Unit],,0)</f>
        <v>2000</v>
      </c>
    </row>
    <row r="259" spans="1:6" x14ac:dyDescent="0.35">
      <c r="A259" s="2">
        <v>258</v>
      </c>
      <c r="B259" s="2" t="s">
        <v>272</v>
      </c>
      <c r="C259" s="2" t="str" cm="1">
        <f t="array" ref="C259">INDEX(tbProduct[Product_ID],MATCH(1,(tbProduct[Product Category]=retail_sales_dataset[[#This Row],[Product Category]])*(tbProduct[Price per Unit]=retail_sales_dataset[[#This Row],[Price per Unit]]),0))</f>
        <v>PD0008</v>
      </c>
      <c r="D259" s="3">
        <v>45264</v>
      </c>
      <c r="E259" s="2">
        <v>1</v>
      </c>
      <c r="F259" s="2">
        <f>E259*_xlfn.XLOOKUP(C259,tbProduct[Product_ID],tbProduct[Price per Unit],,0)</f>
        <v>50</v>
      </c>
    </row>
    <row r="260" spans="1:6" x14ac:dyDescent="0.35">
      <c r="A260" s="2">
        <v>259</v>
      </c>
      <c r="B260" s="2" t="s">
        <v>273</v>
      </c>
      <c r="C260" s="2" t="str" cm="1">
        <f t="array" ref="C260">INDEX(tbProduct[Product_ID],MATCH(1,(tbProduct[Product Category]=retail_sales_dataset[[#This Row],[Product Category]])*(tbProduct[Price per Unit]=retail_sales_dataset[[#This Row],[Price per Unit]]),0))</f>
        <v>PD0008</v>
      </c>
      <c r="D260" s="3">
        <v>45147</v>
      </c>
      <c r="E260" s="2">
        <v>4</v>
      </c>
      <c r="F260" s="2">
        <f>E260*_xlfn.XLOOKUP(C260,tbProduct[Product_ID],tbProduct[Price per Unit],,0)</f>
        <v>200</v>
      </c>
    </row>
    <row r="261" spans="1:6" x14ac:dyDescent="0.35">
      <c r="A261" s="2">
        <v>260</v>
      </c>
      <c r="B261" s="2" t="s">
        <v>274</v>
      </c>
      <c r="C261" s="2" t="str" cm="1">
        <f t="array" ref="C261">INDEX(tbProduct[Product_ID],MATCH(1,(tbProduct[Product Category]=retail_sales_dataset[[#This Row],[Product Category]])*(tbProduct[Price per Unit]=retail_sales_dataset[[#This Row],[Price per Unit]]),0))</f>
        <v>PD0004</v>
      </c>
      <c r="D261" s="3">
        <v>45108</v>
      </c>
      <c r="E261" s="2">
        <v>2</v>
      </c>
      <c r="F261" s="2">
        <f>E261*_xlfn.XLOOKUP(C261,tbProduct[Product_ID],tbProduct[Price per Unit],,0)</f>
        <v>60</v>
      </c>
    </row>
    <row r="262" spans="1:6" x14ac:dyDescent="0.35">
      <c r="A262" s="2">
        <v>261</v>
      </c>
      <c r="B262" s="2" t="s">
        <v>275</v>
      </c>
      <c r="C262" s="2" t="str" cm="1">
        <f t="array" ref="C262">INDEX(tbProduct[Product_ID],MATCH(1,(tbProduct[Product Category]=retail_sales_dataset[[#This Row],[Product Category]])*(tbProduct[Price per Unit]=retail_sales_dataset[[#This Row],[Price per Unit]]),0))</f>
        <v>PD0005</v>
      </c>
      <c r="D262" s="3">
        <v>45143</v>
      </c>
      <c r="E262" s="2">
        <v>2</v>
      </c>
      <c r="F262" s="2">
        <f>E262*_xlfn.XLOOKUP(C262,tbProduct[Product_ID],tbProduct[Price per Unit],,0)</f>
        <v>50</v>
      </c>
    </row>
    <row r="263" spans="1:6" x14ac:dyDescent="0.35">
      <c r="A263" s="2">
        <v>262</v>
      </c>
      <c r="B263" s="2" t="s">
        <v>276</v>
      </c>
      <c r="C263" s="2" t="str" cm="1">
        <f t="array" ref="C263">INDEX(tbProduct[Product_ID],MATCH(1,(tbProduct[Product Category]=retail_sales_dataset[[#This Row],[Product Category]])*(tbProduct[Price per Unit]=retail_sales_dataset[[#This Row],[Price per Unit]]),0))</f>
        <v>PD0004</v>
      </c>
      <c r="D263" s="3">
        <v>45137</v>
      </c>
      <c r="E263" s="2">
        <v>4</v>
      </c>
      <c r="F263" s="2">
        <f>E263*_xlfn.XLOOKUP(C263,tbProduct[Product_ID],tbProduct[Price per Unit],,0)</f>
        <v>120</v>
      </c>
    </row>
    <row r="264" spans="1:6" x14ac:dyDescent="0.35">
      <c r="A264" s="2">
        <v>263</v>
      </c>
      <c r="B264" s="2" t="s">
        <v>277</v>
      </c>
      <c r="C264" s="2" t="str" cm="1">
        <f t="array" ref="C264">INDEX(tbProduct[Product_ID],MATCH(1,(tbProduct[Product Category]=retail_sales_dataset[[#This Row],[Product Category]])*(tbProduct[Price per Unit]=retail_sales_dataset[[#This Row],[Price per Unit]]),0))</f>
        <v>PD0004</v>
      </c>
      <c r="D264" s="3">
        <v>45166</v>
      </c>
      <c r="E264" s="2">
        <v>2</v>
      </c>
      <c r="F264" s="2">
        <f>E264*_xlfn.XLOOKUP(C264,tbProduct[Product_ID],tbProduct[Price per Unit],,0)</f>
        <v>60</v>
      </c>
    </row>
    <row r="265" spans="1:6" x14ac:dyDescent="0.35">
      <c r="A265" s="2">
        <v>264</v>
      </c>
      <c r="B265" s="2" t="s">
        <v>278</v>
      </c>
      <c r="C265" s="2" t="str" cm="1">
        <f t="array" ref="C265">INDEX(tbProduct[Product_ID],MATCH(1,(tbProduct[Product Category]=retail_sales_dataset[[#This Row],[Product Category]])*(tbProduct[Price per Unit]=retail_sales_dataset[[#This Row],[Price per Unit]]),0))</f>
        <v>PD0012</v>
      </c>
      <c r="D265" s="3">
        <v>44954</v>
      </c>
      <c r="E265" s="2">
        <v>3</v>
      </c>
      <c r="F265" s="2">
        <f>E265*_xlfn.XLOOKUP(C265,tbProduct[Product_ID],tbProduct[Price per Unit],,0)</f>
        <v>900</v>
      </c>
    </row>
    <row r="266" spans="1:6" x14ac:dyDescent="0.35">
      <c r="A266" s="2">
        <v>265</v>
      </c>
      <c r="B266" s="2" t="s">
        <v>279</v>
      </c>
      <c r="C266" s="2" t="str" cm="1">
        <f t="array" ref="C266">INDEX(tbProduct[Product_ID],MATCH(1,(tbProduct[Product Category]=retail_sales_dataset[[#This Row],[Product Category]])*(tbProduct[Price per Unit]=retail_sales_dataset[[#This Row],[Price per Unit]]),0))</f>
        <v>PD0012</v>
      </c>
      <c r="D266" s="3">
        <v>45271</v>
      </c>
      <c r="E266" s="2">
        <v>3</v>
      </c>
      <c r="F266" s="2">
        <f>E266*_xlfn.XLOOKUP(C266,tbProduct[Product_ID],tbProduct[Price per Unit],,0)</f>
        <v>900</v>
      </c>
    </row>
    <row r="267" spans="1:6" x14ac:dyDescent="0.35">
      <c r="A267" s="2">
        <v>266</v>
      </c>
      <c r="B267" s="2" t="s">
        <v>280</v>
      </c>
      <c r="C267" s="2" t="str" cm="1">
        <f t="array" ref="C267">INDEX(tbProduct[Product_ID],MATCH(1,(tbProduct[Product Category]=retail_sales_dataset[[#This Row],[Product Category]])*(tbProduct[Price per Unit]=retail_sales_dataset[[#This Row],[Price per Unit]]),0))</f>
        <v>PD0003</v>
      </c>
      <c r="D267" s="3">
        <v>45261</v>
      </c>
      <c r="E267" s="2">
        <v>2</v>
      </c>
      <c r="F267" s="2">
        <f>E267*_xlfn.XLOOKUP(C267,tbProduct[Product_ID],tbProduct[Price per Unit],,0)</f>
        <v>60</v>
      </c>
    </row>
    <row r="268" spans="1:6" x14ac:dyDescent="0.35">
      <c r="A268" s="2">
        <v>267</v>
      </c>
      <c r="B268" s="2" t="s">
        <v>281</v>
      </c>
      <c r="C268" s="2" t="str" cm="1">
        <f t="array" ref="C268">INDEX(tbProduct[Product_ID],MATCH(1,(tbProduct[Product Category]=retail_sales_dataset[[#This Row],[Product Category]])*(tbProduct[Price per Unit]=retail_sales_dataset[[#This Row],[Price per Unit]]),0))</f>
        <v>PD0004</v>
      </c>
      <c r="D268" s="3">
        <v>45257</v>
      </c>
      <c r="E268" s="2">
        <v>3</v>
      </c>
      <c r="F268" s="2">
        <f>E268*_xlfn.XLOOKUP(C268,tbProduct[Product_ID],tbProduct[Price per Unit],,0)</f>
        <v>90</v>
      </c>
    </row>
    <row r="269" spans="1:6" x14ac:dyDescent="0.35">
      <c r="A269" s="2">
        <v>268</v>
      </c>
      <c r="B269" s="2" t="s">
        <v>282</v>
      </c>
      <c r="C269" s="2" t="str" cm="1">
        <f t="array" ref="C269">INDEX(tbProduct[Product_ID],MATCH(1,(tbProduct[Product Category]=retail_sales_dataset[[#This Row],[Product Category]])*(tbProduct[Price per Unit]=retail_sales_dataset[[#This Row],[Price per Unit]]),0))</f>
        <v>PD0003</v>
      </c>
      <c r="D269" s="3">
        <v>44977</v>
      </c>
      <c r="E269" s="2">
        <v>1</v>
      </c>
      <c r="F269" s="2">
        <f>E269*_xlfn.XLOOKUP(C269,tbProduct[Product_ID],tbProduct[Price per Unit],,0)</f>
        <v>30</v>
      </c>
    </row>
    <row r="270" spans="1:6" x14ac:dyDescent="0.35">
      <c r="A270" s="2">
        <v>269</v>
      </c>
      <c r="B270" s="2" t="s">
        <v>283</v>
      </c>
      <c r="C270" s="2" t="str" cm="1">
        <f t="array" ref="C270">INDEX(tbProduct[Product_ID],MATCH(1,(tbProduct[Product Category]=retail_sales_dataset[[#This Row],[Product Category]])*(tbProduct[Price per Unit]=retail_sales_dataset[[#This Row],[Price per Unit]]),0))</f>
        <v>PD0002</v>
      </c>
      <c r="D270" s="3">
        <v>44958</v>
      </c>
      <c r="E270" s="2">
        <v>4</v>
      </c>
      <c r="F270" s="2">
        <f>E270*_xlfn.XLOOKUP(C270,tbProduct[Product_ID],tbProduct[Price per Unit],,0)</f>
        <v>2000</v>
      </c>
    </row>
    <row r="271" spans="1:6" x14ac:dyDescent="0.35">
      <c r="A271" s="2">
        <v>270</v>
      </c>
      <c r="B271" s="2" t="s">
        <v>284</v>
      </c>
      <c r="C271" s="2" t="str" cm="1">
        <f t="array" ref="C271">INDEX(tbProduct[Product_ID],MATCH(1,(tbProduct[Product Category]=retail_sales_dataset[[#This Row],[Product Category]])*(tbProduct[Price per Unit]=retail_sales_dataset[[#This Row],[Price per Unit]]),0))</f>
        <v>PD0007</v>
      </c>
      <c r="D271" s="3">
        <v>45133</v>
      </c>
      <c r="E271" s="2">
        <v>1</v>
      </c>
      <c r="F271" s="2">
        <f>E271*_xlfn.XLOOKUP(C271,tbProduct[Product_ID],tbProduct[Price per Unit],,0)</f>
        <v>300</v>
      </c>
    </row>
    <row r="272" spans="1:6" x14ac:dyDescent="0.35">
      <c r="A272" s="2">
        <v>271</v>
      </c>
      <c r="B272" s="2" t="s">
        <v>285</v>
      </c>
      <c r="C272" s="2" t="str" cm="1">
        <f t="array" ref="C272">INDEX(tbProduct[Product_ID],MATCH(1,(tbProduct[Product Category]=retail_sales_dataset[[#This Row],[Product Category]])*(tbProduct[Price per Unit]=retail_sales_dataset[[#This Row],[Price per Unit]]),0))</f>
        <v>PD0004</v>
      </c>
      <c r="D272" s="3">
        <v>45100</v>
      </c>
      <c r="E272" s="2">
        <v>4</v>
      </c>
      <c r="F272" s="2">
        <f>E272*_xlfn.XLOOKUP(C272,tbProduct[Product_ID],tbProduct[Price per Unit],,0)</f>
        <v>120</v>
      </c>
    </row>
    <row r="273" spans="1:6" x14ac:dyDescent="0.35">
      <c r="A273" s="2">
        <v>272</v>
      </c>
      <c r="B273" s="2" t="s">
        <v>286</v>
      </c>
      <c r="C273" s="2" t="str" cm="1">
        <f t="array" ref="C273">INDEX(tbProduct[Product_ID],MATCH(1,(tbProduct[Product Category]=retail_sales_dataset[[#This Row],[Product Category]])*(tbProduct[Price per Unit]=retail_sales_dataset[[#This Row],[Price per Unit]]),0))</f>
        <v>PD0015</v>
      </c>
      <c r="D273" s="3">
        <v>44982</v>
      </c>
      <c r="E273" s="2">
        <v>2</v>
      </c>
      <c r="F273" s="2">
        <f>E273*_xlfn.XLOOKUP(C273,tbProduct[Product_ID],tbProduct[Price per Unit],,0)</f>
        <v>100</v>
      </c>
    </row>
    <row r="274" spans="1:6" x14ac:dyDescent="0.35">
      <c r="A274" s="2">
        <v>273</v>
      </c>
      <c r="B274" s="2" t="s">
        <v>287</v>
      </c>
      <c r="C274" s="2" t="str" cm="1">
        <f t="array" ref="C274">INDEX(tbProduct[Product_ID],MATCH(1,(tbProduct[Product Category]=retail_sales_dataset[[#This Row],[Product Category]])*(tbProduct[Price per Unit]=retail_sales_dataset[[#This Row],[Price per Unit]]),0))</f>
        <v>PD0001</v>
      </c>
      <c r="D274" s="3">
        <v>45054</v>
      </c>
      <c r="E274" s="2">
        <v>1</v>
      </c>
      <c r="F274" s="2">
        <f>E274*_xlfn.XLOOKUP(C274,tbProduct[Product_ID],tbProduct[Price per Unit],,0)</f>
        <v>50</v>
      </c>
    </row>
    <row r="275" spans="1:6" x14ac:dyDescent="0.35">
      <c r="A275" s="2">
        <v>274</v>
      </c>
      <c r="B275" s="2" t="s">
        <v>288</v>
      </c>
      <c r="C275" s="2" t="str" cm="1">
        <f t="array" ref="C275">INDEX(tbProduct[Product_ID],MATCH(1,(tbProduct[Product Category]=retail_sales_dataset[[#This Row],[Product Category]])*(tbProduct[Price per Unit]=retail_sales_dataset[[#This Row],[Price per Unit]]),0))</f>
        <v>PD0002</v>
      </c>
      <c r="D275" s="3">
        <v>45025</v>
      </c>
      <c r="E275" s="2">
        <v>2</v>
      </c>
      <c r="F275" s="2">
        <f>E275*_xlfn.XLOOKUP(C275,tbProduct[Product_ID],tbProduct[Price per Unit],,0)</f>
        <v>1000</v>
      </c>
    </row>
    <row r="276" spans="1:6" x14ac:dyDescent="0.35">
      <c r="A276" s="2">
        <v>275</v>
      </c>
      <c r="B276" s="2" t="s">
        <v>289</v>
      </c>
      <c r="C276" s="2" t="str" cm="1">
        <f t="array" ref="C276">INDEX(tbProduct[Product_ID],MATCH(1,(tbProduct[Product Category]=retail_sales_dataset[[#This Row],[Product Category]])*(tbProduct[Price per Unit]=retail_sales_dataset[[#This Row],[Price per Unit]]),0))</f>
        <v>PD0002</v>
      </c>
      <c r="D276" s="3">
        <v>45024</v>
      </c>
      <c r="E276" s="2">
        <v>2</v>
      </c>
      <c r="F276" s="2">
        <f>E276*_xlfn.XLOOKUP(C276,tbProduct[Product_ID],tbProduct[Price per Unit],,0)</f>
        <v>1000</v>
      </c>
    </row>
    <row r="277" spans="1:6" x14ac:dyDescent="0.35">
      <c r="A277" s="2">
        <v>276</v>
      </c>
      <c r="B277" s="2" t="s">
        <v>290</v>
      </c>
      <c r="C277" s="2" t="str" cm="1">
        <f t="array" ref="C277">INDEX(tbProduct[Product_ID],MATCH(1,(tbProduct[Product Category]=retail_sales_dataset[[#This Row],[Product Category]])*(tbProduct[Price per Unit]=retail_sales_dataset[[#This Row],[Price per Unit]]),0))</f>
        <v>PD0009</v>
      </c>
      <c r="D277" s="3">
        <v>45201</v>
      </c>
      <c r="E277" s="2">
        <v>4</v>
      </c>
      <c r="F277" s="2">
        <f>E277*_xlfn.XLOOKUP(C277,tbProduct[Product_ID],tbProduct[Price per Unit],,0)</f>
        <v>100</v>
      </c>
    </row>
    <row r="278" spans="1:6" x14ac:dyDescent="0.35">
      <c r="A278" s="2">
        <v>277</v>
      </c>
      <c r="B278" s="2" t="s">
        <v>291</v>
      </c>
      <c r="C278" s="2" t="str" cm="1">
        <f t="array" ref="C278">INDEX(tbProduct[Product_ID],MATCH(1,(tbProduct[Product Category]=retail_sales_dataset[[#This Row],[Product Category]])*(tbProduct[Price per Unit]=retail_sales_dataset[[#This Row],[Price per Unit]]),0))</f>
        <v>PD0005</v>
      </c>
      <c r="D278" s="3">
        <v>45156</v>
      </c>
      <c r="E278" s="2">
        <v>4</v>
      </c>
      <c r="F278" s="2">
        <f>E278*_xlfn.XLOOKUP(C278,tbProduct[Product_ID],tbProduct[Price per Unit],,0)</f>
        <v>100</v>
      </c>
    </row>
    <row r="279" spans="1:6" x14ac:dyDescent="0.35">
      <c r="A279" s="2">
        <v>278</v>
      </c>
      <c r="B279" s="2" t="s">
        <v>292</v>
      </c>
      <c r="C279" s="2" t="str" cm="1">
        <f t="array" ref="C279">INDEX(tbProduct[Product_ID],MATCH(1,(tbProduct[Product Category]=retail_sales_dataset[[#This Row],[Product Category]])*(tbProduct[Price per Unit]=retail_sales_dataset[[#This Row],[Price per Unit]]),0))</f>
        <v>PD0005</v>
      </c>
      <c r="D279" s="3">
        <v>44998</v>
      </c>
      <c r="E279" s="2">
        <v>4</v>
      </c>
      <c r="F279" s="2">
        <f>E279*_xlfn.XLOOKUP(C279,tbProduct[Product_ID],tbProduct[Price per Unit],,0)</f>
        <v>100</v>
      </c>
    </row>
    <row r="280" spans="1:6" x14ac:dyDescent="0.35">
      <c r="A280" s="2">
        <v>279</v>
      </c>
      <c r="B280" s="2" t="s">
        <v>293</v>
      </c>
      <c r="C280" s="2" t="str" cm="1">
        <f t="array" ref="C280">INDEX(tbProduct[Product_ID],MATCH(1,(tbProduct[Product Category]=retail_sales_dataset[[#This Row],[Product Category]])*(tbProduct[Price per Unit]=retail_sales_dataset[[#This Row],[Price per Unit]]),0))</f>
        <v>PD0002</v>
      </c>
      <c r="D280" s="3">
        <v>45143</v>
      </c>
      <c r="E280" s="2">
        <v>1</v>
      </c>
      <c r="F280" s="2">
        <f>E280*_xlfn.XLOOKUP(C280,tbProduct[Product_ID],tbProduct[Price per Unit],,0)</f>
        <v>500</v>
      </c>
    </row>
    <row r="281" spans="1:6" x14ac:dyDescent="0.35">
      <c r="A281" s="2">
        <v>280</v>
      </c>
      <c r="B281" s="2" t="s">
        <v>294</v>
      </c>
      <c r="C281" s="2" t="str" cm="1">
        <f t="array" ref="C281">INDEX(tbProduct[Product_ID],MATCH(1,(tbProduct[Product Category]=retail_sales_dataset[[#This Row],[Product Category]])*(tbProduct[Price per Unit]=retail_sales_dataset[[#This Row],[Price per Unit]]),0))</f>
        <v>PD0002</v>
      </c>
      <c r="D281" s="3">
        <v>45020</v>
      </c>
      <c r="E281" s="2">
        <v>3</v>
      </c>
      <c r="F281" s="2">
        <f>E281*_xlfn.XLOOKUP(C281,tbProduct[Product_ID],tbProduct[Price per Unit],,0)</f>
        <v>1500</v>
      </c>
    </row>
    <row r="282" spans="1:6" x14ac:dyDescent="0.35">
      <c r="A282" s="2">
        <v>281</v>
      </c>
      <c r="B282" s="2" t="s">
        <v>295</v>
      </c>
      <c r="C282" s="2" t="str" cm="1">
        <f t="array" ref="C282">INDEX(tbProduct[Product_ID],MATCH(1,(tbProduct[Product Category]=retail_sales_dataset[[#This Row],[Product Category]])*(tbProduct[Price per Unit]=retail_sales_dataset[[#This Row],[Price per Unit]]),0))</f>
        <v>PD0013</v>
      </c>
      <c r="D282" s="3">
        <v>45069</v>
      </c>
      <c r="E282" s="2">
        <v>4</v>
      </c>
      <c r="F282" s="2">
        <f>E282*_xlfn.XLOOKUP(C282,tbProduct[Product_ID],tbProduct[Price per Unit],,0)</f>
        <v>2000</v>
      </c>
    </row>
    <row r="283" spans="1:6" x14ac:dyDescent="0.35">
      <c r="A283" s="2">
        <v>282</v>
      </c>
      <c r="B283" s="2" t="s">
        <v>296</v>
      </c>
      <c r="C283" s="2" t="str" cm="1">
        <f t="array" ref="C283">INDEX(tbProduct[Product_ID],MATCH(1,(tbProduct[Product Category]=retail_sales_dataset[[#This Row],[Product Category]])*(tbProduct[Price per Unit]=retail_sales_dataset[[#This Row],[Price per Unit]]),0))</f>
        <v>PD0015</v>
      </c>
      <c r="D283" s="3">
        <v>45163</v>
      </c>
      <c r="E283" s="2">
        <v>4</v>
      </c>
      <c r="F283" s="2">
        <f>E283*_xlfn.XLOOKUP(C283,tbProduct[Product_ID],tbProduct[Price per Unit],,0)</f>
        <v>200</v>
      </c>
    </row>
    <row r="284" spans="1:6" x14ac:dyDescent="0.35">
      <c r="A284" s="2">
        <v>283</v>
      </c>
      <c r="B284" s="2" t="s">
        <v>297</v>
      </c>
      <c r="C284" s="2" t="str" cm="1">
        <f t="array" ref="C284">INDEX(tbProduct[Product_ID],MATCH(1,(tbProduct[Product Category]=retail_sales_dataset[[#This Row],[Product Category]])*(tbProduct[Price per Unit]=retail_sales_dataset[[#This Row],[Price per Unit]]),0))</f>
        <v>PD0010</v>
      </c>
      <c r="D284" s="3">
        <v>45054</v>
      </c>
      <c r="E284" s="2">
        <v>1</v>
      </c>
      <c r="F284" s="2">
        <f>E284*_xlfn.XLOOKUP(C284,tbProduct[Product_ID],tbProduct[Price per Unit],,0)</f>
        <v>500</v>
      </c>
    </row>
    <row r="285" spans="1:6" x14ac:dyDescent="0.35">
      <c r="A285" s="2">
        <v>284</v>
      </c>
      <c r="B285" s="2" t="s">
        <v>298</v>
      </c>
      <c r="C285" s="2" t="str" cm="1">
        <f t="array" ref="C285">INDEX(tbProduct[Product_ID],MATCH(1,(tbProduct[Product Category]=retail_sales_dataset[[#This Row],[Product Category]])*(tbProduct[Price per Unit]=retail_sales_dataset[[#This Row],[Price per Unit]]),0))</f>
        <v>PD0008</v>
      </c>
      <c r="D285" s="3">
        <v>44965</v>
      </c>
      <c r="E285" s="2">
        <v>4</v>
      </c>
      <c r="F285" s="2">
        <f>E285*_xlfn.XLOOKUP(C285,tbProduct[Product_ID],tbProduct[Price per Unit],,0)</f>
        <v>200</v>
      </c>
    </row>
    <row r="286" spans="1:6" x14ac:dyDescent="0.35">
      <c r="A286" s="2">
        <v>285</v>
      </c>
      <c r="B286" s="2" t="s">
        <v>299</v>
      </c>
      <c r="C286" s="2" t="str" cm="1">
        <f t="array" ref="C286">INDEX(tbProduct[Product_ID],MATCH(1,(tbProduct[Product Category]=retail_sales_dataset[[#This Row],[Product Category]])*(tbProduct[Price per Unit]=retail_sales_dataset[[#This Row],[Price per Unit]]),0))</f>
        <v>PD0006</v>
      </c>
      <c r="D286" s="3">
        <v>45153</v>
      </c>
      <c r="E286" s="2">
        <v>1</v>
      </c>
      <c r="F286" s="2">
        <f>E286*_xlfn.XLOOKUP(C286,tbProduct[Product_ID],tbProduct[Price per Unit],,0)</f>
        <v>25</v>
      </c>
    </row>
    <row r="287" spans="1:6" x14ac:dyDescent="0.35">
      <c r="A287" s="2">
        <v>286</v>
      </c>
      <c r="B287" s="2" t="s">
        <v>300</v>
      </c>
      <c r="C287" s="2" t="str" cm="1">
        <f t="array" ref="C287">INDEX(tbProduct[Product_ID],MATCH(1,(tbProduct[Product Category]=retail_sales_dataset[[#This Row],[Product Category]])*(tbProduct[Price per Unit]=retail_sales_dataset[[#This Row],[Price per Unit]]),0))</f>
        <v>PD0006</v>
      </c>
      <c r="D287" s="3">
        <v>45208</v>
      </c>
      <c r="E287" s="2">
        <v>2</v>
      </c>
      <c r="F287" s="2">
        <f>E287*_xlfn.XLOOKUP(C287,tbProduct[Product_ID],tbProduct[Price per Unit],,0)</f>
        <v>50</v>
      </c>
    </row>
    <row r="288" spans="1:6" x14ac:dyDescent="0.35">
      <c r="A288" s="2">
        <v>287</v>
      </c>
      <c r="B288" s="2" t="s">
        <v>301</v>
      </c>
      <c r="C288" s="2" t="str" cm="1">
        <f t="array" ref="C288">INDEX(tbProduct[Product_ID],MATCH(1,(tbProduct[Product Category]=retail_sales_dataset[[#This Row],[Product Category]])*(tbProduct[Price per Unit]=retail_sales_dataset[[#This Row],[Price per Unit]]),0))</f>
        <v>PD0005</v>
      </c>
      <c r="D288" s="3">
        <v>44977</v>
      </c>
      <c r="E288" s="2">
        <v>4</v>
      </c>
      <c r="F288" s="2">
        <f>E288*_xlfn.XLOOKUP(C288,tbProduct[Product_ID],tbProduct[Price per Unit],,0)</f>
        <v>100</v>
      </c>
    </row>
    <row r="289" spans="1:6" x14ac:dyDescent="0.35">
      <c r="A289" s="2">
        <v>288</v>
      </c>
      <c r="B289" s="2" t="s">
        <v>302</v>
      </c>
      <c r="C289" s="2" t="str" cm="1">
        <f t="array" ref="C289">INDEX(tbProduct[Product_ID],MATCH(1,(tbProduct[Product Category]=retail_sales_dataset[[#This Row],[Product Category]])*(tbProduct[Price per Unit]=retail_sales_dataset[[#This Row],[Price per Unit]]),0))</f>
        <v>PD0011</v>
      </c>
      <c r="D289" s="3">
        <v>44952</v>
      </c>
      <c r="E289" s="2">
        <v>4</v>
      </c>
      <c r="F289" s="2">
        <f>E289*_xlfn.XLOOKUP(C289,tbProduct[Product_ID],tbProduct[Price per Unit],,0)</f>
        <v>120</v>
      </c>
    </row>
    <row r="290" spans="1:6" x14ac:dyDescent="0.35">
      <c r="A290" s="2">
        <v>289</v>
      </c>
      <c r="B290" s="2" t="s">
        <v>303</v>
      </c>
      <c r="C290" s="2" t="str" cm="1">
        <f t="array" ref="C290">INDEX(tbProduct[Product_ID],MATCH(1,(tbProduct[Product Category]=retail_sales_dataset[[#This Row],[Product Category]])*(tbProduct[Price per Unit]=retail_sales_dataset[[#This Row],[Price per Unit]]),0))</f>
        <v>PD0003</v>
      </c>
      <c r="D290" s="3">
        <v>45260</v>
      </c>
      <c r="E290" s="2">
        <v>2</v>
      </c>
      <c r="F290" s="2">
        <f>E290*_xlfn.XLOOKUP(C290,tbProduct[Product_ID],tbProduct[Price per Unit],,0)</f>
        <v>60</v>
      </c>
    </row>
    <row r="291" spans="1:6" x14ac:dyDescent="0.35">
      <c r="A291" s="2">
        <v>290</v>
      </c>
      <c r="B291" s="2" t="s">
        <v>304</v>
      </c>
      <c r="C291" s="2" t="str" cm="1">
        <f t="array" ref="C291">INDEX(tbProduct[Product_ID],MATCH(1,(tbProduct[Product Category]=retail_sales_dataset[[#This Row],[Product Category]])*(tbProduct[Price per Unit]=retail_sales_dataset[[#This Row],[Price per Unit]]),0))</f>
        <v>PD0014</v>
      </c>
      <c r="D291" s="3">
        <v>45203</v>
      </c>
      <c r="E291" s="2">
        <v>2</v>
      </c>
      <c r="F291" s="2">
        <f>E291*_xlfn.XLOOKUP(C291,tbProduct[Product_ID],tbProduct[Price per Unit],,0)</f>
        <v>600</v>
      </c>
    </row>
    <row r="292" spans="1:6" x14ac:dyDescent="0.35">
      <c r="A292" s="2">
        <v>291</v>
      </c>
      <c r="B292" s="2" t="s">
        <v>305</v>
      </c>
      <c r="C292" s="2" t="str" cm="1">
        <f t="array" ref="C292">INDEX(tbProduct[Product_ID],MATCH(1,(tbProduct[Product Category]=retail_sales_dataset[[#This Row],[Product Category]])*(tbProduct[Price per Unit]=retail_sales_dataset[[#This Row],[Price per Unit]]),0))</f>
        <v>PD0012</v>
      </c>
      <c r="D292" s="3">
        <v>44934</v>
      </c>
      <c r="E292" s="2">
        <v>2</v>
      </c>
      <c r="F292" s="2">
        <f>E292*_xlfn.XLOOKUP(C292,tbProduct[Product_ID],tbProduct[Price per Unit],,0)</f>
        <v>600</v>
      </c>
    </row>
    <row r="293" spans="1:6" x14ac:dyDescent="0.35">
      <c r="A293" s="2">
        <v>292</v>
      </c>
      <c r="B293" s="2" t="s">
        <v>306</v>
      </c>
      <c r="C293" s="2" t="str" cm="1">
        <f t="array" ref="C293">INDEX(tbProduct[Product_ID],MATCH(1,(tbProduct[Product Category]=retail_sales_dataset[[#This Row],[Product Category]])*(tbProduct[Price per Unit]=retail_sales_dataset[[#This Row],[Price per Unit]]),0))</f>
        <v>PD0014</v>
      </c>
      <c r="D293" s="3">
        <v>44974</v>
      </c>
      <c r="E293" s="2">
        <v>4</v>
      </c>
      <c r="F293" s="2">
        <f>E293*_xlfn.XLOOKUP(C293,tbProduct[Product_ID],tbProduct[Price per Unit],,0)</f>
        <v>1200</v>
      </c>
    </row>
    <row r="294" spans="1:6" x14ac:dyDescent="0.35">
      <c r="A294" s="2">
        <v>293</v>
      </c>
      <c r="B294" s="2" t="s">
        <v>307</v>
      </c>
      <c r="C294" s="2" t="str" cm="1">
        <f t="array" ref="C294">INDEX(tbProduct[Product_ID],MATCH(1,(tbProduct[Product Category]=retail_sales_dataset[[#This Row],[Product Category]])*(tbProduct[Price per Unit]=retail_sales_dataset[[#This Row],[Price per Unit]]),0))</f>
        <v>PD0003</v>
      </c>
      <c r="D294" s="3">
        <v>45048</v>
      </c>
      <c r="E294" s="2">
        <v>3</v>
      </c>
      <c r="F294" s="2">
        <f>E294*_xlfn.XLOOKUP(C294,tbProduct[Product_ID],tbProduct[Price per Unit],,0)</f>
        <v>90</v>
      </c>
    </row>
    <row r="295" spans="1:6" x14ac:dyDescent="0.35">
      <c r="A295" s="2">
        <v>294</v>
      </c>
      <c r="B295" s="2" t="s">
        <v>308</v>
      </c>
      <c r="C295" s="2" t="str" cm="1">
        <f t="array" ref="C295">INDEX(tbProduct[Product_ID],MATCH(1,(tbProduct[Product Category]=retail_sales_dataset[[#This Row],[Product Category]])*(tbProduct[Price per Unit]=retail_sales_dataset[[#This Row],[Price per Unit]]),0))</f>
        <v>PD0011</v>
      </c>
      <c r="D295" s="3">
        <v>45012</v>
      </c>
      <c r="E295" s="2">
        <v>3</v>
      </c>
      <c r="F295" s="2">
        <f>E295*_xlfn.XLOOKUP(C295,tbProduct[Product_ID],tbProduct[Price per Unit],,0)</f>
        <v>90</v>
      </c>
    </row>
    <row r="296" spans="1:6" x14ac:dyDescent="0.35">
      <c r="A296" s="2">
        <v>295</v>
      </c>
      <c r="B296" s="2" t="s">
        <v>309</v>
      </c>
      <c r="C296" s="2" t="str" cm="1">
        <f t="array" ref="C296">INDEX(tbProduct[Product_ID],MATCH(1,(tbProduct[Product Category]=retail_sales_dataset[[#This Row],[Product Category]])*(tbProduct[Price per Unit]=retail_sales_dataset[[#This Row],[Price per Unit]]),0))</f>
        <v>PD0014</v>
      </c>
      <c r="D296" s="3">
        <v>45135</v>
      </c>
      <c r="E296" s="2">
        <v>3</v>
      </c>
      <c r="F296" s="2">
        <f>E296*_xlfn.XLOOKUP(C296,tbProduct[Product_ID],tbProduct[Price per Unit],,0)</f>
        <v>900</v>
      </c>
    </row>
    <row r="297" spans="1:6" x14ac:dyDescent="0.35">
      <c r="A297" s="2">
        <v>296</v>
      </c>
      <c r="B297" s="2" t="s">
        <v>310</v>
      </c>
      <c r="C297" s="2" t="str" cm="1">
        <f t="array" ref="C297">INDEX(tbProduct[Product_ID],MATCH(1,(tbProduct[Product Category]=retail_sales_dataset[[#This Row],[Product Category]])*(tbProduct[Price per Unit]=retail_sales_dataset[[#This Row],[Price per Unit]]),0))</f>
        <v>PD0012</v>
      </c>
      <c r="D297" s="3">
        <v>45175</v>
      </c>
      <c r="E297" s="2">
        <v>4</v>
      </c>
      <c r="F297" s="2">
        <f>E297*_xlfn.XLOOKUP(C297,tbProduct[Product_ID],tbProduct[Price per Unit],,0)</f>
        <v>1200</v>
      </c>
    </row>
    <row r="298" spans="1:6" x14ac:dyDescent="0.35">
      <c r="A298" s="2">
        <v>297</v>
      </c>
      <c r="B298" s="2" t="s">
        <v>311</v>
      </c>
      <c r="C298" s="2" t="str" cm="1">
        <f t="array" ref="C298">INDEX(tbProduct[Product_ID],MATCH(1,(tbProduct[Product Category]=retail_sales_dataset[[#This Row],[Product Category]])*(tbProduct[Price per Unit]=retail_sales_dataset[[#This Row],[Price per Unit]]),0))</f>
        <v>PD0010</v>
      </c>
      <c r="D298" s="3">
        <v>45173</v>
      </c>
      <c r="E298" s="2">
        <v>2</v>
      </c>
      <c r="F298" s="2">
        <f>E298*_xlfn.XLOOKUP(C298,tbProduct[Product_ID],tbProduct[Price per Unit],,0)</f>
        <v>1000</v>
      </c>
    </row>
    <row r="299" spans="1:6" x14ac:dyDescent="0.35">
      <c r="A299" s="2">
        <v>298</v>
      </c>
      <c r="B299" s="2" t="s">
        <v>312</v>
      </c>
      <c r="C299" s="2" t="str" cm="1">
        <f t="array" ref="C299">INDEX(tbProduct[Product_ID],MATCH(1,(tbProduct[Product Category]=retail_sales_dataset[[#This Row],[Product Category]])*(tbProduct[Price per Unit]=retail_sales_dataset[[#This Row],[Price per Unit]]),0))</f>
        <v>PD0014</v>
      </c>
      <c r="D299" s="3">
        <v>45036</v>
      </c>
      <c r="E299" s="2">
        <v>4</v>
      </c>
      <c r="F299" s="2">
        <f>E299*_xlfn.XLOOKUP(C299,tbProduct[Product_ID],tbProduct[Price per Unit],,0)</f>
        <v>1200</v>
      </c>
    </row>
    <row r="300" spans="1:6" x14ac:dyDescent="0.35">
      <c r="A300" s="2">
        <v>299</v>
      </c>
      <c r="B300" s="2" t="s">
        <v>313</v>
      </c>
      <c r="C300" s="2" t="str" cm="1">
        <f t="array" ref="C300">INDEX(tbProduct[Product_ID],MATCH(1,(tbProduct[Product Category]=retail_sales_dataset[[#This Row],[Product Category]])*(tbProduct[Price per Unit]=retail_sales_dataset[[#This Row],[Price per Unit]]),0))</f>
        <v>PD0010</v>
      </c>
      <c r="D300" s="3">
        <v>45132</v>
      </c>
      <c r="E300" s="2">
        <v>2</v>
      </c>
      <c r="F300" s="2">
        <f>E300*_xlfn.XLOOKUP(C300,tbProduct[Product_ID],tbProduct[Price per Unit],,0)</f>
        <v>1000</v>
      </c>
    </row>
    <row r="301" spans="1:6" x14ac:dyDescent="0.35">
      <c r="A301" s="2">
        <v>300</v>
      </c>
      <c r="B301" s="2" t="s">
        <v>314</v>
      </c>
      <c r="C301" s="2" t="str" cm="1">
        <f t="array" ref="C301">INDEX(tbProduct[Product_ID],MATCH(1,(tbProduct[Product Category]=retail_sales_dataset[[#This Row],[Product Category]])*(tbProduct[Price per Unit]=retail_sales_dataset[[#This Row],[Price per Unit]]),0))</f>
        <v>PD0015</v>
      </c>
      <c r="D301" s="3">
        <v>44957</v>
      </c>
      <c r="E301" s="2">
        <v>4</v>
      </c>
      <c r="F301" s="2">
        <f>E301*_xlfn.XLOOKUP(C301,tbProduct[Product_ID],tbProduct[Price per Unit],,0)</f>
        <v>200</v>
      </c>
    </row>
    <row r="302" spans="1:6" x14ac:dyDescent="0.35">
      <c r="A302" s="2">
        <v>301</v>
      </c>
      <c r="B302" s="2" t="s">
        <v>315</v>
      </c>
      <c r="C302" s="2" t="str" cm="1">
        <f t="array" ref="C302">INDEX(tbProduct[Product_ID],MATCH(1,(tbProduct[Product Category]=retail_sales_dataset[[#This Row],[Product Category]])*(tbProduct[Price per Unit]=retail_sales_dataset[[#This Row],[Price per Unit]]),0))</f>
        <v>PD0011</v>
      </c>
      <c r="D302" s="3">
        <v>45011</v>
      </c>
      <c r="E302" s="2">
        <v>4</v>
      </c>
      <c r="F302" s="2">
        <f>E302*_xlfn.XLOOKUP(C302,tbProduct[Product_ID],tbProduct[Price per Unit],,0)</f>
        <v>120</v>
      </c>
    </row>
    <row r="303" spans="1:6" x14ac:dyDescent="0.35">
      <c r="A303" s="2">
        <v>302</v>
      </c>
      <c r="B303" s="2" t="s">
        <v>316</v>
      </c>
      <c r="C303" s="2" t="str" cm="1">
        <f t="array" ref="C303">INDEX(tbProduct[Product_ID],MATCH(1,(tbProduct[Product Category]=retail_sales_dataset[[#This Row],[Product Category]])*(tbProduct[Price per Unit]=retail_sales_dataset[[#This Row],[Price per Unit]]),0))</f>
        <v>PD0014</v>
      </c>
      <c r="D303" s="3">
        <v>45121</v>
      </c>
      <c r="E303" s="2">
        <v>2</v>
      </c>
      <c r="F303" s="2">
        <f>E303*_xlfn.XLOOKUP(C303,tbProduct[Product_ID],tbProduct[Price per Unit],,0)</f>
        <v>600</v>
      </c>
    </row>
    <row r="304" spans="1:6" x14ac:dyDescent="0.35">
      <c r="A304" s="2">
        <v>303</v>
      </c>
      <c r="B304" s="2" t="s">
        <v>317</v>
      </c>
      <c r="C304" s="2" t="str" cm="1">
        <f t="array" ref="C304">INDEX(tbProduct[Product_ID],MATCH(1,(tbProduct[Product Category]=retail_sales_dataset[[#This Row],[Product Category]])*(tbProduct[Price per Unit]=retail_sales_dataset[[#This Row],[Price per Unit]]),0))</f>
        <v>PD0003</v>
      </c>
      <c r="D304" s="3">
        <v>44928</v>
      </c>
      <c r="E304" s="2">
        <v>3</v>
      </c>
      <c r="F304" s="2">
        <f>E304*_xlfn.XLOOKUP(C304,tbProduct[Product_ID],tbProduct[Price per Unit],,0)</f>
        <v>90</v>
      </c>
    </row>
    <row r="305" spans="1:6" x14ac:dyDescent="0.35">
      <c r="A305" s="2">
        <v>304</v>
      </c>
      <c r="B305" s="2" t="s">
        <v>318</v>
      </c>
      <c r="C305" s="2" t="str" cm="1">
        <f t="array" ref="C305">INDEX(tbProduct[Product_ID],MATCH(1,(tbProduct[Product Category]=retail_sales_dataset[[#This Row],[Product Category]])*(tbProduct[Price per Unit]=retail_sales_dataset[[#This Row],[Price per Unit]]),0))</f>
        <v>PD0003</v>
      </c>
      <c r="D305" s="3">
        <v>45126</v>
      </c>
      <c r="E305" s="2">
        <v>2</v>
      </c>
      <c r="F305" s="2">
        <f>E305*_xlfn.XLOOKUP(C305,tbProduct[Product_ID],tbProduct[Price per Unit],,0)</f>
        <v>60</v>
      </c>
    </row>
    <row r="306" spans="1:6" x14ac:dyDescent="0.35">
      <c r="A306" s="2">
        <v>305</v>
      </c>
      <c r="B306" s="2" t="s">
        <v>319</v>
      </c>
      <c r="C306" s="2" t="str" cm="1">
        <f t="array" ref="C306">INDEX(tbProduct[Product_ID],MATCH(1,(tbProduct[Product Category]=retail_sales_dataset[[#This Row],[Product Category]])*(tbProduct[Price per Unit]=retail_sales_dataset[[#This Row],[Price per Unit]]),0))</f>
        <v>PD0004</v>
      </c>
      <c r="D306" s="3">
        <v>45062</v>
      </c>
      <c r="E306" s="2">
        <v>1</v>
      </c>
      <c r="F306" s="2">
        <f>E306*_xlfn.XLOOKUP(C306,tbProduct[Product_ID],tbProduct[Price per Unit],,0)</f>
        <v>30</v>
      </c>
    </row>
    <row r="307" spans="1:6" x14ac:dyDescent="0.35">
      <c r="A307" s="2">
        <v>306</v>
      </c>
      <c r="B307" s="2" t="s">
        <v>320</v>
      </c>
      <c r="C307" s="2" t="str" cm="1">
        <f t="array" ref="C307">INDEX(tbProduct[Product_ID],MATCH(1,(tbProduct[Product Category]=retail_sales_dataset[[#This Row],[Product Category]])*(tbProduct[Price per Unit]=retail_sales_dataset[[#This Row],[Price per Unit]]),0))</f>
        <v>PD0015</v>
      </c>
      <c r="D307" s="3">
        <v>45159</v>
      </c>
      <c r="E307" s="2">
        <v>1</v>
      </c>
      <c r="F307" s="2">
        <f>E307*_xlfn.XLOOKUP(C307,tbProduct[Product_ID],tbProduct[Price per Unit],,0)</f>
        <v>50</v>
      </c>
    </row>
    <row r="308" spans="1:6" x14ac:dyDescent="0.35">
      <c r="A308" s="2">
        <v>307</v>
      </c>
      <c r="B308" s="2" t="s">
        <v>321</v>
      </c>
      <c r="C308" s="2" t="str" cm="1">
        <f t="array" ref="C308">INDEX(tbProduct[Product_ID],MATCH(1,(tbProduct[Product Category]=retail_sales_dataset[[#This Row],[Product Category]])*(tbProduct[Price per Unit]=retail_sales_dataset[[#This Row],[Price per Unit]]),0))</f>
        <v>PD0006</v>
      </c>
      <c r="D308" s="3">
        <v>45073</v>
      </c>
      <c r="E308" s="2">
        <v>2</v>
      </c>
      <c r="F308" s="2">
        <f>E308*_xlfn.XLOOKUP(C308,tbProduct[Product_ID],tbProduct[Price per Unit],,0)</f>
        <v>50</v>
      </c>
    </row>
    <row r="309" spans="1:6" x14ac:dyDescent="0.35">
      <c r="A309" s="2">
        <v>308</v>
      </c>
      <c r="B309" s="2" t="s">
        <v>322</v>
      </c>
      <c r="C309" s="2" t="str" cm="1">
        <f t="array" ref="C309">INDEX(tbProduct[Product_ID],MATCH(1,(tbProduct[Product Category]=retail_sales_dataset[[#This Row],[Product Category]])*(tbProduct[Price per Unit]=retail_sales_dataset[[#This Row],[Price per Unit]]),0))</f>
        <v>PD0014</v>
      </c>
      <c r="D309" s="3">
        <v>45143</v>
      </c>
      <c r="E309" s="2">
        <v>4</v>
      </c>
      <c r="F309" s="2">
        <f>E309*_xlfn.XLOOKUP(C309,tbProduct[Product_ID],tbProduct[Price per Unit],,0)</f>
        <v>1200</v>
      </c>
    </row>
    <row r="310" spans="1:6" x14ac:dyDescent="0.35">
      <c r="A310" s="2">
        <v>309</v>
      </c>
      <c r="B310" s="2" t="s">
        <v>323</v>
      </c>
      <c r="C310" s="2" t="str" cm="1">
        <f t="array" ref="C310">INDEX(tbProduct[Product_ID],MATCH(1,(tbProduct[Product Category]=retail_sales_dataset[[#This Row],[Product Category]])*(tbProduct[Price per Unit]=retail_sales_dataset[[#This Row],[Price per Unit]]),0))</f>
        <v>PD0009</v>
      </c>
      <c r="D310" s="3">
        <v>45283</v>
      </c>
      <c r="E310" s="2">
        <v>1</v>
      </c>
      <c r="F310" s="2">
        <f>E310*_xlfn.XLOOKUP(C310,tbProduct[Product_ID],tbProduct[Price per Unit],,0)</f>
        <v>25</v>
      </c>
    </row>
    <row r="311" spans="1:6" x14ac:dyDescent="0.35">
      <c r="A311" s="2">
        <v>310</v>
      </c>
      <c r="B311" s="2" t="s">
        <v>324</v>
      </c>
      <c r="C311" s="2" t="str" cm="1">
        <f t="array" ref="C311">INDEX(tbProduct[Product_ID],MATCH(1,(tbProduct[Product Category]=retail_sales_dataset[[#This Row],[Product Category]])*(tbProduct[Price per Unit]=retail_sales_dataset[[#This Row],[Price per Unit]]),0))</f>
        <v>PD0009</v>
      </c>
      <c r="D311" s="3">
        <v>45211</v>
      </c>
      <c r="E311" s="2">
        <v>1</v>
      </c>
      <c r="F311" s="2">
        <f>E311*_xlfn.XLOOKUP(C311,tbProduct[Product_ID],tbProduct[Price per Unit],,0)</f>
        <v>25</v>
      </c>
    </row>
    <row r="312" spans="1:6" x14ac:dyDescent="0.35">
      <c r="A312" s="2">
        <v>311</v>
      </c>
      <c r="B312" s="2" t="s">
        <v>325</v>
      </c>
      <c r="C312" s="2" t="str" cm="1">
        <f t="array" ref="C312">INDEX(tbProduct[Product_ID],MATCH(1,(tbProduct[Product Category]=retail_sales_dataset[[#This Row],[Product Category]])*(tbProduct[Price per Unit]=retail_sales_dataset[[#This Row],[Price per Unit]]),0))</f>
        <v>PD0009</v>
      </c>
      <c r="D312" s="3">
        <v>45265</v>
      </c>
      <c r="E312" s="2">
        <v>4</v>
      </c>
      <c r="F312" s="2">
        <f>E312*_xlfn.XLOOKUP(C312,tbProduct[Product_ID],tbProduct[Price per Unit],,0)</f>
        <v>100</v>
      </c>
    </row>
    <row r="313" spans="1:6" x14ac:dyDescent="0.35">
      <c r="A313" s="2">
        <v>312</v>
      </c>
      <c r="B313" s="2" t="s">
        <v>326</v>
      </c>
      <c r="C313" s="2" t="str" cm="1">
        <f t="array" ref="C313">INDEX(tbProduct[Product_ID],MATCH(1,(tbProduct[Product Category]=retail_sales_dataset[[#This Row],[Product Category]])*(tbProduct[Price per Unit]=retail_sales_dataset[[#This Row],[Price per Unit]]),0))</f>
        <v>PD0011</v>
      </c>
      <c r="D313" s="3">
        <v>45176</v>
      </c>
      <c r="E313" s="2">
        <v>4</v>
      </c>
      <c r="F313" s="2">
        <f>E313*_xlfn.XLOOKUP(C313,tbProduct[Product_ID],tbProduct[Price per Unit],,0)</f>
        <v>120</v>
      </c>
    </row>
    <row r="314" spans="1:6" x14ac:dyDescent="0.35">
      <c r="A314" s="2">
        <v>313</v>
      </c>
      <c r="B314" s="2" t="s">
        <v>327</v>
      </c>
      <c r="C314" s="2" t="str" cm="1">
        <f t="array" ref="C314">INDEX(tbProduct[Product_ID],MATCH(1,(tbProduct[Product Category]=retail_sales_dataset[[#This Row],[Product Category]])*(tbProduct[Price per Unit]=retail_sales_dataset[[#This Row],[Price per Unit]]),0))</f>
        <v>PD0013</v>
      </c>
      <c r="D314" s="3">
        <v>45006</v>
      </c>
      <c r="E314" s="2">
        <v>3</v>
      </c>
      <c r="F314" s="2">
        <f>E314*_xlfn.XLOOKUP(C314,tbProduct[Product_ID],tbProduct[Price per Unit],,0)</f>
        <v>1500</v>
      </c>
    </row>
    <row r="315" spans="1:6" x14ac:dyDescent="0.35">
      <c r="A315" s="2">
        <v>314</v>
      </c>
      <c r="B315" s="2" t="s">
        <v>328</v>
      </c>
      <c r="C315" s="2" t="str" cm="1">
        <f t="array" ref="C315">INDEX(tbProduct[Product_ID],MATCH(1,(tbProduct[Product Category]=retail_sales_dataset[[#This Row],[Product Category]])*(tbProduct[Price per Unit]=retail_sales_dataset[[#This Row],[Price per Unit]]),0))</f>
        <v>PD0011</v>
      </c>
      <c r="D315" s="3">
        <v>45024</v>
      </c>
      <c r="E315" s="2">
        <v>4</v>
      </c>
      <c r="F315" s="2">
        <f>E315*_xlfn.XLOOKUP(C315,tbProduct[Product_ID],tbProduct[Price per Unit],,0)</f>
        <v>120</v>
      </c>
    </row>
    <row r="316" spans="1:6" x14ac:dyDescent="0.35">
      <c r="A316" s="2">
        <v>315</v>
      </c>
      <c r="B316" s="2" t="s">
        <v>329</v>
      </c>
      <c r="C316" s="2" t="str" cm="1">
        <f t="array" ref="C316">INDEX(tbProduct[Product_ID],MATCH(1,(tbProduct[Product Category]=retail_sales_dataset[[#This Row],[Product Category]])*(tbProduct[Price per Unit]=retail_sales_dataset[[#This Row],[Price per Unit]]),0))</f>
        <v>PD0011</v>
      </c>
      <c r="D316" s="3">
        <v>45078</v>
      </c>
      <c r="E316" s="2">
        <v>2</v>
      </c>
      <c r="F316" s="2">
        <f>E316*_xlfn.XLOOKUP(C316,tbProduct[Product_ID],tbProduct[Price per Unit],,0)</f>
        <v>60</v>
      </c>
    </row>
    <row r="317" spans="1:6" x14ac:dyDescent="0.35">
      <c r="A317" s="2">
        <v>316</v>
      </c>
      <c r="B317" s="2" t="s">
        <v>330</v>
      </c>
      <c r="C317" s="2" t="str" cm="1">
        <f t="array" ref="C317">INDEX(tbProduct[Product_ID],MATCH(1,(tbProduct[Product Category]=retail_sales_dataset[[#This Row],[Product Category]])*(tbProduct[Price per Unit]=retail_sales_dataset[[#This Row],[Price per Unit]]),0))</f>
        <v>PD0005</v>
      </c>
      <c r="D317" s="3">
        <v>45038</v>
      </c>
      <c r="E317" s="2">
        <v>2</v>
      </c>
      <c r="F317" s="2">
        <f>E317*_xlfn.XLOOKUP(C317,tbProduct[Product_ID],tbProduct[Price per Unit],,0)</f>
        <v>50</v>
      </c>
    </row>
    <row r="318" spans="1:6" x14ac:dyDescent="0.35">
      <c r="A318" s="2">
        <v>317</v>
      </c>
      <c r="B318" s="2" t="s">
        <v>331</v>
      </c>
      <c r="C318" s="2" t="str" cm="1">
        <f t="array" ref="C318">INDEX(tbProduct[Product_ID],MATCH(1,(tbProduct[Product Category]=retail_sales_dataset[[#This Row],[Product Category]])*(tbProduct[Price per Unit]=retail_sales_dataset[[#This Row],[Price per Unit]]),0))</f>
        <v>PD0003</v>
      </c>
      <c r="D318" s="3">
        <v>44956</v>
      </c>
      <c r="E318" s="2">
        <v>3</v>
      </c>
      <c r="F318" s="2">
        <f>E318*_xlfn.XLOOKUP(C318,tbProduct[Product_ID],tbProduct[Price per Unit],,0)</f>
        <v>90</v>
      </c>
    </row>
    <row r="319" spans="1:6" x14ac:dyDescent="0.35">
      <c r="A319" s="2">
        <v>318</v>
      </c>
      <c r="B319" s="2" t="s">
        <v>332</v>
      </c>
      <c r="C319" s="2" t="str" cm="1">
        <f t="array" ref="C319">INDEX(tbProduct[Product_ID],MATCH(1,(tbProduct[Product Category]=retail_sales_dataset[[#This Row],[Product Category]])*(tbProduct[Price per Unit]=retail_sales_dataset[[#This Row],[Price per Unit]]),0))</f>
        <v>PD0005</v>
      </c>
      <c r="D319" s="3">
        <v>45223</v>
      </c>
      <c r="E319" s="2">
        <v>1</v>
      </c>
      <c r="F319" s="2">
        <f>E319*_xlfn.XLOOKUP(C319,tbProduct[Product_ID],tbProduct[Price per Unit],,0)</f>
        <v>25</v>
      </c>
    </row>
    <row r="320" spans="1:6" x14ac:dyDescent="0.35">
      <c r="A320" s="2">
        <v>319</v>
      </c>
      <c r="B320" s="2" t="s">
        <v>333</v>
      </c>
      <c r="C320" s="2" t="str" cm="1">
        <f t="array" ref="C320">INDEX(tbProduct[Product_ID],MATCH(1,(tbProduct[Product Category]=retail_sales_dataset[[#This Row],[Product Category]])*(tbProduct[Price per Unit]=retail_sales_dataset[[#This Row],[Price per Unit]]),0))</f>
        <v>PD0002</v>
      </c>
      <c r="D320" s="3">
        <v>45204</v>
      </c>
      <c r="E320" s="2">
        <v>1</v>
      </c>
      <c r="F320" s="2">
        <f>E320*_xlfn.XLOOKUP(C320,tbProduct[Product_ID],tbProduct[Price per Unit],,0)</f>
        <v>500</v>
      </c>
    </row>
    <row r="321" spans="1:6" x14ac:dyDescent="0.35">
      <c r="A321" s="2">
        <v>320</v>
      </c>
      <c r="B321" s="2" t="s">
        <v>334</v>
      </c>
      <c r="C321" s="2" t="str" cm="1">
        <f t="array" ref="C321">INDEX(tbProduct[Product_ID],MATCH(1,(tbProduct[Product Category]=retail_sales_dataset[[#This Row],[Product Category]])*(tbProduct[Price per Unit]=retail_sales_dataset[[#This Row],[Price per Unit]]),0))</f>
        <v>PD0007</v>
      </c>
      <c r="D321" s="3">
        <v>44958</v>
      </c>
      <c r="E321" s="2">
        <v>4</v>
      </c>
      <c r="F321" s="2">
        <f>E321*_xlfn.XLOOKUP(C321,tbProduct[Product_ID],tbProduct[Price per Unit],,0)</f>
        <v>1200</v>
      </c>
    </row>
    <row r="322" spans="1:6" x14ac:dyDescent="0.35">
      <c r="A322" s="2">
        <v>321</v>
      </c>
      <c r="B322" s="2" t="s">
        <v>335</v>
      </c>
      <c r="C322" s="2" t="str" cm="1">
        <f t="array" ref="C322">INDEX(tbProduct[Product_ID],MATCH(1,(tbProduct[Product Category]=retail_sales_dataset[[#This Row],[Product Category]])*(tbProduct[Price per Unit]=retail_sales_dataset[[#This Row],[Price per Unit]]),0))</f>
        <v>PD0006</v>
      </c>
      <c r="D322" s="3">
        <v>45087</v>
      </c>
      <c r="E322" s="2">
        <v>2</v>
      </c>
      <c r="F322" s="2">
        <f>E322*_xlfn.XLOOKUP(C322,tbProduct[Product_ID],tbProduct[Price per Unit],,0)</f>
        <v>50</v>
      </c>
    </row>
    <row r="323" spans="1:6" x14ac:dyDescent="0.35">
      <c r="A323" s="2">
        <v>322</v>
      </c>
      <c r="B323" s="2" t="s">
        <v>336</v>
      </c>
      <c r="C323" s="2" t="str" cm="1">
        <f t="array" ref="C323">INDEX(tbProduct[Product_ID],MATCH(1,(tbProduct[Product Category]=retail_sales_dataset[[#This Row],[Product Category]])*(tbProduct[Price per Unit]=retail_sales_dataset[[#This Row],[Price per Unit]]),0))</f>
        <v>PD0010</v>
      </c>
      <c r="D323" s="3">
        <v>44956</v>
      </c>
      <c r="E323" s="2">
        <v>1</v>
      </c>
      <c r="F323" s="2">
        <f>E323*_xlfn.XLOOKUP(C323,tbProduct[Product_ID],tbProduct[Price per Unit],,0)</f>
        <v>500</v>
      </c>
    </row>
    <row r="324" spans="1:6" x14ac:dyDescent="0.35">
      <c r="A324" s="2">
        <v>323</v>
      </c>
      <c r="B324" s="2" t="s">
        <v>337</v>
      </c>
      <c r="C324" s="2" t="str" cm="1">
        <f t="array" ref="C324">INDEX(tbProduct[Product_ID],MATCH(1,(tbProduct[Product Category]=retail_sales_dataset[[#This Row],[Product Category]])*(tbProduct[Price per Unit]=retail_sales_dataset[[#This Row],[Price per Unit]]),0))</f>
        <v>PD0014</v>
      </c>
      <c r="D324" s="3">
        <v>44952</v>
      </c>
      <c r="E324" s="2">
        <v>3</v>
      </c>
      <c r="F324" s="2">
        <f>E324*_xlfn.XLOOKUP(C324,tbProduct[Product_ID],tbProduct[Price per Unit],,0)</f>
        <v>900</v>
      </c>
    </row>
    <row r="325" spans="1:6" x14ac:dyDescent="0.35">
      <c r="A325" s="2">
        <v>324</v>
      </c>
      <c r="B325" s="2" t="s">
        <v>338</v>
      </c>
      <c r="C325" s="2" t="str" cm="1">
        <f t="array" ref="C325">INDEX(tbProduct[Product_ID],MATCH(1,(tbProduct[Product Category]=retail_sales_dataset[[#This Row],[Product Category]])*(tbProduct[Price per Unit]=retail_sales_dataset[[#This Row],[Price per Unit]]),0))</f>
        <v>PD0015</v>
      </c>
      <c r="D325" s="3">
        <v>45226</v>
      </c>
      <c r="E325" s="2">
        <v>3</v>
      </c>
      <c r="F325" s="2">
        <f>E325*_xlfn.XLOOKUP(C325,tbProduct[Product_ID],tbProduct[Price per Unit],,0)</f>
        <v>150</v>
      </c>
    </row>
    <row r="326" spans="1:6" x14ac:dyDescent="0.35">
      <c r="A326" s="2">
        <v>325</v>
      </c>
      <c r="B326" s="2" t="s">
        <v>339</v>
      </c>
      <c r="C326" s="2" t="str" cm="1">
        <f t="array" ref="C326">INDEX(tbProduct[Product_ID],MATCH(1,(tbProduct[Product Category]=retail_sales_dataset[[#This Row],[Product Category]])*(tbProduct[Price per Unit]=retail_sales_dataset[[#This Row],[Price per Unit]]),0))</f>
        <v>PD0006</v>
      </c>
      <c r="D326" s="3">
        <v>45171</v>
      </c>
      <c r="E326" s="2">
        <v>2</v>
      </c>
      <c r="F326" s="2">
        <f>E326*_xlfn.XLOOKUP(C326,tbProduct[Product_ID],tbProduct[Price per Unit],,0)</f>
        <v>50</v>
      </c>
    </row>
    <row r="327" spans="1:6" x14ac:dyDescent="0.35">
      <c r="A327" s="2">
        <v>326</v>
      </c>
      <c r="B327" s="2" t="s">
        <v>340</v>
      </c>
      <c r="C327" s="2" t="str" cm="1">
        <f t="array" ref="C327">INDEX(tbProduct[Product_ID],MATCH(1,(tbProduct[Product Category]=retail_sales_dataset[[#This Row],[Product Category]])*(tbProduct[Price per Unit]=retail_sales_dataset[[#This Row],[Price per Unit]]),0))</f>
        <v>PD0005</v>
      </c>
      <c r="D327" s="3">
        <v>45184</v>
      </c>
      <c r="E327" s="2">
        <v>3</v>
      </c>
      <c r="F327" s="2">
        <f>E327*_xlfn.XLOOKUP(C327,tbProduct[Product_ID],tbProduct[Price per Unit],,0)</f>
        <v>75</v>
      </c>
    </row>
    <row r="328" spans="1:6" x14ac:dyDescent="0.35">
      <c r="A328" s="2">
        <v>327</v>
      </c>
      <c r="B328" s="2" t="s">
        <v>341</v>
      </c>
      <c r="C328" s="2" t="str" cm="1">
        <f t="array" ref="C328">INDEX(tbProduct[Product_ID],MATCH(1,(tbProduct[Product Category]=retail_sales_dataset[[#This Row],[Product Category]])*(tbProduct[Price per Unit]=retail_sales_dataset[[#This Row],[Price per Unit]]),0))</f>
        <v>PD0015</v>
      </c>
      <c r="D328" s="3">
        <v>45198</v>
      </c>
      <c r="E328" s="2">
        <v>3</v>
      </c>
      <c r="F328" s="2">
        <f>E328*_xlfn.XLOOKUP(C328,tbProduct[Product_ID],tbProduct[Price per Unit],,0)</f>
        <v>150</v>
      </c>
    </row>
    <row r="329" spans="1:6" x14ac:dyDescent="0.35">
      <c r="A329" s="2">
        <v>328</v>
      </c>
      <c r="B329" s="2" t="s">
        <v>342</v>
      </c>
      <c r="C329" s="2" t="str" cm="1">
        <f t="array" ref="C329">INDEX(tbProduct[Product_ID],MATCH(1,(tbProduct[Product Category]=retail_sales_dataset[[#This Row],[Product Category]])*(tbProduct[Price per Unit]=retail_sales_dataset[[#This Row],[Price per Unit]]),0))</f>
        <v>PD0001</v>
      </c>
      <c r="D329" s="3">
        <v>45007</v>
      </c>
      <c r="E329" s="2">
        <v>2</v>
      </c>
      <c r="F329" s="2">
        <f>E329*_xlfn.XLOOKUP(C329,tbProduct[Product_ID],tbProduct[Price per Unit],,0)</f>
        <v>100</v>
      </c>
    </row>
    <row r="330" spans="1:6" x14ac:dyDescent="0.35">
      <c r="A330" s="2">
        <v>329</v>
      </c>
      <c r="B330" s="2" t="s">
        <v>343</v>
      </c>
      <c r="C330" s="2" t="str" cm="1">
        <f t="array" ref="C330">INDEX(tbProduct[Product_ID],MATCH(1,(tbProduct[Product Category]=retail_sales_dataset[[#This Row],[Product Category]])*(tbProduct[Price per Unit]=retail_sales_dataset[[#This Row],[Price per Unit]]),0))</f>
        <v>PD0006</v>
      </c>
      <c r="D330" s="3">
        <v>44956</v>
      </c>
      <c r="E330" s="2">
        <v>4</v>
      </c>
      <c r="F330" s="2">
        <f>E330*_xlfn.XLOOKUP(C330,tbProduct[Product_ID],tbProduct[Price per Unit],,0)</f>
        <v>100</v>
      </c>
    </row>
    <row r="331" spans="1:6" x14ac:dyDescent="0.35">
      <c r="A331" s="2">
        <v>330</v>
      </c>
      <c r="B331" s="2" t="s">
        <v>344</v>
      </c>
      <c r="C331" s="2" t="str" cm="1">
        <f t="array" ref="C331">INDEX(tbProduct[Product_ID],MATCH(1,(tbProduct[Product Category]=retail_sales_dataset[[#This Row],[Product Category]])*(tbProduct[Price per Unit]=retail_sales_dataset[[#This Row],[Price per Unit]]),0))</f>
        <v>PD0001</v>
      </c>
      <c r="D331" s="3">
        <v>45187</v>
      </c>
      <c r="E331" s="2">
        <v>4</v>
      </c>
      <c r="F331" s="2">
        <f>E331*_xlfn.XLOOKUP(C331,tbProduct[Product_ID],tbProduct[Price per Unit],,0)</f>
        <v>200</v>
      </c>
    </row>
    <row r="332" spans="1:6" x14ac:dyDescent="0.35">
      <c r="A332" s="2">
        <v>331</v>
      </c>
      <c r="B332" s="2" t="s">
        <v>345</v>
      </c>
      <c r="C332" s="2" t="str" cm="1">
        <f t="array" ref="C332">INDEX(tbProduct[Product_ID],MATCH(1,(tbProduct[Product Category]=retail_sales_dataset[[#This Row],[Product Category]])*(tbProduct[Price per Unit]=retail_sales_dataset[[#This Row],[Price per Unit]]),0))</f>
        <v>PD0003</v>
      </c>
      <c r="D332" s="3">
        <v>44968</v>
      </c>
      <c r="E332" s="2">
        <v>3</v>
      </c>
      <c r="F332" s="2">
        <f>E332*_xlfn.XLOOKUP(C332,tbProduct[Product_ID],tbProduct[Price per Unit],,0)</f>
        <v>90</v>
      </c>
    </row>
    <row r="333" spans="1:6" x14ac:dyDescent="0.35">
      <c r="A333" s="2">
        <v>332</v>
      </c>
      <c r="B333" s="2" t="s">
        <v>346</v>
      </c>
      <c r="C333" s="2" t="str" cm="1">
        <f t="array" ref="C333">INDEX(tbProduct[Product_ID],MATCH(1,(tbProduct[Product Category]=retail_sales_dataset[[#This Row],[Product Category]])*(tbProduct[Price per Unit]=retail_sales_dataset[[#This Row],[Price per Unit]]),0))</f>
        <v>PD0007</v>
      </c>
      <c r="D333" s="3">
        <v>45022</v>
      </c>
      <c r="E333" s="2">
        <v>4</v>
      </c>
      <c r="F333" s="2">
        <f>E333*_xlfn.XLOOKUP(C333,tbProduct[Product_ID],tbProduct[Price per Unit],,0)</f>
        <v>1200</v>
      </c>
    </row>
    <row r="334" spans="1:6" x14ac:dyDescent="0.35">
      <c r="A334" s="2">
        <v>333</v>
      </c>
      <c r="B334" s="2" t="s">
        <v>347</v>
      </c>
      <c r="C334" s="2" t="str" cm="1">
        <f t="array" ref="C334">INDEX(tbProduct[Product_ID],MATCH(1,(tbProduct[Product Category]=retail_sales_dataset[[#This Row],[Product Category]])*(tbProduct[Price per Unit]=retail_sales_dataset[[#This Row],[Price per Unit]]),0))</f>
        <v>PD0007</v>
      </c>
      <c r="D334" s="3">
        <v>44962</v>
      </c>
      <c r="E334" s="2">
        <v>4</v>
      </c>
      <c r="F334" s="2">
        <f>E334*_xlfn.XLOOKUP(C334,tbProduct[Product_ID],tbProduct[Price per Unit],,0)</f>
        <v>1200</v>
      </c>
    </row>
    <row r="335" spans="1:6" x14ac:dyDescent="0.35">
      <c r="A335" s="2">
        <v>334</v>
      </c>
      <c r="B335" s="2" t="s">
        <v>348</v>
      </c>
      <c r="C335" s="2" t="str" cm="1">
        <f t="array" ref="C335">INDEX(tbProduct[Product_ID],MATCH(1,(tbProduct[Product Category]=retail_sales_dataset[[#This Row],[Product Category]])*(tbProduct[Price per Unit]=retail_sales_dataset[[#This Row],[Price per Unit]]),0))</f>
        <v>PD0007</v>
      </c>
      <c r="D335" s="3">
        <v>45231</v>
      </c>
      <c r="E335" s="2">
        <v>3</v>
      </c>
      <c r="F335" s="2">
        <f>E335*_xlfn.XLOOKUP(C335,tbProduct[Product_ID],tbProduct[Price per Unit],,0)</f>
        <v>900</v>
      </c>
    </row>
    <row r="336" spans="1:6" x14ac:dyDescent="0.35">
      <c r="A336" s="2">
        <v>335</v>
      </c>
      <c r="B336" s="2" t="s">
        <v>349</v>
      </c>
      <c r="C336" s="2" t="str" cm="1">
        <f t="array" ref="C336">INDEX(tbProduct[Product_ID],MATCH(1,(tbProduct[Product Category]=retail_sales_dataset[[#This Row],[Product Category]])*(tbProduct[Price per Unit]=retail_sales_dataset[[#This Row],[Price per Unit]]),0))</f>
        <v>PD0004</v>
      </c>
      <c r="D336" s="3">
        <v>44961</v>
      </c>
      <c r="E336" s="2">
        <v>4</v>
      </c>
      <c r="F336" s="2">
        <f>E336*_xlfn.XLOOKUP(C336,tbProduct[Product_ID],tbProduct[Price per Unit],,0)</f>
        <v>120</v>
      </c>
    </row>
    <row r="337" spans="1:6" x14ac:dyDescent="0.35">
      <c r="A337" s="2">
        <v>336</v>
      </c>
      <c r="B337" s="2" t="s">
        <v>350</v>
      </c>
      <c r="C337" s="2" t="str" cm="1">
        <f t="array" ref="C337">INDEX(tbProduct[Product_ID],MATCH(1,(tbProduct[Product Category]=retail_sales_dataset[[#This Row],[Product Category]])*(tbProduct[Price per Unit]=retail_sales_dataset[[#This Row],[Price per Unit]]),0))</f>
        <v>PD0001</v>
      </c>
      <c r="D337" s="3">
        <v>45272</v>
      </c>
      <c r="E337" s="2">
        <v>3</v>
      </c>
      <c r="F337" s="2">
        <f>E337*_xlfn.XLOOKUP(C337,tbProduct[Product_ID],tbProduct[Price per Unit],,0)</f>
        <v>150</v>
      </c>
    </row>
    <row r="338" spans="1:6" x14ac:dyDescent="0.35">
      <c r="A338" s="2">
        <v>337</v>
      </c>
      <c r="B338" s="2" t="s">
        <v>351</v>
      </c>
      <c r="C338" s="2" t="str" cm="1">
        <f t="array" ref="C338">INDEX(tbProduct[Product_ID],MATCH(1,(tbProduct[Product Category]=retail_sales_dataset[[#This Row],[Product Category]])*(tbProduct[Price per Unit]=retail_sales_dataset[[#This Row],[Price per Unit]]),0))</f>
        <v>PD0002</v>
      </c>
      <c r="D338" s="3">
        <v>45047</v>
      </c>
      <c r="E338" s="2">
        <v>1</v>
      </c>
      <c r="F338" s="2">
        <f>E338*_xlfn.XLOOKUP(C338,tbProduct[Product_ID],tbProduct[Price per Unit],,0)</f>
        <v>500</v>
      </c>
    </row>
    <row r="339" spans="1:6" x14ac:dyDescent="0.35">
      <c r="A339" s="2">
        <v>338</v>
      </c>
      <c r="B339" s="2" t="s">
        <v>352</v>
      </c>
      <c r="C339" s="2" t="str" cm="1">
        <f t="array" ref="C339">INDEX(tbProduct[Product_ID],MATCH(1,(tbProduct[Product Category]=retail_sales_dataset[[#This Row],[Product Category]])*(tbProduct[Price per Unit]=retail_sales_dataset[[#This Row],[Price per Unit]]),0))</f>
        <v>PD0001</v>
      </c>
      <c r="D339" s="3">
        <v>45133</v>
      </c>
      <c r="E339" s="2">
        <v>2</v>
      </c>
      <c r="F339" s="2">
        <f>E339*_xlfn.XLOOKUP(C339,tbProduct[Product_ID],tbProduct[Price per Unit],,0)</f>
        <v>100</v>
      </c>
    </row>
    <row r="340" spans="1:6" x14ac:dyDescent="0.35">
      <c r="A340" s="2">
        <v>339</v>
      </c>
      <c r="B340" s="2" t="s">
        <v>353</v>
      </c>
      <c r="C340" s="2" t="str" cm="1">
        <f t="array" ref="C340">INDEX(tbProduct[Product_ID],MATCH(1,(tbProduct[Product Category]=retail_sales_dataset[[#This Row],[Product Category]])*(tbProduct[Price per Unit]=retail_sales_dataset[[#This Row],[Price per Unit]]),0))</f>
        <v>PD0006</v>
      </c>
      <c r="D340" s="3">
        <v>44988</v>
      </c>
      <c r="E340" s="2">
        <v>2</v>
      </c>
      <c r="F340" s="2">
        <f>E340*_xlfn.XLOOKUP(C340,tbProduct[Product_ID],tbProduct[Price per Unit],,0)</f>
        <v>50</v>
      </c>
    </row>
    <row r="341" spans="1:6" x14ac:dyDescent="0.35">
      <c r="A341" s="2">
        <v>340</v>
      </c>
      <c r="B341" s="2" t="s">
        <v>354</v>
      </c>
      <c r="C341" s="2" t="str" cm="1">
        <f t="array" ref="C341">INDEX(tbProduct[Product_ID],MATCH(1,(tbProduct[Product Category]=retail_sales_dataset[[#This Row],[Product Category]])*(tbProduct[Price per Unit]=retail_sales_dataset[[#This Row],[Price per Unit]]),0))</f>
        <v>PD0012</v>
      </c>
      <c r="D341" s="3">
        <v>45218</v>
      </c>
      <c r="E341" s="2">
        <v>4</v>
      </c>
      <c r="F341" s="2">
        <f>E341*_xlfn.XLOOKUP(C341,tbProduct[Product_ID],tbProduct[Price per Unit],,0)</f>
        <v>1200</v>
      </c>
    </row>
    <row r="342" spans="1:6" x14ac:dyDescent="0.35">
      <c r="A342" s="2">
        <v>341</v>
      </c>
      <c r="B342" s="2" t="s">
        <v>355</v>
      </c>
      <c r="C342" s="2" t="str" cm="1">
        <f t="array" ref="C342">INDEX(tbProduct[Product_ID],MATCH(1,(tbProduct[Product Category]=retail_sales_dataset[[#This Row],[Product Category]])*(tbProduct[Price per Unit]=retail_sales_dataset[[#This Row],[Price per Unit]]),0))</f>
        <v>PD0008</v>
      </c>
      <c r="D342" s="3">
        <v>45053</v>
      </c>
      <c r="E342" s="2">
        <v>4</v>
      </c>
      <c r="F342" s="2">
        <f>E342*_xlfn.XLOOKUP(C342,tbProduct[Product_ID],tbProduct[Price per Unit],,0)</f>
        <v>200</v>
      </c>
    </row>
    <row r="343" spans="1:6" x14ac:dyDescent="0.35">
      <c r="A343" s="2">
        <v>342</v>
      </c>
      <c r="B343" s="2" t="s">
        <v>356</v>
      </c>
      <c r="C343" s="2" t="str" cm="1">
        <f t="array" ref="C343">INDEX(tbProduct[Product_ID],MATCH(1,(tbProduct[Product Category]=retail_sales_dataset[[#This Row],[Product Category]])*(tbProduct[Price per Unit]=retail_sales_dataset[[#This Row],[Price per Unit]]),0))</f>
        <v>PD0002</v>
      </c>
      <c r="D343" s="3">
        <v>45223</v>
      </c>
      <c r="E343" s="2">
        <v>4</v>
      </c>
      <c r="F343" s="2">
        <f>E343*_xlfn.XLOOKUP(C343,tbProduct[Product_ID],tbProduct[Price per Unit],,0)</f>
        <v>2000</v>
      </c>
    </row>
    <row r="344" spans="1:6" x14ac:dyDescent="0.35">
      <c r="A344" s="2">
        <v>343</v>
      </c>
      <c r="B344" s="2" t="s">
        <v>357</v>
      </c>
      <c r="C344" s="2" t="str" cm="1">
        <f t="array" ref="C344">INDEX(tbProduct[Product_ID],MATCH(1,(tbProduct[Product Category]=retail_sales_dataset[[#This Row],[Product Category]])*(tbProduct[Price per Unit]=retail_sales_dataset[[#This Row],[Price per Unit]]),0))</f>
        <v>PD0006</v>
      </c>
      <c r="D344" s="3">
        <v>45231</v>
      </c>
      <c r="E344" s="2">
        <v>2</v>
      </c>
      <c r="F344" s="2">
        <f>E344*_xlfn.XLOOKUP(C344,tbProduct[Product_ID],tbProduct[Price per Unit],,0)</f>
        <v>50</v>
      </c>
    </row>
    <row r="345" spans="1:6" x14ac:dyDescent="0.35">
      <c r="A345" s="2">
        <v>344</v>
      </c>
      <c r="B345" s="2" t="s">
        <v>358</v>
      </c>
      <c r="C345" s="2" t="str" cm="1">
        <f t="array" ref="C345">INDEX(tbProduct[Product_ID],MATCH(1,(tbProduct[Product Category]=retail_sales_dataset[[#This Row],[Product Category]])*(tbProduct[Price per Unit]=retail_sales_dataset[[#This Row],[Price per Unit]]),0))</f>
        <v>PD0004</v>
      </c>
      <c r="D345" s="3">
        <v>44947</v>
      </c>
      <c r="E345" s="2">
        <v>1</v>
      </c>
      <c r="F345" s="2">
        <f>E345*_xlfn.XLOOKUP(C345,tbProduct[Product_ID],tbProduct[Price per Unit],,0)</f>
        <v>30</v>
      </c>
    </row>
    <row r="346" spans="1:6" x14ac:dyDescent="0.35">
      <c r="A346" s="2">
        <v>345</v>
      </c>
      <c r="B346" s="2" t="s">
        <v>359</v>
      </c>
      <c r="C346" s="2" t="str" cm="1">
        <f t="array" ref="C346">INDEX(tbProduct[Product_ID],MATCH(1,(tbProduct[Product Category]=retail_sales_dataset[[#This Row],[Product Category]])*(tbProduct[Price per Unit]=retail_sales_dataset[[#This Row],[Price per Unit]]),0))</f>
        <v>PD0003</v>
      </c>
      <c r="D346" s="3">
        <v>45244</v>
      </c>
      <c r="E346" s="2">
        <v>1</v>
      </c>
      <c r="F346" s="2">
        <f>E346*_xlfn.XLOOKUP(C346,tbProduct[Product_ID],tbProduct[Price per Unit],,0)</f>
        <v>30</v>
      </c>
    </row>
    <row r="347" spans="1:6" x14ac:dyDescent="0.35">
      <c r="A347" s="2">
        <v>346</v>
      </c>
      <c r="B347" s="2" t="s">
        <v>360</v>
      </c>
      <c r="C347" s="2" t="str" cm="1">
        <f t="array" ref="C347">INDEX(tbProduct[Product_ID],MATCH(1,(tbProduct[Product Category]=retail_sales_dataset[[#This Row],[Product Category]])*(tbProduct[Price per Unit]=retail_sales_dataset[[#This Row],[Price per Unit]]),0))</f>
        <v>PD0002</v>
      </c>
      <c r="D347" s="3">
        <v>44968</v>
      </c>
      <c r="E347" s="2">
        <v>2</v>
      </c>
      <c r="F347" s="2">
        <f>E347*_xlfn.XLOOKUP(C347,tbProduct[Product_ID],tbProduct[Price per Unit],,0)</f>
        <v>1000</v>
      </c>
    </row>
    <row r="348" spans="1:6" x14ac:dyDescent="0.35">
      <c r="A348" s="2">
        <v>347</v>
      </c>
      <c r="B348" s="2" t="s">
        <v>361</v>
      </c>
      <c r="C348" s="2" t="str" cm="1">
        <f t="array" ref="C348">INDEX(tbProduct[Product_ID],MATCH(1,(tbProduct[Product Category]=retail_sales_dataset[[#This Row],[Product Category]])*(tbProduct[Price per Unit]=retail_sales_dataset[[#This Row],[Price per Unit]]),0))</f>
        <v>PD0006</v>
      </c>
      <c r="D348" s="3">
        <v>45141</v>
      </c>
      <c r="E348" s="2">
        <v>1</v>
      </c>
      <c r="F348" s="2">
        <f>E348*_xlfn.XLOOKUP(C348,tbProduct[Product_ID],tbProduct[Price per Unit],,0)</f>
        <v>25</v>
      </c>
    </row>
    <row r="349" spans="1:6" x14ac:dyDescent="0.35">
      <c r="A349" s="2">
        <v>348</v>
      </c>
      <c r="B349" s="2" t="s">
        <v>362</v>
      </c>
      <c r="C349" s="2" t="str" cm="1">
        <f t="array" ref="C349">INDEX(tbProduct[Product_ID],MATCH(1,(tbProduct[Product Category]=retail_sales_dataset[[#This Row],[Product Category]])*(tbProduct[Price per Unit]=retail_sales_dataset[[#This Row],[Price per Unit]]),0))</f>
        <v>PD0007</v>
      </c>
      <c r="D349" s="3">
        <v>45263</v>
      </c>
      <c r="E349" s="2">
        <v>2</v>
      </c>
      <c r="F349" s="2">
        <f>E349*_xlfn.XLOOKUP(C349,tbProduct[Product_ID],tbProduct[Price per Unit],,0)</f>
        <v>600</v>
      </c>
    </row>
    <row r="350" spans="1:6" x14ac:dyDescent="0.35">
      <c r="A350" s="2">
        <v>349</v>
      </c>
      <c r="B350" s="2" t="s">
        <v>363</v>
      </c>
      <c r="C350" s="2" t="str" cm="1">
        <f t="array" ref="C350">INDEX(tbProduct[Product_ID],MATCH(1,(tbProduct[Product Category]=retail_sales_dataset[[#This Row],[Product Category]])*(tbProduct[Price per Unit]=retail_sales_dataset[[#This Row],[Price per Unit]]),0))</f>
        <v>PD0001</v>
      </c>
      <c r="D350" s="3">
        <v>45225</v>
      </c>
      <c r="E350" s="2">
        <v>1</v>
      </c>
      <c r="F350" s="2">
        <f>E350*_xlfn.XLOOKUP(C350,tbProduct[Product_ID],tbProduct[Price per Unit],,0)</f>
        <v>50</v>
      </c>
    </row>
    <row r="351" spans="1:6" x14ac:dyDescent="0.35">
      <c r="A351" s="2">
        <v>350</v>
      </c>
      <c r="B351" s="2" t="s">
        <v>364</v>
      </c>
      <c r="C351" s="2" t="str" cm="1">
        <f t="array" ref="C351">INDEX(tbProduct[Product_ID],MATCH(1,(tbProduct[Product Category]=retail_sales_dataset[[#This Row],[Product Category]])*(tbProduct[Price per Unit]=retail_sales_dataset[[#This Row],[Price per Unit]]),0))</f>
        <v>PD0009</v>
      </c>
      <c r="D351" s="3">
        <v>45216</v>
      </c>
      <c r="E351" s="2">
        <v>3</v>
      </c>
      <c r="F351" s="2">
        <f>E351*_xlfn.XLOOKUP(C351,tbProduct[Product_ID],tbProduct[Price per Unit],,0)</f>
        <v>75</v>
      </c>
    </row>
    <row r="352" spans="1:6" x14ac:dyDescent="0.35">
      <c r="A352" s="2">
        <v>351</v>
      </c>
      <c r="B352" s="2" t="s">
        <v>365</v>
      </c>
      <c r="C352" s="2" t="str" cm="1">
        <f t="array" ref="C352">INDEX(tbProduct[Product_ID],MATCH(1,(tbProduct[Product Category]=retail_sales_dataset[[#This Row],[Product Category]])*(tbProduct[Price per Unit]=retail_sales_dataset[[#This Row],[Price per Unit]]),0))</f>
        <v>PD0011</v>
      </c>
      <c r="D352" s="3">
        <v>45194</v>
      </c>
      <c r="E352" s="2">
        <v>3</v>
      </c>
      <c r="F352" s="2">
        <f>E352*_xlfn.XLOOKUP(C352,tbProduct[Product_ID],tbProduct[Price per Unit],,0)</f>
        <v>90</v>
      </c>
    </row>
    <row r="353" spans="1:6" x14ac:dyDescent="0.35">
      <c r="A353" s="2">
        <v>352</v>
      </c>
      <c r="B353" s="2" t="s">
        <v>366</v>
      </c>
      <c r="C353" s="2" t="str" cm="1">
        <f t="array" ref="C353">INDEX(tbProduct[Product_ID],MATCH(1,(tbProduct[Product Category]=retail_sales_dataset[[#This Row],[Product Category]])*(tbProduct[Price per Unit]=retail_sales_dataset[[#This Row],[Price per Unit]]),0))</f>
        <v>PD0010</v>
      </c>
      <c r="D353" s="3">
        <v>45088</v>
      </c>
      <c r="E353" s="2">
        <v>2</v>
      </c>
      <c r="F353" s="2">
        <f>E353*_xlfn.XLOOKUP(C353,tbProduct[Product_ID],tbProduct[Price per Unit],,0)</f>
        <v>1000</v>
      </c>
    </row>
    <row r="354" spans="1:6" x14ac:dyDescent="0.35">
      <c r="A354" s="2">
        <v>353</v>
      </c>
      <c r="B354" s="2" t="s">
        <v>367</v>
      </c>
      <c r="C354" s="2" t="str" cm="1">
        <f t="array" ref="C354">INDEX(tbProduct[Product_ID],MATCH(1,(tbProduct[Product Category]=retail_sales_dataset[[#This Row],[Product Category]])*(tbProduct[Price per Unit]=retail_sales_dataset[[#This Row],[Price per Unit]]),0))</f>
        <v>PD0010</v>
      </c>
      <c r="D354" s="3">
        <v>45060</v>
      </c>
      <c r="E354" s="2">
        <v>1</v>
      </c>
      <c r="F354" s="2">
        <f>E354*_xlfn.XLOOKUP(C354,tbProduct[Product_ID],tbProduct[Price per Unit],,0)</f>
        <v>500</v>
      </c>
    </row>
    <row r="355" spans="1:6" x14ac:dyDescent="0.35">
      <c r="A355" s="2">
        <v>354</v>
      </c>
      <c r="B355" s="2" t="s">
        <v>368</v>
      </c>
      <c r="C355" s="2" t="str" cm="1">
        <f t="array" ref="C355">INDEX(tbProduct[Product_ID],MATCH(1,(tbProduct[Product Category]=retail_sales_dataset[[#This Row],[Product Category]])*(tbProduct[Price per Unit]=retail_sales_dataset[[#This Row],[Price per Unit]]),0))</f>
        <v>PD0001</v>
      </c>
      <c r="D355" s="3">
        <v>45031</v>
      </c>
      <c r="E355" s="2">
        <v>4</v>
      </c>
      <c r="F355" s="2">
        <f>E355*_xlfn.XLOOKUP(C355,tbProduct[Product_ID],tbProduct[Price per Unit],,0)</f>
        <v>200</v>
      </c>
    </row>
    <row r="356" spans="1:6" x14ac:dyDescent="0.35">
      <c r="A356" s="2">
        <v>355</v>
      </c>
      <c r="B356" s="2" t="s">
        <v>369</v>
      </c>
      <c r="C356" s="2" t="str" cm="1">
        <f t="array" ref="C356">INDEX(tbProduct[Product_ID],MATCH(1,(tbProduct[Product Category]=retail_sales_dataset[[#This Row],[Product Category]])*(tbProduct[Price per Unit]=retail_sales_dataset[[#This Row],[Price per Unit]]),0))</f>
        <v>PD0010</v>
      </c>
      <c r="D356" s="3">
        <v>45269</v>
      </c>
      <c r="E356" s="2">
        <v>1</v>
      </c>
      <c r="F356" s="2">
        <f>E356*_xlfn.XLOOKUP(C356,tbProduct[Product_ID],tbProduct[Price per Unit],,0)</f>
        <v>500</v>
      </c>
    </row>
    <row r="357" spans="1:6" x14ac:dyDescent="0.35">
      <c r="A357" s="2">
        <v>356</v>
      </c>
      <c r="B357" s="2" t="s">
        <v>370</v>
      </c>
      <c r="C357" s="2" t="str" cm="1">
        <f t="array" ref="C357">INDEX(tbProduct[Product_ID],MATCH(1,(tbProduct[Product Category]=retail_sales_dataset[[#This Row],[Product Category]])*(tbProduct[Price per Unit]=retail_sales_dataset[[#This Row],[Price per Unit]]),0))</f>
        <v>PD0010</v>
      </c>
      <c r="D357" s="3">
        <v>45087</v>
      </c>
      <c r="E357" s="2">
        <v>3</v>
      </c>
      <c r="F357" s="2">
        <f>E357*_xlfn.XLOOKUP(C357,tbProduct[Product_ID],tbProduct[Price per Unit],,0)</f>
        <v>1500</v>
      </c>
    </row>
    <row r="358" spans="1:6" x14ac:dyDescent="0.35">
      <c r="A358" s="2">
        <v>357</v>
      </c>
      <c r="B358" s="2" t="s">
        <v>371</v>
      </c>
      <c r="C358" s="2" t="str" cm="1">
        <f t="array" ref="C358">INDEX(tbProduct[Product_ID],MATCH(1,(tbProduct[Product Category]=retail_sales_dataset[[#This Row],[Product Category]])*(tbProduct[Price per Unit]=retail_sales_dataset[[#This Row],[Price per Unit]]),0))</f>
        <v>PD0006</v>
      </c>
      <c r="D358" s="3">
        <v>45049</v>
      </c>
      <c r="E358" s="2">
        <v>3</v>
      </c>
      <c r="F358" s="2">
        <f>E358*_xlfn.XLOOKUP(C358,tbProduct[Product_ID],tbProduct[Price per Unit],,0)</f>
        <v>75</v>
      </c>
    </row>
    <row r="359" spans="1:6" x14ac:dyDescent="0.35">
      <c r="A359" s="2">
        <v>358</v>
      </c>
      <c r="B359" s="2" t="s">
        <v>372</v>
      </c>
      <c r="C359" s="2" t="str" cm="1">
        <f t="array" ref="C359">INDEX(tbProduct[Product_ID],MATCH(1,(tbProduct[Product Category]=retail_sales_dataset[[#This Row],[Product Category]])*(tbProduct[Price per Unit]=retail_sales_dataset[[#This Row],[Price per Unit]]),0))</f>
        <v>PD0014</v>
      </c>
      <c r="D359" s="3">
        <v>45062</v>
      </c>
      <c r="E359" s="2">
        <v>1</v>
      </c>
      <c r="F359" s="2">
        <f>E359*_xlfn.XLOOKUP(C359,tbProduct[Product_ID],tbProduct[Price per Unit],,0)</f>
        <v>300</v>
      </c>
    </row>
    <row r="360" spans="1:6" x14ac:dyDescent="0.35">
      <c r="A360" s="2">
        <v>359</v>
      </c>
      <c r="B360" s="2" t="s">
        <v>373</v>
      </c>
      <c r="C360" s="2" t="str" cm="1">
        <f t="array" ref="C360">INDEX(tbProduct[Product_ID],MATCH(1,(tbProduct[Product Category]=retail_sales_dataset[[#This Row],[Product Category]])*(tbProduct[Price per Unit]=retail_sales_dataset[[#This Row],[Price per Unit]]),0))</f>
        <v>PD0008</v>
      </c>
      <c r="D360" s="3">
        <v>45129</v>
      </c>
      <c r="E360" s="2">
        <v>1</v>
      </c>
      <c r="F360" s="2">
        <f>E360*_xlfn.XLOOKUP(C360,tbProduct[Product_ID],tbProduct[Price per Unit],,0)</f>
        <v>50</v>
      </c>
    </row>
    <row r="361" spans="1:6" x14ac:dyDescent="0.35">
      <c r="A361" s="2">
        <v>360</v>
      </c>
      <c r="B361" s="2" t="s">
        <v>374</v>
      </c>
      <c r="C361" s="2" t="str" cm="1">
        <f t="array" ref="C361">INDEX(tbProduct[Product_ID],MATCH(1,(tbProduct[Product Category]=retail_sales_dataset[[#This Row],[Product Category]])*(tbProduct[Price per Unit]=retail_sales_dataset[[#This Row],[Price per Unit]]),0))</f>
        <v>PD0005</v>
      </c>
      <c r="D361" s="3">
        <v>44994</v>
      </c>
      <c r="E361" s="2">
        <v>4</v>
      </c>
      <c r="F361" s="2">
        <f>E361*_xlfn.XLOOKUP(C361,tbProduct[Product_ID],tbProduct[Price per Unit],,0)</f>
        <v>100</v>
      </c>
    </row>
    <row r="362" spans="1:6" x14ac:dyDescent="0.35">
      <c r="A362" s="2">
        <v>361</v>
      </c>
      <c r="B362" s="2" t="s">
        <v>375</v>
      </c>
      <c r="C362" s="2" t="str" cm="1">
        <f t="array" ref="C362">INDEX(tbProduct[Product_ID],MATCH(1,(tbProduct[Product Category]=retail_sales_dataset[[#This Row],[Product Category]])*(tbProduct[Price per Unit]=retail_sales_dataset[[#This Row],[Price per Unit]]),0))</f>
        <v>PD0007</v>
      </c>
      <c r="D362" s="3">
        <v>45270</v>
      </c>
      <c r="E362" s="2">
        <v>4</v>
      </c>
      <c r="F362" s="2">
        <f>E362*_xlfn.XLOOKUP(C362,tbProduct[Product_ID],tbProduct[Price per Unit],,0)</f>
        <v>1200</v>
      </c>
    </row>
    <row r="363" spans="1:6" x14ac:dyDescent="0.35">
      <c r="A363" s="2">
        <v>362</v>
      </c>
      <c r="B363" s="2" t="s">
        <v>376</v>
      </c>
      <c r="C363" s="2" t="str" cm="1">
        <f t="array" ref="C363">INDEX(tbProduct[Product_ID],MATCH(1,(tbProduct[Product Category]=retail_sales_dataset[[#This Row],[Product Category]])*(tbProduct[Price per Unit]=retail_sales_dataset[[#This Row],[Price per Unit]]),0))</f>
        <v>PD0005</v>
      </c>
      <c r="D363" s="3">
        <v>45257</v>
      </c>
      <c r="E363" s="2">
        <v>1</v>
      </c>
      <c r="F363" s="2">
        <f>E363*_xlfn.XLOOKUP(C363,tbProduct[Product_ID],tbProduct[Price per Unit],,0)</f>
        <v>25</v>
      </c>
    </row>
    <row r="364" spans="1:6" x14ac:dyDescent="0.35">
      <c r="A364" s="2">
        <v>363</v>
      </c>
      <c r="B364" s="2" t="s">
        <v>377</v>
      </c>
      <c r="C364" s="2" t="str" cm="1">
        <f t="array" ref="C364">INDEX(tbProduct[Product_ID],MATCH(1,(tbProduct[Product Category]=retail_sales_dataset[[#This Row],[Product Category]])*(tbProduct[Price per Unit]=retail_sales_dataset[[#This Row],[Price per Unit]]),0))</f>
        <v>PD0009</v>
      </c>
      <c r="D364" s="3">
        <v>45080</v>
      </c>
      <c r="E364" s="2">
        <v>1</v>
      </c>
      <c r="F364" s="2">
        <f>E364*_xlfn.XLOOKUP(C364,tbProduct[Product_ID],tbProduct[Price per Unit],,0)</f>
        <v>25</v>
      </c>
    </row>
    <row r="365" spans="1:6" x14ac:dyDescent="0.35">
      <c r="A365" s="2">
        <v>364</v>
      </c>
      <c r="B365" s="2" t="s">
        <v>378</v>
      </c>
      <c r="C365" s="2" t="str" cm="1">
        <f t="array" ref="C365">INDEX(tbProduct[Product_ID],MATCH(1,(tbProduct[Product Category]=retail_sales_dataset[[#This Row],[Product Category]])*(tbProduct[Price per Unit]=retail_sales_dataset[[#This Row],[Price per Unit]]),0))</f>
        <v>PD0013</v>
      </c>
      <c r="D365" s="3">
        <v>45161</v>
      </c>
      <c r="E365" s="2">
        <v>1</v>
      </c>
      <c r="F365" s="2">
        <f>E365*_xlfn.XLOOKUP(C365,tbProduct[Product_ID],tbProduct[Price per Unit],,0)</f>
        <v>500</v>
      </c>
    </row>
    <row r="366" spans="1:6" x14ac:dyDescent="0.35">
      <c r="A366" s="2">
        <v>365</v>
      </c>
      <c r="B366" s="2" t="s">
        <v>379</v>
      </c>
      <c r="C366" s="2" t="str" cm="1">
        <f t="array" ref="C366">INDEX(tbProduct[Product_ID],MATCH(1,(tbProduct[Product Category]=retail_sales_dataset[[#This Row],[Product Category]])*(tbProduct[Price per Unit]=retail_sales_dataset[[#This Row],[Price per Unit]]),0))</f>
        <v>PD0012</v>
      </c>
      <c r="D366" s="3">
        <v>45088</v>
      </c>
      <c r="E366" s="2">
        <v>1</v>
      </c>
      <c r="F366" s="2">
        <f>E366*_xlfn.XLOOKUP(C366,tbProduct[Product_ID],tbProduct[Price per Unit],,0)</f>
        <v>300</v>
      </c>
    </row>
    <row r="367" spans="1:6" x14ac:dyDescent="0.35">
      <c r="A367" s="2">
        <v>366</v>
      </c>
      <c r="B367" s="2" t="s">
        <v>380</v>
      </c>
      <c r="C367" s="2" t="str" cm="1">
        <f t="array" ref="C367">INDEX(tbProduct[Product_ID],MATCH(1,(tbProduct[Product Category]=retail_sales_dataset[[#This Row],[Product Category]])*(tbProduct[Price per Unit]=retail_sales_dataset[[#This Row],[Price per Unit]]),0))</f>
        <v>PD0008</v>
      </c>
      <c r="D367" s="3">
        <v>44964</v>
      </c>
      <c r="E367" s="2">
        <v>2</v>
      </c>
      <c r="F367" s="2">
        <f>E367*_xlfn.XLOOKUP(C367,tbProduct[Product_ID],tbProduct[Price per Unit],,0)</f>
        <v>100</v>
      </c>
    </row>
    <row r="368" spans="1:6" x14ac:dyDescent="0.35">
      <c r="A368" s="2">
        <v>367</v>
      </c>
      <c r="B368" s="2" t="s">
        <v>381</v>
      </c>
      <c r="C368" s="2" t="str" cm="1">
        <f t="array" ref="C368">INDEX(tbProduct[Product_ID],MATCH(1,(tbProduct[Product Category]=retail_sales_dataset[[#This Row],[Product Category]])*(tbProduct[Price per Unit]=retail_sales_dataset[[#This Row],[Price per Unit]]),0))</f>
        <v>PD0015</v>
      </c>
      <c r="D368" s="3">
        <v>44931</v>
      </c>
      <c r="E368" s="2">
        <v>1</v>
      </c>
      <c r="F368" s="2">
        <f>E368*_xlfn.XLOOKUP(C368,tbProduct[Product_ID],tbProduct[Price per Unit],,0)</f>
        <v>50</v>
      </c>
    </row>
    <row r="369" spans="1:6" x14ac:dyDescent="0.35">
      <c r="A369" s="2">
        <v>368</v>
      </c>
      <c r="B369" s="2" t="s">
        <v>382</v>
      </c>
      <c r="C369" s="2" t="str" cm="1">
        <f t="array" ref="C369">INDEX(tbProduct[Product_ID],MATCH(1,(tbProduct[Product Category]=retail_sales_dataset[[#This Row],[Product Category]])*(tbProduct[Price per Unit]=retail_sales_dataset[[#This Row],[Price per Unit]]),0))</f>
        <v>PD0012</v>
      </c>
      <c r="D369" s="3">
        <v>45161</v>
      </c>
      <c r="E369" s="2">
        <v>4</v>
      </c>
      <c r="F369" s="2">
        <f>E369*_xlfn.XLOOKUP(C369,tbProduct[Product_ID],tbProduct[Price per Unit],,0)</f>
        <v>1200</v>
      </c>
    </row>
    <row r="370" spans="1:6" x14ac:dyDescent="0.35">
      <c r="A370" s="2">
        <v>369</v>
      </c>
      <c r="B370" s="2" t="s">
        <v>383</v>
      </c>
      <c r="C370" s="2" t="str" cm="1">
        <f t="array" ref="C370">INDEX(tbProduct[Product_ID],MATCH(1,(tbProduct[Product Category]=retail_sales_dataset[[#This Row],[Product Category]])*(tbProduct[Price per Unit]=retail_sales_dataset[[#This Row],[Price per Unit]]),0))</f>
        <v>PD0010</v>
      </c>
      <c r="D370" s="3">
        <v>45245</v>
      </c>
      <c r="E370" s="2">
        <v>3</v>
      </c>
      <c r="F370" s="2">
        <f>E370*_xlfn.XLOOKUP(C370,tbProduct[Product_ID],tbProduct[Price per Unit],,0)</f>
        <v>1500</v>
      </c>
    </row>
    <row r="371" spans="1:6" x14ac:dyDescent="0.35">
      <c r="A371" s="2">
        <v>370</v>
      </c>
      <c r="B371" s="2" t="s">
        <v>384</v>
      </c>
      <c r="C371" s="2" t="str" cm="1">
        <f t="array" ref="C371">INDEX(tbProduct[Product_ID],MATCH(1,(tbProduct[Product Category]=retail_sales_dataset[[#This Row],[Product Category]])*(tbProduct[Price per Unit]=retail_sales_dataset[[#This Row],[Price per Unit]]),0))</f>
        <v>PD0003</v>
      </c>
      <c r="D371" s="3">
        <v>45215</v>
      </c>
      <c r="E371" s="2">
        <v>2</v>
      </c>
      <c r="F371" s="2">
        <f>E371*_xlfn.XLOOKUP(C371,tbProduct[Product_ID],tbProduct[Price per Unit],,0)</f>
        <v>60</v>
      </c>
    </row>
    <row r="372" spans="1:6" x14ac:dyDescent="0.35">
      <c r="A372" s="2">
        <v>371</v>
      </c>
      <c r="B372" s="2" t="s">
        <v>385</v>
      </c>
      <c r="C372" s="2" t="str" cm="1">
        <f t="array" ref="C372">INDEX(tbProduct[Product_ID],MATCH(1,(tbProduct[Product Category]=retail_sales_dataset[[#This Row],[Product Category]])*(tbProduct[Price per Unit]=retail_sales_dataset[[#This Row],[Price per Unit]]),0))</f>
        <v>PD0009</v>
      </c>
      <c r="D372" s="3">
        <v>44978</v>
      </c>
      <c r="E372" s="2">
        <v>1</v>
      </c>
      <c r="F372" s="2">
        <f>E372*_xlfn.XLOOKUP(C372,tbProduct[Product_ID],tbProduct[Price per Unit],,0)</f>
        <v>25</v>
      </c>
    </row>
    <row r="373" spans="1:6" x14ac:dyDescent="0.35">
      <c r="A373" s="2">
        <v>372</v>
      </c>
      <c r="B373" s="2" t="s">
        <v>386</v>
      </c>
      <c r="C373" s="2" t="str" cm="1">
        <f t="array" ref="C373">INDEX(tbProduct[Product_ID],MATCH(1,(tbProduct[Product Category]=retail_sales_dataset[[#This Row],[Product Category]])*(tbProduct[Price per Unit]=retail_sales_dataset[[#This Row],[Price per Unit]]),0))</f>
        <v>PD0013</v>
      </c>
      <c r="D373" s="3">
        <v>44964</v>
      </c>
      <c r="E373" s="2">
        <v>3</v>
      </c>
      <c r="F373" s="2">
        <f>E373*_xlfn.XLOOKUP(C373,tbProduct[Product_ID],tbProduct[Price per Unit],,0)</f>
        <v>1500</v>
      </c>
    </row>
    <row r="374" spans="1:6" x14ac:dyDescent="0.35">
      <c r="A374" s="2">
        <v>373</v>
      </c>
      <c r="B374" s="2" t="s">
        <v>387</v>
      </c>
      <c r="C374" s="2" t="str" cm="1">
        <f t="array" ref="C374">INDEX(tbProduct[Product_ID],MATCH(1,(tbProduct[Product Category]=retail_sales_dataset[[#This Row],[Product Category]])*(tbProduct[Price per Unit]=retail_sales_dataset[[#This Row],[Price per Unit]]),0))</f>
        <v>PD0014</v>
      </c>
      <c r="D374" s="3">
        <v>45202</v>
      </c>
      <c r="E374" s="2">
        <v>2</v>
      </c>
      <c r="F374" s="2">
        <f>E374*_xlfn.XLOOKUP(C374,tbProduct[Product_ID],tbProduct[Price per Unit],,0)</f>
        <v>600</v>
      </c>
    </row>
    <row r="375" spans="1:6" x14ac:dyDescent="0.35">
      <c r="A375" s="2">
        <v>374</v>
      </c>
      <c r="B375" s="2" t="s">
        <v>388</v>
      </c>
      <c r="C375" s="2" t="str" cm="1">
        <f t="array" ref="C375">INDEX(tbProduct[Product_ID],MATCH(1,(tbProduct[Product Category]=retail_sales_dataset[[#This Row],[Product Category]])*(tbProduct[Price per Unit]=retail_sales_dataset[[#This Row],[Price per Unit]]),0))</f>
        <v>PD0009</v>
      </c>
      <c r="D375" s="3">
        <v>45036</v>
      </c>
      <c r="E375" s="2">
        <v>3</v>
      </c>
      <c r="F375" s="2">
        <f>E375*_xlfn.XLOOKUP(C375,tbProduct[Product_ID],tbProduct[Price per Unit],,0)</f>
        <v>75</v>
      </c>
    </row>
    <row r="376" spans="1:6" x14ac:dyDescent="0.35">
      <c r="A376" s="2">
        <v>375</v>
      </c>
      <c r="B376" s="2" t="s">
        <v>389</v>
      </c>
      <c r="C376" s="2" t="str" cm="1">
        <f t="array" ref="C376">INDEX(tbProduct[Product_ID],MATCH(1,(tbProduct[Product Category]=retail_sales_dataset[[#This Row],[Product Category]])*(tbProduct[Price per Unit]=retail_sales_dataset[[#This Row],[Price per Unit]]),0))</f>
        <v>PD0008</v>
      </c>
      <c r="D376" s="3">
        <v>45186</v>
      </c>
      <c r="E376" s="2">
        <v>1</v>
      </c>
      <c r="F376" s="2">
        <f>E376*_xlfn.XLOOKUP(C376,tbProduct[Product_ID],tbProduct[Price per Unit],,0)</f>
        <v>50</v>
      </c>
    </row>
    <row r="377" spans="1:6" x14ac:dyDescent="0.35">
      <c r="A377" s="2">
        <v>376</v>
      </c>
      <c r="B377" s="2" t="s">
        <v>390</v>
      </c>
      <c r="C377" s="2" t="str" cm="1">
        <f t="array" ref="C377">INDEX(tbProduct[Product_ID],MATCH(1,(tbProduct[Product Category]=retail_sales_dataset[[#This Row],[Product Category]])*(tbProduct[Price per Unit]=retail_sales_dataset[[#This Row],[Price per Unit]]),0))</f>
        <v>PD0004</v>
      </c>
      <c r="D377" s="3">
        <v>45062</v>
      </c>
      <c r="E377" s="2">
        <v>1</v>
      </c>
      <c r="F377" s="2">
        <f>E377*_xlfn.XLOOKUP(C377,tbProduct[Product_ID],tbProduct[Price per Unit],,0)</f>
        <v>30</v>
      </c>
    </row>
    <row r="378" spans="1:6" x14ac:dyDescent="0.35">
      <c r="A378" s="2">
        <v>377</v>
      </c>
      <c r="B378" s="2" t="s">
        <v>391</v>
      </c>
      <c r="C378" s="2" t="str" cm="1">
        <f t="array" ref="C378">INDEX(tbProduct[Product_ID],MATCH(1,(tbProduct[Product Category]=retail_sales_dataset[[#This Row],[Product Category]])*(tbProduct[Price per Unit]=retail_sales_dataset[[#This Row],[Price per Unit]]),0))</f>
        <v>PD0008</v>
      </c>
      <c r="D378" s="3">
        <v>44994</v>
      </c>
      <c r="E378" s="2">
        <v>4</v>
      </c>
      <c r="F378" s="2">
        <f>E378*_xlfn.XLOOKUP(C378,tbProduct[Product_ID],tbProduct[Price per Unit],,0)</f>
        <v>200</v>
      </c>
    </row>
    <row r="379" spans="1:6" x14ac:dyDescent="0.35">
      <c r="A379" s="2">
        <v>378</v>
      </c>
      <c r="B379" s="2" t="s">
        <v>392</v>
      </c>
      <c r="C379" s="2" t="str" cm="1">
        <f t="array" ref="C379">INDEX(tbProduct[Product_ID],MATCH(1,(tbProduct[Product Category]=retail_sales_dataset[[#This Row],[Product Category]])*(tbProduct[Price per Unit]=retail_sales_dataset[[#This Row],[Price per Unit]]),0))</f>
        <v>PD0014</v>
      </c>
      <c r="D379" s="3">
        <v>45105</v>
      </c>
      <c r="E379" s="2">
        <v>1</v>
      </c>
      <c r="F379" s="2">
        <f>E379*_xlfn.XLOOKUP(C379,tbProduct[Product_ID],tbProduct[Price per Unit],,0)</f>
        <v>300</v>
      </c>
    </row>
    <row r="380" spans="1:6" x14ac:dyDescent="0.35">
      <c r="A380" s="2">
        <v>379</v>
      </c>
      <c r="B380" s="2" t="s">
        <v>393</v>
      </c>
      <c r="C380" s="2" t="str" cm="1">
        <f t="array" ref="C380">INDEX(tbProduct[Product_ID],MATCH(1,(tbProduct[Product Category]=retail_sales_dataset[[#This Row],[Product Category]])*(tbProduct[Price per Unit]=retail_sales_dataset[[#This Row],[Price per Unit]]),0))</f>
        <v>PD0005</v>
      </c>
      <c r="D380" s="3">
        <v>44962</v>
      </c>
      <c r="E380" s="2">
        <v>1</v>
      </c>
      <c r="F380" s="2">
        <f>E380*_xlfn.XLOOKUP(C380,tbProduct[Product_ID],tbProduct[Price per Unit],,0)</f>
        <v>25</v>
      </c>
    </row>
    <row r="381" spans="1:6" x14ac:dyDescent="0.35">
      <c r="A381" s="2">
        <v>380</v>
      </c>
      <c r="B381" s="2" t="s">
        <v>394</v>
      </c>
      <c r="C381" s="2" t="str" cm="1">
        <f t="array" ref="C381">INDEX(tbProduct[Product_ID],MATCH(1,(tbProduct[Product Category]=retail_sales_dataset[[#This Row],[Product Category]])*(tbProduct[Price per Unit]=retail_sales_dataset[[#This Row],[Price per Unit]]),0))</f>
        <v>PD0007</v>
      </c>
      <c r="D381" s="3">
        <v>45052</v>
      </c>
      <c r="E381" s="2">
        <v>2</v>
      </c>
      <c r="F381" s="2">
        <f>E381*_xlfn.XLOOKUP(C381,tbProduct[Product_ID],tbProduct[Price per Unit],,0)</f>
        <v>600</v>
      </c>
    </row>
    <row r="382" spans="1:6" x14ac:dyDescent="0.35">
      <c r="A382" s="2">
        <v>381</v>
      </c>
      <c r="B382" s="2" t="s">
        <v>395</v>
      </c>
      <c r="C382" s="2" t="str" cm="1">
        <f t="array" ref="C382">INDEX(tbProduct[Product_ID],MATCH(1,(tbProduct[Product Category]=retail_sales_dataset[[#This Row],[Product Category]])*(tbProduct[Price per Unit]=retail_sales_dataset[[#This Row],[Price per Unit]]),0))</f>
        <v>PD0005</v>
      </c>
      <c r="D382" s="3">
        <v>45116</v>
      </c>
      <c r="E382" s="2">
        <v>4</v>
      </c>
      <c r="F382" s="2">
        <f>E382*_xlfn.XLOOKUP(C382,tbProduct[Product_ID],tbProduct[Price per Unit],,0)</f>
        <v>100</v>
      </c>
    </row>
    <row r="383" spans="1:6" x14ac:dyDescent="0.35">
      <c r="A383" s="2">
        <v>382</v>
      </c>
      <c r="B383" s="2" t="s">
        <v>396</v>
      </c>
      <c r="C383" s="2" t="str" cm="1">
        <f t="array" ref="C383">INDEX(tbProduct[Product_ID],MATCH(1,(tbProduct[Product Category]=retail_sales_dataset[[#This Row],[Product Category]])*(tbProduct[Price per Unit]=retail_sales_dataset[[#This Row],[Price per Unit]]),0))</f>
        <v>PD0002</v>
      </c>
      <c r="D383" s="3">
        <v>45072</v>
      </c>
      <c r="E383" s="2">
        <v>2</v>
      </c>
      <c r="F383" s="2">
        <f>E383*_xlfn.XLOOKUP(C383,tbProduct[Product_ID],tbProduct[Price per Unit],,0)</f>
        <v>1000</v>
      </c>
    </row>
    <row r="384" spans="1:6" x14ac:dyDescent="0.35">
      <c r="A384" s="2">
        <v>383</v>
      </c>
      <c r="B384" s="2" t="s">
        <v>397</v>
      </c>
      <c r="C384" s="2" t="str" cm="1">
        <f t="array" ref="C384">INDEX(tbProduct[Product_ID],MATCH(1,(tbProduct[Product Category]=retail_sales_dataset[[#This Row],[Product Category]])*(tbProduct[Price per Unit]=retail_sales_dataset[[#This Row],[Price per Unit]]),0))</f>
        <v>PD0004</v>
      </c>
      <c r="D384" s="3">
        <v>45007</v>
      </c>
      <c r="E384" s="2">
        <v>3</v>
      </c>
      <c r="F384" s="2">
        <f>E384*_xlfn.XLOOKUP(C384,tbProduct[Product_ID],tbProduct[Price per Unit],,0)</f>
        <v>90</v>
      </c>
    </row>
    <row r="385" spans="1:6" x14ac:dyDescent="0.35">
      <c r="A385" s="2">
        <v>384</v>
      </c>
      <c r="B385" s="2" t="s">
        <v>398</v>
      </c>
      <c r="C385" s="2" t="str" cm="1">
        <f t="array" ref="C385">INDEX(tbProduct[Product_ID],MATCH(1,(tbProduct[Product Category]=retail_sales_dataset[[#This Row],[Product Category]])*(tbProduct[Price per Unit]=retail_sales_dataset[[#This Row],[Price per Unit]]),0))</f>
        <v>PD0002</v>
      </c>
      <c r="D385" s="3">
        <v>45151</v>
      </c>
      <c r="E385" s="2">
        <v>1</v>
      </c>
      <c r="F385" s="2">
        <f>E385*_xlfn.XLOOKUP(C385,tbProduct[Product_ID],tbProduct[Price per Unit],,0)</f>
        <v>500</v>
      </c>
    </row>
    <row r="386" spans="1:6" x14ac:dyDescent="0.35">
      <c r="A386" s="2">
        <v>385</v>
      </c>
      <c r="B386" s="2" t="s">
        <v>399</v>
      </c>
      <c r="C386" s="2" t="str" cm="1">
        <f t="array" ref="C386">INDEX(tbProduct[Product_ID],MATCH(1,(tbProduct[Product Category]=retail_sales_dataset[[#This Row],[Product Category]])*(tbProduct[Price per Unit]=retail_sales_dataset[[#This Row],[Price per Unit]]),0))</f>
        <v>PD0010</v>
      </c>
      <c r="D386" s="3">
        <v>45205</v>
      </c>
      <c r="E386" s="2">
        <v>3</v>
      </c>
      <c r="F386" s="2">
        <f>E386*_xlfn.XLOOKUP(C386,tbProduct[Product_ID],tbProduct[Price per Unit],,0)</f>
        <v>1500</v>
      </c>
    </row>
    <row r="387" spans="1:6" x14ac:dyDescent="0.35">
      <c r="A387" s="2">
        <v>386</v>
      </c>
      <c r="B387" s="2" t="s">
        <v>400</v>
      </c>
      <c r="C387" s="2" t="str" cm="1">
        <f t="array" ref="C387">INDEX(tbProduct[Product_ID],MATCH(1,(tbProduct[Product Category]=retail_sales_dataset[[#This Row],[Product Category]])*(tbProduct[Price per Unit]=retail_sales_dataset[[#This Row],[Price per Unit]]),0))</f>
        <v>PD0007</v>
      </c>
      <c r="D387" s="3">
        <v>45287</v>
      </c>
      <c r="E387" s="2">
        <v>2</v>
      </c>
      <c r="F387" s="2">
        <f>E387*_xlfn.XLOOKUP(C387,tbProduct[Product_ID],tbProduct[Price per Unit],,0)</f>
        <v>600</v>
      </c>
    </row>
    <row r="388" spans="1:6" x14ac:dyDescent="0.35">
      <c r="A388" s="2">
        <v>387</v>
      </c>
      <c r="B388" s="2" t="s">
        <v>401</v>
      </c>
      <c r="C388" s="2" t="str" cm="1">
        <f t="array" ref="C388">INDEX(tbProduct[Product_ID],MATCH(1,(tbProduct[Product Category]=retail_sales_dataset[[#This Row],[Product Category]])*(tbProduct[Price per Unit]=retail_sales_dataset[[#This Row],[Price per Unit]]),0))</f>
        <v>PD0004</v>
      </c>
      <c r="D388" s="3">
        <v>45081</v>
      </c>
      <c r="E388" s="2">
        <v>1</v>
      </c>
      <c r="F388" s="2">
        <f>E388*_xlfn.XLOOKUP(C388,tbProduct[Product_ID],tbProduct[Price per Unit],,0)</f>
        <v>30</v>
      </c>
    </row>
    <row r="389" spans="1:6" x14ac:dyDescent="0.35">
      <c r="A389" s="2">
        <v>388</v>
      </c>
      <c r="B389" s="2" t="s">
        <v>402</v>
      </c>
      <c r="C389" s="2" t="str" cm="1">
        <f t="array" ref="C389">INDEX(tbProduct[Product_ID],MATCH(1,(tbProduct[Product Category]=retail_sales_dataset[[#This Row],[Product Category]])*(tbProduct[Price per Unit]=retail_sales_dataset[[#This Row],[Price per Unit]]),0))</f>
        <v>PD0006</v>
      </c>
      <c r="D389" s="3">
        <v>45240</v>
      </c>
      <c r="E389" s="2">
        <v>1</v>
      </c>
      <c r="F389" s="2">
        <f>E389*_xlfn.XLOOKUP(C389,tbProduct[Product_ID],tbProduct[Price per Unit],,0)</f>
        <v>25</v>
      </c>
    </row>
    <row r="390" spans="1:6" x14ac:dyDescent="0.35">
      <c r="A390" s="2">
        <v>389</v>
      </c>
      <c r="B390" s="2" t="s">
        <v>403</v>
      </c>
      <c r="C390" s="2" t="str" cm="1">
        <f t="array" ref="C390">INDEX(tbProduct[Product_ID],MATCH(1,(tbProduct[Product Category]=retail_sales_dataset[[#This Row],[Product Category]])*(tbProduct[Price per Unit]=retail_sales_dataset[[#This Row],[Price per Unit]]),0))</f>
        <v>PD0005</v>
      </c>
      <c r="D390" s="3">
        <v>45261</v>
      </c>
      <c r="E390" s="2">
        <v>2</v>
      </c>
      <c r="F390" s="2">
        <f>E390*_xlfn.XLOOKUP(C390,tbProduct[Product_ID],tbProduct[Price per Unit],,0)</f>
        <v>50</v>
      </c>
    </row>
    <row r="391" spans="1:6" x14ac:dyDescent="0.35">
      <c r="A391" s="2">
        <v>390</v>
      </c>
      <c r="B391" s="2" t="s">
        <v>404</v>
      </c>
      <c r="C391" s="2" t="str" cm="1">
        <f t="array" ref="C391">INDEX(tbProduct[Product_ID],MATCH(1,(tbProduct[Product Category]=retail_sales_dataset[[#This Row],[Product Category]])*(tbProduct[Price per Unit]=retail_sales_dataset[[#This Row],[Price per Unit]]),0))</f>
        <v>PD0015</v>
      </c>
      <c r="D391" s="3">
        <v>45197</v>
      </c>
      <c r="E391" s="2">
        <v>2</v>
      </c>
      <c r="F391" s="2">
        <f>E391*_xlfn.XLOOKUP(C391,tbProduct[Product_ID],tbProduct[Price per Unit],,0)</f>
        <v>100</v>
      </c>
    </row>
    <row r="392" spans="1:6" x14ac:dyDescent="0.35">
      <c r="A392" s="2">
        <v>391</v>
      </c>
      <c r="B392" s="2" t="s">
        <v>405</v>
      </c>
      <c r="C392" s="2" t="str" cm="1">
        <f t="array" ref="C392">INDEX(tbProduct[Product_ID],MATCH(1,(tbProduct[Product Category]=retail_sales_dataset[[#This Row],[Product Category]])*(tbProduct[Price per Unit]=retail_sales_dataset[[#This Row],[Price per Unit]]),0))</f>
        <v>PD0009</v>
      </c>
      <c r="D392" s="3">
        <v>44931</v>
      </c>
      <c r="E392" s="2">
        <v>2</v>
      </c>
      <c r="F392" s="2">
        <f>E392*_xlfn.XLOOKUP(C392,tbProduct[Product_ID],tbProduct[Price per Unit],,0)</f>
        <v>50</v>
      </c>
    </row>
    <row r="393" spans="1:6" x14ac:dyDescent="0.35">
      <c r="A393" s="2">
        <v>392</v>
      </c>
      <c r="B393" s="2" t="s">
        <v>406</v>
      </c>
      <c r="C393" s="2" t="str" cm="1">
        <f t="array" ref="C393">INDEX(tbProduct[Product_ID],MATCH(1,(tbProduct[Product Category]=retail_sales_dataset[[#This Row],[Product Category]])*(tbProduct[Price per Unit]=retail_sales_dataset[[#This Row],[Price per Unit]]),0))</f>
        <v>PD0012</v>
      </c>
      <c r="D393" s="3">
        <v>45268</v>
      </c>
      <c r="E393" s="2">
        <v>2</v>
      </c>
      <c r="F393" s="2">
        <f>E393*_xlfn.XLOOKUP(C393,tbProduct[Product_ID],tbProduct[Price per Unit],,0)</f>
        <v>600</v>
      </c>
    </row>
    <row r="394" spans="1:6" x14ac:dyDescent="0.35">
      <c r="A394" s="2">
        <v>393</v>
      </c>
      <c r="B394" s="2" t="s">
        <v>407</v>
      </c>
      <c r="C394" s="2" t="str" cm="1">
        <f t="array" ref="C394">INDEX(tbProduct[Product_ID],MATCH(1,(tbProduct[Product Category]=retail_sales_dataset[[#This Row],[Product Category]])*(tbProduct[Price per Unit]=retail_sales_dataset[[#This Row],[Price per Unit]]),0))</f>
        <v>PD0013</v>
      </c>
      <c r="D394" s="3">
        <v>45210</v>
      </c>
      <c r="E394" s="2">
        <v>2</v>
      </c>
      <c r="F394" s="2">
        <f>E394*_xlfn.XLOOKUP(C394,tbProduct[Product_ID],tbProduct[Price per Unit],,0)</f>
        <v>1000</v>
      </c>
    </row>
    <row r="395" spans="1:6" x14ac:dyDescent="0.35">
      <c r="A395" s="2">
        <v>394</v>
      </c>
      <c r="B395" s="2" t="s">
        <v>408</v>
      </c>
      <c r="C395" s="2" t="str" cm="1">
        <f t="array" ref="C395">INDEX(tbProduct[Product_ID],MATCH(1,(tbProduct[Product Category]=retail_sales_dataset[[#This Row],[Product Category]])*(tbProduct[Price per Unit]=retail_sales_dataset[[#This Row],[Price per Unit]]),0))</f>
        <v>PD0002</v>
      </c>
      <c r="D395" s="3">
        <v>45080</v>
      </c>
      <c r="E395" s="2">
        <v>1</v>
      </c>
      <c r="F395" s="2">
        <f>E395*_xlfn.XLOOKUP(C395,tbProduct[Product_ID],tbProduct[Price per Unit],,0)</f>
        <v>500</v>
      </c>
    </row>
    <row r="396" spans="1:6" x14ac:dyDescent="0.35">
      <c r="A396" s="2">
        <v>395</v>
      </c>
      <c r="B396" s="2" t="s">
        <v>409</v>
      </c>
      <c r="C396" s="2" t="str" cm="1">
        <f t="array" ref="C396">INDEX(tbProduct[Product_ID],MATCH(1,(tbProduct[Product Category]=retail_sales_dataset[[#This Row],[Product Category]])*(tbProduct[Price per Unit]=retail_sales_dataset[[#This Row],[Price per Unit]]),0))</f>
        <v>PD0010</v>
      </c>
      <c r="D396" s="3">
        <v>45266</v>
      </c>
      <c r="E396" s="2">
        <v>2</v>
      </c>
      <c r="F396" s="2">
        <f>E396*_xlfn.XLOOKUP(C396,tbProduct[Product_ID],tbProduct[Price per Unit],,0)</f>
        <v>1000</v>
      </c>
    </row>
    <row r="397" spans="1:6" x14ac:dyDescent="0.35">
      <c r="A397" s="2">
        <v>396</v>
      </c>
      <c r="B397" s="2" t="s">
        <v>410</v>
      </c>
      <c r="C397" s="2" t="str" cm="1">
        <f t="array" ref="C397">INDEX(tbProduct[Product_ID],MATCH(1,(tbProduct[Product Category]=retail_sales_dataset[[#This Row],[Product Category]])*(tbProduct[Price per Unit]=retail_sales_dataset[[#This Row],[Price per Unit]]),0))</f>
        <v>PD0004</v>
      </c>
      <c r="D397" s="3">
        <v>44980</v>
      </c>
      <c r="E397" s="2">
        <v>1</v>
      </c>
      <c r="F397" s="2">
        <f>E397*_xlfn.XLOOKUP(C397,tbProduct[Product_ID],tbProduct[Price per Unit],,0)</f>
        <v>30</v>
      </c>
    </row>
    <row r="398" spans="1:6" x14ac:dyDescent="0.35">
      <c r="A398" s="2">
        <v>397</v>
      </c>
      <c r="B398" s="2" t="s">
        <v>411</v>
      </c>
      <c r="C398" s="2" t="str" cm="1">
        <f t="array" ref="C398">INDEX(tbProduct[Product_ID],MATCH(1,(tbProduct[Product Category]=retail_sales_dataset[[#This Row],[Product Category]])*(tbProduct[Price per Unit]=retail_sales_dataset[[#This Row],[Price per Unit]]),0))</f>
        <v>PD0009</v>
      </c>
      <c r="D398" s="3">
        <v>44995</v>
      </c>
      <c r="E398" s="2">
        <v>1</v>
      </c>
      <c r="F398" s="2">
        <f>E398*_xlfn.XLOOKUP(C398,tbProduct[Product_ID],tbProduct[Price per Unit],,0)</f>
        <v>25</v>
      </c>
    </row>
    <row r="399" spans="1:6" x14ac:dyDescent="0.35">
      <c r="A399" s="2">
        <v>398</v>
      </c>
      <c r="B399" s="2" t="s">
        <v>412</v>
      </c>
      <c r="C399" s="2" t="str" cm="1">
        <f t="array" ref="C399">INDEX(tbProduct[Product_ID],MATCH(1,(tbProduct[Product Category]=retail_sales_dataset[[#This Row],[Product Category]])*(tbProduct[Price per Unit]=retail_sales_dataset[[#This Row],[Price per Unit]]),0))</f>
        <v>PD0012</v>
      </c>
      <c r="D399" s="3">
        <v>45062</v>
      </c>
      <c r="E399" s="2">
        <v>2</v>
      </c>
      <c r="F399" s="2">
        <f>E399*_xlfn.XLOOKUP(C399,tbProduct[Product_ID],tbProduct[Price per Unit],,0)</f>
        <v>600</v>
      </c>
    </row>
    <row r="400" spans="1:6" x14ac:dyDescent="0.35">
      <c r="A400" s="2">
        <v>399</v>
      </c>
      <c r="B400" s="2" t="s">
        <v>413</v>
      </c>
      <c r="C400" s="2" t="str" cm="1">
        <f t="array" ref="C400">INDEX(tbProduct[Product_ID],MATCH(1,(tbProduct[Product Category]=retail_sales_dataset[[#This Row],[Product Category]])*(tbProduct[Price per Unit]=retail_sales_dataset[[#This Row],[Price per Unit]]),0))</f>
        <v>PD0004</v>
      </c>
      <c r="D400" s="3">
        <v>44986</v>
      </c>
      <c r="E400" s="2">
        <v>2</v>
      </c>
      <c r="F400" s="2">
        <f>E400*_xlfn.XLOOKUP(C400,tbProduct[Product_ID],tbProduct[Price per Unit],,0)</f>
        <v>60</v>
      </c>
    </row>
    <row r="401" spans="1:6" x14ac:dyDescent="0.35">
      <c r="A401" s="2">
        <v>400</v>
      </c>
      <c r="B401" s="2" t="s">
        <v>414</v>
      </c>
      <c r="C401" s="2" t="str" cm="1">
        <f t="array" ref="C401">INDEX(tbProduct[Product_ID],MATCH(1,(tbProduct[Product Category]=retail_sales_dataset[[#This Row],[Product Category]])*(tbProduct[Price per Unit]=retail_sales_dataset[[#This Row],[Price per Unit]]),0))</f>
        <v>PD0008</v>
      </c>
      <c r="D401" s="3">
        <v>44981</v>
      </c>
      <c r="E401" s="2">
        <v>4</v>
      </c>
      <c r="F401" s="2">
        <f>E401*_xlfn.XLOOKUP(C401,tbProduct[Product_ID],tbProduct[Price per Unit],,0)</f>
        <v>200</v>
      </c>
    </row>
    <row r="402" spans="1:6" x14ac:dyDescent="0.35">
      <c r="A402" s="2">
        <v>401</v>
      </c>
      <c r="B402" s="2" t="s">
        <v>415</v>
      </c>
      <c r="C402" s="2" t="str" cm="1">
        <f t="array" ref="C402">INDEX(tbProduct[Product_ID],MATCH(1,(tbProduct[Product Category]=retail_sales_dataset[[#This Row],[Product Category]])*(tbProduct[Price per Unit]=retail_sales_dataset[[#This Row],[Price per Unit]]),0))</f>
        <v>PD0012</v>
      </c>
      <c r="D402" s="3">
        <v>45210</v>
      </c>
      <c r="E402" s="2">
        <v>1</v>
      </c>
      <c r="F402" s="2">
        <f>E402*_xlfn.XLOOKUP(C402,tbProduct[Product_ID],tbProduct[Price per Unit],,0)</f>
        <v>300</v>
      </c>
    </row>
    <row r="403" spans="1:6" x14ac:dyDescent="0.35">
      <c r="A403" s="2">
        <v>402</v>
      </c>
      <c r="B403" s="2" t="s">
        <v>416</v>
      </c>
      <c r="C403" s="2" t="str" cm="1">
        <f t="array" ref="C403">INDEX(tbProduct[Product_ID],MATCH(1,(tbProduct[Product Category]=retail_sales_dataset[[#This Row],[Product Category]])*(tbProduct[Price per Unit]=retail_sales_dataset[[#This Row],[Price per Unit]]),0))</f>
        <v>PD0012</v>
      </c>
      <c r="D403" s="3">
        <v>45006</v>
      </c>
      <c r="E403" s="2">
        <v>2</v>
      </c>
      <c r="F403" s="2">
        <f>E403*_xlfn.XLOOKUP(C403,tbProduct[Product_ID],tbProduct[Price per Unit],,0)</f>
        <v>600</v>
      </c>
    </row>
    <row r="404" spans="1:6" x14ac:dyDescent="0.35">
      <c r="A404" s="2">
        <v>403</v>
      </c>
      <c r="B404" s="2" t="s">
        <v>417</v>
      </c>
      <c r="C404" s="2" t="str" cm="1">
        <f t="array" ref="C404">INDEX(tbProduct[Product_ID],MATCH(1,(tbProduct[Product Category]=retail_sales_dataset[[#This Row],[Product Category]])*(tbProduct[Price per Unit]=retail_sales_dataset[[#This Row],[Price per Unit]]),0))</f>
        <v>PD0012</v>
      </c>
      <c r="D404" s="3">
        <v>45066</v>
      </c>
      <c r="E404" s="2">
        <v>2</v>
      </c>
      <c r="F404" s="2">
        <f>E404*_xlfn.XLOOKUP(C404,tbProduct[Product_ID],tbProduct[Price per Unit],,0)</f>
        <v>600</v>
      </c>
    </row>
    <row r="405" spans="1:6" x14ac:dyDescent="0.35">
      <c r="A405" s="2">
        <v>404</v>
      </c>
      <c r="B405" s="2" t="s">
        <v>418</v>
      </c>
      <c r="C405" s="2" t="str" cm="1">
        <f t="array" ref="C405">INDEX(tbProduct[Product_ID],MATCH(1,(tbProduct[Product Category]=retail_sales_dataset[[#This Row],[Product Category]])*(tbProduct[Price per Unit]=retail_sales_dataset[[#This Row],[Price per Unit]]),0))</f>
        <v>PD0010</v>
      </c>
      <c r="D405" s="3">
        <v>45071</v>
      </c>
      <c r="E405" s="2">
        <v>2</v>
      </c>
      <c r="F405" s="2">
        <f>E405*_xlfn.XLOOKUP(C405,tbProduct[Product_ID],tbProduct[Price per Unit],,0)</f>
        <v>1000</v>
      </c>
    </row>
    <row r="406" spans="1:6" x14ac:dyDescent="0.35">
      <c r="A406" s="2">
        <v>405</v>
      </c>
      <c r="B406" s="2" t="s">
        <v>419</v>
      </c>
      <c r="C406" s="2" t="str" cm="1">
        <f t="array" ref="C406">INDEX(tbProduct[Product_ID],MATCH(1,(tbProduct[Product Category]=retail_sales_dataset[[#This Row],[Product Category]])*(tbProduct[Price per Unit]=retail_sales_dataset[[#This Row],[Price per Unit]]),0))</f>
        <v>PD0012</v>
      </c>
      <c r="D406" s="3">
        <v>45236</v>
      </c>
      <c r="E406" s="2">
        <v>4</v>
      </c>
      <c r="F406" s="2">
        <f>E406*_xlfn.XLOOKUP(C406,tbProduct[Product_ID],tbProduct[Price per Unit],,0)</f>
        <v>1200</v>
      </c>
    </row>
    <row r="407" spans="1:6" x14ac:dyDescent="0.35">
      <c r="A407" s="2">
        <v>406</v>
      </c>
      <c r="B407" s="2" t="s">
        <v>420</v>
      </c>
      <c r="C407" s="2" t="str" cm="1">
        <f t="array" ref="C407">INDEX(tbProduct[Product_ID],MATCH(1,(tbProduct[Product Category]=retail_sales_dataset[[#This Row],[Product Category]])*(tbProduct[Price per Unit]=retail_sales_dataset[[#This Row],[Price per Unit]]),0))</f>
        <v>PD0009</v>
      </c>
      <c r="D407" s="3">
        <v>45034</v>
      </c>
      <c r="E407" s="2">
        <v>4</v>
      </c>
      <c r="F407" s="2">
        <f>E407*_xlfn.XLOOKUP(C407,tbProduct[Product_ID],tbProduct[Price per Unit],,0)</f>
        <v>100</v>
      </c>
    </row>
    <row r="408" spans="1:6" x14ac:dyDescent="0.35">
      <c r="A408" s="2">
        <v>407</v>
      </c>
      <c r="B408" s="2" t="s">
        <v>421</v>
      </c>
      <c r="C408" s="2" t="str" cm="1">
        <f t="array" ref="C408">INDEX(tbProduct[Product_ID],MATCH(1,(tbProduct[Product Category]=retail_sales_dataset[[#This Row],[Product Category]])*(tbProduct[Price per Unit]=retail_sales_dataset[[#This Row],[Price per Unit]]),0))</f>
        <v>PD0007</v>
      </c>
      <c r="D408" s="3">
        <v>45102</v>
      </c>
      <c r="E408" s="2">
        <v>3</v>
      </c>
      <c r="F408" s="2">
        <f>E408*_xlfn.XLOOKUP(C408,tbProduct[Product_ID],tbProduct[Price per Unit],,0)</f>
        <v>900</v>
      </c>
    </row>
    <row r="409" spans="1:6" x14ac:dyDescent="0.35">
      <c r="A409" s="2">
        <v>408</v>
      </c>
      <c r="B409" s="2" t="s">
        <v>422</v>
      </c>
      <c r="C409" s="2" t="str" cm="1">
        <f t="array" ref="C409">INDEX(tbProduct[Product_ID],MATCH(1,(tbProduct[Product Category]=retail_sales_dataset[[#This Row],[Product Category]])*(tbProduct[Price per Unit]=retail_sales_dataset[[#This Row],[Price per Unit]]),0))</f>
        <v>PD0013</v>
      </c>
      <c r="D409" s="3">
        <v>45031</v>
      </c>
      <c r="E409" s="2">
        <v>1</v>
      </c>
      <c r="F409" s="2">
        <f>E409*_xlfn.XLOOKUP(C409,tbProduct[Product_ID],tbProduct[Price per Unit],,0)</f>
        <v>500</v>
      </c>
    </row>
    <row r="410" spans="1:6" x14ac:dyDescent="0.35">
      <c r="A410" s="2">
        <v>409</v>
      </c>
      <c r="B410" s="2" t="s">
        <v>423</v>
      </c>
      <c r="C410" s="2" t="str" cm="1">
        <f t="array" ref="C410">INDEX(tbProduct[Product_ID],MATCH(1,(tbProduct[Product Category]=retail_sales_dataset[[#This Row],[Product Category]])*(tbProduct[Price per Unit]=retail_sales_dataset[[#This Row],[Price per Unit]]),0))</f>
        <v>PD0007</v>
      </c>
      <c r="D410" s="3">
        <v>45278</v>
      </c>
      <c r="E410" s="2">
        <v>3</v>
      </c>
      <c r="F410" s="2">
        <f>E410*_xlfn.XLOOKUP(C410,tbProduct[Product_ID],tbProduct[Price per Unit],,0)</f>
        <v>900</v>
      </c>
    </row>
    <row r="411" spans="1:6" x14ac:dyDescent="0.35">
      <c r="A411" s="2">
        <v>410</v>
      </c>
      <c r="B411" s="2" t="s">
        <v>424</v>
      </c>
      <c r="C411" s="2" t="str" cm="1">
        <f t="array" ref="C411">INDEX(tbProduct[Product_ID],MATCH(1,(tbProduct[Product Category]=retail_sales_dataset[[#This Row],[Product Category]])*(tbProduct[Price per Unit]=retail_sales_dataset[[#This Row],[Price per Unit]]),0))</f>
        <v>PD0008</v>
      </c>
      <c r="D411" s="3">
        <v>45251</v>
      </c>
      <c r="E411" s="2">
        <v>2</v>
      </c>
      <c r="F411" s="2">
        <f>E411*_xlfn.XLOOKUP(C411,tbProduct[Product_ID],tbProduct[Price per Unit],,0)</f>
        <v>100</v>
      </c>
    </row>
    <row r="412" spans="1:6" x14ac:dyDescent="0.35">
      <c r="A412" s="2">
        <v>411</v>
      </c>
      <c r="B412" s="2" t="s">
        <v>425</v>
      </c>
      <c r="C412" s="2" t="str" cm="1">
        <f t="array" ref="C412">INDEX(tbProduct[Product_ID],MATCH(1,(tbProduct[Product Category]=retail_sales_dataset[[#This Row],[Product Category]])*(tbProduct[Price per Unit]=retail_sales_dataset[[#This Row],[Price per Unit]]),0))</f>
        <v>PD0015</v>
      </c>
      <c r="D412" s="3">
        <v>45062</v>
      </c>
      <c r="E412" s="2">
        <v>4</v>
      </c>
      <c r="F412" s="2">
        <f>E412*_xlfn.XLOOKUP(C412,tbProduct[Product_ID],tbProduct[Price per Unit],,0)</f>
        <v>200</v>
      </c>
    </row>
    <row r="413" spans="1:6" x14ac:dyDescent="0.35">
      <c r="A413" s="2">
        <v>412</v>
      </c>
      <c r="B413" s="2" t="s">
        <v>426</v>
      </c>
      <c r="C413" s="2" t="str" cm="1">
        <f t="array" ref="C413">INDEX(tbProduct[Product_ID],MATCH(1,(tbProduct[Product Category]=retail_sales_dataset[[#This Row],[Product Category]])*(tbProduct[Price per Unit]=retail_sales_dataset[[#This Row],[Price per Unit]]),0))</f>
        <v>PD0010</v>
      </c>
      <c r="D413" s="3">
        <v>45185</v>
      </c>
      <c r="E413" s="2">
        <v>4</v>
      </c>
      <c r="F413" s="2">
        <f>E413*_xlfn.XLOOKUP(C413,tbProduct[Product_ID],tbProduct[Price per Unit],,0)</f>
        <v>2000</v>
      </c>
    </row>
    <row r="414" spans="1:6" x14ac:dyDescent="0.35">
      <c r="A414" s="2">
        <v>413</v>
      </c>
      <c r="B414" s="2" t="s">
        <v>427</v>
      </c>
      <c r="C414" s="2" t="str" cm="1">
        <f t="array" ref="C414">INDEX(tbProduct[Product_ID],MATCH(1,(tbProduct[Product Category]=retail_sales_dataset[[#This Row],[Product Category]])*(tbProduct[Price per Unit]=retail_sales_dataset[[#This Row],[Price per Unit]]),0))</f>
        <v>PD0009</v>
      </c>
      <c r="D414" s="3">
        <v>45177</v>
      </c>
      <c r="E414" s="2">
        <v>3</v>
      </c>
      <c r="F414" s="2">
        <f>E414*_xlfn.XLOOKUP(C414,tbProduct[Product_ID],tbProduct[Price per Unit],,0)</f>
        <v>75</v>
      </c>
    </row>
    <row r="415" spans="1:6" x14ac:dyDescent="0.35">
      <c r="A415" s="2">
        <v>414</v>
      </c>
      <c r="B415" s="2" t="s">
        <v>428</v>
      </c>
      <c r="C415" s="2" t="str" cm="1">
        <f t="array" ref="C415">INDEX(tbProduct[Product_ID],MATCH(1,(tbProduct[Product Category]=retail_sales_dataset[[#This Row],[Product Category]])*(tbProduct[Price per Unit]=retail_sales_dataset[[#This Row],[Price per Unit]]),0))</f>
        <v>PD0009</v>
      </c>
      <c r="D415" s="3">
        <v>45055</v>
      </c>
      <c r="E415" s="2">
        <v>4</v>
      </c>
      <c r="F415" s="2">
        <f>E415*_xlfn.XLOOKUP(C415,tbProduct[Product_ID],tbProduct[Price per Unit],,0)</f>
        <v>100</v>
      </c>
    </row>
    <row r="416" spans="1:6" x14ac:dyDescent="0.35">
      <c r="A416" s="2">
        <v>415</v>
      </c>
      <c r="B416" s="2" t="s">
        <v>429</v>
      </c>
      <c r="C416" s="2" t="str" cm="1">
        <f t="array" ref="C416">INDEX(tbProduct[Product_ID],MATCH(1,(tbProduct[Product Category]=retail_sales_dataset[[#This Row],[Product Category]])*(tbProduct[Price per Unit]=retail_sales_dataset[[#This Row],[Price per Unit]]),0))</f>
        <v>PD0011</v>
      </c>
      <c r="D416" s="3">
        <v>44953</v>
      </c>
      <c r="E416" s="2">
        <v>2</v>
      </c>
      <c r="F416" s="2">
        <f>E416*_xlfn.XLOOKUP(C416,tbProduct[Product_ID],tbProduct[Price per Unit],,0)</f>
        <v>60</v>
      </c>
    </row>
    <row r="417" spans="1:6" x14ac:dyDescent="0.35">
      <c r="A417" s="2">
        <v>416</v>
      </c>
      <c r="B417" s="2" t="s">
        <v>430</v>
      </c>
      <c r="C417" s="2" t="str" cm="1">
        <f t="array" ref="C417">INDEX(tbProduct[Product_ID],MATCH(1,(tbProduct[Product Category]=retail_sales_dataset[[#This Row],[Product Category]])*(tbProduct[Price per Unit]=retail_sales_dataset[[#This Row],[Price per Unit]]),0))</f>
        <v>PD0010</v>
      </c>
      <c r="D417" s="3">
        <v>44974</v>
      </c>
      <c r="E417" s="2">
        <v>4</v>
      </c>
      <c r="F417" s="2">
        <f>E417*_xlfn.XLOOKUP(C417,tbProduct[Product_ID],tbProduct[Price per Unit],,0)</f>
        <v>2000</v>
      </c>
    </row>
    <row r="418" spans="1:6" x14ac:dyDescent="0.35">
      <c r="A418" s="2">
        <v>417</v>
      </c>
      <c r="B418" s="2" t="s">
        <v>431</v>
      </c>
      <c r="C418" s="2" t="str" cm="1">
        <f t="array" ref="C418">INDEX(tbProduct[Product_ID],MATCH(1,(tbProduct[Product Category]=retail_sales_dataset[[#This Row],[Product Category]])*(tbProduct[Price per Unit]=retail_sales_dataset[[#This Row],[Price per Unit]]),0))</f>
        <v>PD0007</v>
      </c>
      <c r="D418" s="3">
        <v>45251</v>
      </c>
      <c r="E418" s="2">
        <v>3</v>
      </c>
      <c r="F418" s="2">
        <f>E418*_xlfn.XLOOKUP(C418,tbProduct[Product_ID],tbProduct[Price per Unit],,0)</f>
        <v>900</v>
      </c>
    </row>
    <row r="419" spans="1:6" x14ac:dyDescent="0.35">
      <c r="A419" s="2">
        <v>418</v>
      </c>
      <c r="B419" s="2" t="s">
        <v>432</v>
      </c>
      <c r="C419" s="2" t="str" cm="1">
        <f t="array" ref="C419">INDEX(tbProduct[Product_ID],MATCH(1,(tbProduct[Product Category]=retail_sales_dataset[[#This Row],[Product Category]])*(tbProduct[Price per Unit]=retail_sales_dataset[[#This Row],[Price per Unit]]),0))</f>
        <v>PD0010</v>
      </c>
      <c r="D419" s="3">
        <v>45143</v>
      </c>
      <c r="E419" s="2">
        <v>2</v>
      </c>
      <c r="F419" s="2">
        <f>E419*_xlfn.XLOOKUP(C419,tbProduct[Product_ID],tbProduct[Price per Unit],,0)</f>
        <v>1000</v>
      </c>
    </row>
    <row r="420" spans="1:6" x14ac:dyDescent="0.35">
      <c r="A420" s="2">
        <v>419</v>
      </c>
      <c r="B420" s="2" t="s">
        <v>433</v>
      </c>
      <c r="C420" s="2" t="str" cm="1">
        <f t="array" ref="C420">INDEX(tbProduct[Product_ID],MATCH(1,(tbProduct[Product Category]=retail_sales_dataset[[#This Row],[Product Category]])*(tbProduct[Price per Unit]=retail_sales_dataset[[#This Row],[Price per Unit]]),0))</f>
        <v>PD0011</v>
      </c>
      <c r="D420" s="3">
        <v>45068</v>
      </c>
      <c r="E420" s="2">
        <v>3</v>
      </c>
      <c r="F420" s="2">
        <f>E420*_xlfn.XLOOKUP(C420,tbProduct[Product_ID],tbProduct[Price per Unit],,0)</f>
        <v>90</v>
      </c>
    </row>
    <row r="421" spans="1:6" x14ac:dyDescent="0.35">
      <c r="A421" s="2">
        <v>420</v>
      </c>
      <c r="B421" s="2" t="s">
        <v>434</v>
      </c>
      <c r="C421" s="2" t="str" cm="1">
        <f t="array" ref="C421">INDEX(tbProduct[Product_ID],MATCH(1,(tbProduct[Product Category]=retail_sales_dataset[[#This Row],[Product Category]])*(tbProduct[Price per Unit]=retail_sales_dataset[[#This Row],[Price per Unit]]),0))</f>
        <v>PD0002</v>
      </c>
      <c r="D421" s="3">
        <v>44949</v>
      </c>
      <c r="E421" s="2">
        <v>4</v>
      </c>
      <c r="F421" s="2">
        <f>E421*_xlfn.XLOOKUP(C421,tbProduct[Product_ID],tbProduct[Price per Unit],,0)</f>
        <v>2000</v>
      </c>
    </row>
    <row r="422" spans="1:6" x14ac:dyDescent="0.35">
      <c r="A422" s="2">
        <v>421</v>
      </c>
      <c r="B422" s="2" t="s">
        <v>435</v>
      </c>
      <c r="C422" s="2" t="str" cm="1">
        <f t="array" ref="C422">INDEX(tbProduct[Product_ID],MATCH(1,(tbProduct[Product Category]=retail_sales_dataset[[#This Row],[Product Category]])*(tbProduct[Price per Unit]=retail_sales_dataset[[#This Row],[Price per Unit]]),0))</f>
        <v>PD0002</v>
      </c>
      <c r="D422" s="3">
        <v>44928</v>
      </c>
      <c r="E422" s="2">
        <v>3</v>
      </c>
      <c r="F422" s="2">
        <f>E422*_xlfn.XLOOKUP(C422,tbProduct[Product_ID],tbProduct[Price per Unit],,0)</f>
        <v>1500</v>
      </c>
    </row>
    <row r="423" spans="1:6" x14ac:dyDescent="0.35">
      <c r="A423" s="2">
        <v>422</v>
      </c>
      <c r="B423" s="2" t="s">
        <v>436</v>
      </c>
      <c r="C423" s="2" t="str" cm="1">
        <f t="array" ref="C423">INDEX(tbProduct[Product_ID],MATCH(1,(tbProduct[Product Category]=retail_sales_dataset[[#This Row],[Product Category]])*(tbProduct[Price per Unit]=retail_sales_dataset[[#This Row],[Price per Unit]]),0))</f>
        <v>PD0011</v>
      </c>
      <c r="D423" s="3">
        <v>45097</v>
      </c>
      <c r="E423" s="2">
        <v>3</v>
      </c>
      <c r="F423" s="2">
        <f>E423*_xlfn.XLOOKUP(C423,tbProduct[Product_ID],tbProduct[Price per Unit],,0)</f>
        <v>90</v>
      </c>
    </row>
    <row r="424" spans="1:6" x14ac:dyDescent="0.35">
      <c r="A424" s="2">
        <v>423</v>
      </c>
      <c r="B424" s="2" t="s">
        <v>437</v>
      </c>
      <c r="C424" s="2" t="str" cm="1">
        <f t="array" ref="C424">INDEX(tbProduct[Product_ID],MATCH(1,(tbProduct[Product Category]=retail_sales_dataset[[#This Row],[Product Category]])*(tbProduct[Price per Unit]=retail_sales_dataset[[#This Row],[Price per Unit]]),0))</f>
        <v>PD0005</v>
      </c>
      <c r="D424" s="3">
        <v>44993</v>
      </c>
      <c r="E424" s="2">
        <v>1</v>
      </c>
      <c r="F424" s="2">
        <f>E424*_xlfn.XLOOKUP(C424,tbProduct[Product_ID],tbProduct[Price per Unit],,0)</f>
        <v>25</v>
      </c>
    </row>
    <row r="425" spans="1:6" x14ac:dyDescent="0.35">
      <c r="A425" s="2">
        <v>424</v>
      </c>
      <c r="B425" s="2" t="s">
        <v>438</v>
      </c>
      <c r="C425" s="2" t="str" cm="1">
        <f t="array" ref="C425">INDEX(tbProduct[Product_ID],MATCH(1,(tbProduct[Product Category]=retail_sales_dataset[[#This Row],[Product Category]])*(tbProduct[Price per Unit]=retail_sales_dataset[[#This Row],[Price per Unit]]),0))</f>
        <v>PD0014</v>
      </c>
      <c r="D425" s="3">
        <v>45253</v>
      </c>
      <c r="E425" s="2">
        <v>4</v>
      </c>
      <c r="F425" s="2">
        <f>E425*_xlfn.XLOOKUP(C425,tbProduct[Product_ID],tbProduct[Price per Unit],,0)</f>
        <v>1200</v>
      </c>
    </row>
    <row r="426" spans="1:6" x14ac:dyDescent="0.35">
      <c r="A426" s="2">
        <v>425</v>
      </c>
      <c r="B426" s="2" t="s">
        <v>439</v>
      </c>
      <c r="C426" s="2" t="str" cm="1">
        <f t="array" ref="C426">INDEX(tbProduct[Product_ID],MATCH(1,(tbProduct[Product Category]=retail_sales_dataset[[#This Row],[Product Category]])*(tbProduct[Price per Unit]=retail_sales_dataset[[#This Row],[Price per Unit]]),0))</f>
        <v>PD0003</v>
      </c>
      <c r="D426" s="3">
        <v>45061</v>
      </c>
      <c r="E426" s="2">
        <v>4</v>
      </c>
      <c r="F426" s="2">
        <f>E426*_xlfn.XLOOKUP(C426,tbProduct[Product_ID],tbProduct[Price per Unit],,0)</f>
        <v>120</v>
      </c>
    </row>
    <row r="427" spans="1:6" x14ac:dyDescent="0.35">
      <c r="A427" s="2">
        <v>426</v>
      </c>
      <c r="B427" s="2" t="s">
        <v>440</v>
      </c>
      <c r="C427" s="2" t="str" cm="1">
        <f t="array" ref="C427">INDEX(tbProduct[Product_ID],MATCH(1,(tbProduct[Product Category]=retail_sales_dataset[[#This Row],[Product Category]])*(tbProduct[Price per Unit]=retail_sales_dataset[[#This Row],[Price per Unit]]),0))</f>
        <v>PD0015</v>
      </c>
      <c r="D427" s="3">
        <v>45009</v>
      </c>
      <c r="E427" s="2">
        <v>3</v>
      </c>
      <c r="F427" s="2">
        <f>E427*_xlfn.XLOOKUP(C427,tbProduct[Product_ID],tbProduct[Price per Unit],,0)</f>
        <v>150</v>
      </c>
    </row>
    <row r="428" spans="1:6" x14ac:dyDescent="0.35">
      <c r="A428" s="2">
        <v>427</v>
      </c>
      <c r="B428" s="2" t="s">
        <v>441</v>
      </c>
      <c r="C428" s="2" t="str" cm="1">
        <f t="array" ref="C428">INDEX(tbProduct[Product_ID],MATCH(1,(tbProduct[Product Category]=retail_sales_dataset[[#This Row],[Product Category]])*(tbProduct[Price per Unit]=retail_sales_dataset[[#This Row],[Price per Unit]]),0))</f>
        <v>PD0006</v>
      </c>
      <c r="D428" s="3">
        <v>45153</v>
      </c>
      <c r="E428" s="2">
        <v>1</v>
      </c>
      <c r="F428" s="2">
        <f>E428*_xlfn.XLOOKUP(C428,tbProduct[Product_ID],tbProduct[Price per Unit],,0)</f>
        <v>25</v>
      </c>
    </row>
    <row r="429" spans="1:6" x14ac:dyDescent="0.35">
      <c r="A429" s="2">
        <v>428</v>
      </c>
      <c r="B429" s="2" t="s">
        <v>442</v>
      </c>
      <c r="C429" s="2" t="str" cm="1">
        <f t="array" ref="C429">INDEX(tbProduct[Product_ID],MATCH(1,(tbProduct[Product Category]=retail_sales_dataset[[#This Row],[Product Category]])*(tbProduct[Price per Unit]=retail_sales_dataset[[#This Row],[Price per Unit]]),0))</f>
        <v>PD0015</v>
      </c>
      <c r="D429" s="3">
        <v>45209</v>
      </c>
      <c r="E429" s="2">
        <v>4</v>
      </c>
      <c r="F429" s="2">
        <f>E429*_xlfn.XLOOKUP(C429,tbProduct[Product_ID],tbProduct[Price per Unit],,0)</f>
        <v>200</v>
      </c>
    </row>
    <row r="430" spans="1:6" x14ac:dyDescent="0.35">
      <c r="A430" s="2">
        <v>429</v>
      </c>
      <c r="B430" s="2" t="s">
        <v>443</v>
      </c>
      <c r="C430" s="2" t="str" cm="1">
        <f t="array" ref="C430">INDEX(tbProduct[Product_ID],MATCH(1,(tbProduct[Product Category]=retail_sales_dataset[[#This Row],[Product Category]])*(tbProduct[Price per Unit]=retail_sales_dataset[[#This Row],[Price per Unit]]),0))</f>
        <v>PD0006</v>
      </c>
      <c r="D430" s="3">
        <v>45288</v>
      </c>
      <c r="E430" s="2">
        <v>2</v>
      </c>
      <c r="F430" s="2">
        <f>E430*_xlfn.XLOOKUP(C430,tbProduct[Product_ID],tbProduct[Price per Unit],,0)</f>
        <v>50</v>
      </c>
    </row>
    <row r="431" spans="1:6" x14ac:dyDescent="0.35">
      <c r="A431" s="2">
        <v>430</v>
      </c>
      <c r="B431" s="2" t="s">
        <v>444</v>
      </c>
      <c r="C431" s="2" t="str" cm="1">
        <f t="array" ref="C431">INDEX(tbProduct[Product_ID],MATCH(1,(tbProduct[Product Category]=retail_sales_dataset[[#This Row],[Product Category]])*(tbProduct[Price per Unit]=retail_sales_dataset[[#This Row],[Price per Unit]]),0))</f>
        <v>PD0007</v>
      </c>
      <c r="D431" s="3">
        <v>45145</v>
      </c>
      <c r="E431" s="2">
        <v>3</v>
      </c>
      <c r="F431" s="2">
        <f>E431*_xlfn.XLOOKUP(C431,tbProduct[Product_ID],tbProduct[Price per Unit],,0)</f>
        <v>900</v>
      </c>
    </row>
    <row r="432" spans="1:6" x14ac:dyDescent="0.35">
      <c r="A432" s="2">
        <v>431</v>
      </c>
      <c r="B432" s="2" t="s">
        <v>445</v>
      </c>
      <c r="C432" s="2" t="str" cm="1">
        <f t="array" ref="C432">INDEX(tbProduct[Product_ID],MATCH(1,(tbProduct[Product Category]=retail_sales_dataset[[#This Row],[Product Category]])*(tbProduct[Price per Unit]=retail_sales_dataset[[#This Row],[Price per Unit]]),0))</f>
        <v>PD0007</v>
      </c>
      <c r="D432" s="3">
        <v>45214</v>
      </c>
      <c r="E432" s="2">
        <v>4</v>
      </c>
      <c r="F432" s="2">
        <f>E432*_xlfn.XLOOKUP(C432,tbProduct[Product_ID],tbProduct[Price per Unit],,0)</f>
        <v>1200</v>
      </c>
    </row>
    <row r="433" spans="1:6" x14ac:dyDescent="0.35">
      <c r="A433" s="2">
        <v>432</v>
      </c>
      <c r="B433" s="2" t="s">
        <v>446</v>
      </c>
      <c r="C433" s="2" t="str" cm="1">
        <f t="array" ref="C433">INDEX(tbProduct[Product_ID],MATCH(1,(tbProduct[Product Category]=retail_sales_dataset[[#This Row],[Product Category]])*(tbProduct[Price per Unit]=retail_sales_dataset[[#This Row],[Price per Unit]]),0))</f>
        <v>PD0010</v>
      </c>
      <c r="D433" s="3">
        <v>44931</v>
      </c>
      <c r="E433" s="2">
        <v>2</v>
      </c>
      <c r="F433" s="2">
        <f>E433*_xlfn.XLOOKUP(C433,tbProduct[Product_ID],tbProduct[Price per Unit],,0)</f>
        <v>1000</v>
      </c>
    </row>
    <row r="434" spans="1:6" x14ac:dyDescent="0.35">
      <c r="A434" s="2">
        <v>433</v>
      </c>
      <c r="B434" s="2" t="s">
        <v>447</v>
      </c>
      <c r="C434" s="2" t="str" cm="1">
        <f t="array" ref="C434">INDEX(tbProduct[Product_ID],MATCH(1,(tbProduct[Product Category]=retail_sales_dataset[[#This Row],[Product Category]])*(tbProduct[Price per Unit]=retail_sales_dataset[[#This Row],[Price per Unit]]),0))</f>
        <v>PD0001</v>
      </c>
      <c r="D434" s="3">
        <v>44984</v>
      </c>
      <c r="E434" s="2">
        <v>4</v>
      </c>
      <c r="F434" s="2">
        <f>E434*_xlfn.XLOOKUP(C434,tbProduct[Product_ID],tbProduct[Price per Unit],,0)</f>
        <v>200</v>
      </c>
    </row>
    <row r="435" spans="1:6" x14ac:dyDescent="0.35">
      <c r="A435" s="2">
        <v>434</v>
      </c>
      <c r="B435" s="2" t="s">
        <v>448</v>
      </c>
      <c r="C435" s="2" t="str" cm="1">
        <f t="array" ref="C435">INDEX(tbProduct[Product_ID],MATCH(1,(tbProduct[Product Category]=retail_sales_dataset[[#This Row],[Product Category]])*(tbProduct[Price per Unit]=retail_sales_dataset[[#This Row],[Price per Unit]]),0))</f>
        <v>PD0006</v>
      </c>
      <c r="D435" s="3">
        <v>44965</v>
      </c>
      <c r="E435" s="2">
        <v>2</v>
      </c>
      <c r="F435" s="2">
        <f>E435*_xlfn.XLOOKUP(C435,tbProduct[Product_ID],tbProduct[Price per Unit],,0)</f>
        <v>50</v>
      </c>
    </row>
    <row r="436" spans="1:6" x14ac:dyDescent="0.35">
      <c r="A436" s="2">
        <v>435</v>
      </c>
      <c r="B436" s="2" t="s">
        <v>449</v>
      </c>
      <c r="C436" s="2" t="str" cm="1">
        <f t="array" ref="C436">INDEX(tbProduct[Product_ID],MATCH(1,(tbProduct[Product Category]=retail_sales_dataset[[#This Row],[Product Category]])*(tbProduct[Price per Unit]=retail_sales_dataset[[#This Row],[Price per Unit]]),0))</f>
        <v>PD0014</v>
      </c>
      <c r="D436" s="3">
        <v>45280</v>
      </c>
      <c r="E436" s="2">
        <v>3</v>
      </c>
      <c r="F436" s="2">
        <f>E436*_xlfn.XLOOKUP(C436,tbProduct[Product_ID],tbProduct[Price per Unit],,0)</f>
        <v>900</v>
      </c>
    </row>
    <row r="437" spans="1:6" x14ac:dyDescent="0.35">
      <c r="A437" s="2">
        <v>436</v>
      </c>
      <c r="B437" s="2" t="s">
        <v>450</v>
      </c>
      <c r="C437" s="2" t="str" cm="1">
        <f t="array" ref="C437">INDEX(tbProduct[Product_ID],MATCH(1,(tbProduct[Product Category]=retail_sales_dataset[[#This Row],[Product Category]])*(tbProduct[Price per Unit]=retail_sales_dataset[[#This Row],[Price per Unit]]),0))</f>
        <v>PD0011</v>
      </c>
      <c r="D437" s="3">
        <v>45003</v>
      </c>
      <c r="E437" s="2">
        <v>4</v>
      </c>
      <c r="F437" s="2">
        <f>E437*_xlfn.XLOOKUP(C437,tbProduct[Product_ID],tbProduct[Price per Unit],,0)</f>
        <v>120</v>
      </c>
    </row>
    <row r="438" spans="1:6" x14ac:dyDescent="0.35">
      <c r="A438" s="2">
        <v>437</v>
      </c>
      <c r="B438" s="2" t="s">
        <v>451</v>
      </c>
      <c r="C438" s="2" t="str" cm="1">
        <f t="array" ref="C438">INDEX(tbProduct[Product_ID],MATCH(1,(tbProduct[Product Category]=retail_sales_dataset[[#This Row],[Product Category]])*(tbProduct[Price per Unit]=retail_sales_dataset[[#This Row],[Price per Unit]]),0))</f>
        <v>PD0007</v>
      </c>
      <c r="D438" s="3">
        <v>45206</v>
      </c>
      <c r="E438" s="2">
        <v>4</v>
      </c>
      <c r="F438" s="2">
        <f>E438*_xlfn.XLOOKUP(C438,tbProduct[Product_ID],tbProduct[Price per Unit],,0)</f>
        <v>1200</v>
      </c>
    </row>
    <row r="439" spans="1:6" x14ac:dyDescent="0.35">
      <c r="A439" s="2">
        <v>438</v>
      </c>
      <c r="B439" s="2" t="s">
        <v>452</v>
      </c>
      <c r="C439" s="2" t="str" cm="1">
        <f t="array" ref="C439">INDEX(tbProduct[Product_ID],MATCH(1,(tbProduct[Product Category]=retail_sales_dataset[[#This Row],[Product Category]])*(tbProduct[Price per Unit]=retail_sales_dataset[[#This Row],[Price per Unit]]),0))</f>
        <v>PD0011</v>
      </c>
      <c r="D439" s="3">
        <v>44945</v>
      </c>
      <c r="E439" s="2">
        <v>1</v>
      </c>
      <c r="F439" s="2">
        <f>E439*_xlfn.XLOOKUP(C439,tbProduct[Product_ID],tbProduct[Price per Unit],,0)</f>
        <v>30</v>
      </c>
    </row>
    <row r="440" spans="1:6" x14ac:dyDescent="0.35">
      <c r="A440" s="2">
        <v>439</v>
      </c>
      <c r="B440" s="2" t="s">
        <v>453</v>
      </c>
      <c r="C440" s="2" t="str" cm="1">
        <f t="array" ref="C440">INDEX(tbProduct[Product_ID],MATCH(1,(tbProduct[Product Category]=retail_sales_dataset[[#This Row],[Product Category]])*(tbProduct[Price per Unit]=retail_sales_dataset[[#This Row],[Price per Unit]]),0))</f>
        <v>PD0005</v>
      </c>
      <c r="D440" s="3">
        <v>45116</v>
      </c>
      <c r="E440" s="2">
        <v>3</v>
      </c>
      <c r="F440" s="2">
        <f>E440*_xlfn.XLOOKUP(C440,tbProduct[Product_ID],tbProduct[Price per Unit],,0)</f>
        <v>75</v>
      </c>
    </row>
    <row r="441" spans="1:6" x14ac:dyDescent="0.35">
      <c r="A441" s="2">
        <v>440</v>
      </c>
      <c r="B441" s="2" t="s">
        <v>454</v>
      </c>
      <c r="C441" s="2" t="str" cm="1">
        <f t="array" ref="C441">INDEX(tbProduct[Product_ID],MATCH(1,(tbProduct[Product Category]=retail_sales_dataset[[#This Row],[Product Category]])*(tbProduct[Price per Unit]=retail_sales_dataset[[#This Row],[Price per Unit]]),0))</f>
        <v>PD0012</v>
      </c>
      <c r="D441" s="3">
        <v>45225</v>
      </c>
      <c r="E441" s="2">
        <v>2</v>
      </c>
      <c r="F441" s="2">
        <f>E441*_xlfn.XLOOKUP(C441,tbProduct[Product_ID],tbProduct[Price per Unit],,0)</f>
        <v>600</v>
      </c>
    </row>
    <row r="442" spans="1:6" x14ac:dyDescent="0.35">
      <c r="A442" s="2">
        <v>441</v>
      </c>
      <c r="B442" s="2" t="s">
        <v>455</v>
      </c>
      <c r="C442" s="2" t="str" cm="1">
        <f t="array" ref="C442">INDEX(tbProduct[Product_ID],MATCH(1,(tbProduct[Product Category]=retail_sales_dataset[[#This Row],[Product Category]])*(tbProduct[Price per Unit]=retail_sales_dataset[[#This Row],[Price per Unit]]),0))</f>
        <v>PD0014</v>
      </c>
      <c r="D442" s="3">
        <v>45209</v>
      </c>
      <c r="E442" s="2">
        <v>4</v>
      </c>
      <c r="F442" s="2">
        <f>E442*_xlfn.XLOOKUP(C442,tbProduct[Product_ID],tbProduct[Price per Unit],,0)</f>
        <v>1200</v>
      </c>
    </row>
    <row r="443" spans="1:6" x14ac:dyDescent="0.35">
      <c r="A443" s="2">
        <v>442</v>
      </c>
      <c r="B443" s="2" t="s">
        <v>456</v>
      </c>
      <c r="C443" s="2" t="str" cm="1">
        <f t="array" ref="C443">INDEX(tbProduct[Product_ID],MATCH(1,(tbProduct[Product Category]=retail_sales_dataset[[#This Row],[Product Category]])*(tbProduct[Price per Unit]=retail_sales_dataset[[#This Row],[Price per Unit]]),0))</f>
        <v>PD0005</v>
      </c>
      <c r="D443" s="3">
        <v>45002</v>
      </c>
      <c r="E443" s="2">
        <v>4</v>
      </c>
      <c r="F443" s="2">
        <f>E443*_xlfn.XLOOKUP(C443,tbProduct[Product_ID],tbProduct[Price per Unit],,0)</f>
        <v>100</v>
      </c>
    </row>
    <row r="444" spans="1:6" x14ac:dyDescent="0.35">
      <c r="A444" s="2">
        <v>443</v>
      </c>
      <c r="B444" s="2" t="s">
        <v>457</v>
      </c>
      <c r="C444" s="2" t="str" cm="1">
        <f t="array" ref="C444">INDEX(tbProduct[Product_ID],MATCH(1,(tbProduct[Product Category]=retail_sales_dataset[[#This Row],[Product Category]])*(tbProduct[Price per Unit]=retail_sales_dataset[[#This Row],[Price per Unit]]),0))</f>
        <v>PD0012</v>
      </c>
      <c r="D444" s="3">
        <v>45147</v>
      </c>
      <c r="E444" s="2">
        <v>2</v>
      </c>
      <c r="F444" s="2">
        <f>E444*_xlfn.XLOOKUP(C444,tbProduct[Product_ID],tbProduct[Price per Unit],,0)</f>
        <v>600</v>
      </c>
    </row>
    <row r="445" spans="1:6" x14ac:dyDescent="0.35">
      <c r="A445" s="2">
        <v>444</v>
      </c>
      <c r="B445" s="2" t="s">
        <v>458</v>
      </c>
      <c r="C445" s="2" t="str" cm="1">
        <f t="array" ref="C445">INDEX(tbProduct[Product_ID],MATCH(1,(tbProduct[Product Category]=retail_sales_dataset[[#This Row],[Product Category]])*(tbProduct[Price per Unit]=retail_sales_dataset[[#This Row],[Price per Unit]]),0))</f>
        <v>PD0011</v>
      </c>
      <c r="D445" s="3">
        <v>44992</v>
      </c>
      <c r="E445" s="2">
        <v>3</v>
      </c>
      <c r="F445" s="2">
        <f>E445*_xlfn.XLOOKUP(C445,tbProduct[Product_ID],tbProduct[Price per Unit],,0)</f>
        <v>90</v>
      </c>
    </row>
    <row r="446" spans="1:6" x14ac:dyDescent="0.35">
      <c r="A446" s="2">
        <v>445</v>
      </c>
      <c r="B446" s="2" t="s">
        <v>459</v>
      </c>
      <c r="C446" s="2" t="str" cm="1">
        <f t="array" ref="C446">INDEX(tbProduct[Product_ID],MATCH(1,(tbProduct[Product Category]=retail_sales_dataset[[#This Row],[Product Category]])*(tbProduct[Price per Unit]=retail_sales_dataset[[#This Row],[Price per Unit]]),0))</f>
        <v>PD0007</v>
      </c>
      <c r="D446" s="3">
        <v>44948</v>
      </c>
      <c r="E446" s="2">
        <v>1</v>
      </c>
      <c r="F446" s="2">
        <f>E446*_xlfn.XLOOKUP(C446,tbProduct[Product_ID],tbProduct[Price per Unit],,0)</f>
        <v>300</v>
      </c>
    </row>
    <row r="447" spans="1:6" x14ac:dyDescent="0.35">
      <c r="A447" s="2">
        <v>446</v>
      </c>
      <c r="B447" s="2" t="s">
        <v>460</v>
      </c>
      <c r="C447" s="2" t="str" cm="1">
        <f t="array" ref="C447">INDEX(tbProduct[Product_ID],MATCH(1,(tbProduct[Product Category]=retail_sales_dataset[[#This Row],[Product Category]])*(tbProduct[Price per Unit]=retail_sales_dataset[[#This Row],[Price per Unit]]),0))</f>
        <v>PD0015</v>
      </c>
      <c r="D447" s="3">
        <v>45084</v>
      </c>
      <c r="E447" s="2">
        <v>1</v>
      </c>
      <c r="F447" s="2">
        <f>E447*_xlfn.XLOOKUP(C447,tbProduct[Product_ID],tbProduct[Price per Unit],,0)</f>
        <v>50</v>
      </c>
    </row>
    <row r="448" spans="1:6" x14ac:dyDescent="0.35">
      <c r="A448" s="2">
        <v>447</v>
      </c>
      <c r="B448" s="2" t="s">
        <v>461</v>
      </c>
      <c r="C448" s="2" t="str" cm="1">
        <f t="array" ref="C448">INDEX(tbProduct[Product_ID],MATCH(1,(tbProduct[Product Category]=retail_sales_dataset[[#This Row],[Product Category]])*(tbProduct[Price per Unit]=retail_sales_dataset[[#This Row],[Price per Unit]]),0))</f>
        <v>PD0013</v>
      </c>
      <c r="D448" s="3">
        <v>45113</v>
      </c>
      <c r="E448" s="2">
        <v>4</v>
      </c>
      <c r="F448" s="2">
        <f>E448*_xlfn.XLOOKUP(C448,tbProduct[Product_ID],tbProduct[Price per Unit],,0)</f>
        <v>2000</v>
      </c>
    </row>
    <row r="449" spans="1:6" x14ac:dyDescent="0.35">
      <c r="A449" s="2">
        <v>448</v>
      </c>
      <c r="B449" s="2" t="s">
        <v>462</v>
      </c>
      <c r="C449" s="2" t="str" cm="1">
        <f t="array" ref="C449">INDEX(tbProduct[Product_ID],MATCH(1,(tbProduct[Product Category]=retail_sales_dataset[[#This Row],[Product Category]])*(tbProduct[Price per Unit]=retail_sales_dataset[[#This Row],[Price per Unit]]),0))</f>
        <v>PD0004</v>
      </c>
      <c r="D449" s="3">
        <v>44947</v>
      </c>
      <c r="E449" s="2">
        <v>2</v>
      </c>
      <c r="F449" s="2">
        <f>E449*_xlfn.XLOOKUP(C449,tbProduct[Product_ID],tbProduct[Price per Unit],,0)</f>
        <v>60</v>
      </c>
    </row>
    <row r="450" spans="1:6" x14ac:dyDescent="0.35">
      <c r="A450" s="2">
        <v>449</v>
      </c>
      <c r="B450" s="2" t="s">
        <v>463</v>
      </c>
      <c r="C450" s="2" t="str" cm="1">
        <f t="array" ref="C450">INDEX(tbProduct[Product_ID],MATCH(1,(tbProduct[Product Category]=retail_sales_dataset[[#This Row],[Product Category]])*(tbProduct[Price per Unit]=retail_sales_dataset[[#This Row],[Price per Unit]]),0))</f>
        <v>PD0015</v>
      </c>
      <c r="D450" s="3">
        <v>45110</v>
      </c>
      <c r="E450" s="2">
        <v>4</v>
      </c>
      <c r="F450" s="2">
        <f>E450*_xlfn.XLOOKUP(C450,tbProduct[Product_ID],tbProduct[Price per Unit],,0)</f>
        <v>200</v>
      </c>
    </row>
    <row r="451" spans="1:6" x14ac:dyDescent="0.35">
      <c r="A451" s="2">
        <v>450</v>
      </c>
      <c r="B451" s="2" t="s">
        <v>464</v>
      </c>
      <c r="C451" s="2" t="str" cm="1">
        <f t="array" ref="C451">INDEX(tbProduct[Product_ID],MATCH(1,(tbProduct[Product Category]=retail_sales_dataset[[#This Row],[Product Category]])*(tbProduct[Price per Unit]=retail_sales_dataset[[#This Row],[Price per Unit]]),0))</f>
        <v>PD0009</v>
      </c>
      <c r="D451" s="3">
        <v>45034</v>
      </c>
      <c r="E451" s="2">
        <v>2</v>
      </c>
      <c r="F451" s="2">
        <f>E451*_xlfn.XLOOKUP(C451,tbProduct[Product_ID],tbProduct[Price per Unit],,0)</f>
        <v>50</v>
      </c>
    </row>
    <row r="452" spans="1:6" x14ac:dyDescent="0.35">
      <c r="A452" s="2">
        <v>451</v>
      </c>
      <c r="B452" s="2" t="s">
        <v>465</v>
      </c>
      <c r="C452" s="2" t="str" cm="1">
        <f t="array" ref="C452">INDEX(tbProduct[Product_ID],MATCH(1,(tbProduct[Product Category]=retail_sales_dataset[[#This Row],[Product Category]])*(tbProduct[Price per Unit]=retail_sales_dataset[[#This Row],[Price per Unit]]),0))</f>
        <v>PD0003</v>
      </c>
      <c r="D452" s="3">
        <v>45276</v>
      </c>
      <c r="E452" s="2">
        <v>1</v>
      </c>
      <c r="F452" s="2">
        <f>E452*_xlfn.XLOOKUP(C452,tbProduct[Product_ID],tbProduct[Price per Unit],,0)</f>
        <v>30</v>
      </c>
    </row>
    <row r="453" spans="1:6" x14ac:dyDescent="0.35">
      <c r="A453" s="2">
        <v>452</v>
      </c>
      <c r="B453" s="2" t="s">
        <v>466</v>
      </c>
      <c r="C453" s="2" t="str" cm="1">
        <f t="array" ref="C453">INDEX(tbProduct[Product_ID],MATCH(1,(tbProduct[Product Category]=retail_sales_dataset[[#This Row],[Product Category]])*(tbProduct[Price per Unit]=retail_sales_dataset[[#This Row],[Price per Unit]]),0))</f>
        <v>PD0002</v>
      </c>
      <c r="D453" s="3">
        <v>45054</v>
      </c>
      <c r="E453" s="2">
        <v>3</v>
      </c>
      <c r="F453" s="2">
        <f>E453*_xlfn.XLOOKUP(C453,tbProduct[Product_ID],tbProduct[Price per Unit],,0)</f>
        <v>1500</v>
      </c>
    </row>
    <row r="454" spans="1:6" x14ac:dyDescent="0.35">
      <c r="A454" s="2">
        <v>453</v>
      </c>
      <c r="B454" s="2" t="s">
        <v>467</v>
      </c>
      <c r="C454" s="2" t="str" cm="1">
        <f t="array" ref="C454">INDEX(tbProduct[Product_ID],MATCH(1,(tbProduct[Product Category]=retail_sales_dataset[[#This Row],[Product Category]])*(tbProduct[Price per Unit]=retail_sales_dataset[[#This Row],[Price per Unit]]),0))</f>
        <v>PD0002</v>
      </c>
      <c r="D454" s="3">
        <v>45268</v>
      </c>
      <c r="E454" s="2">
        <v>2</v>
      </c>
      <c r="F454" s="2">
        <f>E454*_xlfn.XLOOKUP(C454,tbProduct[Product_ID],tbProduct[Price per Unit],,0)</f>
        <v>1000</v>
      </c>
    </row>
    <row r="455" spans="1:6" x14ac:dyDescent="0.35">
      <c r="A455" s="2">
        <v>454</v>
      </c>
      <c r="B455" s="2" t="s">
        <v>468</v>
      </c>
      <c r="C455" s="2" t="str" cm="1">
        <f t="array" ref="C455">INDEX(tbProduct[Product_ID],MATCH(1,(tbProduct[Product Category]=retail_sales_dataset[[#This Row],[Product Category]])*(tbProduct[Price per Unit]=retail_sales_dataset[[#This Row],[Price per Unit]]),0))</f>
        <v>PD0009</v>
      </c>
      <c r="D455" s="3">
        <v>44979</v>
      </c>
      <c r="E455" s="2">
        <v>1</v>
      </c>
      <c r="F455" s="2">
        <f>E455*_xlfn.XLOOKUP(C455,tbProduct[Product_ID],tbProduct[Price per Unit],,0)</f>
        <v>25</v>
      </c>
    </row>
    <row r="456" spans="1:6" x14ac:dyDescent="0.35">
      <c r="A456" s="2">
        <v>455</v>
      </c>
      <c r="B456" s="2" t="s">
        <v>469</v>
      </c>
      <c r="C456" s="2" t="str" cm="1">
        <f t="array" ref="C456">INDEX(tbProduct[Product_ID],MATCH(1,(tbProduct[Product Category]=retail_sales_dataset[[#This Row],[Product Category]])*(tbProduct[Price per Unit]=retail_sales_dataset[[#This Row],[Price per Unit]]),0))</f>
        <v>PD0006</v>
      </c>
      <c r="D456" s="3">
        <v>45108</v>
      </c>
      <c r="E456" s="2">
        <v>4</v>
      </c>
      <c r="F456" s="2">
        <f>E456*_xlfn.XLOOKUP(C456,tbProduct[Product_ID],tbProduct[Price per Unit],,0)</f>
        <v>100</v>
      </c>
    </row>
    <row r="457" spans="1:6" x14ac:dyDescent="0.35">
      <c r="A457" s="2">
        <v>456</v>
      </c>
      <c r="B457" s="2" t="s">
        <v>470</v>
      </c>
      <c r="C457" s="2" t="str" cm="1">
        <f t="array" ref="C457">INDEX(tbProduct[Product_ID],MATCH(1,(tbProduct[Product Category]=retail_sales_dataset[[#This Row],[Product Category]])*(tbProduct[Price per Unit]=retail_sales_dataset[[#This Row],[Price per Unit]]),0))</f>
        <v>PD0003</v>
      </c>
      <c r="D457" s="3">
        <v>45213</v>
      </c>
      <c r="E457" s="2">
        <v>2</v>
      </c>
      <c r="F457" s="2">
        <f>E457*_xlfn.XLOOKUP(C457,tbProduct[Product_ID],tbProduct[Price per Unit],,0)</f>
        <v>60</v>
      </c>
    </row>
    <row r="458" spans="1:6" x14ac:dyDescent="0.35">
      <c r="A458" s="2">
        <v>457</v>
      </c>
      <c r="B458" s="2" t="s">
        <v>471</v>
      </c>
      <c r="C458" s="2" t="str" cm="1">
        <f t="array" ref="C458">INDEX(tbProduct[Product_ID],MATCH(1,(tbProduct[Product Category]=retail_sales_dataset[[#This Row],[Product Category]])*(tbProduct[Price per Unit]=retail_sales_dataset[[#This Row],[Price per Unit]]),0))</f>
        <v>PD0014</v>
      </c>
      <c r="D458" s="3">
        <v>45135</v>
      </c>
      <c r="E458" s="2">
        <v>3</v>
      </c>
      <c r="F458" s="2">
        <f>E458*_xlfn.XLOOKUP(C458,tbProduct[Product_ID],tbProduct[Price per Unit],,0)</f>
        <v>900</v>
      </c>
    </row>
    <row r="459" spans="1:6" x14ac:dyDescent="0.35">
      <c r="A459" s="2">
        <v>458</v>
      </c>
      <c r="B459" s="2" t="s">
        <v>472</v>
      </c>
      <c r="C459" s="2" t="str" cm="1">
        <f t="array" ref="C459">INDEX(tbProduct[Product_ID],MATCH(1,(tbProduct[Product Category]=retail_sales_dataset[[#This Row],[Product Category]])*(tbProduct[Price per Unit]=retail_sales_dataset[[#This Row],[Price per Unit]]),0))</f>
        <v>PD0006</v>
      </c>
      <c r="D459" s="3">
        <v>45244</v>
      </c>
      <c r="E459" s="2">
        <v>4</v>
      </c>
      <c r="F459" s="2">
        <f>E459*_xlfn.XLOOKUP(C459,tbProduct[Product_ID],tbProduct[Price per Unit],,0)</f>
        <v>100</v>
      </c>
    </row>
    <row r="460" spans="1:6" x14ac:dyDescent="0.35">
      <c r="A460" s="2">
        <v>459</v>
      </c>
      <c r="B460" s="2" t="s">
        <v>473</v>
      </c>
      <c r="C460" s="2" t="str" cm="1">
        <f t="array" ref="C460">INDEX(tbProduct[Product_ID],MATCH(1,(tbProduct[Product Category]=retail_sales_dataset[[#This Row],[Product Category]])*(tbProduct[Price per Unit]=retail_sales_dataset[[#This Row],[Price per Unit]]),0))</f>
        <v>PD0012</v>
      </c>
      <c r="D460" s="3">
        <v>45006</v>
      </c>
      <c r="E460" s="2">
        <v>4</v>
      </c>
      <c r="F460" s="2">
        <f>E460*_xlfn.XLOOKUP(C460,tbProduct[Product_ID],tbProduct[Price per Unit],,0)</f>
        <v>1200</v>
      </c>
    </row>
    <row r="461" spans="1:6" x14ac:dyDescent="0.35">
      <c r="A461" s="2">
        <v>460</v>
      </c>
      <c r="B461" s="2" t="s">
        <v>474</v>
      </c>
      <c r="C461" s="2" t="str" cm="1">
        <f t="array" ref="C461">INDEX(tbProduct[Product_ID],MATCH(1,(tbProduct[Product Category]=retail_sales_dataset[[#This Row],[Product Category]])*(tbProduct[Price per Unit]=retail_sales_dataset[[#This Row],[Price per Unit]]),0))</f>
        <v>PD0001</v>
      </c>
      <c r="D461" s="3">
        <v>45048</v>
      </c>
      <c r="E461" s="2">
        <v>1</v>
      </c>
      <c r="F461" s="2">
        <f>E461*_xlfn.XLOOKUP(C461,tbProduct[Product_ID],tbProduct[Price per Unit],,0)</f>
        <v>50</v>
      </c>
    </row>
    <row r="462" spans="1:6" x14ac:dyDescent="0.35">
      <c r="A462" s="2">
        <v>461</v>
      </c>
      <c r="B462" s="2" t="s">
        <v>475</v>
      </c>
      <c r="C462" s="2" t="str" cm="1">
        <f t="array" ref="C462">INDEX(tbProduct[Product_ID],MATCH(1,(tbProduct[Product Category]=retail_sales_dataset[[#This Row],[Product Category]])*(tbProduct[Price per Unit]=retail_sales_dataset[[#This Row],[Price per Unit]]),0))</f>
        <v>PD0013</v>
      </c>
      <c r="D462" s="3">
        <v>45010</v>
      </c>
      <c r="E462" s="2">
        <v>2</v>
      </c>
      <c r="F462" s="2">
        <f>E462*_xlfn.XLOOKUP(C462,tbProduct[Product_ID],tbProduct[Price per Unit],,0)</f>
        <v>1000</v>
      </c>
    </row>
    <row r="463" spans="1:6" x14ac:dyDescent="0.35">
      <c r="A463" s="2">
        <v>462</v>
      </c>
      <c r="B463" s="2" t="s">
        <v>476</v>
      </c>
      <c r="C463" s="2" t="str" cm="1">
        <f t="array" ref="C463">INDEX(tbProduct[Product_ID],MATCH(1,(tbProduct[Product Category]=retail_sales_dataset[[#This Row],[Product Category]])*(tbProduct[Price per Unit]=retail_sales_dataset[[#This Row],[Price per Unit]]),0))</f>
        <v>PD0007</v>
      </c>
      <c r="D463" s="3">
        <v>45017</v>
      </c>
      <c r="E463" s="2">
        <v>4</v>
      </c>
      <c r="F463" s="2">
        <f>E463*_xlfn.XLOOKUP(C463,tbProduct[Product_ID],tbProduct[Price per Unit],,0)</f>
        <v>1200</v>
      </c>
    </row>
    <row r="464" spans="1:6" x14ac:dyDescent="0.35">
      <c r="A464" s="2">
        <v>463</v>
      </c>
      <c r="B464" s="2" t="s">
        <v>477</v>
      </c>
      <c r="C464" s="2" t="str" cm="1">
        <f t="array" ref="C464">INDEX(tbProduct[Product_ID],MATCH(1,(tbProduct[Product Category]=retail_sales_dataset[[#This Row],[Product Category]])*(tbProduct[Price per Unit]=retail_sales_dataset[[#This Row],[Price per Unit]]),0))</f>
        <v>PD0013</v>
      </c>
      <c r="D464" s="3">
        <v>45138</v>
      </c>
      <c r="E464" s="2">
        <v>3</v>
      </c>
      <c r="F464" s="2">
        <f>E464*_xlfn.XLOOKUP(C464,tbProduct[Product_ID],tbProduct[Price per Unit],,0)</f>
        <v>1500</v>
      </c>
    </row>
    <row r="465" spans="1:6" x14ac:dyDescent="0.35">
      <c r="A465" s="2">
        <v>464</v>
      </c>
      <c r="B465" s="2" t="s">
        <v>478</v>
      </c>
      <c r="C465" s="2" t="str" cm="1">
        <f t="array" ref="C465">INDEX(tbProduct[Product_ID],MATCH(1,(tbProduct[Product Category]=retail_sales_dataset[[#This Row],[Product Category]])*(tbProduct[Price per Unit]=retail_sales_dataset[[#This Row],[Price per Unit]]),0))</f>
        <v>PD0007</v>
      </c>
      <c r="D465" s="3">
        <v>44939</v>
      </c>
      <c r="E465" s="2">
        <v>2</v>
      </c>
      <c r="F465" s="2">
        <f>E465*_xlfn.XLOOKUP(C465,tbProduct[Product_ID],tbProduct[Price per Unit],,0)</f>
        <v>600</v>
      </c>
    </row>
    <row r="466" spans="1:6" x14ac:dyDescent="0.35">
      <c r="A466" s="2">
        <v>465</v>
      </c>
      <c r="B466" s="2" t="s">
        <v>479</v>
      </c>
      <c r="C466" s="2" t="str" cm="1">
        <f t="array" ref="C466">INDEX(tbProduct[Product_ID],MATCH(1,(tbProduct[Product Category]=retail_sales_dataset[[#This Row],[Product Category]])*(tbProduct[Price per Unit]=retail_sales_dataset[[#This Row],[Price per Unit]]),0))</f>
        <v>PD0015</v>
      </c>
      <c r="D466" s="3">
        <v>45018</v>
      </c>
      <c r="E466" s="2">
        <v>3</v>
      </c>
      <c r="F466" s="2">
        <f>E466*_xlfn.XLOOKUP(C466,tbProduct[Product_ID],tbProduct[Price per Unit],,0)</f>
        <v>150</v>
      </c>
    </row>
    <row r="467" spans="1:6" x14ac:dyDescent="0.35">
      <c r="A467" s="2">
        <v>466</v>
      </c>
      <c r="B467" s="2" t="s">
        <v>480</v>
      </c>
      <c r="C467" s="2" t="str" cm="1">
        <f t="array" ref="C467">INDEX(tbProduct[Product_ID],MATCH(1,(tbProduct[Product Category]=retail_sales_dataset[[#This Row],[Product Category]])*(tbProduct[Price per Unit]=retail_sales_dataset[[#This Row],[Price per Unit]]),0))</f>
        <v>PD0006</v>
      </c>
      <c r="D467" s="3">
        <v>45097</v>
      </c>
      <c r="E467" s="2">
        <v>4</v>
      </c>
      <c r="F467" s="2">
        <f>E467*_xlfn.XLOOKUP(C467,tbProduct[Product_ID],tbProduct[Price per Unit],,0)</f>
        <v>100</v>
      </c>
    </row>
    <row r="468" spans="1:6" x14ac:dyDescent="0.35">
      <c r="A468" s="2">
        <v>467</v>
      </c>
      <c r="B468" s="2" t="s">
        <v>481</v>
      </c>
      <c r="C468" s="2" t="str" cm="1">
        <f t="array" ref="C468">INDEX(tbProduct[Product_ID],MATCH(1,(tbProduct[Product Category]=retail_sales_dataset[[#This Row],[Product Category]])*(tbProduct[Price per Unit]=retail_sales_dataset[[#This Row],[Price per Unit]]),0))</f>
        <v>PD0015</v>
      </c>
      <c r="D468" s="3">
        <v>45137</v>
      </c>
      <c r="E468" s="2">
        <v>3</v>
      </c>
      <c r="F468" s="2">
        <f>E468*_xlfn.XLOOKUP(C468,tbProduct[Product_ID],tbProduct[Price per Unit],,0)</f>
        <v>150</v>
      </c>
    </row>
    <row r="469" spans="1:6" x14ac:dyDescent="0.35">
      <c r="A469" s="2">
        <v>468</v>
      </c>
      <c r="B469" s="2" t="s">
        <v>482</v>
      </c>
      <c r="C469" s="2" t="str" cm="1">
        <f t="array" ref="C469">INDEX(tbProduct[Product_ID],MATCH(1,(tbProduct[Product Category]=retail_sales_dataset[[#This Row],[Product Category]])*(tbProduct[Price per Unit]=retail_sales_dataset[[#This Row],[Price per Unit]]),0))</f>
        <v>PD0006</v>
      </c>
      <c r="D469" s="3">
        <v>45269</v>
      </c>
      <c r="E469" s="2">
        <v>1</v>
      </c>
      <c r="F469" s="2">
        <f>E469*_xlfn.XLOOKUP(C469,tbProduct[Product_ID],tbProduct[Price per Unit],,0)</f>
        <v>25</v>
      </c>
    </row>
    <row r="470" spans="1:6" x14ac:dyDescent="0.35">
      <c r="A470" s="2">
        <v>469</v>
      </c>
      <c r="B470" s="2" t="s">
        <v>483</v>
      </c>
      <c r="C470" s="2" t="str" cm="1">
        <f t="array" ref="C470">INDEX(tbProduct[Product_ID],MATCH(1,(tbProduct[Product Category]=retail_sales_dataset[[#This Row],[Product Category]])*(tbProduct[Price per Unit]=retail_sales_dataset[[#This Row],[Price per Unit]]),0))</f>
        <v>PD0009</v>
      </c>
      <c r="D470" s="3">
        <v>45054</v>
      </c>
      <c r="E470" s="2">
        <v>3</v>
      </c>
      <c r="F470" s="2">
        <f>E470*_xlfn.XLOOKUP(C470,tbProduct[Product_ID],tbProduct[Price per Unit],,0)</f>
        <v>75</v>
      </c>
    </row>
    <row r="471" spans="1:6" x14ac:dyDescent="0.35">
      <c r="A471" s="2">
        <v>470</v>
      </c>
      <c r="B471" s="2" t="s">
        <v>484</v>
      </c>
      <c r="C471" s="2" t="str" cm="1">
        <f t="array" ref="C471">INDEX(tbProduct[Product_ID],MATCH(1,(tbProduct[Product Category]=retail_sales_dataset[[#This Row],[Product Category]])*(tbProduct[Price per Unit]=retail_sales_dataset[[#This Row],[Price per Unit]]),0))</f>
        <v>PD0002</v>
      </c>
      <c r="D471" s="3">
        <v>45063</v>
      </c>
      <c r="E471" s="2">
        <v>2</v>
      </c>
      <c r="F471" s="2">
        <f>E471*_xlfn.XLOOKUP(C471,tbProduct[Product_ID],tbProduct[Price per Unit],,0)</f>
        <v>1000</v>
      </c>
    </row>
    <row r="472" spans="1:6" x14ac:dyDescent="0.35">
      <c r="A472" s="2">
        <v>471</v>
      </c>
      <c r="B472" s="2" t="s">
        <v>485</v>
      </c>
      <c r="C472" s="2" t="str" cm="1">
        <f t="array" ref="C472">INDEX(tbProduct[Product_ID],MATCH(1,(tbProduct[Product Category]=retail_sales_dataset[[#This Row],[Product Category]])*(tbProduct[Price per Unit]=retail_sales_dataset[[#This Row],[Price per Unit]]),0))</f>
        <v>PD0008</v>
      </c>
      <c r="D472" s="3">
        <v>45008</v>
      </c>
      <c r="E472" s="2">
        <v>3</v>
      </c>
      <c r="F472" s="2">
        <f>E472*_xlfn.XLOOKUP(C472,tbProduct[Product_ID],tbProduct[Price per Unit],,0)</f>
        <v>150</v>
      </c>
    </row>
    <row r="473" spans="1:6" x14ac:dyDescent="0.35">
      <c r="A473" s="2">
        <v>472</v>
      </c>
      <c r="B473" s="2" t="s">
        <v>486</v>
      </c>
      <c r="C473" s="2" t="str" cm="1">
        <f t="array" ref="C473">INDEX(tbProduct[Product_ID],MATCH(1,(tbProduct[Product Category]=retail_sales_dataset[[#This Row],[Product Category]])*(tbProduct[Price per Unit]=retail_sales_dataset[[#This Row],[Price per Unit]]),0))</f>
        <v>PD0014</v>
      </c>
      <c r="D473" s="3">
        <v>45286</v>
      </c>
      <c r="E473" s="2">
        <v>3</v>
      </c>
      <c r="F473" s="2">
        <f>E473*_xlfn.XLOOKUP(C473,tbProduct[Product_ID],tbProduct[Price per Unit],,0)</f>
        <v>900</v>
      </c>
    </row>
    <row r="474" spans="1:6" x14ac:dyDescent="0.35">
      <c r="A474" s="2">
        <v>473</v>
      </c>
      <c r="B474" s="2" t="s">
        <v>487</v>
      </c>
      <c r="C474" s="2" t="str" cm="1">
        <f t="array" ref="C474">INDEX(tbProduct[Product_ID],MATCH(1,(tbProduct[Product Category]=retail_sales_dataset[[#This Row],[Product Category]])*(tbProduct[Price per Unit]=retail_sales_dataset[[#This Row],[Price per Unit]]),0))</f>
        <v>PD0001</v>
      </c>
      <c r="D474" s="3">
        <v>44982</v>
      </c>
      <c r="E474" s="2">
        <v>1</v>
      </c>
      <c r="F474" s="2">
        <f>E474*_xlfn.XLOOKUP(C474,tbProduct[Product_ID],tbProduct[Price per Unit],,0)</f>
        <v>50</v>
      </c>
    </row>
    <row r="475" spans="1:6" x14ac:dyDescent="0.35">
      <c r="A475" s="2">
        <v>474</v>
      </c>
      <c r="B475" s="2" t="s">
        <v>488</v>
      </c>
      <c r="C475" s="2" t="str" cm="1">
        <f t="array" ref="C475">INDEX(tbProduct[Product_ID],MATCH(1,(tbProduct[Product Category]=retail_sales_dataset[[#This Row],[Product Category]])*(tbProduct[Price per Unit]=retail_sales_dataset[[#This Row],[Price per Unit]]),0))</f>
        <v>PD0002</v>
      </c>
      <c r="D475" s="3">
        <v>45122</v>
      </c>
      <c r="E475" s="2">
        <v>3</v>
      </c>
      <c r="F475" s="2">
        <f>E475*_xlfn.XLOOKUP(C475,tbProduct[Product_ID],tbProduct[Price per Unit],,0)</f>
        <v>1500</v>
      </c>
    </row>
    <row r="476" spans="1:6" x14ac:dyDescent="0.35">
      <c r="A476" s="2">
        <v>475</v>
      </c>
      <c r="B476" s="2" t="s">
        <v>489</v>
      </c>
      <c r="C476" s="2" t="str" cm="1">
        <f t="array" ref="C476">INDEX(tbProduct[Product_ID],MATCH(1,(tbProduct[Product Category]=retail_sales_dataset[[#This Row],[Product Category]])*(tbProduct[Price per Unit]=retail_sales_dataset[[#This Row],[Price per Unit]]),0))</f>
        <v>PD0005</v>
      </c>
      <c r="D476" s="3">
        <v>44946</v>
      </c>
      <c r="E476" s="2">
        <v>3</v>
      </c>
      <c r="F476" s="2">
        <f>E476*_xlfn.XLOOKUP(C476,tbProduct[Product_ID],tbProduct[Price per Unit],,0)</f>
        <v>75</v>
      </c>
    </row>
    <row r="477" spans="1:6" x14ac:dyDescent="0.35">
      <c r="A477" s="2">
        <v>476</v>
      </c>
      <c r="B477" s="2" t="s">
        <v>490</v>
      </c>
      <c r="C477" s="2" t="str" cm="1">
        <f t="array" ref="C477">INDEX(tbProduct[Product_ID],MATCH(1,(tbProduct[Product Category]=retail_sales_dataset[[#This Row],[Product Category]])*(tbProduct[Price per Unit]=retail_sales_dataset[[#This Row],[Price per Unit]]),0))</f>
        <v>PD0002</v>
      </c>
      <c r="D477" s="3">
        <v>45167</v>
      </c>
      <c r="E477" s="2">
        <v>4</v>
      </c>
      <c r="F477" s="2">
        <f>E477*_xlfn.XLOOKUP(C477,tbProduct[Product_ID],tbProduct[Price per Unit],,0)</f>
        <v>2000</v>
      </c>
    </row>
    <row r="478" spans="1:6" x14ac:dyDescent="0.35">
      <c r="A478" s="2">
        <v>477</v>
      </c>
      <c r="B478" s="2" t="s">
        <v>491</v>
      </c>
      <c r="C478" s="2" t="str" cm="1">
        <f t="array" ref="C478">INDEX(tbProduct[Product_ID],MATCH(1,(tbProduct[Product Category]=retail_sales_dataset[[#This Row],[Product Category]])*(tbProduct[Price per Unit]=retail_sales_dataset[[#This Row],[Price per Unit]]),0))</f>
        <v>PD0011</v>
      </c>
      <c r="D478" s="3">
        <v>45040</v>
      </c>
      <c r="E478" s="2">
        <v>4</v>
      </c>
      <c r="F478" s="2">
        <f>E478*_xlfn.XLOOKUP(C478,tbProduct[Product_ID],tbProduct[Price per Unit],,0)</f>
        <v>120</v>
      </c>
    </row>
    <row r="479" spans="1:6" x14ac:dyDescent="0.35">
      <c r="A479" s="2">
        <v>478</v>
      </c>
      <c r="B479" s="2" t="s">
        <v>492</v>
      </c>
      <c r="C479" s="2" t="str" cm="1">
        <f t="array" ref="C479">INDEX(tbProduct[Product_ID],MATCH(1,(tbProduct[Product Category]=retail_sales_dataset[[#This Row],[Product Category]])*(tbProduct[Price per Unit]=retail_sales_dataset[[#This Row],[Price per Unit]]),0))</f>
        <v>PD0011</v>
      </c>
      <c r="D479" s="3">
        <v>45029</v>
      </c>
      <c r="E479" s="2">
        <v>2</v>
      </c>
      <c r="F479" s="2">
        <f>E479*_xlfn.XLOOKUP(C479,tbProduct[Product_ID],tbProduct[Price per Unit],,0)</f>
        <v>60</v>
      </c>
    </row>
    <row r="480" spans="1:6" x14ac:dyDescent="0.35">
      <c r="A480" s="2">
        <v>479</v>
      </c>
      <c r="B480" s="2" t="s">
        <v>493</v>
      </c>
      <c r="C480" s="2" t="str" cm="1">
        <f t="array" ref="C480">INDEX(tbProduct[Product_ID],MATCH(1,(tbProduct[Product Category]=retail_sales_dataset[[#This Row],[Product Category]])*(tbProduct[Price per Unit]=retail_sales_dataset[[#This Row],[Price per Unit]]),0))</f>
        <v>PD0007</v>
      </c>
      <c r="D480" s="3">
        <v>45162</v>
      </c>
      <c r="E480" s="2">
        <v>4</v>
      </c>
      <c r="F480" s="2">
        <f>E480*_xlfn.XLOOKUP(C480,tbProduct[Product_ID],tbProduct[Price per Unit],,0)</f>
        <v>1200</v>
      </c>
    </row>
    <row r="481" spans="1:6" x14ac:dyDescent="0.35">
      <c r="A481" s="2">
        <v>480</v>
      </c>
      <c r="B481" s="2" t="s">
        <v>494</v>
      </c>
      <c r="C481" s="2" t="str" cm="1">
        <f t="array" ref="C481">INDEX(tbProduct[Product_ID],MATCH(1,(tbProduct[Product Category]=retail_sales_dataset[[#This Row],[Product Category]])*(tbProduct[Price per Unit]=retail_sales_dataset[[#This Row],[Price per Unit]]),0))</f>
        <v>PD0013</v>
      </c>
      <c r="D481" s="3">
        <v>45106</v>
      </c>
      <c r="E481" s="2">
        <v>4</v>
      </c>
      <c r="F481" s="2">
        <f>E481*_xlfn.XLOOKUP(C481,tbProduct[Product_ID],tbProduct[Price per Unit],,0)</f>
        <v>2000</v>
      </c>
    </row>
    <row r="482" spans="1:6" x14ac:dyDescent="0.35">
      <c r="A482" s="2">
        <v>481</v>
      </c>
      <c r="B482" s="2" t="s">
        <v>495</v>
      </c>
      <c r="C482" s="2" t="str" cm="1">
        <f t="array" ref="C482">INDEX(tbProduct[Product_ID],MATCH(1,(tbProduct[Product Category]=retail_sales_dataset[[#This Row],[Product Category]])*(tbProduct[Price per Unit]=retail_sales_dataset[[#This Row],[Price per Unit]]),0))</f>
        <v>PD0007</v>
      </c>
      <c r="D482" s="3">
        <v>45083</v>
      </c>
      <c r="E482" s="2">
        <v>4</v>
      </c>
      <c r="F482" s="2">
        <f>E482*_xlfn.XLOOKUP(C482,tbProduct[Product_ID],tbProduct[Price per Unit],,0)</f>
        <v>1200</v>
      </c>
    </row>
    <row r="483" spans="1:6" x14ac:dyDescent="0.35">
      <c r="A483" s="2">
        <v>482</v>
      </c>
      <c r="B483" s="2" t="s">
        <v>496</v>
      </c>
      <c r="C483" s="2" t="str" cm="1">
        <f t="array" ref="C483">INDEX(tbProduct[Product_ID],MATCH(1,(tbProduct[Product Category]=retail_sales_dataset[[#This Row],[Product Category]])*(tbProduct[Price per Unit]=retail_sales_dataset[[#This Row],[Price per Unit]]),0))</f>
        <v>PD0012</v>
      </c>
      <c r="D483" s="3">
        <v>45043</v>
      </c>
      <c r="E483" s="2">
        <v>4</v>
      </c>
      <c r="F483" s="2">
        <f>E483*_xlfn.XLOOKUP(C483,tbProduct[Product_ID],tbProduct[Price per Unit],,0)</f>
        <v>1200</v>
      </c>
    </row>
    <row r="484" spans="1:6" x14ac:dyDescent="0.35">
      <c r="A484" s="2">
        <v>483</v>
      </c>
      <c r="B484" s="2" t="s">
        <v>497</v>
      </c>
      <c r="C484" s="2" t="str" cm="1">
        <f t="array" ref="C484">INDEX(tbProduct[Product_ID],MATCH(1,(tbProduct[Product Category]=retail_sales_dataset[[#This Row],[Product Category]])*(tbProduct[Price per Unit]=retail_sales_dataset[[#This Row],[Price per Unit]]),0))</f>
        <v>PD0011</v>
      </c>
      <c r="D484" s="3">
        <v>45041</v>
      </c>
      <c r="E484" s="2">
        <v>1</v>
      </c>
      <c r="F484" s="2">
        <f>E484*_xlfn.XLOOKUP(C484,tbProduct[Product_ID],tbProduct[Price per Unit],,0)</f>
        <v>30</v>
      </c>
    </row>
    <row r="485" spans="1:6" x14ac:dyDescent="0.35">
      <c r="A485" s="2">
        <v>484</v>
      </c>
      <c r="B485" s="2" t="s">
        <v>498</v>
      </c>
      <c r="C485" s="2" t="str" cm="1">
        <f t="array" ref="C485">INDEX(tbProduct[Product_ID],MATCH(1,(tbProduct[Product Category]=retail_sales_dataset[[#This Row],[Product Category]])*(tbProduct[Price per Unit]=retail_sales_dataset[[#This Row],[Price per Unit]]),0))</f>
        <v>PD0012</v>
      </c>
      <c r="D485" s="3">
        <v>44939</v>
      </c>
      <c r="E485" s="2">
        <v>4</v>
      </c>
      <c r="F485" s="2">
        <f>E485*_xlfn.XLOOKUP(C485,tbProduct[Product_ID],tbProduct[Price per Unit],,0)</f>
        <v>1200</v>
      </c>
    </row>
    <row r="486" spans="1:6" x14ac:dyDescent="0.35">
      <c r="A486" s="2">
        <v>485</v>
      </c>
      <c r="B486" s="2" t="s">
        <v>499</v>
      </c>
      <c r="C486" s="2" t="str" cm="1">
        <f t="array" ref="C486">INDEX(tbProduct[Product_ID],MATCH(1,(tbProduct[Product Category]=retail_sales_dataset[[#This Row],[Product Category]])*(tbProduct[Price per Unit]=retail_sales_dataset[[#This Row],[Price per Unit]]),0))</f>
        <v>PD0003</v>
      </c>
      <c r="D486" s="3">
        <v>45264</v>
      </c>
      <c r="E486" s="2">
        <v>1</v>
      </c>
      <c r="F486" s="2">
        <f>E486*_xlfn.XLOOKUP(C486,tbProduct[Product_ID],tbProduct[Price per Unit],,0)</f>
        <v>30</v>
      </c>
    </row>
    <row r="487" spans="1:6" x14ac:dyDescent="0.35">
      <c r="A487" s="2">
        <v>486</v>
      </c>
      <c r="B487" s="2" t="s">
        <v>500</v>
      </c>
      <c r="C487" s="2" t="str" cm="1">
        <f t="array" ref="C487">INDEX(tbProduct[Product_ID],MATCH(1,(tbProduct[Product Category]=retail_sales_dataset[[#This Row],[Product Category]])*(tbProduct[Price per Unit]=retail_sales_dataset[[#This Row],[Price per Unit]]),0))</f>
        <v>PD0006</v>
      </c>
      <c r="D487" s="3">
        <v>45025</v>
      </c>
      <c r="E487" s="2">
        <v>1</v>
      </c>
      <c r="F487" s="2">
        <f>E487*_xlfn.XLOOKUP(C487,tbProduct[Product_ID],tbProduct[Price per Unit],,0)</f>
        <v>25</v>
      </c>
    </row>
    <row r="488" spans="1:6" x14ac:dyDescent="0.35">
      <c r="A488" s="2">
        <v>487</v>
      </c>
      <c r="B488" s="2" t="s">
        <v>501</v>
      </c>
      <c r="C488" s="2" t="str" cm="1">
        <f t="array" ref="C488">INDEX(tbProduct[Product_ID],MATCH(1,(tbProduct[Product Category]=retail_sales_dataset[[#This Row],[Product Category]])*(tbProduct[Price per Unit]=retail_sales_dataset[[#This Row],[Price per Unit]]),0))</f>
        <v>PD0002</v>
      </c>
      <c r="D488" s="3">
        <v>45131</v>
      </c>
      <c r="E488" s="2">
        <v>4</v>
      </c>
      <c r="F488" s="2">
        <f>E488*_xlfn.XLOOKUP(C488,tbProduct[Product_ID],tbProduct[Price per Unit],,0)</f>
        <v>2000</v>
      </c>
    </row>
    <row r="489" spans="1:6" x14ac:dyDescent="0.35">
      <c r="A489" s="2">
        <v>488</v>
      </c>
      <c r="B489" s="2" t="s">
        <v>502</v>
      </c>
      <c r="C489" s="2" t="str" cm="1">
        <f t="array" ref="C489">INDEX(tbProduct[Product_ID],MATCH(1,(tbProduct[Product Category]=retail_sales_dataset[[#This Row],[Product Category]])*(tbProduct[Price per Unit]=retail_sales_dataset[[#This Row],[Price per Unit]]),0))</f>
        <v>PD0007</v>
      </c>
      <c r="D489" s="3">
        <v>45095</v>
      </c>
      <c r="E489" s="2">
        <v>3</v>
      </c>
      <c r="F489" s="2">
        <f>E489*_xlfn.XLOOKUP(C489,tbProduct[Product_ID],tbProduct[Price per Unit],,0)</f>
        <v>900</v>
      </c>
    </row>
    <row r="490" spans="1:6" x14ac:dyDescent="0.35">
      <c r="A490" s="2">
        <v>489</v>
      </c>
      <c r="B490" s="2" t="s">
        <v>503</v>
      </c>
      <c r="C490" s="2" t="str" cm="1">
        <f t="array" ref="C490">INDEX(tbProduct[Product_ID],MATCH(1,(tbProduct[Product Category]=retail_sales_dataset[[#This Row],[Product Category]])*(tbProduct[Price per Unit]=retail_sales_dataset[[#This Row],[Price per Unit]]),0))</f>
        <v>PD0003</v>
      </c>
      <c r="D490" s="3">
        <v>45069</v>
      </c>
      <c r="E490" s="2">
        <v>1</v>
      </c>
      <c r="F490" s="2">
        <f>E490*_xlfn.XLOOKUP(C490,tbProduct[Product_ID],tbProduct[Price per Unit],,0)</f>
        <v>30</v>
      </c>
    </row>
    <row r="491" spans="1:6" x14ac:dyDescent="0.35">
      <c r="A491" s="2">
        <v>490</v>
      </c>
      <c r="B491" s="2" t="s">
        <v>504</v>
      </c>
      <c r="C491" s="2" t="str" cm="1">
        <f t="array" ref="C491">INDEX(tbProduct[Product_ID],MATCH(1,(tbProduct[Product Category]=retail_sales_dataset[[#This Row],[Product Category]])*(tbProduct[Price per Unit]=retail_sales_dataset[[#This Row],[Price per Unit]]),0))</f>
        <v>PD0008</v>
      </c>
      <c r="D491" s="3">
        <v>44962</v>
      </c>
      <c r="E491" s="2">
        <v>3</v>
      </c>
      <c r="F491" s="2">
        <f>E491*_xlfn.XLOOKUP(C491,tbProduct[Product_ID],tbProduct[Price per Unit],,0)</f>
        <v>150</v>
      </c>
    </row>
    <row r="492" spans="1:6" x14ac:dyDescent="0.35">
      <c r="A492" s="2">
        <v>491</v>
      </c>
      <c r="B492" s="2" t="s">
        <v>505</v>
      </c>
      <c r="C492" s="2" t="str" cm="1">
        <f t="array" ref="C492">INDEX(tbProduct[Product_ID],MATCH(1,(tbProduct[Product Category]=retail_sales_dataset[[#This Row],[Product Category]])*(tbProduct[Price per Unit]=retail_sales_dataset[[#This Row],[Price per Unit]]),0))</f>
        <v>PD0007</v>
      </c>
      <c r="D492" s="3">
        <v>45069</v>
      </c>
      <c r="E492" s="2">
        <v>3</v>
      </c>
      <c r="F492" s="2">
        <f>E492*_xlfn.XLOOKUP(C492,tbProduct[Product_ID],tbProduct[Price per Unit],,0)</f>
        <v>900</v>
      </c>
    </row>
    <row r="493" spans="1:6" x14ac:dyDescent="0.35">
      <c r="A493" s="2">
        <v>492</v>
      </c>
      <c r="B493" s="2" t="s">
        <v>506</v>
      </c>
      <c r="C493" s="2" t="str" cm="1">
        <f t="array" ref="C493">INDEX(tbProduct[Product_ID],MATCH(1,(tbProduct[Product Category]=retail_sales_dataset[[#This Row],[Product Category]])*(tbProduct[Price per Unit]=retail_sales_dataset[[#This Row],[Price per Unit]]),0))</f>
        <v>PD0009</v>
      </c>
      <c r="D493" s="3">
        <v>45106</v>
      </c>
      <c r="E493" s="2">
        <v>4</v>
      </c>
      <c r="F493" s="2">
        <f>E493*_xlfn.XLOOKUP(C493,tbProduct[Product_ID],tbProduct[Price per Unit],,0)</f>
        <v>100</v>
      </c>
    </row>
    <row r="494" spans="1:6" x14ac:dyDescent="0.35">
      <c r="A494" s="2">
        <v>493</v>
      </c>
      <c r="B494" s="2" t="s">
        <v>507</v>
      </c>
      <c r="C494" s="2" t="str" cm="1">
        <f t="array" ref="C494">INDEX(tbProduct[Product_ID],MATCH(1,(tbProduct[Product Category]=retail_sales_dataset[[#This Row],[Product Category]])*(tbProduct[Price per Unit]=retail_sales_dataset[[#This Row],[Price per Unit]]),0))</f>
        <v>PD0009</v>
      </c>
      <c r="D494" s="3">
        <v>45255</v>
      </c>
      <c r="E494" s="2">
        <v>2</v>
      </c>
      <c r="F494" s="2">
        <f>E494*_xlfn.XLOOKUP(C494,tbProduct[Product_ID],tbProduct[Price per Unit],,0)</f>
        <v>50</v>
      </c>
    </row>
    <row r="495" spans="1:6" x14ac:dyDescent="0.35">
      <c r="A495" s="2">
        <v>494</v>
      </c>
      <c r="B495" s="2" t="s">
        <v>508</v>
      </c>
      <c r="C495" s="2" t="str" cm="1">
        <f t="array" ref="C495">INDEX(tbProduct[Product_ID],MATCH(1,(tbProduct[Product Category]=retail_sales_dataset[[#This Row],[Product Category]])*(tbProduct[Price per Unit]=retail_sales_dataset[[#This Row],[Price per Unit]]),0))</f>
        <v>PD0001</v>
      </c>
      <c r="D495" s="3">
        <v>45187</v>
      </c>
      <c r="E495" s="2">
        <v>4</v>
      </c>
      <c r="F495" s="2">
        <f>E495*_xlfn.XLOOKUP(C495,tbProduct[Product_ID],tbProduct[Price per Unit],,0)</f>
        <v>200</v>
      </c>
    </row>
    <row r="496" spans="1:6" x14ac:dyDescent="0.35">
      <c r="A496" s="2">
        <v>495</v>
      </c>
      <c r="B496" s="2" t="s">
        <v>509</v>
      </c>
      <c r="C496" s="2" t="str" cm="1">
        <f t="array" ref="C496">INDEX(tbProduct[Product_ID],MATCH(1,(tbProduct[Product Category]=retail_sales_dataset[[#This Row],[Product Category]])*(tbProduct[Price per Unit]=retail_sales_dataset[[#This Row],[Price per Unit]]),0))</f>
        <v>PD0004</v>
      </c>
      <c r="D496" s="3">
        <v>45131</v>
      </c>
      <c r="E496" s="2">
        <v>2</v>
      </c>
      <c r="F496" s="2">
        <f>E496*_xlfn.XLOOKUP(C496,tbProduct[Product_ID],tbProduct[Price per Unit],,0)</f>
        <v>60</v>
      </c>
    </row>
    <row r="497" spans="1:6" x14ac:dyDescent="0.35">
      <c r="A497" s="2">
        <v>496</v>
      </c>
      <c r="B497" s="2" t="s">
        <v>510</v>
      </c>
      <c r="C497" s="2" t="str" cm="1">
        <f t="array" ref="C497">INDEX(tbProduct[Product_ID],MATCH(1,(tbProduct[Product Category]=retail_sales_dataset[[#This Row],[Product Category]])*(tbProduct[Price per Unit]=retail_sales_dataset[[#This Row],[Price per Unit]]),0))</f>
        <v>PD0012</v>
      </c>
      <c r="D497" s="3">
        <v>45274</v>
      </c>
      <c r="E497" s="2">
        <v>2</v>
      </c>
      <c r="F497" s="2">
        <f>E497*_xlfn.XLOOKUP(C497,tbProduct[Product_ID],tbProduct[Price per Unit],,0)</f>
        <v>600</v>
      </c>
    </row>
    <row r="498" spans="1:6" x14ac:dyDescent="0.35">
      <c r="A498" s="2">
        <v>497</v>
      </c>
      <c r="B498" s="2" t="s">
        <v>511</v>
      </c>
      <c r="C498" s="2" t="str" cm="1">
        <f t="array" ref="C498">INDEX(tbProduct[Product_ID],MATCH(1,(tbProduct[Product Category]=retail_sales_dataset[[#This Row],[Product Category]])*(tbProduct[Price per Unit]=retail_sales_dataset[[#This Row],[Price per Unit]]),0))</f>
        <v>PD0011</v>
      </c>
      <c r="D498" s="3">
        <v>45201</v>
      </c>
      <c r="E498" s="2">
        <v>4</v>
      </c>
      <c r="F498" s="2">
        <f>E498*_xlfn.XLOOKUP(C498,tbProduct[Product_ID],tbProduct[Price per Unit],,0)</f>
        <v>120</v>
      </c>
    </row>
    <row r="499" spans="1:6" x14ac:dyDescent="0.35">
      <c r="A499" s="2">
        <v>498</v>
      </c>
      <c r="B499" s="2" t="s">
        <v>512</v>
      </c>
      <c r="C499" s="2" t="str" cm="1">
        <f t="array" ref="C499">INDEX(tbProduct[Product_ID],MATCH(1,(tbProduct[Product Category]=retail_sales_dataset[[#This Row],[Product Category]])*(tbProduct[Price per Unit]=retail_sales_dataset[[#This Row],[Price per Unit]]),0))</f>
        <v>PD0005</v>
      </c>
      <c r="D499" s="3">
        <v>45096</v>
      </c>
      <c r="E499" s="2">
        <v>4</v>
      </c>
      <c r="F499" s="2">
        <f>E499*_xlfn.XLOOKUP(C499,tbProduct[Product_ID],tbProduct[Price per Unit],,0)</f>
        <v>100</v>
      </c>
    </row>
    <row r="500" spans="1:6" x14ac:dyDescent="0.35">
      <c r="A500" s="2">
        <v>499</v>
      </c>
      <c r="B500" s="2" t="s">
        <v>513</v>
      </c>
      <c r="C500" s="2" t="str" cm="1">
        <f t="array" ref="C500">INDEX(tbProduct[Product_ID],MATCH(1,(tbProduct[Product Category]=retail_sales_dataset[[#This Row],[Product Category]])*(tbProduct[Price per Unit]=retail_sales_dataset[[#This Row],[Price per Unit]]),0))</f>
        <v>PD0004</v>
      </c>
      <c r="D500" s="3">
        <v>44941</v>
      </c>
      <c r="E500" s="2">
        <v>2</v>
      </c>
      <c r="F500" s="2">
        <f>E500*_xlfn.XLOOKUP(C500,tbProduct[Product_ID],tbProduct[Price per Unit],,0)</f>
        <v>60</v>
      </c>
    </row>
    <row r="501" spans="1:6" x14ac:dyDescent="0.35">
      <c r="A501" s="2">
        <v>500</v>
      </c>
      <c r="B501" s="2" t="s">
        <v>514</v>
      </c>
      <c r="C501" s="2" t="str" cm="1">
        <f t="array" ref="C501">INDEX(tbProduct[Product_ID],MATCH(1,(tbProduct[Product Category]=retail_sales_dataset[[#This Row],[Product Category]])*(tbProduct[Price per Unit]=retail_sales_dataset[[#This Row],[Price per Unit]]),0))</f>
        <v>PD0009</v>
      </c>
      <c r="D501" s="3">
        <v>44986</v>
      </c>
      <c r="E501" s="2">
        <v>4</v>
      </c>
      <c r="F501" s="2">
        <f>E501*_xlfn.XLOOKUP(C501,tbProduct[Product_ID],tbProduct[Price per Unit],,0)</f>
        <v>100</v>
      </c>
    </row>
    <row r="502" spans="1:6" x14ac:dyDescent="0.35">
      <c r="A502" s="2">
        <v>501</v>
      </c>
      <c r="B502" s="2" t="s">
        <v>515</v>
      </c>
      <c r="C502" s="2" t="str" cm="1">
        <f t="array" ref="C502">INDEX(tbProduct[Product_ID],MATCH(1,(tbProduct[Product Category]=retail_sales_dataset[[#This Row],[Product Category]])*(tbProduct[Price per Unit]=retail_sales_dataset[[#This Row],[Price per Unit]]),0))</f>
        <v>PD0003</v>
      </c>
      <c r="D502" s="3">
        <v>45060</v>
      </c>
      <c r="E502" s="2">
        <v>2</v>
      </c>
      <c r="F502" s="2">
        <f>E502*_xlfn.XLOOKUP(C502,tbProduct[Product_ID],tbProduct[Price per Unit],,0)</f>
        <v>60</v>
      </c>
    </row>
    <row r="503" spans="1:6" x14ac:dyDescent="0.35">
      <c r="A503" s="2">
        <v>502</v>
      </c>
      <c r="B503" s="2" t="s">
        <v>516</v>
      </c>
      <c r="C503" s="2" t="str" cm="1">
        <f t="array" ref="C503">INDEX(tbProduct[Product_ID],MATCH(1,(tbProduct[Product Category]=retail_sales_dataset[[#This Row],[Product Category]])*(tbProduct[Price per Unit]=retail_sales_dataset[[#This Row],[Price per Unit]]),0))</f>
        <v>PD0015</v>
      </c>
      <c r="D503" s="3">
        <v>45018</v>
      </c>
      <c r="E503" s="2">
        <v>3</v>
      </c>
      <c r="F503" s="2">
        <f>E503*_xlfn.XLOOKUP(C503,tbProduct[Product_ID],tbProduct[Price per Unit],,0)</f>
        <v>150</v>
      </c>
    </row>
    <row r="504" spans="1:6" x14ac:dyDescent="0.35">
      <c r="A504" s="2">
        <v>503</v>
      </c>
      <c r="B504" s="2" t="s">
        <v>517</v>
      </c>
      <c r="C504" s="2" t="str" cm="1">
        <f t="array" ref="C504">INDEX(tbProduct[Product_ID],MATCH(1,(tbProduct[Product Category]=retail_sales_dataset[[#This Row],[Product Category]])*(tbProduct[Price per Unit]=retail_sales_dataset[[#This Row],[Price per Unit]]),0))</f>
        <v>PD0013</v>
      </c>
      <c r="D504" s="3">
        <v>45224</v>
      </c>
      <c r="E504" s="2">
        <v>4</v>
      </c>
      <c r="F504" s="2">
        <f>E504*_xlfn.XLOOKUP(C504,tbProduct[Product_ID],tbProduct[Price per Unit],,0)</f>
        <v>2000</v>
      </c>
    </row>
    <row r="505" spans="1:6" x14ac:dyDescent="0.35">
      <c r="A505" s="2">
        <v>504</v>
      </c>
      <c r="B505" s="2" t="s">
        <v>518</v>
      </c>
      <c r="C505" s="2" t="str" cm="1">
        <f t="array" ref="C505">INDEX(tbProduct[Product_ID],MATCH(1,(tbProduct[Product Category]=retail_sales_dataset[[#This Row],[Product Category]])*(tbProduct[Price per Unit]=retail_sales_dataset[[#This Row],[Price per Unit]]),0))</f>
        <v>PD0001</v>
      </c>
      <c r="D505" s="3">
        <v>45062</v>
      </c>
      <c r="E505" s="2">
        <v>3</v>
      </c>
      <c r="F505" s="2">
        <f>E505*_xlfn.XLOOKUP(C505,tbProduct[Product_ID],tbProduct[Price per Unit],,0)</f>
        <v>150</v>
      </c>
    </row>
    <row r="506" spans="1:6" x14ac:dyDescent="0.35">
      <c r="A506" s="2">
        <v>505</v>
      </c>
      <c r="B506" s="2" t="s">
        <v>519</v>
      </c>
      <c r="C506" s="2" t="str" cm="1">
        <f t="array" ref="C506">INDEX(tbProduct[Product_ID],MATCH(1,(tbProduct[Product Category]=retail_sales_dataset[[#This Row],[Product Category]])*(tbProduct[Price per Unit]=retail_sales_dataset[[#This Row],[Price per Unit]]),0))</f>
        <v>PD0001</v>
      </c>
      <c r="D506" s="3">
        <v>44946</v>
      </c>
      <c r="E506" s="2">
        <v>1</v>
      </c>
      <c r="F506" s="2">
        <f>E506*_xlfn.XLOOKUP(C506,tbProduct[Product_ID],tbProduct[Price per Unit],,0)</f>
        <v>50</v>
      </c>
    </row>
    <row r="507" spans="1:6" x14ac:dyDescent="0.35">
      <c r="A507" s="2">
        <v>506</v>
      </c>
      <c r="B507" s="2" t="s">
        <v>520</v>
      </c>
      <c r="C507" s="2" t="str" cm="1">
        <f t="array" ref="C507">INDEX(tbProduct[Product_ID],MATCH(1,(tbProduct[Product Category]=retail_sales_dataset[[#This Row],[Product Category]])*(tbProduct[Price per Unit]=retail_sales_dataset[[#This Row],[Price per Unit]]),0))</f>
        <v>PD0013</v>
      </c>
      <c r="D507" s="3">
        <v>44982</v>
      </c>
      <c r="E507" s="2">
        <v>3</v>
      </c>
      <c r="F507" s="2">
        <f>E507*_xlfn.XLOOKUP(C507,tbProduct[Product_ID],tbProduct[Price per Unit],,0)</f>
        <v>1500</v>
      </c>
    </row>
    <row r="508" spans="1:6" x14ac:dyDescent="0.35">
      <c r="A508" s="2">
        <v>507</v>
      </c>
      <c r="B508" s="2" t="s">
        <v>521</v>
      </c>
      <c r="C508" s="2" t="str" cm="1">
        <f t="array" ref="C508">INDEX(tbProduct[Product_ID],MATCH(1,(tbProduct[Product Category]=retail_sales_dataset[[#This Row],[Product Category]])*(tbProduct[Price per Unit]=retail_sales_dataset[[#This Row],[Price per Unit]]),0))</f>
        <v>PD0010</v>
      </c>
      <c r="D508" s="3">
        <v>45232</v>
      </c>
      <c r="E508" s="2">
        <v>3</v>
      </c>
      <c r="F508" s="2">
        <f>E508*_xlfn.XLOOKUP(C508,tbProduct[Product_ID],tbProduct[Price per Unit],,0)</f>
        <v>1500</v>
      </c>
    </row>
    <row r="509" spans="1:6" x14ac:dyDescent="0.35">
      <c r="A509" s="2">
        <v>508</v>
      </c>
      <c r="B509" s="2" t="s">
        <v>522</v>
      </c>
      <c r="C509" s="2" t="str" cm="1">
        <f t="array" ref="C509">INDEX(tbProduct[Product_ID],MATCH(1,(tbProduct[Product Category]=retail_sales_dataset[[#This Row],[Product Category]])*(tbProduct[Price per Unit]=retail_sales_dataset[[#This Row],[Price per Unit]]),0))</f>
        <v>PD0014</v>
      </c>
      <c r="D509" s="3">
        <v>45149</v>
      </c>
      <c r="E509" s="2">
        <v>2</v>
      </c>
      <c r="F509" s="2">
        <f>E509*_xlfn.XLOOKUP(C509,tbProduct[Product_ID],tbProduct[Price per Unit],,0)</f>
        <v>600</v>
      </c>
    </row>
    <row r="510" spans="1:6" x14ac:dyDescent="0.35">
      <c r="A510" s="2">
        <v>509</v>
      </c>
      <c r="B510" s="2" t="s">
        <v>523</v>
      </c>
      <c r="C510" s="2" t="str" cm="1">
        <f t="array" ref="C510">INDEX(tbProduct[Product_ID],MATCH(1,(tbProduct[Product Category]=retail_sales_dataset[[#This Row],[Product Category]])*(tbProduct[Price per Unit]=retail_sales_dataset[[#This Row],[Price per Unit]]),0))</f>
        <v>PD0007</v>
      </c>
      <c r="D510" s="3">
        <v>45103</v>
      </c>
      <c r="E510" s="2">
        <v>3</v>
      </c>
      <c r="F510" s="2">
        <f>E510*_xlfn.XLOOKUP(C510,tbProduct[Product_ID],tbProduct[Price per Unit],,0)</f>
        <v>900</v>
      </c>
    </row>
    <row r="511" spans="1:6" x14ac:dyDescent="0.35">
      <c r="A511" s="2">
        <v>510</v>
      </c>
      <c r="B511" s="2" t="s">
        <v>524</v>
      </c>
      <c r="C511" s="2" t="str" cm="1">
        <f t="array" ref="C511">INDEX(tbProduct[Product_ID],MATCH(1,(tbProduct[Product Category]=retail_sales_dataset[[#This Row],[Product Category]])*(tbProduct[Price per Unit]=retail_sales_dataset[[#This Row],[Price per Unit]]),0))</f>
        <v>PD0001</v>
      </c>
      <c r="D511" s="3">
        <v>45087</v>
      </c>
      <c r="E511" s="2">
        <v>4</v>
      </c>
      <c r="F511" s="2">
        <f>E511*_xlfn.XLOOKUP(C511,tbProduct[Product_ID],tbProduct[Price per Unit],,0)</f>
        <v>200</v>
      </c>
    </row>
    <row r="512" spans="1:6" x14ac:dyDescent="0.35">
      <c r="A512" s="2">
        <v>511</v>
      </c>
      <c r="B512" s="2" t="s">
        <v>525</v>
      </c>
      <c r="C512" s="2" t="str" cm="1">
        <f t="array" ref="C512">INDEX(tbProduct[Product_ID],MATCH(1,(tbProduct[Product Category]=retail_sales_dataset[[#This Row],[Product Category]])*(tbProduct[Price per Unit]=retail_sales_dataset[[#This Row],[Price per Unit]]),0))</f>
        <v>PD0001</v>
      </c>
      <c r="D512" s="3">
        <v>45150</v>
      </c>
      <c r="E512" s="2">
        <v>2</v>
      </c>
      <c r="F512" s="2">
        <f>E512*_xlfn.XLOOKUP(C512,tbProduct[Product_ID],tbProduct[Price per Unit],,0)</f>
        <v>100</v>
      </c>
    </row>
    <row r="513" spans="1:6" x14ac:dyDescent="0.35">
      <c r="A513" s="2">
        <v>512</v>
      </c>
      <c r="B513" s="2" t="s">
        <v>526</v>
      </c>
      <c r="C513" s="2" t="str" cm="1">
        <f t="array" ref="C513">INDEX(tbProduct[Product_ID],MATCH(1,(tbProduct[Product Category]=retail_sales_dataset[[#This Row],[Product Category]])*(tbProduct[Price per Unit]=retail_sales_dataset[[#This Row],[Price per Unit]]),0))</f>
        <v>PD0009</v>
      </c>
      <c r="D513" s="3">
        <v>45237</v>
      </c>
      <c r="E513" s="2">
        <v>1</v>
      </c>
      <c r="F513" s="2">
        <f>E513*_xlfn.XLOOKUP(C513,tbProduct[Product_ID],tbProduct[Price per Unit],,0)</f>
        <v>25</v>
      </c>
    </row>
    <row r="514" spans="1:6" x14ac:dyDescent="0.35">
      <c r="A514" s="2">
        <v>513</v>
      </c>
      <c r="B514" s="2" t="s">
        <v>527</v>
      </c>
      <c r="C514" s="2" t="str" cm="1">
        <f t="array" ref="C514">INDEX(tbProduct[Product_ID],MATCH(1,(tbProduct[Product Category]=retail_sales_dataset[[#This Row],[Product Category]])*(tbProduct[Price per Unit]=retail_sales_dataset[[#This Row],[Price per Unit]]),0))</f>
        <v>PD0006</v>
      </c>
      <c r="D514" s="3">
        <v>45188</v>
      </c>
      <c r="E514" s="2">
        <v>4</v>
      </c>
      <c r="F514" s="2">
        <f>E514*_xlfn.XLOOKUP(C514,tbProduct[Product_ID],tbProduct[Price per Unit],,0)</f>
        <v>100</v>
      </c>
    </row>
    <row r="515" spans="1:6" x14ac:dyDescent="0.35">
      <c r="A515" s="2">
        <v>514</v>
      </c>
      <c r="B515" s="2" t="s">
        <v>528</v>
      </c>
      <c r="C515" s="2" t="str" cm="1">
        <f t="array" ref="C515">INDEX(tbProduct[Product_ID],MATCH(1,(tbProduct[Product Category]=retail_sales_dataset[[#This Row],[Product Category]])*(tbProduct[Price per Unit]=retail_sales_dataset[[#This Row],[Price per Unit]]),0))</f>
        <v>PD0007</v>
      </c>
      <c r="D515" s="3">
        <v>44986</v>
      </c>
      <c r="E515" s="2">
        <v>1</v>
      </c>
      <c r="F515" s="2">
        <f>E515*_xlfn.XLOOKUP(C515,tbProduct[Product_ID],tbProduct[Price per Unit],,0)</f>
        <v>300</v>
      </c>
    </row>
    <row r="516" spans="1:6" x14ac:dyDescent="0.35">
      <c r="A516" s="2">
        <v>515</v>
      </c>
      <c r="B516" s="2" t="s">
        <v>529</v>
      </c>
      <c r="C516" s="2" t="str" cm="1">
        <f t="array" ref="C516">INDEX(tbProduct[Product_ID],MATCH(1,(tbProduct[Product Category]=retail_sales_dataset[[#This Row],[Product Category]])*(tbProduct[Price per Unit]=retail_sales_dataset[[#This Row],[Price per Unit]]),0))</f>
        <v>PD0012</v>
      </c>
      <c r="D516" s="3">
        <v>45124</v>
      </c>
      <c r="E516" s="2">
        <v>3</v>
      </c>
      <c r="F516" s="2">
        <f>E516*_xlfn.XLOOKUP(C516,tbProduct[Product_ID],tbProduct[Price per Unit],,0)</f>
        <v>900</v>
      </c>
    </row>
    <row r="517" spans="1:6" x14ac:dyDescent="0.35">
      <c r="A517" s="2">
        <v>516</v>
      </c>
      <c r="B517" s="2" t="s">
        <v>530</v>
      </c>
      <c r="C517" s="2" t="str" cm="1">
        <f t="array" ref="C517">INDEX(tbProduct[Product_ID],MATCH(1,(tbProduct[Product Category]=retail_sales_dataset[[#This Row],[Product Category]])*(tbProduct[Price per Unit]=retail_sales_dataset[[#This Row],[Price per Unit]]),0))</f>
        <v>PD0009</v>
      </c>
      <c r="D517" s="3">
        <v>45222</v>
      </c>
      <c r="E517" s="2">
        <v>4</v>
      </c>
      <c r="F517" s="2">
        <f>E517*_xlfn.XLOOKUP(C517,tbProduct[Product_ID],tbProduct[Price per Unit],,0)</f>
        <v>100</v>
      </c>
    </row>
    <row r="518" spans="1:6" x14ac:dyDescent="0.35">
      <c r="A518" s="2">
        <v>517</v>
      </c>
      <c r="B518" s="2" t="s">
        <v>531</v>
      </c>
      <c r="C518" s="2" t="str" cm="1">
        <f t="array" ref="C518">INDEX(tbProduct[Product_ID],MATCH(1,(tbProduct[Product Category]=retail_sales_dataset[[#This Row],[Product Category]])*(tbProduct[Price per Unit]=retail_sales_dataset[[#This Row],[Price per Unit]]),0))</f>
        <v>PD0005</v>
      </c>
      <c r="D518" s="3">
        <v>45024</v>
      </c>
      <c r="E518" s="2">
        <v>4</v>
      </c>
      <c r="F518" s="2">
        <f>E518*_xlfn.XLOOKUP(C518,tbProduct[Product_ID],tbProduct[Price per Unit],,0)</f>
        <v>100</v>
      </c>
    </row>
    <row r="519" spans="1:6" x14ac:dyDescent="0.35">
      <c r="A519" s="2">
        <v>518</v>
      </c>
      <c r="B519" s="2" t="s">
        <v>532</v>
      </c>
      <c r="C519" s="2" t="str" cm="1">
        <f t="array" ref="C519">INDEX(tbProduct[Product_ID],MATCH(1,(tbProduct[Product Category]=retail_sales_dataset[[#This Row],[Product Category]])*(tbProduct[Price per Unit]=retail_sales_dataset[[#This Row],[Price per Unit]]),0))</f>
        <v>PD0011</v>
      </c>
      <c r="D519" s="3">
        <v>45057</v>
      </c>
      <c r="E519" s="2">
        <v>1</v>
      </c>
      <c r="F519" s="2">
        <f>E519*_xlfn.XLOOKUP(C519,tbProduct[Product_ID],tbProduct[Price per Unit],,0)</f>
        <v>30</v>
      </c>
    </row>
    <row r="520" spans="1:6" x14ac:dyDescent="0.35">
      <c r="A520" s="2">
        <v>519</v>
      </c>
      <c r="B520" s="2" t="s">
        <v>533</v>
      </c>
      <c r="C520" s="2" t="str" cm="1">
        <f t="array" ref="C520">INDEX(tbProduct[Product_ID],MATCH(1,(tbProduct[Product Category]=retail_sales_dataset[[#This Row],[Product Category]])*(tbProduct[Price per Unit]=retail_sales_dataset[[#This Row],[Price per Unit]]),0))</f>
        <v>PD0003</v>
      </c>
      <c r="D520" s="3">
        <v>44949</v>
      </c>
      <c r="E520" s="2">
        <v>4</v>
      </c>
      <c r="F520" s="2">
        <f>E520*_xlfn.XLOOKUP(C520,tbProduct[Product_ID],tbProduct[Price per Unit],,0)</f>
        <v>120</v>
      </c>
    </row>
    <row r="521" spans="1:6" x14ac:dyDescent="0.35">
      <c r="A521" s="2">
        <v>520</v>
      </c>
      <c r="B521" s="2" t="s">
        <v>534</v>
      </c>
      <c r="C521" s="2" t="str" cm="1">
        <f t="array" ref="C521">INDEX(tbProduct[Product_ID],MATCH(1,(tbProduct[Product Category]=retail_sales_dataset[[#This Row],[Product Category]])*(tbProduct[Price per Unit]=retail_sales_dataset[[#This Row],[Price per Unit]]),0))</f>
        <v>PD0006</v>
      </c>
      <c r="D521" s="3">
        <v>45289</v>
      </c>
      <c r="E521" s="2">
        <v>4</v>
      </c>
      <c r="F521" s="2">
        <f>E521*_xlfn.XLOOKUP(C521,tbProduct[Product_ID],tbProduct[Price per Unit],,0)</f>
        <v>100</v>
      </c>
    </row>
    <row r="522" spans="1:6" x14ac:dyDescent="0.35">
      <c r="A522" s="2">
        <v>521</v>
      </c>
      <c r="B522" s="2" t="s">
        <v>535</v>
      </c>
      <c r="C522" s="2" t="str" cm="1">
        <f t="array" ref="C522">INDEX(tbProduct[Product_ID],MATCH(1,(tbProduct[Product Category]=retail_sales_dataset[[#This Row],[Product Category]])*(tbProduct[Price per Unit]=retail_sales_dataset[[#This Row],[Price per Unit]]),0))</f>
        <v>PD0011</v>
      </c>
      <c r="D522" s="3">
        <v>45150</v>
      </c>
      <c r="E522" s="2">
        <v>4</v>
      </c>
      <c r="F522" s="2">
        <f>E522*_xlfn.XLOOKUP(C522,tbProduct[Product_ID],tbProduct[Price per Unit],,0)</f>
        <v>120</v>
      </c>
    </row>
    <row r="523" spans="1:6" x14ac:dyDescent="0.35">
      <c r="A523" s="2">
        <v>522</v>
      </c>
      <c r="B523" s="2" t="s">
        <v>536</v>
      </c>
      <c r="C523" s="2" t="str" cm="1">
        <f t="array" ref="C523">INDEX(tbProduct[Product_ID],MATCH(1,(tbProduct[Product Category]=retail_sales_dataset[[#This Row],[Product Category]])*(tbProduct[Price per Unit]=retail_sales_dataset[[#This Row],[Price per Unit]]),0))</f>
        <v>PD0013</v>
      </c>
      <c r="D523" s="3">
        <v>44927</v>
      </c>
      <c r="E523" s="2">
        <v>3</v>
      </c>
      <c r="F523" s="2">
        <f>E523*_xlfn.XLOOKUP(C523,tbProduct[Product_ID],tbProduct[Price per Unit],,0)</f>
        <v>1500</v>
      </c>
    </row>
    <row r="524" spans="1:6" x14ac:dyDescent="0.35">
      <c r="A524" s="2">
        <v>523</v>
      </c>
      <c r="B524" s="2" t="s">
        <v>537</v>
      </c>
      <c r="C524" s="2" t="str" cm="1">
        <f t="array" ref="C524">INDEX(tbProduct[Product_ID],MATCH(1,(tbProduct[Product Category]=retail_sales_dataset[[#This Row],[Product Category]])*(tbProduct[Price per Unit]=retail_sales_dataset[[#This Row],[Price per Unit]]),0))</f>
        <v>PD0007</v>
      </c>
      <c r="D524" s="3">
        <v>45193</v>
      </c>
      <c r="E524" s="2">
        <v>1</v>
      </c>
      <c r="F524" s="2">
        <f>E524*_xlfn.XLOOKUP(C524,tbProduct[Product_ID],tbProduct[Price per Unit],,0)</f>
        <v>300</v>
      </c>
    </row>
    <row r="525" spans="1:6" x14ac:dyDescent="0.35">
      <c r="A525" s="2">
        <v>524</v>
      </c>
      <c r="B525" s="2" t="s">
        <v>538</v>
      </c>
      <c r="C525" s="2" t="str" cm="1">
        <f t="array" ref="C525">INDEX(tbProduct[Product_ID],MATCH(1,(tbProduct[Product Category]=retail_sales_dataset[[#This Row],[Product Category]])*(tbProduct[Price per Unit]=retail_sales_dataset[[#This Row],[Price per Unit]]),0))</f>
        <v>PD0014</v>
      </c>
      <c r="D525" s="3">
        <v>45202</v>
      </c>
      <c r="E525" s="2">
        <v>4</v>
      </c>
      <c r="F525" s="2">
        <f>E525*_xlfn.XLOOKUP(C525,tbProduct[Product_ID],tbProduct[Price per Unit],,0)</f>
        <v>1200</v>
      </c>
    </row>
    <row r="526" spans="1:6" x14ac:dyDescent="0.35">
      <c r="A526" s="2">
        <v>525</v>
      </c>
      <c r="B526" s="2" t="s">
        <v>539</v>
      </c>
      <c r="C526" s="2" t="str" cm="1">
        <f t="array" ref="C526">INDEX(tbProduct[Product_ID],MATCH(1,(tbProduct[Product Category]=retail_sales_dataset[[#This Row],[Product Category]])*(tbProduct[Price per Unit]=retail_sales_dataset[[#This Row],[Price per Unit]]),0))</f>
        <v>PD0009</v>
      </c>
      <c r="D526" s="3">
        <v>45278</v>
      </c>
      <c r="E526" s="2">
        <v>2</v>
      </c>
      <c r="F526" s="2">
        <f>E526*_xlfn.XLOOKUP(C526,tbProduct[Product_ID],tbProduct[Price per Unit],,0)</f>
        <v>50</v>
      </c>
    </row>
    <row r="527" spans="1:6" x14ac:dyDescent="0.35">
      <c r="A527" s="2">
        <v>526</v>
      </c>
      <c r="B527" s="2" t="s">
        <v>540</v>
      </c>
      <c r="C527" s="2" t="str" cm="1">
        <f t="array" ref="C527">INDEX(tbProduct[Product_ID],MATCH(1,(tbProduct[Product Category]=retail_sales_dataset[[#This Row],[Product Category]])*(tbProduct[Price per Unit]=retail_sales_dataset[[#This Row],[Price per Unit]]),0))</f>
        <v>PD0008</v>
      </c>
      <c r="D527" s="3">
        <v>45270</v>
      </c>
      <c r="E527" s="2">
        <v>2</v>
      </c>
      <c r="F527" s="2">
        <f>E527*_xlfn.XLOOKUP(C527,tbProduct[Product_ID],tbProduct[Price per Unit],,0)</f>
        <v>100</v>
      </c>
    </row>
    <row r="528" spans="1:6" x14ac:dyDescent="0.35">
      <c r="A528" s="2">
        <v>527</v>
      </c>
      <c r="B528" s="2" t="s">
        <v>541</v>
      </c>
      <c r="C528" s="2" t="str" cm="1">
        <f t="array" ref="C528">INDEX(tbProduct[Product_ID],MATCH(1,(tbProduct[Product Category]=retail_sales_dataset[[#This Row],[Product Category]])*(tbProduct[Price per Unit]=retail_sales_dataset[[#This Row],[Price per Unit]]),0))</f>
        <v>PD0005</v>
      </c>
      <c r="D528" s="3">
        <v>45027</v>
      </c>
      <c r="E528" s="2">
        <v>2</v>
      </c>
      <c r="F528" s="2">
        <f>E528*_xlfn.XLOOKUP(C528,tbProduct[Product_ID],tbProduct[Price per Unit],,0)</f>
        <v>50</v>
      </c>
    </row>
    <row r="529" spans="1:6" x14ac:dyDescent="0.35">
      <c r="A529" s="2">
        <v>528</v>
      </c>
      <c r="B529" s="2" t="s">
        <v>542</v>
      </c>
      <c r="C529" s="2" t="str" cm="1">
        <f t="array" ref="C529">INDEX(tbProduct[Product_ID],MATCH(1,(tbProduct[Product Category]=retail_sales_dataset[[#This Row],[Product Category]])*(tbProduct[Price per Unit]=retail_sales_dataset[[#This Row],[Price per Unit]]),0))</f>
        <v>PD0011</v>
      </c>
      <c r="D529" s="3">
        <v>45113</v>
      </c>
      <c r="E529" s="2">
        <v>2</v>
      </c>
      <c r="F529" s="2">
        <f>E529*_xlfn.XLOOKUP(C529,tbProduct[Product_ID],tbProduct[Price per Unit],,0)</f>
        <v>60</v>
      </c>
    </row>
    <row r="530" spans="1:6" x14ac:dyDescent="0.35">
      <c r="A530" s="2">
        <v>529</v>
      </c>
      <c r="B530" s="2" t="s">
        <v>543</v>
      </c>
      <c r="C530" s="2" t="str" cm="1">
        <f t="array" ref="C530">INDEX(tbProduct[Product_ID],MATCH(1,(tbProduct[Product Category]=retail_sales_dataset[[#This Row],[Product Category]])*(tbProduct[Price per Unit]=retail_sales_dataset[[#This Row],[Price per Unit]]),0))</f>
        <v>PD0008</v>
      </c>
      <c r="D530" s="3">
        <v>45147</v>
      </c>
      <c r="E530" s="2">
        <v>3</v>
      </c>
      <c r="F530" s="2">
        <f>E530*_xlfn.XLOOKUP(C530,tbProduct[Product_ID],tbProduct[Price per Unit],,0)</f>
        <v>150</v>
      </c>
    </row>
    <row r="531" spans="1:6" x14ac:dyDescent="0.35">
      <c r="A531" s="2">
        <v>530</v>
      </c>
      <c r="B531" s="2" t="s">
        <v>544</v>
      </c>
      <c r="C531" s="2" t="str" cm="1">
        <f t="array" ref="C531">INDEX(tbProduct[Product_ID],MATCH(1,(tbProduct[Product Category]=retail_sales_dataset[[#This Row],[Product Category]])*(tbProduct[Price per Unit]=retail_sales_dataset[[#This Row],[Price per Unit]]),0))</f>
        <v>PD0003</v>
      </c>
      <c r="D531" s="3">
        <v>44962</v>
      </c>
      <c r="E531" s="2">
        <v>4</v>
      </c>
      <c r="F531" s="2">
        <f>E531*_xlfn.XLOOKUP(C531,tbProduct[Product_ID],tbProduct[Price per Unit],,0)</f>
        <v>120</v>
      </c>
    </row>
    <row r="532" spans="1:6" x14ac:dyDescent="0.35">
      <c r="A532" s="2">
        <v>531</v>
      </c>
      <c r="B532" s="2" t="s">
        <v>545</v>
      </c>
      <c r="C532" s="2" t="str" cm="1">
        <f t="array" ref="C532">INDEX(tbProduct[Product_ID],MATCH(1,(tbProduct[Product Category]=retail_sales_dataset[[#This Row],[Product Category]])*(tbProduct[Price per Unit]=retail_sales_dataset[[#This Row],[Price per Unit]]),0))</f>
        <v>PD0010</v>
      </c>
      <c r="D532" s="3">
        <v>45267</v>
      </c>
      <c r="E532" s="2">
        <v>1</v>
      </c>
      <c r="F532" s="2">
        <f>E532*_xlfn.XLOOKUP(C532,tbProduct[Product_ID],tbProduct[Price per Unit],,0)</f>
        <v>500</v>
      </c>
    </row>
    <row r="533" spans="1:6" x14ac:dyDescent="0.35">
      <c r="A533" s="2">
        <v>532</v>
      </c>
      <c r="B533" s="2" t="s">
        <v>546</v>
      </c>
      <c r="C533" s="2" t="str" cm="1">
        <f t="array" ref="C533">INDEX(tbProduct[Product_ID],MATCH(1,(tbProduct[Product Category]=retail_sales_dataset[[#This Row],[Product Category]])*(tbProduct[Price per Unit]=retail_sales_dataset[[#This Row],[Price per Unit]]),0))</f>
        <v>PD0011</v>
      </c>
      <c r="D533" s="3">
        <v>45096</v>
      </c>
      <c r="E533" s="2">
        <v>4</v>
      </c>
      <c r="F533" s="2">
        <f>E533*_xlfn.XLOOKUP(C533,tbProduct[Product_ID],tbProduct[Price per Unit],,0)</f>
        <v>120</v>
      </c>
    </row>
    <row r="534" spans="1:6" x14ac:dyDescent="0.35">
      <c r="A534" s="2">
        <v>533</v>
      </c>
      <c r="B534" s="2" t="s">
        <v>547</v>
      </c>
      <c r="C534" s="2" t="str" cm="1">
        <f t="array" ref="C534">INDEX(tbProduct[Product_ID],MATCH(1,(tbProduct[Product Category]=retail_sales_dataset[[#This Row],[Product Category]])*(tbProduct[Price per Unit]=retail_sales_dataset[[#This Row],[Price per Unit]]),0))</f>
        <v>PD0010</v>
      </c>
      <c r="D534" s="3">
        <v>45246</v>
      </c>
      <c r="E534" s="2">
        <v>3</v>
      </c>
      <c r="F534" s="2">
        <f>E534*_xlfn.XLOOKUP(C534,tbProduct[Product_ID],tbProduct[Price per Unit],,0)</f>
        <v>1500</v>
      </c>
    </row>
    <row r="535" spans="1:6" x14ac:dyDescent="0.35">
      <c r="A535" s="2">
        <v>534</v>
      </c>
      <c r="B535" s="2" t="s">
        <v>548</v>
      </c>
      <c r="C535" s="2" t="str" cm="1">
        <f t="array" ref="C535">INDEX(tbProduct[Product_ID],MATCH(1,(tbProduct[Product Category]=retail_sales_dataset[[#This Row],[Product Category]])*(tbProduct[Price per Unit]=retail_sales_dataset[[#This Row],[Price per Unit]]),0))</f>
        <v>PD0002</v>
      </c>
      <c r="D535" s="3">
        <v>45087</v>
      </c>
      <c r="E535" s="2">
        <v>2</v>
      </c>
      <c r="F535" s="2">
        <f>E535*_xlfn.XLOOKUP(C535,tbProduct[Product_ID],tbProduct[Price per Unit],,0)</f>
        <v>1000</v>
      </c>
    </row>
    <row r="536" spans="1:6" x14ac:dyDescent="0.35">
      <c r="A536" s="2">
        <v>535</v>
      </c>
      <c r="B536" s="2" t="s">
        <v>549</v>
      </c>
      <c r="C536" s="2" t="str" cm="1">
        <f t="array" ref="C536">INDEX(tbProduct[Product_ID],MATCH(1,(tbProduct[Product Category]=retail_sales_dataset[[#This Row],[Product Category]])*(tbProduct[Price per Unit]=retail_sales_dataset[[#This Row],[Price per Unit]]),0))</f>
        <v>PD0004</v>
      </c>
      <c r="D536" s="3">
        <v>45266</v>
      </c>
      <c r="E536" s="2">
        <v>3</v>
      </c>
      <c r="F536" s="2">
        <f>E536*_xlfn.XLOOKUP(C536,tbProduct[Product_ID],tbProduct[Price per Unit],,0)</f>
        <v>90</v>
      </c>
    </row>
    <row r="537" spans="1:6" x14ac:dyDescent="0.35">
      <c r="A537" s="2">
        <v>536</v>
      </c>
      <c r="B537" s="2" t="s">
        <v>550</v>
      </c>
      <c r="C537" s="2" t="str" cm="1">
        <f t="array" ref="C537">INDEX(tbProduct[Product_ID],MATCH(1,(tbProduct[Product Category]=retail_sales_dataset[[#This Row],[Product Category]])*(tbProduct[Price per Unit]=retail_sales_dataset[[#This Row],[Price per Unit]]),0))</f>
        <v>PD0004</v>
      </c>
      <c r="D537" s="3">
        <v>44990</v>
      </c>
      <c r="E537" s="2">
        <v>4</v>
      </c>
      <c r="F537" s="2">
        <f>E537*_xlfn.XLOOKUP(C537,tbProduct[Product_ID],tbProduct[Price per Unit],,0)</f>
        <v>120</v>
      </c>
    </row>
    <row r="538" spans="1:6" x14ac:dyDescent="0.35">
      <c r="A538" s="2">
        <v>537</v>
      </c>
      <c r="B538" s="2" t="s">
        <v>551</v>
      </c>
      <c r="C538" s="2" t="str" cm="1">
        <f t="array" ref="C538">INDEX(tbProduct[Product_ID],MATCH(1,(tbProduct[Product Category]=retail_sales_dataset[[#This Row],[Product Category]])*(tbProduct[Price per Unit]=retail_sales_dataset[[#This Row],[Price per Unit]]),0))</f>
        <v>PD0013</v>
      </c>
      <c r="D538" s="3">
        <v>45080</v>
      </c>
      <c r="E538" s="2">
        <v>1</v>
      </c>
      <c r="F538" s="2">
        <f>E538*_xlfn.XLOOKUP(C538,tbProduct[Product_ID],tbProduct[Price per Unit],,0)</f>
        <v>500</v>
      </c>
    </row>
    <row r="539" spans="1:6" x14ac:dyDescent="0.35">
      <c r="A539" s="2">
        <v>538</v>
      </c>
      <c r="B539" s="2" t="s">
        <v>552</v>
      </c>
      <c r="C539" s="2" t="str" cm="1">
        <f t="array" ref="C539">INDEX(tbProduct[Product_ID],MATCH(1,(tbProduct[Product Category]=retail_sales_dataset[[#This Row],[Product Category]])*(tbProduct[Price per Unit]=retail_sales_dataset[[#This Row],[Price per Unit]]),0))</f>
        <v>PD0008</v>
      </c>
      <c r="D539" s="3">
        <v>45186</v>
      </c>
      <c r="E539" s="2">
        <v>3</v>
      </c>
      <c r="F539" s="2">
        <f>E539*_xlfn.XLOOKUP(C539,tbProduct[Product_ID],tbProduct[Price per Unit],,0)</f>
        <v>150</v>
      </c>
    </row>
    <row r="540" spans="1:6" x14ac:dyDescent="0.35">
      <c r="A540" s="2">
        <v>539</v>
      </c>
      <c r="B540" s="2" t="s">
        <v>553</v>
      </c>
      <c r="C540" s="2" t="str" cm="1">
        <f t="array" ref="C540">INDEX(tbProduct[Product_ID],MATCH(1,(tbProduct[Product Category]=retail_sales_dataset[[#This Row],[Product Category]])*(tbProduct[Price per Unit]=retail_sales_dataset[[#This Row],[Price per Unit]]),0))</f>
        <v>PD0013</v>
      </c>
      <c r="D540" s="3">
        <v>45085</v>
      </c>
      <c r="E540" s="2">
        <v>1</v>
      </c>
      <c r="F540" s="2">
        <f>E540*_xlfn.XLOOKUP(C540,tbProduct[Product_ID],tbProduct[Price per Unit],,0)</f>
        <v>500</v>
      </c>
    </row>
    <row r="541" spans="1:6" x14ac:dyDescent="0.35">
      <c r="A541" s="2">
        <v>540</v>
      </c>
      <c r="B541" s="2" t="s">
        <v>554</v>
      </c>
      <c r="C541" s="2" t="str" cm="1">
        <f t="array" ref="C541">INDEX(tbProduct[Product_ID],MATCH(1,(tbProduct[Product Category]=retail_sales_dataset[[#This Row],[Product Category]])*(tbProduct[Price per Unit]=retail_sales_dataset[[#This Row],[Price per Unit]]),0))</f>
        <v>PD0007</v>
      </c>
      <c r="D541" s="3">
        <v>45268</v>
      </c>
      <c r="E541" s="2">
        <v>3</v>
      </c>
      <c r="F541" s="2">
        <f>E541*_xlfn.XLOOKUP(C541,tbProduct[Product_ID],tbProduct[Price per Unit],,0)</f>
        <v>900</v>
      </c>
    </row>
    <row r="542" spans="1:6" x14ac:dyDescent="0.35">
      <c r="A542" s="2">
        <v>541</v>
      </c>
      <c r="B542" s="2" t="s">
        <v>555</v>
      </c>
      <c r="C542" s="2" t="str" cm="1">
        <f t="array" ref="C542">INDEX(tbProduct[Product_ID],MATCH(1,(tbProduct[Product Category]=retail_sales_dataset[[#This Row],[Product Category]])*(tbProduct[Price per Unit]=retail_sales_dataset[[#This Row],[Price per Unit]]),0))</f>
        <v>PD0013</v>
      </c>
      <c r="D542" s="3">
        <v>45136</v>
      </c>
      <c r="E542" s="2">
        <v>1</v>
      </c>
      <c r="F542" s="2">
        <f>E542*_xlfn.XLOOKUP(C542,tbProduct[Product_ID],tbProduct[Price per Unit],,0)</f>
        <v>500</v>
      </c>
    </row>
    <row r="543" spans="1:6" x14ac:dyDescent="0.35">
      <c r="A543" s="2">
        <v>542</v>
      </c>
      <c r="B543" s="2" t="s">
        <v>556</v>
      </c>
      <c r="C543" s="2" t="str" cm="1">
        <f t="array" ref="C543">INDEX(tbProduct[Product_ID],MATCH(1,(tbProduct[Product Category]=retail_sales_dataset[[#This Row],[Product Category]])*(tbProduct[Price per Unit]=retail_sales_dataset[[#This Row],[Price per Unit]]),0))</f>
        <v>PD0001</v>
      </c>
      <c r="D543" s="3">
        <v>45094</v>
      </c>
      <c r="E543" s="2">
        <v>1</v>
      </c>
      <c r="F543" s="2">
        <f>E543*_xlfn.XLOOKUP(C543,tbProduct[Product_ID],tbProduct[Price per Unit],,0)</f>
        <v>50</v>
      </c>
    </row>
    <row r="544" spans="1:6" x14ac:dyDescent="0.35">
      <c r="A544" s="2">
        <v>543</v>
      </c>
      <c r="B544" s="2" t="s">
        <v>557</v>
      </c>
      <c r="C544" s="2" t="str" cm="1">
        <f t="array" ref="C544">INDEX(tbProduct[Product_ID],MATCH(1,(tbProduct[Product Category]=retail_sales_dataset[[#This Row],[Product Category]])*(tbProduct[Price per Unit]=retail_sales_dataset[[#This Row],[Price per Unit]]),0))</f>
        <v>PD0014</v>
      </c>
      <c r="D544" s="3">
        <v>45133</v>
      </c>
      <c r="E544" s="2">
        <v>2</v>
      </c>
      <c r="F544" s="2">
        <f>E544*_xlfn.XLOOKUP(C544,tbProduct[Product_ID],tbProduct[Price per Unit],,0)</f>
        <v>600</v>
      </c>
    </row>
    <row r="545" spans="1:6" x14ac:dyDescent="0.35">
      <c r="A545" s="2">
        <v>544</v>
      </c>
      <c r="B545" s="2" t="s">
        <v>558</v>
      </c>
      <c r="C545" s="2" t="str" cm="1">
        <f t="array" ref="C545">INDEX(tbProduct[Product_ID],MATCH(1,(tbProduct[Product Category]=retail_sales_dataset[[#This Row],[Product Category]])*(tbProduct[Price per Unit]=retail_sales_dataset[[#This Row],[Price per Unit]]),0))</f>
        <v>PD0006</v>
      </c>
      <c r="D545" s="3">
        <v>45283</v>
      </c>
      <c r="E545" s="2">
        <v>1</v>
      </c>
      <c r="F545" s="2">
        <f>E545*_xlfn.XLOOKUP(C545,tbProduct[Product_ID],tbProduct[Price per Unit],,0)</f>
        <v>25</v>
      </c>
    </row>
    <row r="546" spans="1:6" x14ac:dyDescent="0.35">
      <c r="A546" s="2">
        <v>545</v>
      </c>
      <c r="B546" s="2" t="s">
        <v>559</v>
      </c>
      <c r="C546" s="2" t="str" cm="1">
        <f t="array" ref="C546">INDEX(tbProduct[Product_ID],MATCH(1,(tbProduct[Product Category]=retail_sales_dataset[[#This Row],[Product Category]])*(tbProduct[Price per Unit]=retail_sales_dataset[[#This Row],[Price per Unit]]),0))</f>
        <v>PD0005</v>
      </c>
      <c r="D546" s="3">
        <v>45078</v>
      </c>
      <c r="E546" s="2">
        <v>2</v>
      </c>
      <c r="F546" s="2">
        <f>E546*_xlfn.XLOOKUP(C546,tbProduct[Product_ID],tbProduct[Price per Unit],,0)</f>
        <v>50</v>
      </c>
    </row>
    <row r="547" spans="1:6" x14ac:dyDescent="0.35">
      <c r="A547" s="2">
        <v>546</v>
      </c>
      <c r="B547" s="2" t="s">
        <v>560</v>
      </c>
      <c r="C547" s="2" t="str" cm="1">
        <f t="array" ref="C547">INDEX(tbProduct[Product_ID],MATCH(1,(tbProduct[Product Category]=retail_sales_dataset[[#This Row],[Product Category]])*(tbProduct[Price per Unit]=retail_sales_dataset[[#This Row],[Price per Unit]]),0))</f>
        <v>PD0015</v>
      </c>
      <c r="D547" s="3">
        <v>45210</v>
      </c>
      <c r="E547" s="2">
        <v>4</v>
      </c>
      <c r="F547" s="2">
        <f>E547*_xlfn.XLOOKUP(C547,tbProduct[Product_ID],tbProduct[Price per Unit],,0)</f>
        <v>200</v>
      </c>
    </row>
    <row r="548" spans="1:6" x14ac:dyDescent="0.35">
      <c r="A548" s="2">
        <v>547</v>
      </c>
      <c r="B548" s="2" t="s">
        <v>561</v>
      </c>
      <c r="C548" s="2" t="str" cm="1">
        <f t="array" ref="C548">INDEX(tbProduct[Product_ID],MATCH(1,(tbProduct[Product Category]=retail_sales_dataset[[#This Row],[Product Category]])*(tbProduct[Price per Unit]=retail_sales_dataset[[#This Row],[Price per Unit]]),0))</f>
        <v>PD0002</v>
      </c>
      <c r="D548" s="3">
        <v>44992</v>
      </c>
      <c r="E548" s="2">
        <v>4</v>
      </c>
      <c r="F548" s="2">
        <f>E548*_xlfn.XLOOKUP(C548,tbProduct[Product_ID],tbProduct[Price per Unit],,0)</f>
        <v>2000</v>
      </c>
    </row>
    <row r="549" spans="1:6" x14ac:dyDescent="0.35">
      <c r="A549" s="2">
        <v>548</v>
      </c>
      <c r="B549" s="2" t="s">
        <v>562</v>
      </c>
      <c r="C549" s="2" t="str" cm="1">
        <f t="array" ref="C549">INDEX(tbProduct[Product_ID],MATCH(1,(tbProduct[Product Category]=retail_sales_dataset[[#This Row],[Product Category]])*(tbProduct[Price per Unit]=retail_sales_dataset[[#This Row],[Price per Unit]]),0))</f>
        <v>PD0011</v>
      </c>
      <c r="D549" s="3">
        <v>45025</v>
      </c>
      <c r="E549" s="2">
        <v>2</v>
      </c>
      <c r="F549" s="2">
        <f>E549*_xlfn.XLOOKUP(C549,tbProduct[Product_ID],tbProduct[Price per Unit],,0)</f>
        <v>60</v>
      </c>
    </row>
    <row r="550" spans="1:6" x14ac:dyDescent="0.35">
      <c r="A550" s="2">
        <v>549</v>
      </c>
      <c r="B550" s="2" t="s">
        <v>563</v>
      </c>
      <c r="C550" s="2" t="str" cm="1">
        <f t="array" ref="C550">INDEX(tbProduct[Product_ID],MATCH(1,(tbProduct[Product Category]=retail_sales_dataset[[#This Row],[Product Category]])*(tbProduct[Price per Unit]=retail_sales_dataset[[#This Row],[Price per Unit]]),0))</f>
        <v>PD0001</v>
      </c>
      <c r="D550" s="3">
        <v>45142</v>
      </c>
      <c r="E550" s="2">
        <v>2</v>
      </c>
      <c r="F550" s="2">
        <f>E550*_xlfn.XLOOKUP(C550,tbProduct[Product_ID],tbProduct[Price per Unit],,0)</f>
        <v>100</v>
      </c>
    </row>
    <row r="551" spans="1:6" x14ac:dyDescent="0.35">
      <c r="A551" s="2">
        <v>550</v>
      </c>
      <c r="B551" s="2" t="s">
        <v>564</v>
      </c>
      <c r="C551" s="2" t="str" cm="1">
        <f t="array" ref="C551">INDEX(tbProduct[Product_ID],MATCH(1,(tbProduct[Product Category]=retail_sales_dataset[[#This Row],[Product Category]])*(tbProduct[Price per Unit]=retail_sales_dataset[[#This Row],[Price per Unit]]),0))</f>
        <v>PD0012</v>
      </c>
      <c r="D551" s="3">
        <v>45267</v>
      </c>
      <c r="E551" s="2">
        <v>3</v>
      </c>
      <c r="F551" s="2">
        <f>E551*_xlfn.XLOOKUP(C551,tbProduct[Product_ID],tbProduct[Price per Unit],,0)</f>
        <v>900</v>
      </c>
    </row>
    <row r="552" spans="1:6" x14ac:dyDescent="0.35">
      <c r="A552" s="2">
        <v>551</v>
      </c>
      <c r="B552" s="2" t="s">
        <v>565</v>
      </c>
      <c r="C552" s="2" t="str" cm="1">
        <f t="array" ref="C552">INDEX(tbProduct[Product_ID],MATCH(1,(tbProduct[Product Category]=retail_sales_dataset[[#This Row],[Product Category]])*(tbProduct[Price per Unit]=retail_sales_dataset[[#This Row],[Price per Unit]]),0))</f>
        <v>PD0007</v>
      </c>
      <c r="D552" s="3">
        <v>45121</v>
      </c>
      <c r="E552" s="2">
        <v>3</v>
      </c>
      <c r="F552" s="2">
        <f>E552*_xlfn.XLOOKUP(C552,tbProduct[Product_ID],tbProduct[Price per Unit],,0)</f>
        <v>900</v>
      </c>
    </row>
    <row r="553" spans="1:6" x14ac:dyDescent="0.35">
      <c r="A553" s="2">
        <v>552</v>
      </c>
      <c r="B553" s="2" t="s">
        <v>566</v>
      </c>
      <c r="C553" s="2" t="str" cm="1">
        <f t="array" ref="C553">INDEX(tbProduct[Product_ID],MATCH(1,(tbProduct[Product Category]=retail_sales_dataset[[#This Row],[Product Category]])*(tbProduct[Price per Unit]=retail_sales_dataset[[#This Row],[Price per Unit]]),0))</f>
        <v>PD0006</v>
      </c>
      <c r="D553" s="3">
        <v>45273</v>
      </c>
      <c r="E553" s="2">
        <v>3</v>
      </c>
      <c r="F553" s="2">
        <f>E553*_xlfn.XLOOKUP(C553,tbProduct[Product_ID],tbProduct[Price per Unit],,0)</f>
        <v>75</v>
      </c>
    </row>
    <row r="554" spans="1:6" x14ac:dyDescent="0.35">
      <c r="A554" s="2">
        <v>553</v>
      </c>
      <c r="B554" s="2" t="s">
        <v>567</v>
      </c>
      <c r="C554" s="2" t="str" cm="1">
        <f t="array" ref="C554">INDEX(tbProduct[Product_ID],MATCH(1,(tbProduct[Product Category]=retail_sales_dataset[[#This Row],[Product Category]])*(tbProduct[Price per Unit]=retail_sales_dataset[[#This Row],[Price per Unit]]),0))</f>
        <v>PD0012</v>
      </c>
      <c r="D554" s="3">
        <v>45016</v>
      </c>
      <c r="E554" s="2">
        <v>4</v>
      </c>
      <c r="F554" s="2">
        <f>E554*_xlfn.XLOOKUP(C554,tbProduct[Product_ID],tbProduct[Price per Unit],,0)</f>
        <v>1200</v>
      </c>
    </row>
    <row r="555" spans="1:6" x14ac:dyDescent="0.35">
      <c r="A555" s="2">
        <v>554</v>
      </c>
      <c r="B555" s="2" t="s">
        <v>568</v>
      </c>
      <c r="C555" s="2" t="str" cm="1">
        <f t="array" ref="C555">INDEX(tbProduct[Product_ID],MATCH(1,(tbProduct[Product Category]=retail_sales_dataset[[#This Row],[Product Category]])*(tbProduct[Price per Unit]=retail_sales_dataset[[#This Row],[Price per Unit]]),0))</f>
        <v>PD0001</v>
      </c>
      <c r="D555" s="3">
        <v>45242</v>
      </c>
      <c r="E555" s="2">
        <v>3</v>
      </c>
      <c r="F555" s="2">
        <f>E555*_xlfn.XLOOKUP(C555,tbProduct[Product_ID],tbProduct[Price per Unit],,0)</f>
        <v>150</v>
      </c>
    </row>
    <row r="556" spans="1:6" x14ac:dyDescent="0.35">
      <c r="A556" s="2">
        <v>555</v>
      </c>
      <c r="B556" s="2" t="s">
        <v>569</v>
      </c>
      <c r="C556" s="2" t="str" cm="1">
        <f t="array" ref="C556">INDEX(tbProduct[Product_ID],MATCH(1,(tbProduct[Product Category]=retail_sales_dataset[[#This Row],[Product Category]])*(tbProduct[Price per Unit]=retail_sales_dataset[[#This Row],[Price per Unit]]),0))</f>
        <v>PD0014</v>
      </c>
      <c r="D556" s="3">
        <v>45218</v>
      </c>
      <c r="E556" s="2">
        <v>1</v>
      </c>
      <c r="F556" s="2">
        <f>E556*_xlfn.XLOOKUP(C556,tbProduct[Product_ID],tbProduct[Price per Unit],,0)</f>
        <v>300</v>
      </c>
    </row>
    <row r="557" spans="1:6" x14ac:dyDescent="0.35">
      <c r="A557" s="2">
        <v>556</v>
      </c>
      <c r="B557" s="2" t="s">
        <v>570</v>
      </c>
      <c r="C557" s="2" t="str" cm="1">
        <f t="array" ref="C557">INDEX(tbProduct[Product_ID],MATCH(1,(tbProduct[Product Category]=retail_sales_dataset[[#This Row],[Product Category]])*(tbProduct[Price per Unit]=retail_sales_dataset[[#This Row],[Price per Unit]]),0))</f>
        <v>PD0015</v>
      </c>
      <c r="D557" s="3">
        <v>45081</v>
      </c>
      <c r="E557" s="2">
        <v>1</v>
      </c>
      <c r="F557" s="2">
        <f>E557*_xlfn.XLOOKUP(C557,tbProduct[Product_ID],tbProduct[Price per Unit],,0)</f>
        <v>50</v>
      </c>
    </row>
    <row r="558" spans="1:6" x14ac:dyDescent="0.35">
      <c r="A558" s="2">
        <v>557</v>
      </c>
      <c r="B558" s="2" t="s">
        <v>571</v>
      </c>
      <c r="C558" s="2" t="str" cm="1">
        <f t="array" ref="C558">INDEX(tbProduct[Product_ID],MATCH(1,(tbProduct[Product Category]=retail_sales_dataset[[#This Row],[Product Category]])*(tbProduct[Price per Unit]=retail_sales_dataset[[#This Row],[Price per Unit]]),0))</f>
        <v>PD0004</v>
      </c>
      <c r="D558" s="3">
        <v>45134</v>
      </c>
      <c r="E558" s="2">
        <v>3</v>
      </c>
      <c r="F558" s="2">
        <f>E558*_xlfn.XLOOKUP(C558,tbProduct[Product_ID],tbProduct[Price per Unit],,0)</f>
        <v>90</v>
      </c>
    </row>
    <row r="559" spans="1:6" x14ac:dyDescent="0.35">
      <c r="A559" s="2">
        <v>558</v>
      </c>
      <c r="B559" s="2" t="s">
        <v>572</v>
      </c>
      <c r="C559" s="2" t="str" cm="1">
        <f t="array" ref="C559">INDEX(tbProduct[Product_ID],MATCH(1,(tbProduct[Product Category]=retail_sales_dataset[[#This Row],[Product Category]])*(tbProduct[Price per Unit]=retail_sales_dataset[[#This Row],[Price per Unit]]),0))</f>
        <v>PD0005</v>
      </c>
      <c r="D559" s="3">
        <v>45207</v>
      </c>
      <c r="E559" s="2">
        <v>1</v>
      </c>
      <c r="F559" s="2">
        <f>E559*_xlfn.XLOOKUP(C559,tbProduct[Product_ID],tbProduct[Price per Unit],,0)</f>
        <v>25</v>
      </c>
    </row>
    <row r="560" spans="1:6" x14ac:dyDescent="0.35">
      <c r="A560" s="2">
        <v>559</v>
      </c>
      <c r="B560" s="2" t="s">
        <v>573</v>
      </c>
      <c r="C560" s="2" t="str" cm="1">
        <f t="array" ref="C560">INDEX(tbProduct[Product_ID],MATCH(1,(tbProduct[Product Category]=retail_sales_dataset[[#This Row],[Product Category]])*(tbProduct[Price per Unit]=retail_sales_dataset[[#This Row],[Price per Unit]]),0))</f>
        <v>PD0012</v>
      </c>
      <c r="D560" s="3">
        <v>44927</v>
      </c>
      <c r="E560" s="2">
        <v>4</v>
      </c>
      <c r="F560" s="2">
        <f>E560*_xlfn.XLOOKUP(C560,tbProduct[Product_ID],tbProduct[Price per Unit],,0)</f>
        <v>1200</v>
      </c>
    </row>
    <row r="561" spans="1:6" x14ac:dyDescent="0.35">
      <c r="A561" s="2">
        <v>560</v>
      </c>
      <c r="B561" s="2" t="s">
        <v>574</v>
      </c>
      <c r="C561" s="2" t="str" cm="1">
        <f t="array" ref="C561">INDEX(tbProduct[Product_ID],MATCH(1,(tbProduct[Product Category]=retail_sales_dataset[[#This Row],[Product Category]])*(tbProduct[Price per Unit]=retail_sales_dataset[[#This Row],[Price per Unit]]),0))</f>
        <v>PD0015</v>
      </c>
      <c r="D561" s="3">
        <v>45082</v>
      </c>
      <c r="E561" s="2">
        <v>1</v>
      </c>
      <c r="F561" s="2">
        <f>E561*_xlfn.XLOOKUP(C561,tbProduct[Product_ID],tbProduct[Price per Unit],,0)</f>
        <v>50</v>
      </c>
    </row>
    <row r="562" spans="1:6" x14ac:dyDescent="0.35">
      <c r="A562" s="2">
        <v>561</v>
      </c>
      <c r="B562" s="2" t="s">
        <v>575</v>
      </c>
      <c r="C562" s="2" t="str" cm="1">
        <f t="array" ref="C562">INDEX(tbProduct[Product_ID],MATCH(1,(tbProduct[Product Category]=retail_sales_dataset[[#This Row],[Product Category]])*(tbProduct[Price per Unit]=retail_sales_dataset[[#This Row],[Price per Unit]]),0))</f>
        <v>PD0002</v>
      </c>
      <c r="D562" s="3">
        <v>45073</v>
      </c>
      <c r="E562" s="2">
        <v>4</v>
      </c>
      <c r="F562" s="2">
        <f>E562*_xlfn.XLOOKUP(C562,tbProduct[Product_ID],tbProduct[Price per Unit],,0)</f>
        <v>2000</v>
      </c>
    </row>
    <row r="563" spans="1:6" x14ac:dyDescent="0.35">
      <c r="A563" s="2">
        <v>562</v>
      </c>
      <c r="B563" s="2" t="s">
        <v>576</v>
      </c>
      <c r="C563" s="2" t="str" cm="1">
        <f t="array" ref="C563">INDEX(tbProduct[Product_ID],MATCH(1,(tbProduct[Product Category]=retail_sales_dataset[[#This Row],[Product Category]])*(tbProduct[Price per Unit]=retail_sales_dataset[[#This Row],[Price per Unit]]),0))</f>
        <v>PD0006</v>
      </c>
      <c r="D563" s="3">
        <v>45034</v>
      </c>
      <c r="E563" s="2">
        <v>2</v>
      </c>
      <c r="F563" s="2">
        <f>E563*_xlfn.XLOOKUP(C563,tbProduct[Product_ID],tbProduct[Price per Unit],,0)</f>
        <v>50</v>
      </c>
    </row>
    <row r="564" spans="1:6" x14ac:dyDescent="0.35">
      <c r="A564" s="2">
        <v>563</v>
      </c>
      <c r="B564" s="2" t="s">
        <v>577</v>
      </c>
      <c r="C564" s="2" t="str" cm="1">
        <f t="array" ref="C564">INDEX(tbProduct[Product_ID],MATCH(1,(tbProduct[Product Category]=retail_sales_dataset[[#This Row],[Product Category]])*(tbProduct[Price per Unit]=retail_sales_dataset[[#This Row],[Price per Unit]]),0))</f>
        <v>PD0011</v>
      </c>
      <c r="D564" s="3">
        <v>45147</v>
      </c>
      <c r="E564" s="2">
        <v>2</v>
      </c>
      <c r="F564" s="2">
        <f>E564*_xlfn.XLOOKUP(C564,tbProduct[Product_ID],tbProduct[Price per Unit],,0)</f>
        <v>60</v>
      </c>
    </row>
    <row r="565" spans="1:6" x14ac:dyDescent="0.35">
      <c r="A565" s="2">
        <v>564</v>
      </c>
      <c r="B565" s="2" t="s">
        <v>578</v>
      </c>
      <c r="C565" s="2" t="str" cm="1">
        <f t="array" ref="C565">INDEX(tbProduct[Product_ID],MATCH(1,(tbProduct[Product Category]=retail_sales_dataset[[#This Row],[Product Category]])*(tbProduct[Price per Unit]=retail_sales_dataset[[#This Row],[Price per Unit]]),0))</f>
        <v>PD0015</v>
      </c>
      <c r="D565" s="3">
        <v>45223</v>
      </c>
      <c r="E565" s="2">
        <v>2</v>
      </c>
      <c r="F565" s="2">
        <f>E565*_xlfn.XLOOKUP(C565,tbProduct[Product_ID],tbProduct[Price per Unit],,0)</f>
        <v>100</v>
      </c>
    </row>
    <row r="566" spans="1:6" x14ac:dyDescent="0.35">
      <c r="A566" s="2">
        <v>565</v>
      </c>
      <c r="B566" s="2" t="s">
        <v>579</v>
      </c>
      <c r="C566" s="2" t="str" cm="1">
        <f t="array" ref="C566">INDEX(tbProduct[Product_ID],MATCH(1,(tbProduct[Product Category]=retail_sales_dataset[[#This Row],[Product Category]])*(tbProduct[Price per Unit]=retail_sales_dataset[[#This Row],[Price per Unit]]),0))</f>
        <v>PD0004</v>
      </c>
      <c r="D566" s="3">
        <v>45237</v>
      </c>
      <c r="E566" s="2">
        <v>2</v>
      </c>
      <c r="F566" s="2">
        <f>E566*_xlfn.XLOOKUP(C566,tbProduct[Product_ID],tbProduct[Price per Unit],,0)</f>
        <v>60</v>
      </c>
    </row>
    <row r="567" spans="1:6" x14ac:dyDescent="0.35">
      <c r="A567" s="2">
        <v>566</v>
      </c>
      <c r="B567" s="2" t="s">
        <v>580</v>
      </c>
      <c r="C567" s="2" t="str" cm="1">
        <f t="array" ref="C567">INDEX(tbProduct[Product_ID],MATCH(1,(tbProduct[Product Category]=retail_sales_dataset[[#This Row],[Product Category]])*(tbProduct[Price per Unit]=retail_sales_dataset[[#This Row],[Price per Unit]]),0))</f>
        <v>PD0011</v>
      </c>
      <c r="D567" s="3">
        <v>45262</v>
      </c>
      <c r="E567" s="2">
        <v>1</v>
      </c>
      <c r="F567" s="2">
        <f>E567*_xlfn.XLOOKUP(C567,tbProduct[Product_ID],tbProduct[Price per Unit],,0)</f>
        <v>30</v>
      </c>
    </row>
    <row r="568" spans="1:6" x14ac:dyDescent="0.35">
      <c r="A568" s="2">
        <v>567</v>
      </c>
      <c r="B568" s="2" t="s">
        <v>581</v>
      </c>
      <c r="C568" s="2" t="str" cm="1">
        <f t="array" ref="C568">INDEX(tbProduct[Product_ID],MATCH(1,(tbProduct[Product Category]=retail_sales_dataset[[#This Row],[Product Category]])*(tbProduct[Price per Unit]=retail_sales_dataset[[#This Row],[Price per Unit]]),0))</f>
        <v>PD0012</v>
      </c>
      <c r="D568" s="3">
        <v>45091</v>
      </c>
      <c r="E568" s="2">
        <v>3</v>
      </c>
      <c r="F568" s="2">
        <f>E568*_xlfn.XLOOKUP(C568,tbProduct[Product_ID],tbProduct[Price per Unit],,0)</f>
        <v>900</v>
      </c>
    </row>
    <row r="569" spans="1:6" x14ac:dyDescent="0.35">
      <c r="A569" s="2">
        <v>568</v>
      </c>
      <c r="B569" s="2" t="s">
        <v>582</v>
      </c>
      <c r="C569" s="2" t="str" cm="1">
        <f t="array" ref="C569">INDEX(tbProduct[Product_ID],MATCH(1,(tbProduct[Product Category]=retail_sales_dataset[[#This Row],[Product Category]])*(tbProduct[Price per Unit]=retail_sales_dataset[[#This Row],[Price per Unit]]),0))</f>
        <v>PD0007</v>
      </c>
      <c r="D569" s="3">
        <v>45165</v>
      </c>
      <c r="E569" s="2">
        <v>1</v>
      </c>
      <c r="F569" s="2">
        <f>E569*_xlfn.XLOOKUP(C569,tbProduct[Product_ID],tbProduct[Price per Unit],,0)</f>
        <v>300</v>
      </c>
    </row>
    <row r="570" spans="1:6" x14ac:dyDescent="0.35">
      <c r="A570" s="2">
        <v>569</v>
      </c>
      <c r="B570" s="2" t="s">
        <v>583</v>
      </c>
      <c r="C570" s="2" t="str" cm="1">
        <f t="array" ref="C570">INDEX(tbProduct[Product_ID],MATCH(1,(tbProduct[Product Category]=retail_sales_dataset[[#This Row],[Product Category]])*(tbProduct[Price per Unit]=retail_sales_dataset[[#This Row],[Price per Unit]]),0))</f>
        <v>PD0015</v>
      </c>
      <c r="D570" s="3">
        <v>45153</v>
      </c>
      <c r="E570" s="2">
        <v>4</v>
      </c>
      <c r="F570" s="2">
        <f>E570*_xlfn.XLOOKUP(C570,tbProduct[Product_ID],tbProduct[Price per Unit],,0)</f>
        <v>200</v>
      </c>
    </row>
    <row r="571" spans="1:6" x14ac:dyDescent="0.35">
      <c r="A571" s="2">
        <v>570</v>
      </c>
      <c r="B571" s="2" t="s">
        <v>584</v>
      </c>
      <c r="C571" s="2" t="str" cm="1">
        <f t="array" ref="C571">INDEX(tbProduct[Product_ID],MATCH(1,(tbProduct[Product Category]=retail_sales_dataset[[#This Row],[Product Category]])*(tbProduct[Price per Unit]=retail_sales_dataset[[#This Row],[Price per Unit]]),0))</f>
        <v>PD0002</v>
      </c>
      <c r="D571" s="3">
        <v>45153</v>
      </c>
      <c r="E571" s="2">
        <v>1</v>
      </c>
      <c r="F571" s="2">
        <f>E571*_xlfn.XLOOKUP(C571,tbProduct[Product_ID],tbProduct[Price per Unit],,0)</f>
        <v>500</v>
      </c>
    </row>
    <row r="572" spans="1:6" x14ac:dyDescent="0.35">
      <c r="A572" s="2">
        <v>571</v>
      </c>
      <c r="B572" s="2" t="s">
        <v>585</v>
      </c>
      <c r="C572" s="2" t="str" cm="1">
        <f t="array" ref="C572">INDEX(tbProduct[Product_ID],MATCH(1,(tbProduct[Product Category]=retail_sales_dataset[[#This Row],[Product Category]])*(tbProduct[Price per Unit]=retail_sales_dataset[[#This Row],[Price per Unit]]),0))</f>
        <v>PD0015</v>
      </c>
      <c r="D572" s="3">
        <v>45272</v>
      </c>
      <c r="E572" s="2">
        <v>1</v>
      </c>
      <c r="F572" s="2">
        <f>E572*_xlfn.XLOOKUP(C572,tbProduct[Product_ID],tbProduct[Price per Unit],,0)</f>
        <v>50</v>
      </c>
    </row>
    <row r="573" spans="1:6" x14ac:dyDescent="0.35">
      <c r="A573" s="2">
        <v>572</v>
      </c>
      <c r="B573" s="2" t="s">
        <v>586</v>
      </c>
      <c r="C573" s="2" t="str" cm="1">
        <f t="array" ref="C573">INDEX(tbProduct[Product_ID],MATCH(1,(tbProduct[Product Category]=retail_sales_dataset[[#This Row],[Product Category]])*(tbProduct[Price per Unit]=retail_sales_dataset[[#This Row],[Price per Unit]]),0))</f>
        <v>PD0002</v>
      </c>
      <c r="D573" s="3">
        <v>45036</v>
      </c>
      <c r="E573" s="2">
        <v>4</v>
      </c>
      <c r="F573" s="2">
        <f>E573*_xlfn.XLOOKUP(C573,tbProduct[Product_ID],tbProduct[Price per Unit],,0)</f>
        <v>2000</v>
      </c>
    </row>
    <row r="574" spans="1:6" x14ac:dyDescent="0.35">
      <c r="A574" s="2">
        <v>573</v>
      </c>
      <c r="B574" s="2" t="s">
        <v>587</v>
      </c>
      <c r="C574" s="2" t="str" cm="1">
        <f t="array" ref="C574">INDEX(tbProduct[Product_ID],MATCH(1,(tbProduct[Product Category]=retail_sales_dataset[[#This Row],[Product Category]])*(tbProduct[Price per Unit]=retail_sales_dataset[[#This Row],[Price per Unit]]),0))</f>
        <v>PD0004</v>
      </c>
      <c r="D574" s="3">
        <v>45188</v>
      </c>
      <c r="E574" s="2">
        <v>2</v>
      </c>
      <c r="F574" s="2">
        <f>E574*_xlfn.XLOOKUP(C574,tbProduct[Product_ID],tbProduct[Price per Unit],,0)</f>
        <v>60</v>
      </c>
    </row>
    <row r="575" spans="1:6" x14ac:dyDescent="0.35">
      <c r="A575" s="2">
        <v>574</v>
      </c>
      <c r="B575" s="2" t="s">
        <v>588</v>
      </c>
      <c r="C575" s="2" t="str" cm="1">
        <f t="array" ref="C575">INDEX(tbProduct[Product_ID],MATCH(1,(tbProduct[Product Category]=retail_sales_dataset[[#This Row],[Product Category]])*(tbProduct[Price per Unit]=retail_sales_dataset[[#This Row],[Price per Unit]]),0))</f>
        <v>PD0006</v>
      </c>
      <c r="D575" s="3">
        <v>45169</v>
      </c>
      <c r="E575" s="2">
        <v>2</v>
      </c>
      <c r="F575" s="2">
        <f>E575*_xlfn.XLOOKUP(C575,tbProduct[Product_ID],tbProduct[Price per Unit],,0)</f>
        <v>50</v>
      </c>
    </row>
    <row r="576" spans="1:6" x14ac:dyDescent="0.35">
      <c r="A576" s="2">
        <v>575</v>
      </c>
      <c r="B576" s="2" t="s">
        <v>589</v>
      </c>
      <c r="C576" s="2" t="str" cm="1">
        <f t="array" ref="C576">INDEX(tbProduct[Product_ID],MATCH(1,(tbProduct[Product Category]=retail_sales_dataset[[#This Row],[Product Category]])*(tbProduct[Price per Unit]=retail_sales_dataset[[#This Row],[Price per Unit]]),0))</f>
        <v>PD0008</v>
      </c>
      <c r="D576" s="3">
        <v>45013</v>
      </c>
      <c r="E576" s="2">
        <v>2</v>
      </c>
      <c r="F576" s="2">
        <f>E576*_xlfn.XLOOKUP(C576,tbProduct[Product_ID],tbProduct[Price per Unit],,0)</f>
        <v>100</v>
      </c>
    </row>
    <row r="577" spans="1:6" x14ac:dyDescent="0.35">
      <c r="A577" s="2">
        <v>576</v>
      </c>
      <c r="B577" s="2" t="s">
        <v>590</v>
      </c>
      <c r="C577" s="2" t="str" cm="1">
        <f t="array" ref="C577">INDEX(tbProduct[Product_ID],MATCH(1,(tbProduct[Product Category]=retail_sales_dataset[[#This Row],[Product Category]])*(tbProduct[Price per Unit]=retail_sales_dataset[[#This Row],[Price per Unit]]),0))</f>
        <v>PD0001</v>
      </c>
      <c r="D577" s="3">
        <v>45264</v>
      </c>
      <c r="E577" s="2">
        <v>3</v>
      </c>
      <c r="F577" s="2">
        <f>E577*_xlfn.XLOOKUP(C577,tbProduct[Product_ID],tbProduct[Price per Unit],,0)</f>
        <v>150</v>
      </c>
    </row>
    <row r="578" spans="1:6" x14ac:dyDescent="0.35">
      <c r="A578" s="2">
        <v>577</v>
      </c>
      <c r="B578" s="2" t="s">
        <v>591</v>
      </c>
      <c r="C578" s="2" t="str" cm="1">
        <f t="array" ref="C578">INDEX(tbProduct[Product_ID],MATCH(1,(tbProduct[Product Category]=retail_sales_dataset[[#This Row],[Product Category]])*(tbProduct[Price per Unit]=retail_sales_dataset[[#This Row],[Price per Unit]]),0))</f>
        <v>PD0013</v>
      </c>
      <c r="D578" s="3">
        <v>44970</v>
      </c>
      <c r="E578" s="2">
        <v>4</v>
      </c>
      <c r="F578" s="2">
        <f>E578*_xlfn.XLOOKUP(C578,tbProduct[Product_ID],tbProduct[Price per Unit],,0)</f>
        <v>2000</v>
      </c>
    </row>
    <row r="579" spans="1:6" x14ac:dyDescent="0.35">
      <c r="A579" s="2">
        <v>578</v>
      </c>
      <c r="B579" s="2" t="s">
        <v>592</v>
      </c>
      <c r="C579" s="2" t="str" cm="1">
        <f t="array" ref="C579">INDEX(tbProduct[Product_ID],MATCH(1,(tbProduct[Product Category]=retail_sales_dataset[[#This Row],[Product Category]])*(tbProduct[Price per Unit]=retail_sales_dataset[[#This Row],[Price per Unit]]),0))</f>
        <v>PD0011</v>
      </c>
      <c r="D579" s="3">
        <v>45072</v>
      </c>
      <c r="E579" s="2">
        <v>4</v>
      </c>
      <c r="F579" s="2">
        <f>E579*_xlfn.XLOOKUP(C579,tbProduct[Product_ID],tbProduct[Price per Unit],,0)</f>
        <v>120</v>
      </c>
    </row>
    <row r="580" spans="1:6" x14ac:dyDescent="0.35">
      <c r="A580" s="2">
        <v>579</v>
      </c>
      <c r="B580" s="2" t="s">
        <v>593</v>
      </c>
      <c r="C580" s="2" t="str" cm="1">
        <f t="array" ref="C580">INDEX(tbProduct[Product_ID],MATCH(1,(tbProduct[Product Category]=retail_sales_dataset[[#This Row],[Product Category]])*(tbProduct[Price per Unit]=retail_sales_dataset[[#This Row],[Price per Unit]]),0))</f>
        <v>PD0003</v>
      </c>
      <c r="D580" s="3">
        <v>45190</v>
      </c>
      <c r="E580" s="2">
        <v>1</v>
      </c>
      <c r="F580" s="2">
        <f>E580*_xlfn.XLOOKUP(C580,tbProduct[Product_ID],tbProduct[Price per Unit],,0)</f>
        <v>30</v>
      </c>
    </row>
    <row r="581" spans="1:6" x14ac:dyDescent="0.35">
      <c r="A581" s="2">
        <v>580</v>
      </c>
      <c r="B581" s="2" t="s">
        <v>594</v>
      </c>
      <c r="C581" s="2" t="str" cm="1">
        <f t="array" ref="C581">INDEX(tbProduct[Product_ID],MATCH(1,(tbProduct[Product Category]=retail_sales_dataset[[#This Row],[Product Category]])*(tbProduct[Price per Unit]=retail_sales_dataset[[#This Row],[Price per Unit]]),0))</f>
        <v>PD0002</v>
      </c>
      <c r="D581" s="3">
        <v>45266</v>
      </c>
      <c r="E581" s="2">
        <v>3</v>
      </c>
      <c r="F581" s="2">
        <f>E581*_xlfn.XLOOKUP(C581,tbProduct[Product_ID],tbProduct[Price per Unit],,0)</f>
        <v>1500</v>
      </c>
    </row>
    <row r="582" spans="1:6" x14ac:dyDescent="0.35">
      <c r="A582" s="2">
        <v>581</v>
      </c>
      <c r="B582" s="2" t="s">
        <v>595</v>
      </c>
      <c r="C582" s="2" t="str" cm="1">
        <f t="array" ref="C582">INDEX(tbProduct[Product_ID],MATCH(1,(tbProduct[Product Category]=retail_sales_dataset[[#This Row],[Product Category]])*(tbProduct[Price per Unit]=retail_sales_dataset[[#This Row],[Price per Unit]]),0))</f>
        <v>PD0004</v>
      </c>
      <c r="D582" s="3">
        <v>45251</v>
      </c>
      <c r="E582" s="2">
        <v>2</v>
      </c>
      <c r="F582" s="2">
        <f>E582*_xlfn.XLOOKUP(C582,tbProduct[Product_ID],tbProduct[Price per Unit],,0)</f>
        <v>60</v>
      </c>
    </row>
    <row r="583" spans="1:6" x14ac:dyDescent="0.35">
      <c r="A583" s="2">
        <v>582</v>
      </c>
      <c r="B583" s="2" t="s">
        <v>596</v>
      </c>
      <c r="C583" s="2" t="str" cm="1">
        <f t="array" ref="C583">INDEX(tbProduct[Product_ID],MATCH(1,(tbProduct[Product Category]=retail_sales_dataset[[#This Row],[Product Category]])*(tbProduct[Price per Unit]=retail_sales_dataset[[#This Row],[Price per Unit]]),0))</f>
        <v>PD0012</v>
      </c>
      <c r="D583" s="3">
        <v>45244</v>
      </c>
      <c r="E583" s="2">
        <v>3</v>
      </c>
      <c r="F583" s="2">
        <f>E583*_xlfn.XLOOKUP(C583,tbProduct[Product_ID],tbProduct[Price per Unit],,0)</f>
        <v>900</v>
      </c>
    </row>
    <row r="584" spans="1:6" x14ac:dyDescent="0.35">
      <c r="A584" s="2">
        <v>583</v>
      </c>
      <c r="B584" s="2" t="s">
        <v>597</v>
      </c>
      <c r="C584" s="2" t="str" cm="1">
        <f t="array" ref="C584">INDEX(tbProduct[Product_ID],MATCH(1,(tbProduct[Product Category]=retail_sales_dataset[[#This Row],[Product Category]])*(tbProduct[Price per Unit]=retail_sales_dataset[[#This Row],[Price per Unit]]),0))</f>
        <v>PD0006</v>
      </c>
      <c r="D584" s="3">
        <v>45098</v>
      </c>
      <c r="E584" s="2">
        <v>4</v>
      </c>
      <c r="F584" s="2">
        <f>E584*_xlfn.XLOOKUP(C584,tbProduct[Product_ID],tbProduct[Price per Unit],,0)</f>
        <v>100</v>
      </c>
    </row>
    <row r="585" spans="1:6" x14ac:dyDescent="0.35">
      <c r="A585" s="2">
        <v>584</v>
      </c>
      <c r="B585" s="2" t="s">
        <v>598</v>
      </c>
      <c r="C585" s="2" t="str" cm="1">
        <f t="array" ref="C585">INDEX(tbProduct[Product_ID],MATCH(1,(tbProduct[Product Category]=retail_sales_dataset[[#This Row],[Product Category]])*(tbProduct[Price per Unit]=retail_sales_dataset[[#This Row],[Price per Unit]]),0))</f>
        <v>PD0001</v>
      </c>
      <c r="D585" s="3">
        <v>44974</v>
      </c>
      <c r="E585" s="2">
        <v>4</v>
      </c>
      <c r="F585" s="2">
        <f>E585*_xlfn.XLOOKUP(C585,tbProduct[Product_ID],tbProduct[Price per Unit],,0)</f>
        <v>200</v>
      </c>
    </row>
    <row r="586" spans="1:6" x14ac:dyDescent="0.35">
      <c r="A586" s="2">
        <v>585</v>
      </c>
      <c r="B586" s="2" t="s">
        <v>599</v>
      </c>
      <c r="C586" s="2" t="str" cm="1">
        <f t="array" ref="C586">INDEX(tbProduct[Product_ID],MATCH(1,(tbProduct[Product Category]=retail_sales_dataset[[#This Row],[Product Category]])*(tbProduct[Price per Unit]=retail_sales_dataset[[#This Row],[Price per Unit]]),0))</f>
        <v>PD0005</v>
      </c>
      <c r="D586" s="3">
        <v>45047</v>
      </c>
      <c r="E586" s="2">
        <v>1</v>
      </c>
      <c r="F586" s="2">
        <f>E586*_xlfn.XLOOKUP(C586,tbProduct[Product_ID],tbProduct[Price per Unit],,0)</f>
        <v>25</v>
      </c>
    </row>
    <row r="587" spans="1:6" x14ac:dyDescent="0.35">
      <c r="A587" s="2">
        <v>586</v>
      </c>
      <c r="B587" s="2" t="s">
        <v>600</v>
      </c>
      <c r="C587" s="2" t="str" cm="1">
        <f t="array" ref="C587">INDEX(tbProduct[Product_ID],MATCH(1,(tbProduct[Product Category]=retail_sales_dataset[[#This Row],[Product Category]])*(tbProduct[Price per Unit]=retail_sales_dataset[[#This Row],[Price per Unit]]),0))</f>
        <v>PD0015</v>
      </c>
      <c r="D587" s="3">
        <v>45271</v>
      </c>
      <c r="E587" s="2">
        <v>1</v>
      </c>
      <c r="F587" s="2">
        <f>E587*_xlfn.XLOOKUP(C587,tbProduct[Product_ID],tbProduct[Price per Unit],,0)</f>
        <v>50</v>
      </c>
    </row>
    <row r="588" spans="1:6" x14ac:dyDescent="0.35">
      <c r="A588" s="2">
        <v>587</v>
      </c>
      <c r="B588" s="2" t="s">
        <v>601</v>
      </c>
      <c r="C588" s="2" t="str" cm="1">
        <f t="array" ref="C588">INDEX(tbProduct[Product_ID],MATCH(1,(tbProduct[Product Category]=retail_sales_dataset[[#This Row],[Product Category]])*(tbProduct[Price per Unit]=retail_sales_dataset[[#This Row],[Price per Unit]]),0))</f>
        <v>PD0014</v>
      </c>
      <c r="D588" s="3">
        <v>45085</v>
      </c>
      <c r="E588" s="2">
        <v>4</v>
      </c>
      <c r="F588" s="2">
        <f>E588*_xlfn.XLOOKUP(C588,tbProduct[Product_ID],tbProduct[Price per Unit],,0)</f>
        <v>1200</v>
      </c>
    </row>
    <row r="589" spans="1:6" x14ac:dyDescent="0.35">
      <c r="A589" s="2">
        <v>588</v>
      </c>
      <c r="B589" s="2" t="s">
        <v>602</v>
      </c>
      <c r="C589" s="2" t="str" cm="1">
        <f t="array" ref="C589">INDEX(tbProduct[Product_ID],MATCH(1,(tbProduct[Product Category]=retail_sales_dataset[[#This Row],[Product Category]])*(tbProduct[Price per Unit]=retail_sales_dataset[[#This Row],[Price per Unit]]),0))</f>
        <v>PD0003</v>
      </c>
      <c r="D589" s="3">
        <v>45042</v>
      </c>
      <c r="E589" s="2">
        <v>2</v>
      </c>
      <c r="F589" s="2">
        <f>E589*_xlfn.XLOOKUP(C589,tbProduct[Product_ID],tbProduct[Price per Unit],,0)</f>
        <v>60</v>
      </c>
    </row>
    <row r="590" spans="1:6" x14ac:dyDescent="0.35">
      <c r="A590" s="2">
        <v>589</v>
      </c>
      <c r="B590" s="2" t="s">
        <v>603</v>
      </c>
      <c r="C590" s="2" t="str" cm="1">
        <f t="array" ref="C590">INDEX(tbProduct[Product_ID],MATCH(1,(tbProduct[Product Category]=retail_sales_dataset[[#This Row],[Product Category]])*(tbProduct[Price per Unit]=retail_sales_dataset[[#This Row],[Price per Unit]]),0))</f>
        <v>PD0013</v>
      </c>
      <c r="D590" s="3">
        <v>45028</v>
      </c>
      <c r="E590" s="2">
        <v>2</v>
      </c>
      <c r="F590" s="2">
        <f>E590*_xlfn.XLOOKUP(C590,tbProduct[Product_ID],tbProduct[Price per Unit],,0)</f>
        <v>1000</v>
      </c>
    </row>
    <row r="591" spans="1:6" x14ac:dyDescent="0.35">
      <c r="A591" s="2">
        <v>590</v>
      </c>
      <c r="B591" s="2" t="s">
        <v>604</v>
      </c>
      <c r="C591" s="2" t="str" cm="1">
        <f t="array" ref="C591">INDEX(tbProduct[Product_ID],MATCH(1,(tbProduct[Product Category]=retail_sales_dataset[[#This Row],[Product Category]])*(tbProduct[Price per Unit]=retail_sales_dataset[[#This Row],[Price per Unit]]),0))</f>
        <v>PD0012</v>
      </c>
      <c r="D591" s="3">
        <v>45002</v>
      </c>
      <c r="E591" s="2">
        <v>3</v>
      </c>
      <c r="F591" s="2">
        <f>E591*_xlfn.XLOOKUP(C591,tbProduct[Product_ID],tbProduct[Price per Unit],,0)</f>
        <v>900</v>
      </c>
    </row>
    <row r="592" spans="1:6" x14ac:dyDescent="0.35">
      <c r="A592" s="2">
        <v>591</v>
      </c>
      <c r="B592" s="2" t="s">
        <v>605</v>
      </c>
      <c r="C592" s="2" t="str" cm="1">
        <f t="array" ref="C592">INDEX(tbProduct[Product_ID],MATCH(1,(tbProduct[Product Category]=retail_sales_dataset[[#This Row],[Product Category]])*(tbProduct[Price per Unit]=retail_sales_dataset[[#This Row],[Price per Unit]]),0))</f>
        <v>PD0006</v>
      </c>
      <c r="D592" s="3">
        <v>44939</v>
      </c>
      <c r="E592" s="2">
        <v>4</v>
      </c>
      <c r="F592" s="2">
        <f>E592*_xlfn.XLOOKUP(C592,tbProduct[Product_ID],tbProduct[Price per Unit],,0)</f>
        <v>100</v>
      </c>
    </row>
    <row r="593" spans="1:6" x14ac:dyDescent="0.35">
      <c r="A593" s="2">
        <v>592</v>
      </c>
      <c r="B593" s="2" t="s">
        <v>606</v>
      </c>
      <c r="C593" s="2" t="str" cm="1">
        <f t="array" ref="C593">INDEX(tbProduct[Product_ID],MATCH(1,(tbProduct[Product Category]=retail_sales_dataset[[#This Row],[Product Category]])*(tbProduct[Price per Unit]=retail_sales_dataset[[#This Row],[Price per Unit]]),0))</f>
        <v>PD0013</v>
      </c>
      <c r="D593" s="3">
        <v>44950</v>
      </c>
      <c r="E593" s="2">
        <v>4</v>
      </c>
      <c r="F593" s="2">
        <f>E593*_xlfn.XLOOKUP(C593,tbProduct[Product_ID],tbProduct[Price per Unit],,0)</f>
        <v>2000</v>
      </c>
    </row>
    <row r="594" spans="1:6" x14ac:dyDescent="0.35">
      <c r="A594" s="2">
        <v>593</v>
      </c>
      <c r="B594" s="2" t="s">
        <v>607</v>
      </c>
      <c r="C594" s="2" t="str" cm="1">
        <f t="array" ref="C594">INDEX(tbProduct[Product_ID],MATCH(1,(tbProduct[Product Category]=retail_sales_dataset[[#This Row],[Product Category]])*(tbProduct[Price per Unit]=retail_sales_dataset[[#This Row],[Price per Unit]]),0))</f>
        <v>PD0003</v>
      </c>
      <c r="D594" s="3">
        <v>45052</v>
      </c>
      <c r="E594" s="2">
        <v>2</v>
      </c>
      <c r="F594" s="2">
        <f>E594*_xlfn.XLOOKUP(C594,tbProduct[Product_ID],tbProduct[Price per Unit],,0)</f>
        <v>60</v>
      </c>
    </row>
    <row r="595" spans="1:6" x14ac:dyDescent="0.35">
      <c r="A595" s="2">
        <v>594</v>
      </c>
      <c r="B595" s="2" t="s">
        <v>608</v>
      </c>
      <c r="C595" s="2" t="str" cm="1">
        <f t="array" ref="C595">INDEX(tbProduct[Product_ID],MATCH(1,(tbProduct[Product Category]=retail_sales_dataset[[#This Row],[Product Category]])*(tbProduct[Price per Unit]=retail_sales_dataset[[#This Row],[Price per Unit]]),0))</f>
        <v>PD0007</v>
      </c>
      <c r="D595" s="3">
        <v>45170</v>
      </c>
      <c r="E595" s="2">
        <v>2</v>
      </c>
      <c r="F595" s="2">
        <f>E595*_xlfn.XLOOKUP(C595,tbProduct[Product_ID],tbProduct[Price per Unit],,0)</f>
        <v>600</v>
      </c>
    </row>
    <row r="596" spans="1:6" x14ac:dyDescent="0.35">
      <c r="A596" s="2">
        <v>595</v>
      </c>
      <c r="B596" s="2" t="s">
        <v>609</v>
      </c>
      <c r="C596" s="2" t="str" cm="1">
        <f t="array" ref="C596">INDEX(tbProduct[Product_ID],MATCH(1,(tbProduct[Product Category]=retail_sales_dataset[[#This Row],[Product Category]])*(tbProduct[Price per Unit]=retail_sales_dataset[[#This Row],[Price per Unit]]),0))</f>
        <v>PD0002</v>
      </c>
      <c r="D596" s="3">
        <v>45239</v>
      </c>
      <c r="E596" s="2">
        <v>4</v>
      </c>
      <c r="F596" s="2">
        <f>E596*_xlfn.XLOOKUP(C596,tbProduct[Product_ID],tbProduct[Price per Unit],,0)</f>
        <v>2000</v>
      </c>
    </row>
    <row r="597" spans="1:6" x14ac:dyDescent="0.35">
      <c r="A597" s="2">
        <v>596</v>
      </c>
      <c r="B597" s="2" t="s">
        <v>610</v>
      </c>
      <c r="C597" s="2" t="str" cm="1">
        <f t="array" ref="C597">INDEX(tbProduct[Product_ID],MATCH(1,(tbProduct[Product Category]=retail_sales_dataset[[#This Row],[Product Category]])*(tbProduct[Price per Unit]=retail_sales_dataset[[#This Row],[Price per Unit]]),0))</f>
        <v>PD0007</v>
      </c>
      <c r="D597" s="3">
        <v>44964</v>
      </c>
      <c r="E597" s="2">
        <v>1</v>
      </c>
      <c r="F597" s="2">
        <f>E597*_xlfn.XLOOKUP(C597,tbProduct[Product_ID],tbProduct[Price per Unit],,0)</f>
        <v>300</v>
      </c>
    </row>
    <row r="598" spans="1:6" x14ac:dyDescent="0.35">
      <c r="A598" s="2">
        <v>597</v>
      </c>
      <c r="B598" s="2" t="s">
        <v>611</v>
      </c>
      <c r="C598" s="2" t="str" cm="1">
        <f t="array" ref="C598">INDEX(tbProduct[Product_ID],MATCH(1,(tbProduct[Product Category]=retail_sales_dataset[[#This Row],[Product Category]])*(tbProduct[Price per Unit]=retail_sales_dataset[[#This Row],[Price per Unit]]),0))</f>
        <v>PD0014</v>
      </c>
      <c r="D598" s="3">
        <v>45160</v>
      </c>
      <c r="E598" s="2">
        <v>4</v>
      </c>
      <c r="F598" s="2">
        <f>E598*_xlfn.XLOOKUP(C598,tbProduct[Product_ID],tbProduct[Price per Unit],,0)</f>
        <v>1200</v>
      </c>
    </row>
    <row r="599" spans="1:6" x14ac:dyDescent="0.35">
      <c r="A599" s="2">
        <v>598</v>
      </c>
      <c r="B599" s="2" t="s">
        <v>612</v>
      </c>
      <c r="C599" s="2" t="str" cm="1">
        <f t="array" ref="C599">INDEX(tbProduct[Product_ID],MATCH(1,(tbProduct[Product Category]=retail_sales_dataset[[#This Row],[Product Category]])*(tbProduct[Price per Unit]=retail_sales_dataset[[#This Row],[Price per Unit]]),0))</f>
        <v>PD0004</v>
      </c>
      <c r="D599" s="3">
        <v>45139</v>
      </c>
      <c r="E599" s="2">
        <v>4</v>
      </c>
      <c r="F599" s="2">
        <f>E599*_xlfn.XLOOKUP(C599,tbProduct[Product_ID],tbProduct[Price per Unit],,0)</f>
        <v>120</v>
      </c>
    </row>
    <row r="600" spans="1:6" x14ac:dyDescent="0.35">
      <c r="A600" s="2">
        <v>599</v>
      </c>
      <c r="B600" s="2" t="s">
        <v>613</v>
      </c>
      <c r="C600" s="2" t="str" cm="1">
        <f t="array" ref="C600">INDEX(tbProduct[Product_ID],MATCH(1,(tbProduct[Product Category]=retail_sales_dataset[[#This Row],[Product Category]])*(tbProduct[Price per Unit]=retail_sales_dataset[[#This Row],[Price per Unit]]),0))</f>
        <v>PD0001</v>
      </c>
      <c r="D600" s="3">
        <v>45249</v>
      </c>
      <c r="E600" s="2">
        <v>2</v>
      </c>
      <c r="F600" s="2">
        <f>E600*_xlfn.XLOOKUP(C600,tbProduct[Product_ID],tbProduct[Price per Unit],,0)</f>
        <v>100</v>
      </c>
    </row>
    <row r="601" spans="1:6" x14ac:dyDescent="0.35">
      <c r="A601" s="2">
        <v>600</v>
      </c>
      <c r="B601" s="2" t="s">
        <v>614</v>
      </c>
      <c r="C601" s="2" t="str" cm="1">
        <f t="array" ref="C601">INDEX(tbProduct[Product_ID],MATCH(1,(tbProduct[Product Category]=retail_sales_dataset[[#This Row],[Product Category]])*(tbProduct[Price per Unit]=retail_sales_dataset[[#This Row],[Price per Unit]]),0))</f>
        <v>PD0013</v>
      </c>
      <c r="D601" s="3">
        <v>45221</v>
      </c>
      <c r="E601" s="2">
        <v>2</v>
      </c>
      <c r="F601" s="2">
        <f>E601*_xlfn.XLOOKUP(C601,tbProduct[Product_ID],tbProduct[Price per Unit],,0)</f>
        <v>1000</v>
      </c>
    </row>
    <row r="602" spans="1:6" x14ac:dyDescent="0.35">
      <c r="A602" s="2">
        <v>601</v>
      </c>
      <c r="B602" s="2" t="s">
        <v>615</v>
      </c>
      <c r="C602" s="2" t="str" cm="1">
        <f t="array" ref="C602">INDEX(tbProduct[Product_ID],MATCH(1,(tbProduct[Product Category]=retail_sales_dataset[[#This Row],[Product Category]])*(tbProduct[Price per Unit]=retail_sales_dataset[[#This Row],[Price per Unit]]),0))</f>
        <v>PD0011</v>
      </c>
      <c r="D602" s="3">
        <v>45026</v>
      </c>
      <c r="E602" s="2">
        <v>1</v>
      </c>
      <c r="F602" s="2">
        <f>E602*_xlfn.XLOOKUP(C602,tbProduct[Product_ID],tbProduct[Price per Unit],,0)</f>
        <v>30</v>
      </c>
    </row>
    <row r="603" spans="1:6" x14ac:dyDescent="0.35">
      <c r="A603" s="2">
        <v>602</v>
      </c>
      <c r="B603" s="2" t="s">
        <v>616</v>
      </c>
      <c r="C603" s="2" t="str" cm="1">
        <f t="array" ref="C603">INDEX(tbProduct[Product_ID],MATCH(1,(tbProduct[Product Category]=retail_sales_dataset[[#This Row],[Product Category]])*(tbProduct[Price per Unit]=retail_sales_dataset[[#This Row],[Price per Unit]]),0))</f>
        <v>PD0007</v>
      </c>
      <c r="D603" s="3">
        <v>45283</v>
      </c>
      <c r="E603" s="2">
        <v>1</v>
      </c>
      <c r="F603" s="2">
        <f>E603*_xlfn.XLOOKUP(C603,tbProduct[Product_ID],tbProduct[Price per Unit],,0)</f>
        <v>300</v>
      </c>
    </row>
    <row r="604" spans="1:6" x14ac:dyDescent="0.35">
      <c r="A604" s="2">
        <v>603</v>
      </c>
      <c r="B604" s="2" t="s">
        <v>617</v>
      </c>
      <c r="C604" s="2" t="str" cm="1">
        <f t="array" ref="C604">INDEX(tbProduct[Product_ID],MATCH(1,(tbProduct[Product Category]=retail_sales_dataset[[#This Row],[Product Category]])*(tbProduct[Price per Unit]=retail_sales_dataset[[#This Row],[Price per Unit]]),0))</f>
        <v>PD0011</v>
      </c>
      <c r="D604" s="3">
        <v>45123</v>
      </c>
      <c r="E604" s="2">
        <v>3</v>
      </c>
      <c r="F604" s="2">
        <f>E604*_xlfn.XLOOKUP(C604,tbProduct[Product_ID],tbProduct[Price per Unit],,0)</f>
        <v>90</v>
      </c>
    </row>
    <row r="605" spans="1:6" x14ac:dyDescent="0.35">
      <c r="A605" s="2">
        <v>604</v>
      </c>
      <c r="B605" s="2" t="s">
        <v>618</v>
      </c>
      <c r="C605" s="2" t="str" cm="1">
        <f t="array" ref="C605">INDEX(tbProduct[Product_ID],MATCH(1,(tbProduct[Product Category]=retail_sales_dataset[[#This Row],[Product Category]])*(tbProduct[Price per Unit]=retail_sales_dataset[[#This Row],[Price per Unit]]),0))</f>
        <v>PD0015</v>
      </c>
      <c r="D605" s="3">
        <v>45180</v>
      </c>
      <c r="E605" s="2">
        <v>4</v>
      </c>
      <c r="F605" s="2">
        <f>E605*_xlfn.XLOOKUP(C605,tbProduct[Product_ID],tbProduct[Price per Unit],,0)</f>
        <v>200</v>
      </c>
    </row>
    <row r="606" spans="1:6" x14ac:dyDescent="0.35">
      <c r="A606" s="2">
        <v>605</v>
      </c>
      <c r="B606" s="2" t="s">
        <v>619</v>
      </c>
      <c r="C606" s="2" t="str" cm="1">
        <f t="array" ref="C606">INDEX(tbProduct[Product_ID],MATCH(1,(tbProduct[Product Category]=retail_sales_dataset[[#This Row],[Product Category]])*(tbProduct[Price per Unit]=retail_sales_dataset[[#This Row],[Price per Unit]]),0))</f>
        <v>PD0010</v>
      </c>
      <c r="D606" s="3">
        <v>45131</v>
      </c>
      <c r="E606" s="2">
        <v>2</v>
      </c>
      <c r="F606" s="2">
        <f>E606*_xlfn.XLOOKUP(C606,tbProduct[Product_ID],tbProduct[Price per Unit],,0)</f>
        <v>1000</v>
      </c>
    </row>
    <row r="607" spans="1:6" x14ac:dyDescent="0.35">
      <c r="A607" s="2">
        <v>606</v>
      </c>
      <c r="B607" s="2" t="s">
        <v>620</v>
      </c>
      <c r="C607" s="2" t="str" cm="1">
        <f t="array" ref="C607">INDEX(tbProduct[Product_ID],MATCH(1,(tbProduct[Product Category]=retail_sales_dataset[[#This Row],[Product Category]])*(tbProduct[Price per Unit]=retail_sales_dataset[[#This Row],[Price per Unit]]),0))</f>
        <v>PD0015</v>
      </c>
      <c r="D607" s="3">
        <v>45051</v>
      </c>
      <c r="E607" s="2">
        <v>1</v>
      </c>
      <c r="F607" s="2">
        <f>E607*_xlfn.XLOOKUP(C607,tbProduct[Product_ID],tbProduct[Price per Unit],,0)</f>
        <v>50</v>
      </c>
    </row>
    <row r="608" spans="1:6" x14ac:dyDescent="0.35">
      <c r="A608" s="2">
        <v>607</v>
      </c>
      <c r="B608" s="2" t="s">
        <v>621</v>
      </c>
      <c r="C608" s="2" t="str" cm="1">
        <f t="array" ref="C608">INDEX(tbProduct[Product_ID],MATCH(1,(tbProduct[Product Category]=retail_sales_dataset[[#This Row],[Product Category]])*(tbProduct[Price per Unit]=retail_sales_dataset[[#This Row],[Price per Unit]]),0))</f>
        <v>PD0005</v>
      </c>
      <c r="D608" s="3">
        <v>45002</v>
      </c>
      <c r="E608" s="2">
        <v>3</v>
      </c>
      <c r="F608" s="2">
        <f>E608*_xlfn.XLOOKUP(C608,tbProduct[Product_ID],tbProduct[Price per Unit],,0)</f>
        <v>75</v>
      </c>
    </row>
    <row r="609" spans="1:6" x14ac:dyDescent="0.35">
      <c r="A609" s="2">
        <v>608</v>
      </c>
      <c r="B609" s="2" t="s">
        <v>622</v>
      </c>
      <c r="C609" s="2" t="str" cm="1">
        <f t="array" ref="C609">INDEX(tbProduct[Product_ID],MATCH(1,(tbProduct[Product Category]=retail_sales_dataset[[#This Row],[Product Category]])*(tbProduct[Price per Unit]=retail_sales_dataset[[#This Row],[Price per Unit]]),0))</f>
        <v>PD0010</v>
      </c>
      <c r="D609" s="3">
        <v>45262</v>
      </c>
      <c r="E609" s="2">
        <v>3</v>
      </c>
      <c r="F609" s="2">
        <f>E609*_xlfn.XLOOKUP(C609,tbProduct[Product_ID],tbProduct[Price per Unit],,0)</f>
        <v>1500</v>
      </c>
    </row>
    <row r="610" spans="1:6" x14ac:dyDescent="0.35">
      <c r="A610" s="2">
        <v>609</v>
      </c>
      <c r="B610" s="2" t="s">
        <v>623</v>
      </c>
      <c r="C610" s="2" t="str" cm="1">
        <f t="array" ref="C610">INDEX(tbProduct[Product_ID],MATCH(1,(tbProduct[Product Category]=retail_sales_dataset[[#This Row],[Product Category]])*(tbProduct[Price per Unit]=retail_sales_dataset[[#This Row],[Price per Unit]]),0))</f>
        <v>PD0008</v>
      </c>
      <c r="D610" s="3">
        <v>45279</v>
      </c>
      <c r="E610" s="2">
        <v>2</v>
      </c>
      <c r="F610" s="2">
        <f>E610*_xlfn.XLOOKUP(C610,tbProduct[Product_ID],tbProduct[Price per Unit],,0)</f>
        <v>100</v>
      </c>
    </row>
    <row r="611" spans="1:6" x14ac:dyDescent="0.35">
      <c r="A611" s="2">
        <v>610</v>
      </c>
      <c r="B611" s="2" t="s">
        <v>624</v>
      </c>
      <c r="C611" s="2" t="str" cm="1">
        <f t="array" ref="C611">INDEX(tbProduct[Product_ID],MATCH(1,(tbProduct[Product Category]=retail_sales_dataset[[#This Row],[Product Category]])*(tbProduct[Price per Unit]=retail_sales_dataset[[#This Row],[Price per Unit]]),0))</f>
        <v>PD0014</v>
      </c>
      <c r="D611" s="3">
        <v>44929</v>
      </c>
      <c r="E611" s="2">
        <v>2</v>
      </c>
      <c r="F611" s="2">
        <f>E611*_xlfn.XLOOKUP(C611,tbProduct[Product_ID],tbProduct[Price per Unit],,0)</f>
        <v>600</v>
      </c>
    </row>
    <row r="612" spans="1:6" x14ac:dyDescent="0.35">
      <c r="A612" s="2">
        <v>611</v>
      </c>
      <c r="B612" s="2" t="s">
        <v>625</v>
      </c>
      <c r="C612" s="2" t="str" cm="1">
        <f t="array" ref="C612">INDEX(tbProduct[Product_ID],MATCH(1,(tbProduct[Product Category]=retail_sales_dataset[[#This Row],[Product Category]])*(tbProduct[Price per Unit]=retail_sales_dataset[[#This Row],[Price per Unit]]),0))</f>
        <v>PD0013</v>
      </c>
      <c r="D612" s="3">
        <v>44981</v>
      </c>
      <c r="E612" s="2">
        <v>3</v>
      </c>
      <c r="F612" s="2">
        <f>E612*_xlfn.XLOOKUP(C612,tbProduct[Product_ID],tbProduct[Price per Unit],,0)</f>
        <v>1500</v>
      </c>
    </row>
    <row r="613" spans="1:6" x14ac:dyDescent="0.35">
      <c r="A613" s="2">
        <v>612</v>
      </c>
      <c r="B613" s="2" t="s">
        <v>626</v>
      </c>
      <c r="C613" s="2" t="str" cm="1">
        <f t="array" ref="C613">INDEX(tbProduct[Product_ID],MATCH(1,(tbProduct[Product Category]=retail_sales_dataset[[#This Row],[Product Category]])*(tbProduct[Price per Unit]=retail_sales_dataset[[#This Row],[Price per Unit]]),0))</f>
        <v>PD0010</v>
      </c>
      <c r="D613" s="3">
        <v>45144</v>
      </c>
      <c r="E613" s="2">
        <v>1</v>
      </c>
      <c r="F613" s="2">
        <f>E613*_xlfn.XLOOKUP(C613,tbProduct[Product_ID],tbProduct[Price per Unit],,0)</f>
        <v>500</v>
      </c>
    </row>
    <row r="614" spans="1:6" x14ac:dyDescent="0.35">
      <c r="A614" s="2">
        <v>613</v>
      </c>
      <c r="B614" s="2" t="s">
        <v>627</v>
      </c>
      <c r="C614" s="2" t="str" cm="1">
        <f t="array" ref="C614">INDEX(tbProduct[Product_ID],MATCH(1,(tbProduct[Product Category]=retail_sales_dataset[[#This Row],[Product Category]])*(tbProduct[Price per Unit]=retail_sales_dataset[[#This Row],[Price per Unit]]),0))</f>
        <v>PD0011</v>
      </c>
      <c r="D614" s="3">
        <v>45039</v>
      </c>
      <c r="E614" s="2">
        <v>3</v>
      </c>
      <c r="F614" s="2">
        <f>E614*_xlfn.XLOOKUP(C614,tbProduct[Product_ID],tbProduct[Price per Unit],,0)</f>
        <v>90</v>
      </c>
    </row>
    <row r="615" spans="1:6" x14ac:dyDescent="0.35">
      <c r="A615" s="2">
        <v>614</v>
      </c>
      <c r="B615" s="2" t="s">
        <v>628</v>
      </c>
      <c r="C615" s="2" t="str" cm="1">
        <f t="array" ref="C615">INDEX(tbProduct[Product_ID],MATCH(1,(tbProduct[Product Category]=retail_sales_dataset[[#This Row],[Product Category]])*(tbProduct[Price per Unit]=retail_sales_dataset[[#This Row],[Price per Unit]]),0))</f>
        <v>PD0014</v>
      </c>
      <c r="D615" s="3">
        <v>45017</v>
      </c>
      <c r="E615" s="2">
        <v>4</v>
      </c>
      <c r="F615" s="2">
        <f>E615*_xlfn.XLOOKUP(C615,tbProduct[Product_ID],tbProduct[Price per Unit],,0)</f>
        <v>1200</v>
      </c>
    </row>
    <row r="616" spans="1:6" x14ac:dyDescent="0.35">
      <c r="A616" s="2">
        <v>615</v>
      </c>
      <c r="B616" s="2" t="s">
        <v>629</v>
      </c>
      <c r="C616" s="2" t="str" cm="1">
        <f t="array" ref="C616">INDEX(tbProduct[Product_ID],MATCH(1,(tbProduct[Product Category]=retail_sales_dataset[[#This Row],[Product Category]])*(tbProduct[Price per Unit]=retail_sales_dataset[[#This Row],[Price per Unit]]),0))</f>
        <v>PD0005</v>
      </c>
      <c r="D616" s="3">
        <v>45283</v>
      </c>
      <c r="E616" s="2">
        <v>4</v>
      </c>
      <c r="F616" s="2">
        <f>E616*_xlfn.XLOOKUP(C616,tbProduct[Product_ID],tbProduct[Price per Unit],,0)</f>
        <v>100</v>
      </c>
    </row>
    <row r="617" spans="1:6" x14ac:dyDescent="0.35">
      <c r="A617" s="2">
        <v>616</v>
      </c>
      <c r="B617" s="2" t="s">
        <v>630</v>
      </c>
      <c r="C617" s="2" t="str" cm="1">
        <f t="array" ref="C617">INDEX(tbProduct[Product_ID],MATCH(1,(tbProduct[Product Category]=retail_sales_dataset[[#This Row],[Product Category]])*(tbProduct[Price per Unit]=retail_sales_dataset[[#This Row],[Price per Unit]]),0))</f>
        <v>PD0008</v>
      </c>
      <c r="D617" s="3">
        <v>45192</v>
      </c>
      <c r="E617" s="2">
        <v>2</v>
      </c>
      <c r="F617" s="2">
        <f>E617*_xlfn.XLOOKUP(C617,tbProduct[Product_ID],tbProduct[Price per Unit],,0)</f>
        <v>100</v>
      </c>
    </row>
    <row r="618" spans="1:6" x14ac:dyDescent="0.35">
      <c r="A618" s="2">
        <v>617</v>
      </c>
      <c r="B618" s="2" t="s">
        <v>631</v>
      </c>
      <c r="C618" s="2" t="str" cm="1">
        <f t="array" ref="C618">INDEX(tbProduct[Product_ID],MATCH(1,(tbProduct[Product Category]=retail_sales_dataset[[#This Row],[Product Category]])*(tbProduct[Price per Unit]=retail_sales_dataset[[#This Row],[Price per Unit]]),0))</f>
        <v>PD0003</v>
      </c>
      <c r="D618" s="3">
        <v>45164</v>
      </c>
      <c r="E618" s="2">
        <v>1</v>
      </c>
      <c r="F618" s="2">
        <f>E618*_xlfn.XLOOKUP(C618,tbProduct[Product_ID],tbProduct[Price per Unit],,0)</f>
        <v>30</v>
      </c>
    </row>
    <row r="619" spans="1:6" x14ac:dyDescent="0.35">
      <c r="A619" s="2">
        <v>618</v>
      </c>
      <c r="B619" s="2" t="s">
        <v>632</v>
      </c>
      <c r="C619" s="2" t="str" cm="1">
        <f t="array" ref="C619">INDEX(tbProduct[Product_ID],MATCH(1,(tbProduct[Product Category]=retail_sales_dataset[[#This Row],[Product Category]])*(tbProduct[Price per Unit]=retail_sales_dataset[[#This Row],[Price per Unit]]),0))</f>
        <v>PD0001</v>
      </c>
      <c r="D619" s="3">
        <v>44952</v>
      </c>
      <c r="E619" s="2">
        <v>1</v>
      </c>
      <c r="F619" s="2">
        <f>E619*_xlfn.XLOOKUP(C619,tbProduct[Product_ID],tbProduct[Price per Unit],,0)</f>
        <v>50</v>
      </c>
    </row>
    <row r="620" spans="1:6" x14ac:dyDescent="0.35">
      <c r="A620" s="2">
        <v>619</v>
      </c>
      <c r="B620" s="2" t="s">
        <v>633</v>
      </c>
      <c r="C620" s="2" t="str" cm="1">
        <f t="array" ref="C620">INDEX(tbProduct[Product_ID],MATCH(1,(tbProduct[Product Category]=retail_sales_dataset[[#This Row],[Product Category]])*(tbProduct[Price per Unit]=retail_sales_dataset[[#This Row],[Price per Unit]]),0))</f>
        <v>PD0006</v>
      </c>
      <c r="D620" s="3">
        <v>45212</v>
      </c>
      <c r="E620" s="2">
        <v>4</v>
      </c>
      <c r="F620" s="2">
        <f>E620*_xlfn.XLOOKUP(C620,tbProduct[Product_ID],tbProduct[Price per Unit],,0)</f>
        <v>100</v>
      </c>
    </row>
    <row r="621" spans="1:6" x14ac:dyDescent="0.35">
      <c r="A621" s="2">
        <v>620</v>
      </c>
      <c r="B621" s="2" t="s">
        <v>634</v>
      </c>
      <c r="C621" s="2" t="str" cm="1">
        <f t="array" ref="C621">INDEX(tbProduct[Product_ID],MATCH(1,(tbProduct[Product Category]=retail_sales_dataset[[#This Row],[Product Category]])*(tbProduct[Price per Unit]=retail_sales_dataset[[#This Row],[Price per Unit]]),0))</f>
        <v>PD0006</v>
      </c>
      <c r="D621" s="3">
        <v>45054</v>
      </c>
      <c r="E621" s="2">
        <v>3</v>
      </c>
      <c r="F621" s="2">
        <f>E621*_xlfn.XLOOKUP(C621,tbProduct[Product_ID],tbProduct[Price per Unit],,0)</f>
        <v>75</v>
      </c>
    </row>
    <row r="622" spans="1:6" x14ac:dyDescent="0.35">
      <c r="A622" s="2">
        <v>621</v>
      </c>
      <c r="B622" s="2" t="s">
        <v>635</v>
      </c>
      <c r="C622" s="2" t="str" cm="1">
        <f t="array" ref="C622">INDEX(tbProduct[Product_ID],MATCH(1,(tbProduct[Product Category]=retail_sales_dataset[[#This Row],[Product Category]])*(tbProduct[Price per Unit]=retail_sales_dataset[[#This Row],[Price per Unit]]),0))</f>
        <v>PD0013</v>
      </c>
      <c r="D622" s="3">
        <v>44989</v>
      </c>
      <c r="E622" s="2">
        <v>2</v>
      </c>
      <c r="F622" s="2">
        <f>E622*_xlfn.XLOOKUP(C622,tbProduct[Product_ID],tbProduct[Price per Unit],,0)</f>
        <v>1000</v>
      </c>
    </row>
    <row r="623" spans="1:6" x14ac:dyDescent="0.35">
      <c r="A623" s="2">
        <v>622</v>
      </c>
      <c r="B623" s="2" t="s">
        <v>636</v>
      </c>
      <c r="C623" s="2" t="str" cm="1">
        <f t="array" ref="C623">INDEX(tbProduct[Product_ID],MATCH(1,(tbProduct[Product Category]=retail_sales_dataset[[#This Row],[Product Category]])*(tbProduct[Price per Unit]=retail_sales_dataset[[#This Row],[Price per Unit]]),0))</f>
        <v>PD0009</v>
      </c>
      <c r="D623" s="3">
        <v>45160</v>
      </c>
      <c r="E623" s="2">
        <v>3</v>
      </c>
      <c r="F623" s="2">
        <f>E623*_xlfn.XLOOKUP(C623,tbProduct[Product_ID],tbProduct[Price per Unit],,0)</f>
        <v>75</v>
      </c>
    </row>
    <row r="624" spans="1:6" x14ac:dyDescent="0.35">
      <c r="A624" s="2">
        <v>623</v>
      </c>
      <c r="B624" s="2" t="s">
        <v>637</v>
      </c>
      <c r="C624" s="2" t="str" cm="1">
        <f t="array" ref="C624">INDEX(tbProduct[Product_ID],MATCH(1,(tbProduct[Product Category]=retail_sales_dataset[[#This Row],[Product Category]])*(tbProduct[Price per Unit]=retail_sales_dataset[[#This Row],[Price per Unit]]),0))</f>
        <v>PD0008</v>
      </c>
      <c r="D624" s="3">
        <v>44995</v>
      </c>
      <c r="E624" s="2">
        <v>3</v>
      </c>
      <c r="F624" s="2">
        <f>E624*_xlfn.XLOOKUP(C624,tbProduct[Product_ID],tbProduct[Price per Unit],,0)</f>
        <v>150</v>
      </c>
    </row>
    <row r="625" spans="1:6" x14ac:dyDescent="0.35">
      <c r="A625" s="2">
        <v>624</v>
      </c>
      <c r="B625" s="2" t="s">
        <v>638</v>
      </c>
      <c r="C625" s="2" t="str" cm="1">
        <f t="array" ref="C625">INDEX(tbProduct[Product_ID],MATCH(1,(tbProduct[Product Category]=retail_sales_dataset[[#This Row],[Product Category]])*(tbProduct[Price per Unit]=retail_sales_dataset[[#This Row],[Price per Unit]]),0))</f>
        <v>PD0014</v>
      </c>
      <c r="D625" s="3">
        <v>45164</v>
      </c>
      <c r="E625" s="2">
        <v>3</v>
      </c>
      <c r="F625" s="2">
        <f>E625*_xlfn.XLOOKUP(C625,tbProduct[Product_ID],tbProduct[Price per Unit],,0)</f>
        <v>900</v>
      </c>
    </row>
    <row r="626" spans="1:6" x14ac:dyDescent="0.35">
      <c r="A626" s="2">
        <v>625</v>
      </c>
      <c r="B626" s="2" t="s">
        <v>639</v>
      </c>
      <c r="C626" s="2" t="str" cm="1">
        <f t="array" ref="C626">INDEX(tbProduct[Product_ID],MATCH(1,(tbProduct[Product Category]=retail_sales_dataset[[#This Row],[Product Category]])*(tbProduct[Price per Unit]=retail_sales_dataset[[#This Row],[Price per Unit]]),0))</f>
        <v>PD0012</v>
      </c>
      <c r="D626" s="3">
        <v>45268</v>
      </c>
      <c r="E626" s="2">
        <v>1</v>
      </c>
      <c r="F626" s="2">
        <f>E626*_xlfn.XLOOKUP(C626,tbProduct[Product_ID],tbProduct[Price per Unit],,0)</f>
        <v>300</v>
      </c>
    </row>
    <row r="627" spans="1:6" x14ac:dyDescent="0.35">
      <c r="A627" s="2">
        <v>626</v>
      </c>
      <c r="B627" s="2" t="s">
        <v>640</v>
      </c>
      <c r="C627" s="2" t="str" cm="1">
        <f t="array" ref="C627">INDEX(tbProduct[Product_ID],MATCH(1,(tbProduct[Product Category]=retail_sales_dataset[[#This Row],[Product Category]])*(tbProduct[Price per Unit]=retail_sales_dataset[[#This Row],[Price per Unit]]),0))</f>
        <v>PD0002</v>
      </c>
      <c r="D627" s="3">
        <v>45198</v>
      </c>
      <c r="E627" s="2">
        <v>4</v>
      </c>
      <c r="F627" s="2">
        <f>E627*_xlfn.XLOOKUP(C627,tbProduct[Product_ID],tbProduct[Price per Unit],,0)</f>
        <v>2000</v>
      </c>
    </row>
    <row r="628" spans="1:6" x14ac:dyDescent="0.35">
      <c r="A628" s="2">
        <v>627</v>
      </c>
      <c r="B628" s="2" t="s">
        <v>641</v>
      </c>
      <c r="C628" s="2" t="str" cm="1">
        <f t="array" ref="C628">INDEX(tbProduct[Product_ID],MATCH(1,(tbProduct[Product Category]=retail_sales_dataset[[#This Row],[Product Category]])*(tbProduct[Price per Unit]=retail_sales_dataset[[#This Row],[Price per Unit]]),0))</f>
        <v>PD0008</v>
      </c>
      <c r="D628" s="3">
        <v>45213</v>
      </c>
      <c r="E628" s="2">
        <v>1</v>
      </c>
      <c r="F628" s="2">
        <f>E628*_xlfn.XLOOKUP(C628,tbProduct[Product_ID],tbProduct[Price per Unit],,0)</f>
        <v>50</v>
      </c>
    </row>
    <row r="629" spans="1:6" x14ac:dyDescent="0.35">
      <c r="A629" s="2">
        <v>628</v>
      </c>
      <c r="B629" s="2" t="s">
        <v>642</v>
      </c>
      <c r="C629" s="2" t="str" cm="1">
        <f t="array" ref="C629">INDEX(tbProduct[Product_ID],MATCH(1,(tbProduct[Product Category]=retail_sales_dataset[[#This Row],[Product Category]])*(tbProduct[Price per Unit]=retail_sales_dataset[[#This Row],[Price per Unit]]),0))</f>
        <v>PD0001</v>
      </c>
      <c r="D629" s="3">
        <v>45231</v>
      </c>
      <c r="E629" s="2">
        <v>4</v>
      </c>
      <c r="F629" s="2">
        <f>E629*_xlfn.XLOOKUP(C629,tbProduct[Product_ID],tbProduct[Price per Unit],,0)</f>
        <v>200</v>
      </c>
    </row>
    <row r="630" spans="1:6" x14ac:dyDescent="0.35">
      <c r="A630" s="2">
        <v>629</v>
      </c>
      <c r="B630" s="2" t="s">
        <v>643</v>
      </c>
      <c r="C630" s="2" t="str" cm="1">
        <f t="array" ref="C630">INDEX(tbProduct[Product_ID],MATCH(1,(tbProduct[Product Category]=retail_sales_dataset[[#This Row],[Product Category]])*(tbProduct[Price per Unit]=retail_sales_dataset[[#This Row],[Price per Unit]]),0))</f>
        <v>PD0006</v>
      </c>
      <c r="D630" s="3">
        <v>45089</v>
      </c>
      <c r="E630" s="2">
        <v>2</v>
      </c>
      <c r="F630" s="2">
        <f>E630*_xlfn.XLOOKUP(C630,tbProduct[Product_ID],tbProduct[Price per Unit],,0)</f>
        <v>50</v>
      </c>
    </row>
    <row r="631" spans="1:6" x14ac:dyDescent="0.35">
      <c r="A631" s="2">
        <v>630</v>
      </c>
      <c r="B631" s="2" t="s">
        <v>644</v>
      </c>
      <c r="C631" s="2" t="str" cm="1">
        <f t="array" ref="C631">INDEX(tbProduct[Product_ID],MATCH(1,(tbProduct[Product Category]=retail_sales_dataset[[#This Row],[Product Category]])*(tbProduct[Price per Unit]=retail_sales_dataset[[#This Row],[Price per Unit]]),0))</f>
        <v>PD0008</v>
      </c>
      <c r="D631" s="3">
        <v>45153</v>
      </c>
      <c r="E631" s="2">
        <v>2</v>
      </c>
      <c r="F631" s="2">
        <f>E631*_xlfn.XLOOKUP(C631,tbProduct[Product_ID],tbProduct[Price per Unit],,0)</f>
        <v>100</v>
      </c>
    </row>
    <row r="632" spans="1:6" x14ac:dyDescent="0.35">
      <c r="A632" s="2">
        <v>631</v>
      </c>
      <c r="B632" s="2" t="s">
        <v>645</v>
      </c>
      <c r="C632" s="2" t="str" cm="1">
        <f t="array" ref="C632">INDEX(tbProduct[Product_ID],MATCH(1,(tbProduct[Product Category]=retail_sales_dataset[[#This Row],[Product Category]])*(tbProduct[Price per Unit]=retail_sales_dataset[[#This Row],[Price per Unit]]),0))</f>
        <v>PD0003</v>
      </c>
      <c r="D632" s="3">
        <v>45240</v>
      </c>
      <c r="E632" s="2">
        <v>3</v>
      </c>
      <c r="F632" s="2">
        <f>E632*_xlfn.XLOOKUP(C632,tbProduct[Product_ID],tbProduct[Price per Unit],,0)</f>
        <v>90</v>
      </c>
    </row>
    <row r="633" spans="1:6" x14ac:dyDescent="0.35">
      <c r="A633" s="2">
        <v>632</v>
      </c>
      <c r="B633" s="2" t="s">
        <v>646</v>
      </c>
      <c r="C633" s="2" t="str" cm="1">
        <f t="array" ref="C633">INDEX(tbProduct[Product_ID],MATCH(1,(tbProduct[Product Category]=retail_sales_dataset[[#This Row],[Product Category]])*(tbProduct[Price per Unit]=retail_sales_dataset[[#This Row],[Price per Unit]]),0))</f>
        <v>PD0006</v>
      </c>
      <c r="D633" s="3">
        <v>45185</v>
      </c>
      <c r="E633" s="2">
        <v>4</v>
      </c>
      <c r="F633" s="2">
        <f>E633*_xlfn.XLOOKUP(C633,tbProduct[Product_ID],tbProduct[Price per Unit],,0)</f>
        <v>100</v>
      </c>
    </row>
    <row r="634" spans="1:6" x14ac:dyDescent="0.35">
      <c r="A634" s="2">
        <v>633</v>
      </c>
      <c r="B634" s="2" t="s">
        <v>647</v>
      </c>
      <c r="C634" s="2" t="str" cm="1">
        <f t="array" ref="C634">INDEX(tbProduct[Product_ID],MATCH(1,(tbProduct[Product Category]=retail_sales_dataset[[#This Row],[Product Category]])*(tbProduct[Price per Unit]=retail_sales_dataset[[#This Row],[Price per Unit]]),0))</f>
        <v>PD0004</v>
      </c>
      <c r="D634" s="3">
        <v>45145</v>
      </c>
      <c r="E634" s="2">
        <v>4</v>
      </c>
      <c r="F634" s="2">
        <f>E634*_xlfn.XLOOKUP(C634,tbProduct[Product_ID],tbProduct[Price per Unit],,0)</f>
        <v>120</v>
      </c>
    </row>
    <row r="635" spans="1:6" x14ac:dyDescent="0.35">
      <c r="A635" s="2">
        <v>634</v>
      </c>
      <c r="B635" s="2" t="s">
        <v>648</v>
      </c>
      <c r="C635" s="2" t="str" cm="1">
        <f t="array" ref="C635">INDEX(tbProduct[Product_ID],MATCH(1,(tbProduct[Product Category]=retail_sales_dataset[[#This Row],[Product Category]])*(tbProduct[Price per Unit]=retail_sales_dataset[[#This Row],[Price per Unit]]),0))</f>
        <v>PD0010</v>
      </c>
      <c r="D635" s="3">
        <v>45207</v>
      </c>
      <c r="E635" s="2">
        <v>4</v>
      </c>
      <c r="F635" s="2">
        <f>E635*_xlfn.XLOOKUP(C635,tbProduct[Product_ID],tbProduct[Price per Unit],,0)</f>
        <v>2000</v>
      </c>
    </row>
    <row r="636" spans="1:6" x14ac:dyDescent="0.35">
      <c r="A636" s="2">
        <v>635</v>
      </c>
      <c r="B636" s="2" t="s">
        <v>649</v>
      </c>
      <c r="C636" s="2" t="str" cm="1">
        <f t="array" ref="C636">INDEX(tbProduct[Product_ID],MATCH(1,(tbProduct[Product Category]=retail_sales_dataset[[#This Row],[Product Category]])*(tbProduct[Price per Unit]=retail_sales_dataset[[#This Row],[Price per Unit]]),0))</f>
        <v>PD0007</v>
      </c>
      <c r="D636" s="3">
        <v>45155</v>
      </c>
      <c r="E636" s="2">
        <v>3</v>
      </c>
      <c r="F636" s="2">
        <f>E636*_xlfn.XLOOKUP(C636,tbProduct[Product_ID],tbProduct[Price per Unit],,0)</f>
        <v>900</v>
      </c>
    </row>
    <row r="637" spans="1:6" x14ac:dyDescent="0.35">
      <c r="A637" s="2">
        <v>636</v>
      </c>
      <c r="B637" s="2" t="s">
        <v>650</v>
      </c>
      <c r="C637" s="2" t="str" cm="1">
        <f t="array" ref="C637">INDEX(tbProduct[Product_ID],MATCH(1,(tbProduct[Product Category]=retail_sales_dataset[[#This Row],[Product Category]])*(tbProduct[Price per Unit]=retail_sales_dataset[[#This Row],[Price per Unit]]),0))</f>
        <v>PD0013</v>
      </c>
      <c r="D637" s="3">
        <v>45008</v>
      </c>
      <c r="E637" s="2">
        <v>3</v>
      </c>
      <c r="F637" s="2">
        <f>E637*_xlfn.XLOOKUP(C637,tbProduct[Product_ID],tbProduct[Price per Unit],,0)</f>
        <v>1500</v>
      </c>
    </row>
    <row r="638" spans="1:6" x14ac:dyDescent="0.35">
      <c r="A638" s="2">
        <v>637</v>
      </c>
      <c r="B638" s="2" t="s">
        <v>651</v>
      </c>
      <c r="C638" s="2" t="str" cm="1">
        <f t="array" ref="C638">INDEX(tbProduct[Product_ID],MATCH(1,(tbProduct[Product Category]=retail_sales_dataset[[#This Row],[Product Category]])*(tbProduct[Price per Unit]=retail_sales_dataset[[#This Row],[Price per Unit]]),0))</f>
        <v>PD0012</v>
      </c>
      <c r="D638" s="3">
        <v>45170</v>
      </c>
      <c r="E638" s="2">
        <v>2</v>
      </c>
      <c r="F638" s="2">
        <f>E638*_xlfn.XLOOKUP(C638,tbProduct[Product_ID],tbProduct[Price per Unit],,0)</f>
        <v>600</v>
      </c>
    </row>
    <row r="639" spans="1:6" x14ac:dyDescent="0.35">
      <c r="A639" s="2">
        <v>638</v>
      </c>
      <c r="B639" s="2" t="s">
        <v>652</v>
      </c>
      <c r="C639" s="2" t="str" cm="1">
        <f t="array" ref="C639">INDEX(tbProduct[Product_ID],MATCH(1,(tbProduct[Product Category]=retail_sales_dataset[[#This Row],[Product Category]])*(tbProduct[Price per Unit]=retail_sales_dataset[[#This Row],[Price per Unit]]),0))</f>
        <v>PD0010</v>
      </c>
      <c r="D639" s="3">
        <v>45157</v>
      </c>
      <c r="E639" s="2">
        <v>1</v>
      </c>
      <c r="F639" s="2">
        <f>E639*_xlfn.XLOOKUP(C639,tbProduct[Product_ID],tbProduct[Price per Unit],,0)</f>
        <v>500</v>
      </c>
    </row>
    <row r="640" spans="1:6" x14ac:dyDescent="0.35">
      <c r="A640" s="2">
        <v>639</v>
      </c>
      <c r="B640" s="2" t="s">
        <v>653</v>
      </c>
      <c r="C640" s="2" t="str" cm="1">
        <f t="array" ref="C640">INDEX(tbProduct[Product_ID],MATCH(1,(tbProduct[Product Category]=retail_sales_dataset[[#This Row],[Product Category]])*(tbProduct[Price per Unit]=retail_sales_dataset[[#This Row],[Price per Unit]]),0))</f>
        <v>PD0001</v>
      </c>
      <c r="D640" s="3">
        <v>45059</v>
      </c>
      <c r="E640" s="2">
        <v>4</v>
      </c>
      <c r="F640" s="2">
        <f>E640*_xlfn.XLOOKUP(C640,tbProduct[Product_ID],tbProduct[Price per Unit],,0)</f>
        <v>200</v>
      </c>
    </row>
    <row r="641" spans="1:6" x14ac:dyDescent="0.35">
      <c r="A641" s="2">
        <v>640</v>
      </c>
      <c r="B641" s="2" t="s">
        <v>654</v>
      </c>
      <c r="C641" s="2" t="str" cm="1">
        <f t="array" ref="C641">INDEX(tbProduct[Product_ID],MATCH(1,(tbProduct[Product Category]=retail_sales_dataset[[#This Row],[Product Category]])*(tbProduct[Price per Unit]=retail_sales_dataset[[#This Row],[Price per Unit]]),0))</f>
        <v>PD0003</v>
      </c>
      <c r="D641" s="3">
        <v>45053</v>
      </c>
      <c r="E641" s="2">
        <v>4</v>
      </c>
      <c r="F641" s="2">
        <f>E641*_xlfn.XLOOKUP(C641,tbProduct[Product_ID],tbProduct[Price per Unit],,0)</f>
        <v>120</v>
      </c>
    </row>
    <row r="642" spans="1:6" x14ac:dyDescent="0.35">
      <c r="A642" s="2">
        <v>641</v>
      </c>
      <c r="B642" s="2" t="s">
        <v>655</v>
      </c>
      <c r="C642" s="2" t="str" cm="1">
        <f t="array" ref="C642">INDEX(tbProduct[Product_ID],MATCH(1,(tbProduct[Product Category]=retail_sales_dataset[[#This Row],[Product Category]])*(tbProduct[Price per Unit]=retail_sales_dataset[[#This Row],[Price per Unit]]),0))</f>
        <v>PD0007</v>
      </c>
      <c r="D642" s="3">
        <v>45253</v>
      </c>
      <c r="E642" s="2">
        <v>1</v>
      </c>
      <c r="F642" s="2">
        <f>E642*_xlfn.XLOOKUP(C642,tbProduct[Product_ID],tbProduct[Price per Unit],,0)</f>
        <v>300</v>
      </c>
    </row>
    <row r="643" spans="1:6" x14ac:dyDescent="0.35">
      <c r="A643" s="2">
        <v>642</v>
      </c>
      <c r="B643" s="2" t="s">
        <v>656</v>
      </c>
      <c r="C643" s="2" t="str" cm="1">
        <f t="array" ref="C643">INDEX(tbProduct[Product_ID],MATCH(1,(tbProduct[Product Category]=retail_sales_dataset[[#This Row],[Product Category]])*(tbProduct[Price per Unit]=retail_sales_dataset[[#This Row],[Price per Unit]]),0))</f>
        <v>PD0005</v>
      </c>
      <c r="D643" s="3">
        <v>45068</v>
      </c>
      <c r="E643" s="2">
        <v>4</v>
      </c>
      <c r="F643" s="2">
        <f>E643*_xlfn.XLOOKUP(C643,tbProduct[Product_ID],tbProduct[Price per Unit],,0)</f>
        <v>100</v>
      </c>
    </row>
    <row r="644" spans="1:6" x14ac:dyDescent="0.35">
      <c r="A644" s="2">
        <v>643</v>
      </c>
      <c r="B644" s="2" t="s">
        <v>657</v>
      </c>
      <c r="C644" s="2" t="str" cm="1">
        <f t="array" ref="C644">INDEX(tbProduct[Product_ID],MATCH(1,(tbProduct[Product Category]=retail_sales_dataset[[#This Row],[Product Category]])*(tbProduct[Price per Unit]=retail_sales_dataset[[#This Row],[Price per Unit]]),0))</f>
        <v>PD0003</v>
      </c>
      <c r="D644" s="3">
        <v>45193</v>
      </c>
      <c r="E644" s="2">
        <v>3</v>
      </c>
      <c r="F644" s="2">
        <f>E644*_xlfn.XLOOKUP(C644,tbProduct[Product_ID],tbProduct[Price per Unit],,0)</f>
        <v>90</v>
      </c>
    </row>
    <row r="645" spans="1:6" x14ac:dyDescent="0.35">
      <c r="A645" s="2">
        <v>644</v>
      </c>
      <c r="B645" s="2" t="s">
        <v>658</v>
      </c>
      <c r="C645" s="2" t="str" cm="1">
        <f t="array" ref="C645">INDEX(tbProduct[Product_ID],MATCH(1,(tbProduct[Product Category]=retail_sales_dataset[[#This Row],[Product Category]])*(tbProduct[Price per Unit]=retail_sales_dataset[[#This Row],[Price per Unit]]),0))</f>
        <v>PD0009</v>
      </c>
      <c r="D645" s="3">
        <v>45175</v>
      </c>
      <c r="E645" s="2">
        <v>3</v>
      </c>
      <c r="F645" s="2">
        <f>E645*_xlfn.XLOOKUP(C645,tbProduct[Product_ID],tbProduct[Price per Unit],,0)</f>
        <v>75</v>
      </c>
    </row>
    <row r="646" spans="1:6" x14ac:dyDescent="0.35">
      <c r="A646" s="2">
        <v>645</v>
      </c>
      <c r="B646" s="2" t="s">
        <v>659</v>
      </c>
      <c r="C646" s="2" t="str" cm="1">
        <f t="array" ref="C646">INDEX(tbProduct[Product_ID],MATCH(1,(tbProduct[Product Category]=retail_sales_dataset[[#This Row],[Product Category]])*(tbProduct[Price per Unit]=retail_sales_dataset[[#This Row],[Price per Unit]]),0))</f>
        <v>PD0003</v>
      </c>
      <c r="D646" s="3">
        <v>45247</v>
      </c>
      <c r="E646" s="2">
        <v>4</v>
      </c>
      <c r="F646" s="2">
        <f>E646*_xlfn.XLOOKUP(C646,tbProduct[Product_ID],tbProduct[Price per Unit],,0)</f>
        <v>120</v>
      </c>
    </row>
    <row r="647" spans="1:6" x14ac:dyDescent="0.35">
      <c r="A647" s="2">
        <v>646</v>
      </c>
      <c r="B647" s="2" t="s">
        <v>660</v>
      </c>
      <c r="C647" s="2" t="str" cm="1">
        <f t="array" ref="C647">INDEX(tbProduct[Product_ID],MATCH(1,(tbProduct[Product Category]=retail_sales_dataset[[#This Row],[Product Category]])*(tbProduct[Price per Unit]=retail_sales_dataset[[#This Row],[Price per Unit]]),0))</f>
        <v>PD0011</v>
      </c>
      <c r="D647" s="3">
        <v>45049</v>
      </c>
      <c r="E647" s="2">
        <v>3</v>
      </c>
      <c r="F647" s="2">
        <f>E647*_xlfn.XLOOKUP(C647,tbProduct[Product_ID],tbProduct[Price per Unit],,0)</f>
        <v>90</v>
      </c>
    </row>
    <row r="648" spans="1:6" x14ac:dyDescent="0.35">
      <c r="A648" s="2">
        <v>647</v>
      </c>
      <c r="B648" s="2" t="s">
        <v>661</v>
      </c>
      <c r="C648" s="2" t="str" cm="1">
        <f t="array" ref="C648">INDEX(tbProduct[Product_ID],MATCH(1,(tbProduct[Product Category]=retail_sales_dataset[[#This Row],[Product Category]])*(tbProduct[Price per Unit]=retail_sales_dataset[[#This Row],[Price per Unit]]),0))</f>
        <v>PD0002</v>
      </c>
      <c r="D648" s="3">
        <v>45067</v>
      </c>
      <c r="E648" s="2">
        <v>3</v>
      </c>
      <c r="F648" s="2">
        <f>E648*_xlfn.XLOOKUP(C648,tbProduct[Product_ID],tbProduct[Price per Unit],,0)</f>
        <v>1500</v>
      </c>
    </row>
    <row r="649" spans="1:6" x14ac:dyDescent="0.35">
      <c r="A649" s="2">
        <v>648</v>
      </c>
      <c r="B649" s="2" t="s">
        <v>662</v>
      </c>
      <c r="C649" s="2" t="str" cm="1">
        <f t="array" ref="C649">INDEX(tbProduct[Product_ID],MATCH(1,(tbProduct[Product Category]=retail_sales_dataset[[#This Row],[Product Category]])*(tbProduct[Price per Unit]=retail_sales_dataset[[#This Row],[Price per Unit]]),0))</f>
        <v>PD0014</v>
      </c>
      <c r="D649" s="3">
        <v>45152</v>
      </c>
      <c r="E649" s="2">
        <v>4</v>
      </c>
      <c r="F649" s="2">
        <f>E649*_xlfn.XLOOKUP(C649,tbProduct[Product_ID],tbProduct[Price per Unit],,0)</f>
        <v>1200</v>
      </c>
    </row>
    <row r="650" spans="1:6" x14ac:dyDescent="0.35">
      <c r="A650" s="2">
        <v>649</v>
      </c>
      <c r="B650" s="2" t="s">
        <v>663</v>
      </c>
      <c r="C650" s="2" t="str" cm="1">
        <f t="array" ref="C650">INDEX(tbProduct[Product_ID],MATCH(1,(tbProduct[Product Category]=retail_sales_dataset[[#This Row],[Product Category]])*(tbProduct[Price per Unit]=retail_sales_dataset[[#This Row],[Price per Unit]]),0))</f>
        <v>PD0012</v>
      </c>
      <c r="D650" s="3">
        <v>44966</v>
      </c>
      <c r="E650" s="2">
        <v>2</v>
      </c>
      <c r="F650" s="2">
        <f>E650*_xlfn.XLOOKUP(C650,tbProduct[Product_ID],tbProduct[Price per Unit],,0)</f>
        <v>600</v>
      </c>
    </row>
    <row r="651" spans="1:6" x14ac:dyDescent="0.35">
      <c r="A651" s="2">
        <v>650</v>
      </c>
      <c r="B651" s="2" t="s">
        <v>664</v>
      </c>
      <c r="C651" s="2" t="str" cm="1">
        <f t="array" ref="C651">INDEX(tbProduct[Product_ID],MATCH(1,(tbProduct[Product Category]=retail_sales_dataset[[#This Row],[Product Category]])*(tbProduct[Price per Unit]=retail_sales_dataset[[#This Row],[Price per Unit]]),0))</f>
        <v>PD0003</v>
      </c>
      <c r="D651" s="3">
        <v>45292</v>
      </c>
      <c r="E651" s="2">
        <v>1</v>
      </c>
      <c r="F651" s="2">
        <f>E651*_xlfn.XLOOKUP(C651,tbProduct[Product_ID],tbProduct[Price per Unit],,0)</f>
        <v>30</v>
      </c>
    </row>
    <row r="652" spans="1:6" x14ac:dyDescent="0.35">
      <c r="A652" s="2">
        <v>651</v>
      </c>
      <c r="B652" s="2" t="s">
        <v>665</v>
      </c>
      <c r="C652" s="2" t="str" cm="1">
        <f t="array" ref="C652">INDEX(tbProduct[Product_ID],MATCH(1,(tbProduct[Product Category]=retail_sales_dataset[[#This Row],[Product Category]])*(tbProduct[Price per Unit]=retail_sales_dataset[[#This Row],[Price per Unit]]),0))</f>
        <v>PD0008</v>
      </c>
      <c r="D652" s="3">
        <v>45073</v>
      </c>
      <c r="E652" s="2">
        <v>3</v>
      </c>
      <c r="F652" s="2">
        <f>E652*_xlfn.XLOOKUP(C652,tbProduct[Product_ID],tbProduct[Price per Unit],,0)</f>
        <v>150</v>
      </c>
    </row>
    <row r="653" spans="1:6" x14ac:dyDescent="0.35">
      <c r="A653" s="2">
        <v>652</v>
      </c>
      <c r="B653" s="2" t="s">
        <v>666</v>
      </c>
      <c r="C653" s="2" t="str" cm="1">
        <f t="array" ref="C653">INDEX(tbProduct[Product_ID],MATCH(1,(tbProduct[Product Category]=retail_sales_dataset[[#This Row],[Product Category]])*(tbProduct[Price per Unit]=retail_sales_dataset[[#This Row],[Price per Unit]]),0))</f>
        <v>PD0001</v>
      </c>
      <c r="D653" s="3">
        <v>45047</v>
      </c>
      <c r="E653" s="2">
        <v>2</v>
      </c>
      <c r="F653" s="2">
        <f>E653*_xlfn.XLOOKUP(C653,tbProduct[Product_ID],tbProduct[Price per Unit],,0)</f>
        <v>100</v>
      </c>
    </row>
    <row r="654" spans="1:6" x14ac:dyDescent="0.35">
      <c r="A654" s="2">
        <v>653</v>
      </c>
      <c r="B654" s="2" t="s">
        <v>667</v>
      </c>
      <c r="C654" s="2" t="str" cm="1">
        <f t="array" ref="C654">INDEX(tbProduct[Product_ID],MATCH(1,(tbProduct[Product Category]=retail_sales_dataset[[#This Row],[Product Category]])*(tbProduct[Price per Unit]=retail_sales_dataset[[#This Row],[Price per Unit]]),0))</f>
        <v>PD0005</v>
      </c>
      <c r="D654" s="3">
        <v>45066</v>
      </c>
      <c r="E654" s="2">
        <v>3</v>
      </c>
      <c r="F654" s="2">
        <f>E654*_xlfn.XLOOKUP(C654,tbProduct[Product_ID],tbProduct[Price per Unit],,0)</f>
        <v>75</v>
      </c>
    </row>
    <row r="655" spans="1:6" x14ac:dyDescent="0.35">
      <c r="A655" s="2">
        <v>654</v>
      </c>
      <c r="B655" s="2" t="s">
        <v>668</v>
      </c>
      <c r="C655" s="2" t="str" cm="1">
        <f t="array" ref="C655">INDEX(tbProduct[Product_ID],MATCH(1,(tbProduct[Product Category]=retail_sales_dataset[[#This Row],[Product Category]])*(tbProduct[Price per Unit]=retail_sales_dataset[[#This Row],[Price per Unit]]),0))</f>
        <v>PD0005</v>
      </c>
      <c r="D655" s="3">
        <v>45098</v>
      </c>
      <c r="E655" s="2">
        <v>3</v>
      </c>
      <c r="F655" s="2">
        <f>E655*_xlfn.XLOOKUP(C655,tbProduct[Product_ID],tbProduct[Price per Unit],,0)</f>
        <v>75</v>
      </c>
    </row>
    <row r="656" spans="1:6" x14ac:dyDescent="0.35">
      <c r="A656" s="2">
        <v>655</v>
      </c>
      <c r="B656" s="2" t="s">
        <v>669</v>
      </c>
      <c r="C656" s="2" t="str" cm="1">
        <f t="array" ref="C656">INDEX(tbProduct[Product_ID],MATCH(1,(tbProduct[Product Category]=retail_sales_dataset[[#This Row],[Product Category]])*(tbProduct[Price per Unit]=retail_sales_dataset[[#This Row],[Price per Unit]]),0))</f>
        <v>PD0002</v>
      </c>
      <c r="D656" s="3">
        <v>45090</v>
      </c>
      <c r="E656" s="2">
        <v>1</v>
      </c>
      <c r="F656" s="2">
        <f>E656*_xlfn.XLOOKUP(C656,tbProduct[Product_ID],tbProduct[Price per Unit],,0)</f>
        <v>500</v>
      </c>
    </row>
    <row r="657" spans="1:6" x14ac:dyDescent="0.35">
      <c r="A657" s="2">
        <v>656</v>
      </c>
      <c r="B657" s="2" t="s">
        <v>670</v>
      </c>
      <c r="C657" s="2" t="str" cm="1">
        <f t="array" ref="C657">INDEX(tbProduct[Product_ID],MATCH(1,(tbProduct[Product Category]=retail_sales_dataset[[#This Row],[Product Category]])*(tbProduct[Price per Unit]=retail_sales_dataset[[#This Row],[Price per Unit]]),0))</f>
        <v>PD0004</v>
      </c>
      <c r="D657" s="3">
        <v>45203</v>
      </c>
      <c r="E657" s="2">
        <v>3</v>
      </c>
      <c r="F657" s="2">
        <f>E657*_xlfn.XLOOKUP(C657,tbProduct[Product_ID],tbProduct[Price per Unit],,0)</f>
        <v>90</v>
      </c>
    </row>
    <row r="658" spans="1:6" x14ac:dyDescent="0.35">
      <c r="A658" s="2">
        <v>657</v>
      </c>
      <c r="B658" s="2" t="s">
        <v>671</v>
      </c>
      <c r="C658" s="2" t="str" cm="1">
        <f t="array" ref="C658">INDEX(tbProduct[Product_ID],MATCH(1,(tbProduct[Product Category]=retail_sales_dataset[[#This Row],[Product Category]])*(tbProduct[Price per Unit]=retail_sales_dataset[[#This Row],[Price per Unit]]),0))</f>
        <v>PD0005</v>
      </c>
      <c r="D658" s="3">
        <v>44968</v>
      </c>
      <c r="E658" s="2">
        <v>1</v>
      </c>
      <c r="F658" s="2">
        <f>E658*_xlfn.XLOOKUP(C658,tbProduct[Product_ID],tbProduct[Price per Unit],,0)</f>
        <v>25</v>
      </c>
    </row>
    <row r="659" spans="1:6" x14ac:dyDescent="0.35">
      <c r="A659" s="2">
        <v>658</v>
      </c>
      <c r="B659" s="2" t="s">
        <v>672</v>
      </c>
      <c r="C659" s="2" t="str" cm="1">
        <f t="array" ref="C659">INDEX(tbProduct[Product_ID],MATCH(1,(tbProduct[Product Category]=retail_sales_dataset[[#This Row],[Product Category]])*(tbProduct[Price per Unit]=retail_sales_dataset[[#This Row],[Price per Unit]]),0))</f>
        <v>PD0005</v>
      </c>
      <c r="D659" s="3">
        <v>44997</v>
      </c>
      <c r="E659" s="2">
        <v>1</v>
      </c>
      <c r="F659" s="2">
        <f>E659*_xlfn.XLOOKUP(C659,tbProduct[Product_ID],tbProduct[Price per Unit],,0)</f>
        <v>25</v>
      </c>
    </row>
    <row r="660" spans="1:6" x14ac:dyDescent="0.35">
      <c r="A660" s="2">
        <v>659</v>
      </c>
      <c r="B660" s="2" t="s">
        <v>673</v>
      </c>
      <c r="C660" s="2" t="str" cm="1">
        <f t="array" ref="C660">INDEX(tbProduct[Product_ID],MATCH(1,(tbProduct[Product Category]=retail_sales_dataset[[#This Row],[Product Category]])*(tbProduct[Price per Unit]=retail_sales_dataset[[#This Row],[Price per Unit]]),0))</f>
        <v>PD0003</v>
      </c>
      <c r="D660" s="3">
        <v>45004</v>
      </c>
      <c r="E660" s="2">
        <v>1</v>
      </c>
      <c r="F660" s="2">
        <f>E660*_xlfn.XLOOKUP(C660,tbProduct[Product_ID],tbProduct[Price per Unit],,0)</f>
        <v>30</v>
      </c>
    </row>
    <row r="661" spans="1:6" x14ac:dyDescent="0.35">
      <c r="A661" s="2">
        <v>660</v>
      </c>
      <c r="B661" s="2" t="s">
        <v>674</v>
      </c>
      <c r="C661" s="2" t="str" cm="1">
        <f t="array" ref="C661">INDEX(tbProduct[Product_ID],MATCH(1,(tbProduct[Product Category]=retail_sales_dataset[[#This Row],[Product Category]])*(tbProduct[Price per Unit]=retail_sales_dataset[[#This Row],[Price per Unit]]),0))</f>
        <v>PD0013</v>
      </c>
      <c r="D661" s="3">
        <v>45045</v>
      </c>
      <c r="E661" s="2">
        <v>2</v>
      </c>
      <c r="F661" s="2">
        <f>E661*_xlfn.XLOOKUP(C661,tbProduct[Product_ID],tbProduct[Price per Unit],,0)</f>
        <v>1000</v>
      </c>
    </row>
    <row r="662" spans="1:6" x14ac:dyDescent="0.35">
      <c r="A662" s="2">
        <v>661</v>
      </c>
      <c r="B662" s="2" t="s">
        <v>675</v>
      </c>
      <c r="C662" s="2" t="str" cm="1">
        <f t="array" ref="C662">INDEX(tbProduct[Product_ID],MATCH(1,(tbProduct[Product Category]=retail_sales_dataset[[#This Row],[Product Category]])*(tbProduct[Price per Unit]=retail_sales_dataset[[#This Row],[Price per Unit]]),0))</f>
        <v>PD0005</v>
      </c>
      <c r="D662" s="3">
        <v>45123</v>
      </c>
      <c r="E662" s="2">
        <v>4</v>
      </c>
      <c r="F662" s="2">
        <f>E662*_xlfn.XLOOKUP(C662,tbProduct[Product_ID],tbProduct[Price per Unit],,0)</f>
        <v>100</v>
      </c>
    </row>
    <row r="663" spans="1:6" x14ac:dyDescent="0.35">
      <c r="A663" s="2">
        <v>662</v>
      </c>
      <c r="B663" s="2" t="s">
        <v>676</v>
      </c>
      <c r="C663" s="2" t="str" cm="1">
        <f t="array" ref="C663">INDEX(tbProduct[Product_ID],MATCH(1,(tbProduct[Product Category]=retail_sales_dataset[[#This Row],[Product Category]])*(tbProduct[Price per Unit]=retail_sales_dataset[[#This Row],[Price per Unit]]),0))</f>
        <v>PD0013</v>
      </c>
      <c r="D663" s="3">
        <v>45282</v>
      </c>
      <c r="E663" s="2">
        <v>2</v>
      </c>
      <c r="F663" s="2">
        <f>E663*_xlfn.XLOOKUP(C663,tbProduct[Product_ID],tbProduct[Price per Unit],,0)</f>
        <v>1000</v>
      </c>
    </row>
    <row r="664" spans="1:6" x14ac:dyDescent="0.35">
      <c r="A664" s="2">
        <v>663</v>
      </c>
      <c r="B664" s="2" t="s">
        <v>677</v>
      </c>
      <c r="C664" s="2" t="str" cm="1">
        <f t="array" ref="C664">INDEX(tbProduct[Product_ID],MATCH(1,(tbProduct[Product Category]=retail_sales_dataset[[#This Row],[Product Category]])*(tbProduct[Price per Unit]=retail_sales_dataset[[#This Row],[Price per Unit]]),0))</f>
        <v>PD0012</v>
      </c>
      <c r="D664" s="3">
        <v>45005</v>
      </c>
      <c r="E664" s="2">
        <v>4</v>
      </c>
      <c r="F664" s="2">
        <f>E664*_xlfn.XLOOKUP(C664,tbProduct[Product_ID],tbProduct[Price per Unit],,0)</f>
        <v>1200</v>
      </c>
    </row>
    <row r="665" spans="1:6" x14ac:dyDescent="0.35">
      <c r="A665" s="2">
        <v>664</v>
      </c>
      <c r="B665" s="2" t="s">
        <v>678</v>
      </c>
      <c r="C665" s="2" t="str" cm="1">
        <f t="array" ref="C665">INDEX(tbProduct[Product_ID],MATCH(1,(tbProduct[Product Category]=retail_sales_dataset[[#This Row],[Product Category]])*(tbProduct[Price per Unit]=retail_sales_dataset[[#This Row],[Price per Unit]]),0))</f>
        <v>PD0002</v>
      </c>
      <c r="D665" s="3">
        <v>45288</v>
      </c>
      <c r="E665" s="2">
        <v>4</v>
      </c>
      <c r="F665" s="2">
        <f>E665*_xlfn.XLOOKUP(C665,tbProduct[Product_ID],tbProduct[Price per Unit],,0)</f>
        <v>2000</v>
      </c>
    </row>
    <row r="666" spans="1:6" x14ac:dyDescent="0.35">
      <c r="A666" s="2">
        <v>665</v>
      </c>
      <c r="B666" s="2" t="s">
        <v>679</v>
      </c>
      <c r="C666" s="2" t="str" cm="1">
        <f t="array" ref="C666">INDEX(tbProduct[Product_ID],MATCH(1,(tbProduct[Product Category]=retail_sales_dataset[[#This Row],[Product Category]])*(tbProduct[Price per Unit]=retail_sales_dataset[[#This Row],[Price per Unit]]),0))</f>
        <v>PD0008</v>
      </c>
      <c r="D666" s="3">
        <v>45036</v>
      </c>
      <c r="E666" s="2">
        <v>1</v>
      </c>
      <c r="F666" s="2">
        <f>E666*_xlfn.XLOOKUP(C666,tbProduct[Product_ID],tbProduct[Price per Unit],,0)</f>
        <v>50</v>
      </c>
    </row>
    <row r="667" spans="1:6" x14ac:dyDescent="0.35">
      <c r="A667" s="2">
        <v>666</v>
      </c>
      <c r="B667" s="2" t="s">
        <v>680</v>
      </c>
      <c r="C667" s="2" t="str" cm="1">
        <f t="array" ref="C667">INDEX(tbProduct[Product_ID],MATCH(1,(tbProduct[Product Category]=retail_sales_dataset[[#This Row],[Product Category]])*(tbProduct[Price per Unit]=retail_sales_dataset[[#This Row],[Price per Unit]]),0))</f>
        <v>PD0015</v>
      </c>
      <c r="D667" s="3">
        <v>44959</v>
      </c>
      <c r="E667" s="2">
        <v>3</v>
      </c>
      <c r="F667" s="2">
        <f>E667*_xlfn.XLOOKUP(C667,tbProduct[Product_ID],tbProduct[Price per Unit],,0)</f>
        <v>150</v>
      </c>
    </row>
    <row r="668" spans="1:6" x14ac:dyDescent="0.35">
      <c r="A668" s="2">
        <v>667</v>
      </c>
      <c r="B668" s="2" t="s">
        <v>681</v>
      </c>
      <c r="C668" s="2" t="str" cm="1">
        <f t="array" ref="C668">INDEX(tbProduct[Product_ID],MATCH(1,(tbProduct[Product Category]=retail_sales_dataset[[#This Row],[Product Category]])*(tbProduct[Price per Unit]=retail_sales_dataset[[#This Row],[Price per Unit]]),0))</f>
        <v>PD0010</v>
      </c>
      <c r="D668" s="3">
        <v>45139</v>
      </c>
      <c r="E668" s="2">
        <v>1</v>
      </c>
      <c r="F668" s="2">
        <f>E668*_xlfn.XLOOKUP(C668,tbProduct[Product_ID],tbProduct[Price per Unit],,0)</f>
        <v>500</v>
      </c>
    </row>
    <row r="669" spans="1:6" x14ac:dyDescent="0.35">
      <c r="A669" s="2">
        <v>668</v>
      </c>
      <c r="B669" s="2" t="s">
        <v>682</v>
      </c>
      <c r="C669" s="2" t="str" cm="1">
        <f t="array" ref="C669">INDEX(tbProduct[Product_ID],MATCH(1,(tbProduct[Product Category]=retail_sales_dataset[[#This Row],[Product Category]])*(tbProduct[Price per Unit]=retail_sales_dataset[[#This Row],[Price per Unit]]),0))</f>
        <v>PD0015</v>
      </c>
      <c r="D669" s="3">
        <v>45135</v>
      </c>
      <c r="E669" s="2">
        <v>3</v>
      </c>
      <c r="F669" s="2">
        <f>E669*_xlfn.XLOOKUP(C669,tbProduct[Product_ID],tbProduct[Price per Unit],,0)</f>
        <v>150</v>
      </c>
    </row>
    <row r="670" spans="1:6" x14ac:dyDescent="0.35">
      <c r="A670" s="2">
        <v>669</v>
      </c>
      <c r="B670" s="2" t="s">
        <v>683</v>
      </c>
      <c r="C670" s="2" t="str" cm="1">
        <f t="array" ref="C670">INDEX(tbProduct[Product_ID],MATCH(1,(tbProduct[Product Category]=retail_sales_dataset[[#This Row],[Product Category]])*(tbProduct[Price per Unit]=retail_sales_dataset[[#This Row],[Price per Unit]]),0))</f>
        <v>PD0014</v>
      </c>
      <c r="D670" s="3">
        <v>45096</v>
      </c>
      <c r="E670" s="2">
        <v>4</v>
      </c>
      <c r="F670" s="2">
        <f>E670*_xlfn.XLOOKUP(C670,tbProduct[Product_ID],tbProduct[Price per Unit],,0)</f>
        <v>1200</v>
      </c>
    </row>
    <row r="671" spans="1:6" x14ac:dyDescent="0.35">
      <c r="A671" s="2">
        <v>670</v>
      </c>
      <c r="B671" s="2" t="s">
        <v>684</v>
      </c>
      <c r="C671" s="2" t="str" cm="1">
        <f t="array" ref="C671">INDEX(tbProduct[Product_ID],MATCH(1,(tbProduct[Product Category]=retail_sales_dataset[[#This Row],[Product Category]])*(tbProduct[Price per Unit]=retail_sales_dataset[[#This Row],[Price per Unit]]),0))</f>
        <v>PD0004</v>
      </c>
      <c r="D671" s="3">
        <v>45204</v>
      </c>
      <c r="E671" s="2">
        <v>1</v>
      </c>
      <c r="F671" s="2">
        <f>E671*_xlfn.XLOOKUP(C671,tbProduct[Product_ID],tbProduct[Price per Unit],,0)</f>
        <v>30</v>
      </c>
    </row>
    <row r="672" spans="1:6" x14ac:dyDescent="0.35">
      <c r="A672" s="2">
        <v>671</v>
      </c>
      <c r="B672" s="2" t="s">
        <v>685</v>
      </c>
      <c r="C672" s="2" t="str" cm="1">
        <f t="array" ref="C672">INDEX(tbProduct[Product_ID],MATCH(1,(tbProduct[Product Category]=retail_sales_dataset[[#This Row],[Product Category]])*(tbProduct[Price per Unit]=retail_sales_dataset[[#This Row],[Price per Unit]]),0))</f>
        <v>PD0015</v>
      </c>
      <c r="D672" s="3">
        <v>45165</v>
      </c>
      <c r="E672" s="2">
        <v>3</v>
      </c>
      <c r="F672" s="2">
        <f>E672*_xlfn.XLOOKUP(C672,tbProduct[Product_ID],tbProduct[Price per Unit],,0)</f>
        <v>150</v>
      </c>
    </row>
    <row r="673" spans="1:6" x14ac:dyDescent="0.35">
      <c r="A673" s="2">
        <v>672</v>
      </c>
      <c r="B673" s="2" t="s">
        <v>686</v>
      </c>
      <c r="C673" s="2" t="str" cm="1">
        <f t="array" ref="C673">INDEX(tbProduct[Product_ID],MATCH(1,(tbProduct[Product Category]=retail_sales_dataset[[#This Row],[Product Category]])*(tbProduct[Price per Unit]=retail_sales_dataset[[#This Row],[Price per Unit]]),0))</f>
        <v>PD0001</v>
      </c>
      <c r="D673" s="3">
        <v>45139</v>
      </c>
      <c r="E673" s="2">
        <v>2</v>
      </c>
      <c r="F673" s="2">
        <f>E673*_xlfn.XLOOKUP(C673,tbProduct[Product_ID],tbProduct[Price per Unit],,0)</f>
        <v>100</v>
      </c>
    </row>
    <row r="674" spans="1:6" x14ac:dyDescent="0.35">
      <c r="A674" s="2">
        <v>673</v>
      </c>
      <c r="B674" s="2" t="s">
        <v>687</v>
      </c>
      <c r="C674" s="2" t="str" cm="1">
        <f t="array" ref="C674">INDEX(tbProduct[Product_ID],MATCH(1,(tbProduct[Product Category]=retail_sales_dataset[[#This Row],[Product Category]])*(tbProduct[Price per Unit]=retail_sales_dataset[[#This Row],[Price per Unit]]),0))</f>
        <v>PD0002</v>
      </c>
      <c r="D674" s="3">
        <v>44958</v>
      </c>
      <c r="E674" s="2">
        <v>3</v>
      </c>
      <c r="F674" s="2">
        <f>E674*_xlfn.XLOOKUP(C674,tbProduct[Product_ID],tbProduct[Price per Unit],,0)</f>
        <v>1500</v>
      </c>
    </row>
    <row r="675" spans="1:6" x14ac:dyDescent="0.35">
      <c r="A675" s="2">
        <v>674</v>
      </c>
      <c r="B675" s="2" t="s">
        <v>688</v>
      </c>
      <c r="C675" s="2" t="str" cm="1">
        <f t="array" ref="C675">INDEX(tbProduct[Product_ID],MATCH(1,(tbProduct[Product Category]=retail_sales_dataset[[#This Row],[Product Category]])*(tbProduct[Price per Unit]=retail_sales_dataset[[#This Row],[Price per Unit]]),0))</f>
        <v>PD0012</v>
      </c>
      <c r="D675" s="3">
        <v>45032</v>
      </c>
      <c r="E675" s="2">
        <v>1</v>
      </c>
      <c r="F675" s="2">
        <f>E675*_xlfn.XLOOKUP(C675,tbProduct[Product_ID],tbProduct[Price per Unit],,0)</f>
        <v>300</v>
      </c>
    </row>
    <row r="676" spans="1:6" x14ac:dyDescent="0.35">
      <c r="A676" s="2">
        <v>675</v>
      </c>
      <c r="B676" s="2" t="s">
        <v>689</v>
      </c>
      <c r="C676" s="2" t="str" cm="1">
        <f t="array" ref="C676">INDEX(tbProduct[Product_ID],MATCH(1,(tbProduct[Product Category]=retail_sales_dataset[[#This Row],[Product Category]])*(tbProduct[Price per Unit]=retail_sales_dataset[[#This Row],[Price per Unit]]),0))</f>
        <v>PD0011</v>
      </c>
      <c r="D676" s="3">
        <v>45142</v>
      </c>
      <c r="E676" s="2">
        <v>2</v>
      </c>
      <c r="F676" s="2">
        <f>E676*_xlfn.XLOOKUP(C676,tbProduct[Product_ID],tbProduct[Price per Unit],,0)</f>
        <v>60</v>
      </c>
    </row>
    <row r="677" spans="1:6" x14ac:dyDescent="0.35">
      <c r="A677" s="2">
        <v>676</v>
      </c>
      <c r="B677" s="2" t="s">
        <v>690</v>
      </c>
      <c r="C677" s="2" t="str" cm="1">
        <f t="array" ref="C677">INDEX(tbProduct[Product_ID],MATCH(1,(tbProduct[Product Category]=retail_sales_dataset[[#This Row],[Product Category]])*(tbProduct[Price per Unit]=retail_sales_dataset[[#This Row],[Price per Unit]]),0))</f>
        <v>PD0010</v>
      </c>
      <c r="D677" s="3">
        <v>45126</v>
      </c>
      <c r="E677" s="2">
        <v>3</v>
      </c>
      <c r="F677" s="2">
        <f>E677*_xlfn.XLOOKUP(C677,tbProduct[Product_ID],tbProduct[Price per Unit],,0)</f>
        <v>1500</v>
      </c>
    </row>
    <row r="678" spans="1:6" x14ac:dyDescent="0.35">
      <c r="A678" s="2">
        <v>677</v>
      </c>
      <c r="B678" s="2" t="s">
        <v>691</v>
      </c>
      <c r="C678" s="2" t="str" cm="1">
        <f t="array" ref="C678">INDEX(tbProduct[Product_ID],MATCH(1,(tbProduct[Product Category]=retail_sales_dataset[[#This Row],[Product Category]])*(tbProduct[Price per Unit]=retail_sales_dataset[[#This Row],[Price per Unit]]),0))</f>
        <v>PD0013</v>
      </c>
      <c r="D678" s="3">
        <v>45226</v>
      </c>
      <c r="E678" s="2">
        <v>3</v>
      </c>
      <c r="F678" s="2">
        <f>E678*_xlfn.XLOOKUP(C678,tbProduct[Product_ID],tbProduct[Price per Unit],,0)</f>
        <v>1500</v>
      </c>
    </row>
    <row r="679" spans="1:6" x14ac:dyDescent="0.35">
      <c r="A679" s="2">
        <v>678</v>
      </c>
      <c r="B679" s="2" t="s">
        <v>692</v>
      </c>
      <c r="C679" s="2" t="str" cm="1">
        <f t="array" ref="C679">INDEX(tbProduct[Product_ID],MATCH(1,(tbProduct[Product Category]=retail_sales_dataset[[#This Row],[Product Category]])*(tbProduct[Price per Unit]=retail_sales_dataset[[#This Row],[Price per Unit]]),0))</f>
        <v>PD0007</v>
      </c>
      <c r="D679" s="3">
        <v>45283</v>
      </c>
      <c r="E679" s="2">
        <v>3</v>
      </c>
      <c r="F679" s="2">
        <f>E679*_xlfn.XLOOKUP(C679,tbProduct[Product_ID],tbProduct[Price per Unit],,0)</f>
        <v>900</v>
      </c>
    </row>
    <row r="680" spans="1:6" x14ac:dyDescent="0.35">
      <c r="A680" s="2">
        <v>679</v>
      </c>
      <c r="B680" s="2" t="s">
        <v>693</v>
      </c>
      <c r="C680" s="2" t="str" cm="1">
        <f t="array" ref="C680">INDEX(tbProduct[Product_ID],MATCH(1,(tbProduct[Product Category]=retail_sales_dataset[[#This Row],[Product Category]])*(tbProduct[Price per Unit]=retail_sales_dataset[[#This Row],[Price per Unit]]),0))</f>
        <v>PD0004</v>
      </c>
      <c r="D680" s="3">
        <v>44937</v>
      </c>
      <c r="E680" s="2">
        <v>3</v>
      </c>
      <c r="F680" s="2">
        <f>E680*_xlfn.XLOOKUP(C680,tbProduct[Product_ID],tbProduct[Price per Unit],,0)</f>
        <v>90</v>
      </c>
    </row>
    <row r="681" spans="1:6" x14ac:dyDescent="0.35">
      <c r="A681" s="2">
        <v>680</v>
      </c>
      <c r="B681" s="2" t="s">
        <v>694</v>
      </c>
      <c r="C681" s="2" t="str" cm="1">
        <f t="array" ref="C681">INDEX(tbProduct[Product_ID],MATCH(1,(tbProduct[Product Category]=retail_sales_dataset[[#This Row],[Product Category]])*(tbProduct[Price per Unit]=retail_sales_dataset[[#This Row],[Price per Unit]]),0))</f>
        <v>PD0012</v>
      </c>
      <c r="D681" s="3">
        <v>45221</v>
      </c>
      <c r="E681" s="2">
        <v>3</v>
      </c>
      <c r="F681" s="2">
        <f>E681*_xlfn.XLOOKUP(C681,tbProduct[Product_ID],tbProduct[Price per Unit],,0)</f>
        <v>900</v>
      </c>
    </row>
    <row r="682" spans="1:6" x14ac:dyDescent="0.35">
      <c r="A682" s="2">
        <v>681</v>
      </c>
      <c r="B682" s="2" t="s">
        <v>695</v>
      </c>
      <c r="C682" s="2" t="str" cm="1">
        <f t="array" ref="C682">INDEX(tbProduct[Product_ID],MATCH(1,(tbProduct[Product Category]=retail_sales_dataset[[#This Row],[Product Category]])*(tbProduct[Price per Unit]=retail_sales_dataset[[#This Row],[Price per Unit]]),0))</f>
        <v>PD0003</v>
      </c>
      <c r="D682" s="3">
        <v>45121</v>
      </c>
      <c r="E682" s="2">
        <v>2</v>
      </c>
      <c r="F682" s="2">
        <f>E682*_xlfn.XLOOKUP(C682,tbProduct[Product_ID],tbProduct[Price per Unit],,0)</f>
        <v>60</v>
      </c>
    </row>
    <row r="683" spans="1:6" x14ac:dyDescent="0.35">
      <c r="A683" s="2">
        <v>682</v>
      </c>
      <c r="B683" s="2" t="s">
        <v>696</v>
      </c>
      <c r="C683" s="2" t="str" cm="1">
        <f t="array" ref="C683">INDEX(tbProduct[Product_ID],MATCH(1,(tbProduct[Product Category]=retail_sales_dataset[[#This Row],[Product Category]])*(tbProduct[Price per Unit]=retail_sales_dataset[[#This Row],[Price per Unit]]),0))</f>
        <v>PD0014</v>
      </c>
      <c r="D683" s="3">
        <v>45171</v>
      </c>
      <c r="E683" s="2">
        <v>4</v>
      </c>
      <c r="F683" s="2">
        <f>E683*_xlfn.XLOOKUP(C683,tbProduct[Product_ID],tbProduct[Price per Unit],,0)</f>
        <v>1200</v>
      </c>
    </row>
    <row r="684" spans="1:6" x14ac:dyDescent="0.35">
      <c r="A684" s="2">
        <v>683</v>
      </c>
      <c r="B684" s="2" t="s">
        <v>697</v>
      </c>
      <c r="C684" s="2" t="str" cm="1">
        <f t="array" ref="C684">INDEX(tbProduct[Product_ID],MATCH(1,(tbProduct[Product Category]=retail_sales_dataset[[#This Row],[Product Category]])*(tbProduct[Price per Unit]=retail_sales_dataset[[#This Row],[Price per Unit]]),0))</f>
        <v>PD0013</v>
      </c>
      <c r="D684" s="3">
        <v>44930</v>
      </c>
      <c r="E684" s="2">
        <v>2</v>
      </c>
      <c r="F684" s="2">
        <f>E684*_xlfn.XLOOKUP(C684,tbProduct[Product_ID],tbProduct[Price per Unit],,0)</f>
        <v>1000</v>
      </c>
    </row>
    <row r="685" spans="1:6" x14ac:dyDescent="0.35">
      <c r="A685" s="2">
        <v>684</v>
      </c>
      <c r="B685" s="2" t="s">
        <v>698</v>
      </c>
      <c r="C685" s="2" t="str" cm="1">
        <f t="array" ref="C685">INDEX(tbProduct[Product_ID],MATCH(1,(tbProduct[Product Category]=retail_sales_dataset[[#This Row],[Product Category]])*(tbProduct[Price per Unit]=retail_sales_dataset[[#This Row],[Price per Unit]]),0))</f>
        <v>PD0002</v>
      </c>
      <c r="D685" s="3">
        <v>45107</v>
      </c>
      <c r="E685" s="2">
        <v>2</v>
      </c>
      <c r="F685" s="2">
        <f>E685*_xlfn.XLOOKUP(C685,tbProduct[Product_ID],tbProduct[Price per Unit],,0)</f>
        <v>1000</v>
      </c>
    </row>
    <row r="686" spans="1:6" x14ac:dyDescent="0.35">
      <c r="A686" s="2">
        <v>685</v>
      </c>
      <c r="B686" s="2" t="s">
        <v>699</v>
      </c>
      <c r="C686" s="2" t="str" cm="1">
        <f t="array" ref="C686">INDEX(tbProduct[Product_ID],MATCH(1,(tbProduct[Product Category]=retail_sales_dataset[[#This Row],[Product Category]])*(tbProduct[Price per Unit]=retail_sales_dataset[[#This Row],[Price per Unit]]),0))</f>
        <v>PD0006</v>
      </c>
      <c r="D686" s="3">
        <v>45079</v>
      </c>
      <c r="E686" s="2">
        <v>2</v>
      </c>
      <c r="F686" s="2">
        <f>E686*_xlfn.XLOOKUP(C686,tbProduct[Product_ID],tbProduct[Price per Unit],,0)</f>
        <v>50</v>
      </c>
    </row>
    <row r="687" spans="1:6" x14ac:dyDescent="0.35">
      <c r="A687" s="2">
        <v>686</v>
      </c>
      <c r="B687" s="2" t="s">
        <v>700</v>
      </c>
      <c r="C687" s="2" t="str" cm="1">
        <f t="array" ref="C687">INDEX(tbProduct[Product_ID],MATCH(1,(tbProduct[Product Category]=retail_sales_dataset[[#This Row],[Product Category]])*(tbProduct[Price per Unit]=retail_sales_dataset[[#This Row],[Price per Unit]]),0))</f>
        <v>PD0015</v>
      </c>
      <c r="D687" s="3">
        <v>45126</v>
      </c>
      <c r="E687" s="2">
        <v>4</v>
      </c>
      <c r="F687" s="2">
        <f>E687*_xlfn.XLOOKUP(C687,tbProduct[Product_ID],tbProduct[Price per Unit],,0)</f>
        <v>200</v>
      </c>
    </row>
    <row r="688" spans="1:6" x14ac:dyDescent="0.35">
      <c r="A688" s="2">
        <v>687</v>
      </c>
      <c r="B688" s="2" t="s">
        <v>701</v>
      </c>
      <c r="C688" s="2" t="str" cm="1">
        <f t="array" ref="C688">INDEX(tbProduct[Product_ID],MATCH(1,(tbProduct[Product Category]=retail_sales_dataset[[#This Row],[Product Category]])*(tbProduct[Price per Unit]=retail_sales_dataset[[#This Row],[Price per Unit]]),0))</f>
        <v>PD0007</v>
      </c>
      <c r="D688" s="3">
        <v>45141</v>
      </c>
      <c r="E688" s="2">
        <v>1</v>
      </c>
      <c r="F688" s="2">
        <f>E688*_xlfn.XLOOKUP(C688,tbProduct[Product_ID],tbProduct[Price per Unit],,0)</f>
        <v>300</v>
      </c>
    </row>
    <row r="689" spans="1:6" x14ac:dyDescent="0.35">
      <c r="A689" s="2">
        <v>688</v>
      </c>
      <c r="B689" s="2" t="s">
        <v>702</v>
      </c>
      <c r="C689" s="2" t="str" cm="1">
        <f t="array" ref="C689">INDEX(tbProduct[Product_ID],MATCH(1,(tbProduct[Product Category]=retail_sales_dataset[[#This Row],[Product Category]])*(tbProduct[Price per Unit]=retail_sales_dataset[[#This Row],[Price per Unit]]),0))</f>
        <v>PD0005</v>
      </c>
      <c r="D689" s="3">
        <v>45202</v>
      </c>
      <c r="E689" s="2">
        <v>4</v>
      </c>
      <c r="F689" s="2">
        <f>E689*_xlfn.XLOOKUP(C689,tbProduct[Product_ID],tbProduct[Price per Unit],,0)</f>
        <v>100</v>
      </c>
    </row>
    <row r="690" spans="1:6" x14ac:dyDescent="0.35">
      <c r="A690" s="2">
        <v>689</v>
      </c>
      <c r="B690" s="2" t="s">
        <v>703</v>
      </c>
      <c r="C690" s="2" t="str" cm="1">
        <f t="array" ref="C690">INDEX(tbProduct[Product_ID],MATCH(1,(tbProduct[Product Category]=retail_sales_dataset[[#This Row],[Product Category]])*(tbProduct[Price per Unit]=retail_sales_dataset[[#This Row],[Price per Unit]]),0))</f>
        <v>PD0015</v>
      </c>
      <c r="D690" s="3">
        <v>45206</v>
      </c>
      <c r="E690" s="2">
        <v>2</v>
      </c>
      <c r="F690" s="2">
        <f>E690*_xlfn.XLOOKUP(C690,tbProduct[Product_ID],tbProduct[Price per Unit],,0)</f>
        <v>100</v>
      </c>
    </row>
    <row r="691" spans="1:6" x14ac:dyDescent="0.35">
      <c r="A691" s="2">
        <v>690</v>
      </c>
      <c r="B691" s="2" t="s">
        <v>704</v>
      </c>
      <c r="C691" s="2" t="str" cm="1">
        <f t="array" ref="C691">INDEX(tbProduct[Product_ID],MATCH(1,(tbProduct[Product Category]=retail_sales_dataset[[#This Row],[Product Category]])*(tbProduct[Price per Unit]=retail_sales_dataset[[#This Row],[Price per Unit]]),0))</f>
        <v>PD0012</v>
      </c>
      <c r="D691" s="3">
        <v>45235</v>
      </c>
      <c r="E691" s="2">
        <v>3</v>
      </c>
      <c r="F691" s="2">
        <f>E691*_xlfn.XLOOKUP(C691,tbProduct[Product_ID],tbProduct[Price per Unit],,0)</f>
        <v>900</v>
      </c>
    </row>
    <row r="692" spans="1:6" x14ac:dyDescent="0.35">
      <c r="A692" s="2">
        <v>691</v>
      </c>
      <c r="B692" s="2" t="s">
        <v>705</v>
      </c>
      <c r="C692" s="2" t="str" cm="1">
        <f t="array" ref="C692">INDEX(tbProduct[Product_ID],MATCH(1,(tbProduct[Product Category]=retail_sales_dataset[[#This Row],[Product Category]])*(tbProduct[Price per Unit]=retail_sales_dataset[[#This Row],[Price per Unit]]),0))</f>
        <v>PD0011</v>
      </c>
      <c r="D692" s="3">
        <v>45039</v>
      </c>
      <c r="E692" s="2">
        <v>3</v>
      </c>
      <c r="F692" s="2">
        <f>E692*_xlfn.XLOOKUP(C692,tbProduct[Product_ID],tbProduct[Price per Unit],,0)</f>
        <v>90</v>
      </c>
    </row>
    <row r="693" spans="1:6" x14ac:dyDescent="0.35">
      <c r="A693" s="2">
        <v>692</v>
      </c>
      <c r="B693" s="2" t="s">
        <v>706</v>
      </c>
      <c r="C693" s="2" t="str" cm="1">
        <f t="array" ref="C693">INDEX(tbProduct[Product_ID],MATCH(1,(tbProduct[Product Category]=retail_sales_dataset[[#This Row],[Product Category]])*(tbProduct[Price per Unit]=retail_sales_dataset[[#This Row],[Price per Unit]]),0))</f>
        <v>PD0008</v>
      </c>
      <c r="D693" s="3">
        <v>45176</v>
      </c>
      <c r="E693" s="2">
        <v>2</v>
      </c>
      <c r="F693" s="2">
        <f>E693*_xlfn.XLOOKUP(C693,tbProduct[Product_ID],tbProduct[Price per Unit],,0)</f>
        <v>100</v>
      </c>
    </row>
    <row r="694" spans="1:6" x14ac:dyDescent="0.35">
      <c r="A694" s="2">
        <v>693</v>
      </c>
      <c r="B694" s="2" t="s">
        <v>707</v>
      </c>
      <c r="C694" s="2" t="str" cm="1">
        <f t="array" ref="C694">INDEX(tbProduct[Product_ID],MATCH(1,(tbProduct[Product Category]=retail_sales_dataset[[#This Row],[Product Category]])*(tbProduct[Price per Unit]=retail_sales_dataset[[#This Row],[Price per Unit]]),0))</f>
        <v>PD0013</v>
      </c>
      <c r="D694" s="3">
        <v>45039</v>
      </c>
      <c r="E694" s="2">
        <v>3</v>
      </c>
      <c r="F694" s="2">
        <f>E694*_xlfn.XLOOKUP(C694,tbProduct[Product_ID],tbProduct[Price per Unit],,0)</f>
        <v>1500</v>
      </c>
    </row>
    <row r="695" spans="1:6" x14ac:dyDescent="0.35">
      <c r="A695" s="2">
        <v>694</v>
      </c>
      <c r="B695" s="2" t="s">
        <v>708</v>
      </c>
      <c r="C695" s="2" t="str" cm="1">
        <f t="array" ref="C695">INDEX(tbProduct[Product_ID],MATCH(1,(tbProduct[Product Category]=retail_sales_dataset[[#This Row],[Product Category]])*(tbProduct[Price per Unit]=retail_sales_dataset[[#This Row],[Price per Unit]]),0))</f>
        <v>PD0006</v>
      </c>
      <c r="D695" s="3">
        <v>45066</v>
      </c>
      <c r="E695" s="2">
        <v>2</v>
      </c>
      <c r="F695" s="2">
        <f>E695*_xlfn.XLOOKUP(C695,tbProduct[Product_ID],tbProduct[Price per Unit],,0)</f>
        <v>50</v>
      </c>
    </row>
    <row r="696" spans="1:6" x14ac:dyDescent="0.35">
      <c r="A696" s="2">
        <v>695</v>
      </c>
      <c r="B696" s="2" t="s">
        <v>709</v>
      </c>
      <c r="C696" s="2" t="str" cm="1">
        <f t="array" ref="C696">INDEX(tbProduct[Product_ID],MATCH(1,(tbProduct[Product Category]=retail_sales_dataset[[#This Row],[Product Category]])*(tbProduct[Price per Unit]=retail_sales_dataset[[#This Row],[Price per Unit]]),0))</f>
        <v>PD0015</v>
      </c>
      <c r="D696" s="3">
        <v>45150</v>
      </c>
      <c r="E696" s="2">
        <v>3</v>
      </c>
      <c r="F696" s="2">
        <f>E696*_xlfn.XLOOKUP(C696,tbProduct[Product_ID],tbProduct[Price per Unit],,0)</f>
        <v>150</v>
      </c>
    </row>
    <row r="697" spans="1:6" x14ac:dyDescent="0.35">
      <c r="A697" s="2">
        <v>696</v>
      </c>
      <c r="B697" s="2" t="s">
        <v>710</v>
      </c>
      <c r="C697" s="2" t="str" cm="1">
        <f t="array" ref="C697">INDEX(tbProduct[Product_ID],MATCH(1,(tbProduct[Product Category]=retail_sales_dataset[[#This Row],[Product Category]])*(tbProduct[Price per Unit]=retail_sales_dataset[[#This Row],[Price per Unit]]),0))</f>
        <v>PD0008</v>
      </c>
      <c r="D697" s="3">
        <v>45175</v>
      </c>
      <c r="E697" s="2">
        <v>4</v>
      </c>
      <c r="F697" s="2">
        <f>E697*_xlfn.XLOOKUP(C697,tbProduct[Product_ID],tbProduct[Price per Unit],,0)</f>
        <v>200</v>
      </c>
    </row>
    <row r="698" spans="1:6" x14ac:dyDescent="0.35">
      <c r="A698" s="2">
        <v>697</v>
      </c>
      <c r="B698" s="2" t="s">
        <v>711</v>
      </c>
      <c r="C698" s="2" t="str" cm="1">
        <f t="array" ref="C698">INDEX(tbProduct[Product_ID],MATCH(1,(tbProduct[Product Category]=retail_sales_dataset[[#This Row],[Product Category]])*(tbProduct[Price per Unit]=retail_sales_dataset[[#This Row],[Price per Unit]]),0))</f>
        <v>PD0002</v>
      </c>
      <c r="D698" s="3">
        <v>44941</v>
      </c>
      <c r="E698" s="2">
        <v>1</v>
      </c>
      <c r="F698" s="2">
        <f>E698*_xlfn.XLOOKUP(C698,tbProduct[Product_ID],tbProduct[Price per Unit],,0)</f>
        <v>500</v>
      </c>
    </row>
    <row r="699" spans="1:6" x14ac:dyDescent="0.35">
      <c r="A699" s="2">
        <v>698</v>
      </c>
      <c r="B699" s="2" t="s">
        <v>712</v>
      </c>
      <c r="C699" s="2" t="str" cm="1">
        <f t="array" ref="C699">INDEX(tbProduct[Product_ID],MATCH(1,(tbProduct[Product Category]=retail_sales_dataset[[#This Row],[Product Category]])*(tbProduct[Price per Unit]=retail_sales_dataset[[#This Row],[Price per Unit]]),0))</f>
        <v>PD0007</v>
      </c>
      <c r="D699" s="3">
        <v>45126</v>
      </c>
      <c r="E699" s="2">
        <v>1</v>
      </c>
      <c r="F699" s="2">
        <f>E699*_xlfn.XLOOKUP(C699,tbProduct[Product_ID],tbProduct[Price per Unit],,0)</f>
        <v>300</v>
      </c>
    </row>
    <row r="700" spans="1:6" x14ac:dyDescent="0.35">
      <c r="A700" s="2">
        <v>699</v>
      </c>
      <c r="B700" s="2" t="s">
        <v>713</v>
      </c>
      <c r="C700" s="2" t="str" cm="1">
        <f t="array" ref="C700">INDEX(tbProduct[Product_ID],MATCH(1,(tbProduct[Product Category]=retail_sales_dataset[[#This Row],[Product Category]])*(tbProduct[Price per Unit]=retail_sales_dataset[[#This Row],[Price per Unit]]),0))</f>
        <v>PD0011</v>
      </c>
      <c r="D700" s="3">
        <v>45099</v>
      </c>
      <c r="E700" s="2">
        <v>4</v>
      </c>
      <c r="F700" s="2">
        <f>E700*_xlfn.XLOOKUP(C700,tbProduct[Product_ID],tbProduct[Price per Unit],,0)</f>
        <v>120</v>
      </c>
    </row>
    <row r="701" spans="1:6" x14ac:dyDescent="0.35">
      <c r="A701" s="2">
        <v>700</v>
      </c>
      <c r="B701" s="2" t="s">
        <v>714</v>
      </c>
      <c r="C701" s="2" t="str" cm="1">
        <f t="array" ref="C701">INDEX(tbProduct[Product_ID],MATCH(1,(tbProduct[Product Category]=retail_sales_dataset[[#This Row],[Product Category]])*(tbProduct[Price per Unit]=retail_sales_dataset[[#This Row],[Price per Unit]]),0))</f>
        <v>PD0010</v>
      </c>
      <c r="D701" s="3">
        <v>45269</v>
      </c>
      <c r="E701" s="2">
        <v>4</v>
      </c>
      <c r="F701" s="2">
        <f>E701*_xlfn.XLOOKUP(C701,tbProduct[Product_ID],tbProduct[Price per Unit],,0)</f>
        <v>2000</v>
      </c>
    </row>
    <row r="702" spans="1:6" x14ac:dyDescent="0.35">
      <c r="A702" s="2">
        <v>701</v>
      </c>
      <c r="B702" s="2" t="s">
        <v>715</v>
      </c>
      <c r="C702" s="2" t="str" cm="1">
        <f t="array" ref="C702">INDEX(tbProduct[Product_ID],MATCH(1,(tbProduct[Product Category]=retail_sales_dataset[[#This Row],[Product Category]])*(tbProduct[Price per Unit]=retail_sales_dataset[[#This Row],[Price per Unit]]),0))</f>
        <v>PD0004</v>
      </c>
      <c r="D702" s="3">
        <v>45274</v>
      </c>
      <c r="E702" s="2">
        <v>2</v>
      </c>
      <c r="F702" s="2">
        <f>E702*_xlfn.XLOOKUP(C702,tbProduct[Product_ID],tbProduct[Price per Unit],,0)</f>
        <v>60</v>
      </c>
    </row>
    <row r="703" spans="1:6" x14ac:dyDescent="0.35">
      <c r="A703" s="2">
        <v>702</v>
      </c>
      <c r="B703" s="2" t="s">
        <v>716</v>
      </c>
      <c r="C703" s="2" t="str" cm="1">
        <f t="array" ref="C703">INDEX(tbProduct[Product_ID],MATCH(1,(tbProduct[Product Category]=retail_sales_dataset[[#This Row],[Product Category]])*(tbProduct[Price per Unit]=retail_sales_dataset[[#This Row],[Price per Unit]]),0))</f>
        <v>PD0012</v>
      </c>
      <c r="D703" s="3">
        <v>45134</v>
      </c>
      <c r="E703" s="2">
        <v>2</v>
      </c>
      <c r="F703" s="2">
        <f>E703*_xlfn.XLOOKUP(C703,tbProduct[Product_ID],tbProduct[Price per Unit],,0)</f>
        <v>600</v>
      </c>
    </row>
    <row r="704" spans="1:6" x14ac:dyDescent="0.35">
      <c r="A704" s="2">
        <v>703</v>
      </c>
      <c r="B704" s="2" t="s">
        <v>717</v>
      </c>
      <c r="C704" s="2" t="str" cm="1">
        <f t="array" ref="C704">INDEX(tbProduct[Product_ID],MATCH(1,(tbProduct[Product Category]=retail_sales_dataset[[#This Row],[Product Category]])*(tbProduct[Price per Unit]=retail_sales_dataset[[#This Row],[Price per Unit]]),0))</f>
        <v>PD0015</v>
      </c>
      <c r="D704" s="3">
        <v>45011</v>
      </c>
      <c r="E704" s="2">
        <v>2</v>
      </c>
      <c r="F704" s="2">
        <f>E704*_xlfn.XLOOKUP(C704,tbProduct[Product_ID],tbProduct[Price per Unit],,0)</f>
        <v>100</v>
      </c>
    </row>
    <row r="705" spans="1:6" x14ac:dyDescent="0.35">
      <c r="A705" s="2">
        <v>704</v>
      </c>
      <c r="B705" s="2" t="s">
        <v>718</v>
      </c>
      <c r="C705" s="2" t="str" cm="1">
        <f t="array" ref="C705">INDEX(tbProduct[Product_ID],MATCH(1,(tbProduct[Product Category]=retail_sales_dataset[[#This Row],[Product Category]])*(tbProduct[Price per Unit]=retail_sales_dataset[[#This Row],[Price per Unit]]),0))</f>
        <v>PD0011</v>
      </c>
      <c r="D705" s="3">
        <v>45166</v>
      </c>
      <c r="E705" s="2">
        <v>3</v>
      </c>
      <c r="F705" s="2">
        <f>E705*_xlfn.XLOOKUP(C705,tbProduct[Product_ID],tbProduct[Price per Unit],,0)</f>
        <v>90</v>
      </c>
    </row>
    <row r="706" spans="1:6" x14ac:dyDescent="0.35">
      <c r="A706" s="2">
        <v>705</v>
      </c>
      <c r="B706" s="2" t="s">
        <v>719</v>
      </c>
      <c r="C706" s="2" t="str" cm="1">
        <f t="array" ref="C706">INDEX(tbProduct[Product_ID],MATCH(1,(tbProduct[Product Category]=retail_sales_dataset[[#This Row],[Product Category]])*(tbProduct[Price per Unit]=retail_sales_dataset[[#This Row],[Price per Unit]]),0))</f>
        <v>PD0006</v>
      </c>
      <c r="D706" s="3">
        <v>44992</v>
      </c>
      <c r="E706" s="2">
        <v>2</v>
      </c>
      <c r="F706" s="2">
        <f>E706*_xlfn.XLOOKUP(C706,tbProduct[Product_ID],tbProduct[Price per Unit],,0)</f>
        <v>50</v>
      </c>
    </row>
    <row r="707" spans="1:6" x14ac:dyDescent="0.35">
      <c r="A707" s="2">
        <v>706</v>
      </c>
      <c r="B707" s="2" t="s">
        <v>720</v>
      </c>
      <c r="C707" s="2" t="str" cm="1">
        <f t="array" ref="C707">INDEX(tbProduct[Product_ID],MATCH(1,(tbProduct[Product Category]=retail_sales_dataset[[#This Row],[Product Category]])*(tbProduct[Price per Unit]=retail_sales_dataset[[#This Row],[Price per Unit]]),0))</f>
        <v>PD0006</v>
      </c>
      <c r="D707" s="3">
        <v>45245</v>
      </c>
      <c r="E707" s="2">
        <v>4</v>
      </c>
      <c r="F707" s="2">
        <f>E707*_xlfn.XLOOKUP(C707,tbProduct[Product_ID],tbProduct[Price per Unit],,0)</f>
        <v>100</v>
      </c>
    </row>
    <row r="708" spans="1:6" x14ac:dyDescent="0.35">
      <c r="A708" s="2">
        <v>707</v>
      </c>
      <c r="B708" s="2" t="s">
        <v>721</v>
      </c>
      <c r="C708" s="2" t="str" cm="1">
        <f t="array" ref="C708">INDEX(tbProduct[Product_ID],MATCH(1,(tbProduct[Product Category]=retail_sales_dataset[[#This Row],[Product Category]])*(tbProduct[Price per Unit]=retail_sales_dataset[[#This Row],[Price per Unit]]),0))</f>
        <v>PD0002</v>
      </c>
      <c r="D708" s="3">
        <v>45200</v>
      </c>
      <c r="E708" s="2">
        <v>1</v>
      </c>
      <c r="F708" s="2">
        <f>E708*_xlfn.XLOOKUP(C708,tbProduct[Product_ID],tbProduct[Price per Unit],,0)</f>
        <v>500</v>
      </c>
    </row>
    <row r="709" spans="1:6" x14ac:dyDescent="0.35">
      <c r="A709" s="2">
        <v>708</v>
      </c>
      <c r="B709" s="2" t="s">
        <v>722</v>
      </c>
      <c r="C709" s="2" t="str" cm="1">
        <f t="array" ref="C709">INDEX(tbProduct[Product_ID],MATCH(1,(tbProduct[Product Category]=retail_sales_dataset[[#This Row],[Product Category]])*(tbProduct[Price per Unit]=retail_sales_dataset[[#This Row],[Price per Unit]]),0))</f>
        <v>PD0014</v>
      </c>
      <c r="D709" s="3">
        <v>44940</v>
      </c>
      <c r="E709" s="2">
        <v>3</v>
      </c>
      <c r="F709" s="2">
        <f>E709*_xlfn.XLOOKUP(C709,tbProduct[Product_ID],tbProduct[Price per Unit],,0)</f>
        <v>900</v>
      </c>
    </row>
    <row r="710" spans="1:6" x14ac:dyDescent="0.35">
      <c r="A710" s="2">
        <v>709</v>
      </c>
      <c r="B710" s="2" t="s">
        <v>723</v>
      </c>
      <c r="C710" s="2" t="str" cm="1">
        <f t="array" ref="C710">INDEX(tbProduct[Product_ID],MATCH(1,(tbProduct[Product Category]=retail_sales_dataset[[#This Row],[Product Category]])*(tbProduct[Price per Unit]=retail_sales_dataset[[#This Row],[Price per Unit]]),0))</f>
        <v>PD0010</v>
      </c>
      <c r="D710" s="3">
        <v>45128</v>
      </c>
      <c r="E710" s="2">
        <v>2</v>
      </c>
      <c r="F710" s="2">
        <f>E710*_xlfn.XLOOKUP(C710,tbProduct[Product_ID],tbProduct[Price per Unit],,0)</f>
        <v>1000</v>
      </c>
    </row>
    <row r="711" spans="1:6" x14ac:dyDescent="0.35">
      <c r="A711" s="2">
        <v>710</v>
      </c>
      <c r="B711" s="2" t="s">
        <v>724</v>
      </c>
      <c r="C711" s="2" t="str" cm="1">
        <f t="array" ref="C711">INDEX(tbProduct[Product_ID],MATCH(1,(tbProduct[Product Category]=retail_sales_dataset[[#This Row],[Product Category]])*(tbProduct[Price per Unit]=retail_sales_dataset[[#This Row],[Price per Unit]]),0))</f>
        <v>PD0010</v>
      </c>
      <c r="D711" s="3">
        <v>45230</v>
      </c>
      <c r="E711" s="2">
        <v>3</v>
      </c>
      <c r="F711" s="2">
        <f>E711*_xlfn.XLOOKUP(C711,tbProduct[Product_ID],tbProduct[Price per Unit],,0)</f>
        <v>1500</v>
      </c>
    </row>
    <row r="712" spans="1:6" x14ac:dyDescent="0.35">
      <c r="A712" s="2">
        <v>711</v>
      </c>
      <c r="B712" s="2" t="s">
        <v>725</v>
      </c>
      <c r="C712" s="2" t="str" cm="1">
        <f t="array" ref="C712">INDEX(tbProduct[Product_ID],MATCH(1,(tbProduct[Product Category]=retail_sales_dataset[[#This Row],[Product Category]])*(tbProduct[Price per Unit]=retail_sales_dataset[[#This Row],[Price per Unit]]),0))</f>
        <v>PD0010</v>
      </c>
      <c r="D712" s="3">
        <v>45215</v>
      </c>
      <c r="E712" s="2">
        <v>3</v>
      </c>
      <c r="F712" s="2">
        <f>E712*_xlfn.XLOOKUP(C712,tbProduct[Product_ID],tbProduct[Price per Unit],,0)</f>
        <v>1500</v>
      </c>
    </row>
    <row r="713" spans="1:6" x14ac:dyDescent="0.35">
      <c r="A713" s="2">
        <v>712</v>
      </c>
      <c r="B713" s="2" t="s">
        <v>726</v>
      </c>
      <c r="C713" s="2" t="str" cm="1">
        <f t="array" ref="C713">INDEX(tbProduct[Product_ID],MATCH(1,(tbProduct[Product Category]=retail_sales_dataset[[#This Row],[Product Category]])*(tbProduct[Price per Unit]=retail_sales_dataset[[#This Row],[Price per Unit]]),0))</f>
        <v>PD0009</v>
      </c>
      <c r="D713" s="3">
        <v>45266</v>
      </c>
      <c r="E713" s="2">
        <v>2</v>
      </c>
      <c r="F713" s="2">
        <f>E713*_xlfn.XLOOKUP(C713,tbProduct[Product_ID],tbProduct[Price per Unit],,0)</f>
        <v>50</v>
      </c>
    </row>
    <row r="714" spans="1:6" x14ac:dyDescent="0.35">
      <c r="A714" s="2">
        <v>713</v>
      </c>
      <c r="B714" s="2" t="s">
        <v>727</v>
      </c>
      <c r="C714" s="2" t="str" cm="1">
        <f t="array" ref="C714">INDEX(tbProduct[Product_ID],MATCH(1,(tbProduct[Product Category]=retail_sales_dataset[[#This Row],[Product Category]])*(tbProduct[Price per Unit]=retail_sales_dataset[[#This Row],[Price per Unit]]),0))</f>
        <v>PD0009</v>
      </c>
      <c r="D714" s="3">
        <v>44940</v>
      </c>
      <c r="E714" s="2">
        <v>3</v>
      </c>
      <c r="F714" s="2">
        <f>E714*_xlfn.XLOOKUP(C714,tbProduct[Product_ID],tbProduct[Price per Unit],,0)</f>
        <v>75</v>
      </c>
    </row>
    <row r="715" spans="1:6" x14ac:dyDescent="0.35">
      <c r="A715" s="2">
        <v>714</v>
      </c>
      <c r="B715" s="2" t="s">
        <v>728</v>
      </c>
      <c r="C715" s="2" t="str" cm="1">
        <f t="array" ref="C715">INDEX(tbProduct[Product_ID],MATCH(1,(tbProduct[Product Category]=retail_sales_dataset[[#This Row],[Product Category]])*(tbProduct[Price per Unit]=retail_sales_dataset[[#This Row],[Price per Unit]]),0))</f>
        <v>PD0002</v>
      </c>
      <c r="D715" s="3">
        <v>44969</v>
      </c>
      <c r="E715" s="2">
        <v>1</v>
      </c>
      <c r="F715" s="2">
        <f>E715*_xlfn.XLOOKUP(C715,tbProduct[Product_ID],tbProduct[Price per Unit],,0)</f>
        <v>500</v>
      </c>
    </row>
    <row r="716" spans="1:6" x14ac:dyDescent="0.35">
      <c r="A716" s="2">
        <v>715</v>
      </c>
      <c r="B716" s="2" t="s">
        <v>729</v>
      </c>
      <c r="C716" s="2" t="str" cm="1">
        <f t="array" ref="C716">INDEX(tbProduct[Product_ID],MATCH(1,(tbProduct[Product Category]=retail_sales_dataset[[#This Row],[Product Category]])*(tbProduct[Price per Unit]=retail_sales_dataset[[#This Row],[Price per Unit]]),0))</f>
        <v>PD0009</v>
      </c>
      <c r="D716" s="3">
        <v>45256</v>
      </c>
      <c r="E716" s="2">
        <v>4</v>
      </c>
      <c r="F716" s="2">
        <f>E716*_xlfn.XLOOKUP(C716,tbProduct[Product_ID],tbProduct[Price per Unit],,0)</f>
        <v>100</v>
      </c>
    </row>
    <row r="717" spans="1:6" x14ac:dyDescent="0.35">
      <c r="A717" s="2">
        <v>716</v>
      </c>
      <c r="B717" s="2" t="s">
        <v>730</v>
      </c>
      <c r="C717" s="2" t="str" cm="1">
        <f t="array" ref="C717">INDEX(tbProduct[Product_ID],MATCH(1,(tbProduct[Product Category]=retail_sales_dataset[[#This Row],[Product Category]])*(tbProduct[Price per Unit]=retail_sales_dataset[[#This Row],[Price per Unit]]),0))</f>
        <v>PD0012</v>
      </c>
      <c r="D717" s="3">
        <v>45146</v>
      </c>
      <c r="E717" s="2">
        <v>4</v>
      </c>
      <c r="F717" s="2">
        <f>E717*_xlfn.XLOOKUP(C717,tbProduct[Product_ID],tbProduct[Price per Unit],,0)</f>
        <v>1200</v>
      </c>
    </row>
    <row r="718" spans="1:6" x14ac:dyDescent="0.35">
      <c r="A718" s="2">
        <v>717</v>
      </c>
      <c r="B718" s="2" t="s">
        <v>731</v>
      </c>
      <c r="C718" s="2" t="str" cm="1">
        <f t="array" ref="C718">INDEX(tbProduct[Product_ID],MATCH(1,(tbProduct[Product Category]=retail_sales_dataset[[#This Row],[Product Category]])*(tbProduct[Price per Unit]=retail_sales_dataset[[#This Row],[Price per Unit]]),0))</f>
        <v>PD0002</v>
      </c>
      <c r="D718" s="3">
        <v>44996</v>
      </c>
      <c r="E718" s="2">
        <v>1</v>
      </c>
      <c r="F718" s="2">
        <f>E718*_xlfn.XLOOKUP(C718,tbProduct[Product_ID],tbProduct[Price per Unit],,0)</f>
        <v>500</v>
      </c>
    </row>
    <row r="719" spans="1:6" x14ac:dyDescent="0.35">
      <c r="A719" s="2">
        <v>718</v>
      </c>
      <c r="B719" s="2" t="s">
        <v>732</v>
      </c>
      <c r="C719" s="2" t="str" cm="1">
        <f t="array" ref="C719">INDEX(tbProduct[Product_ID],MATCH(1,(tbProduct[Product Category]=retail_sales_dataset[[#This Row],[Product Category]])*(tbProduct[Price per Unit]=retail_sales_dataset[[#This Row],[Price per Unit]]),0))</f>
        <v>PD0009</v>
      </c>
      <c r="D719" s="3">
        <v>45163</v>
      </c>
      <c r="E719" s="2">
        <v>3</v>
      </c>
      <c r="F719" s="2">
        <f>E719*_xlfn.XLOOKUP(C719,tbProduct[Product_ID],tbProduct[Price per Unit],,0)</f>
        <v>75</v>
      </c>
    </row>
    <row r="720" spans="1:6" x14ac:dyDescent="0.35">
      <c r="A720" s="2">
        <v>719</v>
      </c>
      <c r="B720" s="2" t="s">
        <v>733</v>
      </c>
      <c r="C720" s="2" t="str" cm="1">
        <f t="array" ref="C720">INDEX(tbProduct[Product_ID],MATCH(1,(tbProduct[Product Category]=retail_sales_dataset[[#This Row],[Product Category]])*(tbProduct[Price per Unit]=retail_sales_dataset[[#This Row],[Price per Unit]]),0))</f>
        <v>PD0011</v>
      </c>
      <c r="D720" s="3">
        <v>45020</v>
      </c>
      <c r="E720" s="2">
        <v>2</v>
      </c>
      <c r="F720" s="2">
        <f>E720*_xlfn.XLOOKUP(C720,tbProduct[Product_ID],tbProduct[Price per Unit],,0)</f>
        <v>60</v>
      </c>
    </row>
    <row r="721" spans="1:6" x14ac:dyDescent="0.35">
      <c r="A721" s="2">
        <v>720</v>
      </c>
      <c r="B721" s="2" t="s">
        <v>734</v>
      </c>
      <c r="C721" s="2" t="str" cm="1">
        <f t="array" ref="C721">INDEX(tbProduct[Product_ID],MATCH(1,(tbProduct[Product Category]=retail_sales_dataset[[#This Row],[Product Category]])*(tbProduct[Price per Unit]=retail_sales_dataset[[#This Row],[Price per Unit]]),0))</f>
        <v>PD0013</v>
      </c>
      <c r="D721" s="3">
        <v>44952</v>
      </c>
      <c r="E721" s="2">
        <v>3</v>
      </c>
      <c r="F721" s="2">
        <f>E721*_xlfn.XLOOKUP(C721,tbProduct[Product_ID],tbProduct[Price per Unit],,0)</f>
        <v>1500</v>
      </c>
    </row>
    <row r="722" spans="1:6" x14ac:dyDescent="0.35">
      <c r="A722" s="2">
        <v>721</v>
      </c>
      <c r="B722" s="2" t="s">
        <v>735</v>
      </c>
      <c r="C722" s="2" t="str" cm="1">
        <f t="array" ref="C722">INDEX(tbProduct[Product_ID],MATCH(1,(tbProduct[Product Category]=retail_sales_dataset[[#This Row],[Product Category]])*(tbProduct[Price per Unit]=retail_sales_dataset[[#This Row],[Price per Unit]]),0))</f>
        <v>PD0002</v>
      </c>
      <c r="D722" s="3">
        <v>45060</v>
      </c>
      <c r="E722" s="2">
        <v>1</v>
      </c>
      <c r="F722" s="2">
        <f>E722*_xlfn.XLOOKUP(C722,tbProduct[Product_ID],tbProduct[Price per Unit],,0)</f>
        <v>500</v>
      </c>
    </row>
    <row r="723" spans="1:6" x14ac:dyDescent="0.35">
      <c r="A723" s="2">
        <v>722</v>
      </c>
      <c r="B723" s="2" t="s">
        <v>736</v>
      </c>
      <c r="C723" s="2" t="str" cm="1">
        <f t="array" ref="C723">INDEX(tbProduct[Product_ID],MATCH(1,(tbProduct[Product Category]=retail_sales_dataset[[#This Row],[Product Category]])*(tbProduct[Price per Unit]=retail_sales_dataset[[#This Row],[Price per Unit]]),0))</f>
        <v>PD0014</v>
      </c>
      <c r="D723" s="3">
        <v>45121</v>
      </c>
      <c r="E723" s="2">
        <v>3</v>
      </c>
      <c r="F723" s="2">
        <f>E723*_xlfn.XLOOKUP(C723,tbProduct[Product_ID],tbProduct[Price per Unit],,0)</f>
        <v>900</v>
      </c>
    </row>
    <row r="724" spans="1:6" x14ac:dyDescent="0.35">
      <c r="A724" s="2">
        <v>723</v>
      </c>
      <c r="B724" s="2" t="s">
        <v>737</v>
      </c>
      <c r="C724" s="2" t="str" cm="1">
        <f t="array" ref="C724">INDEX(tbProduct[Product_ID],MATCH(1,(tbProduct[Product Category]=retail_sales_dataset[[#This Row],[Product Category]])*(tbProduct[Price per Unit]=retail_sales_dataset[[#This Row],[Price per Unit]]),0))</f>
        <v>PD0001</v>
      </c>
      <c r="D724" s="3">
        <v>45094</v>
      </c>
      <c r="E724" s="2">
        <v>4</v>
      </c>
      <c r="F724" s="2">
        <f>E724*_xlfn.XLOOKUP(C724,tbProduct[Product_ID],tbProduct[Price per Unit],,0)</f>
        <v>200</v>
      </c>
    </row>
    <row r="725" spans="1:6" x14ac:dyDescent="0.35">
      <c r="A725" s="2">
        <v>724</v>
      </c>
      <c r="B725" s="2" t="s">
        <v>738</v>
      </c>
      <c r="C725" s="2" t="str" cm="1">
        <f t="array" ref="C725">INDEX(tbProduct[Product_ID],MATCH(1,(tbProduct[Product Category]=retail_sales_dataset[[#This Row],[Product Category]])*(tbProduct[Price per Unit]=retail_sales_dataset[[#This Row],[Price per Unit]]),0))</f>
        <v>PD0008</v>
      </c>
      <c r="D725" s="3">
        <v>45035</v>
      </c>
      <c r="E725" s="2">
        <v>3</v>
      </c>
      <c r="F725" s="2">
        <f>E725*_xlfn.XLOOKUP(C725,tbProduct[Product_ID],tbProduct[Price per Unit],,0)</f>
        <v>150</v>
      </c>
    </row>
    <row r="726" spans="1:6" x14ac:dyDescent="0.35">
      <c r="A726" s="2">
        <v>725</v>
      </c>
      <c r="B726" s="2" t="s">
        <v>739</v>
      </c>
      <c r="C726" s="2" t="str" cm="1">
        <f t="array" ref="C726">INDEX(tbProduct[Product_ID],MATCH(1,(tbProduct[Product Category]=retail_sales_dataset[[#This Row],[Product Category]])*(tbProduct[Price per Unit]=retail_sales_dataset[[#This Row],[Price per Unit]]),0))</f>
        <v>PD0007</v>
      </c>
      <c r="D726" s="3">
        <v>45159</v>
      </c>
      <c r="E726" s="2">
        <v>1</v>
      </c>
      <c r="F726" s="2">
        <f>E726*_xlfn.XLOOKUP(C726,tbProduct[Product_ID],tbProduct[Price per Unit],,0)</f>
        <v>300</v>
      </c>
    </row>
    <row r="727" spans="1:6" x14ac:dyDescent="0.35">
      <c r="A727" s="2">
        <v>726</v>
      </c>
      <c r="B727" s="2" t="s">
        <v>740</v>
      </c>
      <c r="C727" s="2" t="str" cm="1">
        <f t="array" ref="C727">INDEX(tbProduct[Product_ID],MATCH(1,(tbProduct[Product Category]=retail_sales_dataset[[#This Row],[Product Category]])*(tbProduct[Price per Unit]=retail_sales_dataset[[#This Row],[Price per Unit]]),0))</f>
        <v>PD0012</v>
      </c>
      <c r="D727" s="3">
        <v>45094</v>
      </c>
      <c r="E727" s="2">
        <v>4</v>
      </c>
      <c r="F727" s="2">
        <f>E727*_xlfn.XLOOKUP(C727,tbProduct[Product_ID],tbProduct[Price per Unit],,0)</f>
        <v>1200</v>
      </c>
    </row>
    <row r="728" spans="1:6" x14ac:dyDescent="0.35">
      <c r="A728" s="2">
        <v>727</v>
      </c>
      <c r="B728" s="2" t="s">
        <v>741</v>
      </c>
      <c r="C728" s="2" t="str" cm="1">
        <f t="array" ref="C728">INDEX(tbProduct[Product_ID],MATCH(1,(tbProduct[Product Category]=retail_sales_dataset[[#This Row],[Product Category]])*(tbProduct[Price per Unit]=retail_sales_dataset[[#This Row],[Price per Unit]]),0))</f>
        <v>PD0014</v>
      </c>
      <c r="D728" s="3">
        <v>45099</v>
      </c>
      <c r="E728" s="2">
        <v>3</v>
      </c>
      <c r="F728" s="2">
        <f>E728*_xlfn.XLOOKUP(C728,tbProduct[Product_ID],tbProduct[Price per Unit],,0)</f>
        <v>900</v>
      </c>
    </row>
    <row r="729" spans="1:6" x14ac:dyDescent="0.35">
      <c r="A729" s="2">
        <v>728</v>
      </c>
      <c r="B729" s="2" t="s">
        <v>742</v>
      </c>
      <c r="C729" s="2" t="str" cm="1">
        <f t="array" ref="C729">INDEX(tbProduct[Product_ID],MATCH(1,(tbProduct[Product Category]=retail_sales_dataset[[#This Row],[Product Category]])*(tbProduct[Price per Unit]=retail_sales_dataset[[#This Row],[Price per Unit]]),0))</f>
        <v>PD0015</v>
      </c>
      <c r="D729" s="3">
        <v>45121</v>
      </c>
      <c r="E729" s="2">
        <v>3</v>
      </c>
      <c r="F729" s="2">
        <f>E729*_xlfn.XLOOKUP(C729,tbProduct[Product_ID],tbProduct[Price per Unit],,0)</f>
        <v>150</v>
      </c>
    </row>
    <row r="730" spans="1:6" x14ac:dyDescent="0.35">
      <c r="A730" s="2">
        <v>729</v>
      </c>
      <c r="B730" s="2" t="s">
        <v>743</v>
      </c>
      <c r="C730" s="2" t="str" cm="1">
        <f t="array" ref="C730">INDEX(tbProduct[Product_ID],MATCH(1,(tbProduct[Product Category]=retail_sales_dataset[[#This Row],[Product Category]])*(tbProduct[Price per Unit]=retail_sales_dataset[[#This Row],[Price per Unit]]),0))</f>
        <v>PD0012</v>
      </c>
      <c r="D730" s="3">
        <v>45069</v>
      </c>
      <c r="E730" s="2">
        <v>4</v>
      </c>
      <c r="F730" s="2">
        <f>E730*_xlfn.XLOOKUP(C730,tbProduct[Product_ID],tbProduct[Price per Unit],,0)</f>
        <v>1200</v>
      </c>
    </row>
    <row r="731" spans="1:6" x14ac:dyDescent="0.35">
      <c r="A731" s="2">
        <v>730</v>
      </c>
      <c r="B731" s="2" t="s">
        <v>744</v>
      </c>
      <c r="C731" s="2" t="str" cm="1">
        <f t="array" ref="C731">INDEX(tbProduct[Product_ID],MATCH(1,(tbProduct[Product Category]=retail_sales_dataset[[#This Row],[Product Category]])*(tbProduct[Price per Unit]=retail_sales_dataset[[#This Row],[Price per Unit]]),0))</f>
        <v>PD0005</v>
      </c>
      <c r="D731" s="3">
        <v>45142</v>
      </c>
      <c r="E731" s="2">
        <v>2</v>
      </c>
      <c r="F731" s="2">
        <f>E731*_xlfn.XLOOKUP(C731,tbProduct[Product_ID],tbProduct[Price per Unit],,0)</f>
        <v>50</v>
      </c>
    </row>
    <row r="732" spans="1:6" x14ac:dyDescent="0.35">
      <c r="A732" s="2">
        <v>731</v>
      </c>
      <c r="B732" s="2" t="s">
        <v>745</v>
      </c>
      <c r="C732" s="2" t="str" cm="1">
        <f t="array" ref="C732">INDEX(tbProduct[Product_ID],MATCH(1,(tbProduct[Product Category]=retail_sales_dataset[[#This Row],[Product Category]])*(tbProduct[Price per Unit]=retail_sales_dataset[[#This Row],[Price per Unit]]),0))</f>
        <v>PD0002</v>
      </c>
      <c r="D732" s="3">
        <v>45056</v>
      </c>
      <c r="E732" s="2">
        <v>4</v>
      </c>
      <c r="F732" s="2">
        <f>E732*_xlfn.XLOOKUP(C732,tbProduct[Product_ID],tbProduct[Price per Unit],,0)</f>
        <v>2000</v>
      </c>
    </row>
    <row r="733" spans="1:6" x14ac:dyDescent="0.35">
      <c r="A733" s="2">
        <v>732</v>
      </c>
      <c r="B733" s="2" t="s">
        <v>746</v>
      </c>
      <c r="C733" s="2" t="str" cm="1">
        <f t="array" ref="C733">INDEX(tbProduct[Product_ID],MATCH(1,(tbProduct[Product Category]=retail_sales_dataset[[#This Row],[Product Category]])*(tbProduct[Price per Unit]=retail_sales_dataset[[#This Row],[Price per Unit]]),0))</f>
        <v>PD0010</v>
      </c>
      <c r="D733" s="3">
        <v>44968</v>
      </c>
      <c r="E733" s="2">
        <v>2</v>
      </c>
      <c r="F733" s="2">
        <f>E733*_xlfn.XLOOKUP(C733,tbProduct[Product_ID],tbProduct[Price per Unit],,0)</f>
        <v>1000</v>
      </c>
    </row>
    <row r="734" spans="1:6" x14ac:dyDescent="0.35">
      <c r="A734" s="2">
        <v>733</v>
      </c>
      <c r="B734" s="2" t="s">
        <v>747</v>
      </c>
      <c r="C734" s="2" t="str" cm="1">
        <f t="array" ref="C734">INDEX(tbProduct[Product_ID],MATCH(1,(tbProduct[Product Category]=retail_sales_dataset[[#This Row],[Product Category]])*(tbProduct[Price per Unit]=retail_sales_dataset[[#This Row],[Price per Unit]]),0))</f>
        <v>PD0004</v>
      </c>
      <c r="D734" s="3">
        <v>45167</v>
      </c>
      <c r="E734" s="2">
        <v>1</v>
      </c>
      <c r="F734" s="2">
        <f>E734*_xlfn.XLOOKUP(C734,tbProduct[Product_ID],tbProduct[Price per Unit],,0)</f>
        <v>30</v>
      </c>
    </row>
    <row r="735" spans="1:6" x14ac:dyDescent="0.35">
      <c r="A735" s="2">
        <v>734</v>
      </c>
      <c r="B735" s="2" t="s">
        <v>748</v>
      </c>
      <c r="C735" s="2" t="str" cm="1">
        <f t="array" ref="C735">INDEX(tbProduct[Product_ID],MATCH(1,(tbProduct[Product Category]=retail_sales_dataset[[#This Row],[Product Category]])*(tbProduct[Price per Unit]=retail_sales_dataset[[#This Row],[Price per Unit]]),0))</f>
        <v>PD0011</v>
      </c>
      <c r="D735" s="3">
        <v>44936</v>
      </c>
      <c r="E735" s="2">
        <v>1</v>
      </c>
      <c r="F735" s="2">
        <f>E735*_xlfn.XLOOKUP(C735,tbProduct[Product_ID],tbProduct[Price per Unit],,0)</f>
        <v>30</v>
      </c>
    </row>
    <row r="736" spans="1:6" x14ac:dyDescent="0.35">
      <c r="A736" s="2">
        <v>735</v>
      </c>
      <c r="B736" s="2" t="s">
        <v>749</v>
      </c>
      <c r="C736" s="2" t="str" cm="1">
        <f t="array" ref="C736">INDEX(tbProduct[Product_ID],MATCH(1,(tbProduct[Product Category]=retail_sales_dataset[[#This Row],[Product Category]])*(tbProduct[Price per Unit]=retail_sales_dataset[[#This Row],[Price per Unit]]),0))</f>
        <v>PD0002</v>
      </c>
      <c r="D736" s="3">
        <v>45203</v>
      </c>
      <c r="E736" s="2">
        <v>4</v>
      </c>
      <c r="F736" s="2">
        <f>E736*_xlfn.XLOOKUP(C736,tbProduct[Product_ID],tbProduct[Price per Unit],,0)</f>
        <v>2000</v>
      </c>
    </row>
    <row r="737" spans="1:6" x14ac:dyDescent="0.35">
      <c r="A737" s="2">
        <v>736</v>
      </c>
      <c r="B737" s="2" t="s">
        <v>750</v>
      </c>
      <c r="C737" s="2" t="str" cm="1">
        <f t="array" ref="C737">INDEX(tbProduct[Product_ID],MATCH(1,(tbProduct[Product Category]=retail_sales_dataset[[#This Row],[Product Category]])*(tbProduct[Price per Unit]=retail_sales_dataset[[#This Row],[Price per Unit]]),0))</f>
        <v>PD0005</v>
      </c>
      <c r="D737" s="3">
        <v>44953</v>
      </c>
      <c r="E737" s="2">
        <v>4</v>
      </c>
      <c r="F737" s="2">
        <f>E737*_xlfn.XLOOKUP(C737,tbProduct[Product_ID],tbProduct[Price per Unit],,0)</f>
        <v>100</v>
      </c>
    </row>
    <row r="738" spans="1:6" x14ac:dyDescent="0.35">
      <c r="A738" s="2">
        <v>737</v>
      </c>
      <c r="B738" s="2" t="s">
        <v>751</v>
      </c>
      <c r="C738" s="2" t="str" cm="1">
        <f t="array" ref="C738">INDEX(tbProduct[Product_ID],MATCH(1,(tbProduct[Product Category]=retail_sales_dataset[[#This Row],[Product Category]])*(tbProduct[Price per Unit]=retail_sales_dataset[[#This Row],[Price per Unit]]),0))</f>
        <v>PD0008</v>
      </c>
      <c r="D738" s="3">
        <v>45106</v>
      </c>
      <c r="E738" s="2">
        <v>1</v>
      </c>
      <c r="F738" s="2">
        <f>E738*_xlfn.XLOOKUP(C738,tbProduct[Product_ID],tbProduct[Price per Unit],,0)</f>
        <v>50</v>
      </c>
    </row>
    <row r="739" spans="1:6" x14ac:dyDescent="0.35">
      <c r="A739" s="2">
        <v>738</v>
      </c>
      <c r="B739" s="2" t="s">
        <v>752</v>
      </c>
      <c r="C739" s="2" t="str" cm="1">
        <f t="array" ref="C739">INDEX(tbProduct[Product_ID],MATCH(1,(tbProduct[Product Category]=retail_sales_dataset[[#This Row],[Product Category]])*(tbProduct[Price per Unit]=retail_sales_dataset[[#This Row],[Price per Unit]]),0))</f>
        <v>PD0008</v>
      </c>
      <c r="D739" s="3">
        <v>45041</v>
      </c>
      <c r="E739" s="2">
        <v>2</v>
      </c>
      <c r="F739" s="2">
        <f>E739*_xlfn.XLOOKUP(C739,tbProduct[Product_ID],tbProduct[Price per Unit],,0)</f>
        <v>100</v>
      </c>
    </row>
    <row r="740" spans="1:6" x14ac:dyDescent="0.35">
      <c r="A740" s="2">
        <v>739</v>
      </c>
      <c r="B740" s="2" t="s">
        <v>753</v>
      </c>
      <c r="C740" s="2" t="str" cm="1">
        <f t="array" ref="C740">INDEX(tbProduct[Product_ID],MATCH(1,(tbProduct[Product Category]=retail_sales_dataset[[#This Row],[Product Category]])*(tbProduct[Price per Unit]=retail_sales_dataset[[#This Row],[Price per Unit]]),0))</f>
        <v>PD0009</v>
      </c>
      <c r="D740" s="3">
        <v>45259</v>
      </c>
      <c r="E740" s="2">
        <v>1</v>
      </c>
      <c r="F740" s="2">
        <f>E740*_xlfn.XLOOKUP(C740,tbProduct[Product_ID],tbProduct[Price per Unit],,0)</f>
        <v>25</v>
      </c>
    </row>
    <row r="741" spans="1:6" x14ac:dyDescent="0.35">
      <c r="A741" s="2">
        <v>740</v>
      </c>
      <c r="B741" s="2" t="s">
        <v>754</v>
      </c>
      <c r="C741" s="2" t="str" cm="1">
        <f t="array" ref="C741">INDEX(tbProduct[Product_ID],MATCH(1,(tbProduct[Product Category]=retail_sales_dataset[[#This Row],[Product Category]])*(tbProduct[Price per Unit]=retail_sales_dataset[[#This Row],[Price per Unit]]),0))</f>
        <v>PD0001</v>
      </c>
      <c r="D741" s="3">
        <v>44962</v>
      </c>
      <c r="E741" s="2">
        <v>4</v>
      </c>
      <c r="F741" s="2">
        <f>E741*_xlfn.XLOOKUP(C741,tbProduct[Product_ID],tbProduct[Price per Unit],,0)</f>
        <v>200</v>
      </c>
    </row>
    <row r="742" spans="1:6" x14ac:dyDescent="0.35">
      <c r="A742" s="2">
        <v>741</v>
      </c>
      <c r="B742" s="2" t="s">
        <v>755</v>
      </c>
      <c r="C742" s="2" t="str" cm="1">
        <f t="array" ref="C742">INDEX(tbProduct[Product_ID],MATCH(1,(tbProduct[Product Category]=retail_sales_dataset[[#This Row],[Product Category]])*(tbProduct[Price per Unit]=retail_sales_dataset[[#This Row],[Price per Unit]]),0))</f>
        <v>PD0012</v>
      </c>
      <c r="D742" s="3">
        <v>45260</v>
      </c>
      <c r="E742" s="2">
        <v>1</v>
      </c>
      <c r="F742" s="2">
        <f>E742*_xlfn.XLOOKUP(C742,tbProduct[Product_ID],tbProduct[Price per Unit],,0)</f>
        <v>300</v>
      </c>
    </row>
    <row r="743" spans="1:6" x14ac:dyDescent="0.35">
      <c r="A743" s="2">
        <v>742</v>
      </c>
      <c r="B743" s="2" t="s">
        <v>756</v>
      </c>
      <c r="C743" s="2" t="str" cm="1">
        <f t="array" ref="C743">INDEX(tbProduct[Product_ID],MATCH(1,(tbProduct[Product Category]=retail_sales_dataset[[#This Row],[Product Category]])*(tbProduct[Price per Unit]=retail_sales_dataset[[#This Row],[Price per Unit]]),0))</f>
        <v>PD0010</v>
      </c>
      <c r="D743" s="3">
        <v>44947</v>
      </c>
      <c r="E743" s="2">
        <v>4</v>
      </c>
      <c r="F743" s="2">
        <f>E743*_xlfn.XLOOKUP(C743,tbProduct[Product_ID],tbProduct[Price per Unit],,0)</f>
        <v>2000</v>
      </c>
    </row>
    <row r="744" spans="1:6" x14ac:dyDescent="0.35">
      <c r="A744" s="2">
        <v>743</v>
      </c>
      <c r="B744" s="2" t="s">
        <v>757</v>
      </c>
      <c r="C744" s="2" t="str" cm="1">
        <f t="array" ref="C744">INDEX(tbProduct[Product_ID],MATCH(1,(tbProduct[Product Category]=retail_sales_dataset[[#This Row],[Product Category]])*(tbProduct[Price per Unit]=retail_sales_dataset[[#This Row],[Price per Unit]]),0))</f>
        <v>PD0013</v>
      </c>
      <c r="D744" s="3">
        <v>44942</v>
      </c>
      <c r="E744" s="2">
        <v>4</v>
      </c>
      <c r="F744" s="2">
        <f>E744*_xlfn.XLOOKUP(C744,tbProduct[Product_ID],tbProduct[Price per Unit],,0)</f>
        <v>2000</v>
      </c>
    </row>
    <row r="745" spans="1:6" x14ac:dyDescent="0.35">
      <c r="A745" s="2">
        <v>744</v>
      </c>
      <c r="B745" s="2" t="s">
        <v>758</v>
      </c>
      <c r="C745" s="2" t="str" cm="1">
        <f t="array" ref="C745">INDEX(tbProduct[Product_ID],MATCH(1,(tbProduct[Product Category]=retail_sales_dataset[[#This Row],[Product Category]])*(tbProduct[Price per Unit]=retail_sales_dataset[[#This Row],[Price per Unit]]),0))</f>
        <v>PD0006</v>
      </c>
      <c r="D745" s="3">
        <v>45053</v>
      </c>
      <c r="E745" s="2">
        <v>1</v>
      </c>
      <c r="F745" s="2">
        <f>E745*_xlfn.XLOOKUP(C745,tbProduct[Product_ID],tbProduct[Price per Unit],,0)</f>
        <v>25</v>
      </c>
    </row>
    <row r="746" spans="1:6" x14ac:dyDescent="0.35">
      <c r="A746" s="2">
        <v>745</v>
      </c>
      <c r="B746" s="2" t="s">
        <v>759</v>
      </c>
      <c r="C746" s="2" t="str" cm="1">
        <f t="array" ref="C746">INDEX(tbProduct[Product_ID],MATCH(1,(tbProduct[Product Category]=retail_sales_dataset[[#This Row],[Product Category]])*(tbProduct[Price per Unit]=retail_sales_dataset[[#This Row],[Price per Unit]]),0))</f>
        <v>PD0001</v>
      </c>
      <c r="D746" s="3">
        <v>45029</v>
      </c>
      <c r="E746" s="2">
        <v>2</v>
      </c>
      <c r="F746" s="2">
        <f>E746*_xlfn.XLOOKUP(C746,tbProduct[Product_ID],tbProduct[Price per Unit],,0)</f>
        <v>100</v>
      </c>
    </row>
    <row r="747" spans="1:6" x14ac:dyDescent="0.35">
      <c r="A747" s="2">
        <v>746</v>
      </c>
      <c r="B747" s="2" t="s">
        <v>760</v>
      </c>
      <c r="C747" s="2" t="str" cm="1">
        <f t="array" ref="C747">INDEX(tbProduct[Product_ID],MATCH(1,(tbProduct[Product Category]=retail_sales_dataset[[#This Row],[Product Category]])*(tbProduct[Price per Unit]=retail_sales_dataset[[#This Row],[Price per Unit]]),0))</f>
        <v>PD0011</v>
      </c>
      <c r="D747" s="3">
        <v>44937</v>
      </c>
      <c r="E747" s="2">
        <v>3</v>
      </c>
      <c r="F747" s="2">
        <f>E747*_xlfn.XLOOKUP(C747,tbProduct[Product_ID],tbProduct[Price per Unit],,0)</f>
        <v>90</v>
      </c>
    </row>
    <row r="748" spans="1:6" x14ac:dyDescent="0.35">
      <c r="A748" s="2">
        <v>747</v>
      </c>
      <c r="B748" s="2" t="s">
        <v>761</v>
      </c>
      <c r="C748" s="2" t="str" cm="1">
        <f t="array" ref="C748">INDEX(tbProduct[Product_ID],MATCH(1,(tbProduct[Product Category]=retail_sales_dataset[[#This Row],[Product Category]])*(tbProduct[Price per Unit]=retail_sales_dataset[[#This Row],[Price per Unit]]),0))</f>
        <v>PD0004</v>
      </c>
      <c r="D748" s="3">
        <v>45245</v>
      </c>
      <c r="E748" s="2">
        <v>1</v>
      </c>
      <c r="F748" s="2">
        <f>E748*_xlfn.XLOOKUP(C748,tbProduct[Product_ID],tbProduct[Price per Unit],,0)</f>
        <v>30</v>
      </c>
    </row>
    <row r="749" spans="1:6" x14ac:dyDescent="0.35">
      <c r="A749" s="2">
        <v>748</v>
      </c>
      <c r="B749" s="2" t="s">
        <v>762</v>
      </c>
      <c r="C749" s="2" t="str" cm="1">
        <f t="array" ref="C749">INDEX(tbProduct[Product_ID],MATCH(1,(tbProduct[Product Category]=retail_sales_dataset[[#This Row],[Product Category]])*(tbProduct[Price per Unit]=retail_sales_dataset[[#This Row],[Price per Unit]]),0))</f>
        <v>PD0008</v>
      </c>
      <c r="D749" s="3">
        <v>45005</v>
      </c>
      <c r="E749" s="2">
        <v>3</v>
      </c>
      <c r="F749" s="2">
        <f>E749*_xlfn.XLOOKUP(C749,tbProduct[Product_ID],tbProduct[Price per Unit],,0)</f>
        <v>150</v>
      </c>
    </row>
    <row r="750" spans="1:6" x14ac:dyDescent="0.35">
      <c r="A750" s="2">
        <v>749</v>
      </c>
      <c r="B750" s="2" t="s">
        <v>763</v>
      </c>
      <c r="C750" s="2" t="str" cm="1">
        <f t="array" ref="C750">INDEX(tbProduct[Product_ID],MATCH(1,(tbProduct[Product Category]=retail_sales_dataset[[#This Row],[Product Category]])*(tbProduct[Price per Unit]=retail_sales_dataset[[#This Row],[Price per Unit]]),0))</f>
        <v>PD0004</v>
      </c>
      <c r="D750" s="3">
        <v>45049</v>
      </c>
      <c r="E750" s="2">
        <v>1</v>
      </c>
      <c r="F750" s="2">
        <f>E750*_xlfn.XLOOKUP(C750,tbProduct[Product_ID],tbProduct[Price per Unit],,0)</f>
        <v>30</v>
      </c>
    </row>
    <row r="751" spans="1:6" x14ac:dyDescent="0.35">
      <c r="A751" s="2">
        <v>750</v>
      </c>
      <c r="B751" s="2" t="s">
        <v>764</v>
      </c>
      <c r="C751" s="2" t="str" cm="1">
        <f t="array" ref="C751">INDEX(tbProduct[Product_ID],MATCH(1,(tbProduct[Product Category]=retail_sales_dataset[[#This Row],[Product Category]])*(tbProduct[Price per Unit]=retail_sales_dataset[[#This Row],[Price per Unit]]),0))</f>
        <v>PD0005</v>
      </c>
      <c r="D751" s="3">
        <v>44991</v>
      </c>
      <c r="E751" s="2">
        <v>3</v>
      </c>
      <c r="F751" s="2">
        <f>E751*_xlfn.XLOOKUP(C751,tbProduct[Product_ID],tbProduct[Price per Unit],,0)</f>
        <v>75</v>
      </c>
    </row>
    <row r="752" spans="1:6" x14ac:dyDescent="0.35">
      <c r="A752" s="2">
        <v>751</v>
      </c>
      <c r="B752" s="2" t="s">
        <v>765</v>
      </c>
      <c r="C752" s="2" t="str" cm="1">
        <f t="array" ref="C752">INDEX(tbProduct[Product_ID],MATCH(1,(tbProduct[Product Category]=retail_sales_dataset[[#This Row],[Product Category]])*(tbProduct[Price per Unit]=retail_sales_dataset[[#This Row],[Price per Unit]]),0))</f>
        <v>PD0005</v>
      </c>
      <c r="D752" s="3">
        <v>45169</v>
      </c>
      <c r="E752" s="2">
        <v>2</v>
      </c>
      <c r="F752" s="2">
        <f>E752*_xlfn.XLOOKUP(C752,tbProduct[Product_ID],tbProduct[Price per Unit],,0)</f>
        <v>50</v>
      </c>
    </row>
    <row r="753" spans="1:6" x14ac:dyDescent="0.35">
      <c r="A753" s="2">
        <v>752</v>
      </c>
      <c r="B753" s="2" t="s">
        <v>766</v>
      </c>
      <c r="C753" s="2" t="str" cm="1">
        <f t="array" ref="C753">INDEX(tbProduct[Product_ID],MATCH(1,(tbProduct[Product Category]=retail_sales_dataset[[#This Row],[Product Category]])*(tbProduct[Price per Unit]=retail_sales_dataset[[#This Row],[Price per Unit]]),0))</f>
        <v>PD0008</v>
      </c>
      <c r="D753" s="3">
        <v>45269</v>
      </c>
      <c r="E753" s="2">
        <v>2</v>
      </c>
      <c r="F753" s="2">
        <f>E753*_xlfn.XLOOKUP(C753,tbProduct[Product_ID],tbProduct[Price per Unit],,0)</f>
        <v>100</v>
      </c>
    </row>
    <row r="754" spans="1:6" x14ac:dyDescent="0.35">
      <c r="A754" s="2">
        <v>753</v>
      </c>
      <c r="B754" s="2" t="s">
        <v>767</v>
      </c>
      <c r="C754" s="2" t="str" cm="1">
        <f t="array" ref="C754">INDEX(tbProduct[Product_ID],MATCH(1,(tbProduct[Product Category]=retail_sales_dataset[[#This Row],[Product Category]])*(tbProduct[Price per Unit]=retail_sales_dataset[[#This Row],[Price per Unit]]),0))</f>
        <v>PD0011</v>
      </c>
      <c r="D754" s="3">
        <v>44985</v>
      </c>
      <c r="E754" s="2">
        <v>1</v>
      </c>
      <c r="F754" s="2">
        <f>E754*_xlfn.XLOOKUP(C754,tbProduct[Product_ID],tbProduct[Price per Unit],,0)</f>
        <v>30</v>
      </c>
    </row>
    <row r="755" spans="1:6" x14ac:dyDescent="0.35">
      <c r="A755" s="2">
        <v>754</v>
      </c>
      <c r="B755" s="2" t="s">
        <v>768</v>
      </c>
      <c r="C755" s="2" t="str" cm="1">
        <f t="array" ref="C755">INDEX(tbProduct[Product_ID],MATCH(1,(tbProduct[Product Category]=retail_sales_dataset[[#This Row],[Product Category]])*(tbProduct[Price per Unit]=retail_sales_dataset[[#This Row],[Price per Unit]]),0))</f>
        <v>PD0006</v>
      </c>
      <c r="D755" s="3">
        <v>45215</v>
      </c>
      <c r="E755" s="2">
        <v>4</v>
      </c>
      <c r="F755" s="2">
        <f>E755*_xlfn.XLOOKUP(C755,tbProduct[Product_ID],tbProduct[Price per Unit],,0)</f>
        <v>100</v>
      </c>
    </row>
    <row r="756" spans="1:6" x14ac:dyDescent="0.35">
      <c r="A756" s="2">
        <v>755</v>
      </c>
      <c r="B756" s="2" t="s">
        <v>769</v>
      </c>
      <c r="C756" s="2" t="str" cm="1">
        <f t="array" ref="C756">INDEX(tbProduct[Product_ID],MATCH(1,(tbProduct[Product Category]=retail_sales_dataset[[#This Row],[Product Category]])*(tbProduct[Price per Unit]=retail_sales_dataset[[#This Row],[Price per Unit]]),0))</f>
        <v>PD0005</v>
      </c>
      <c r="D756" s="3">
        <v>45038</v>
      </c>
      <c r="E756" s="2">
        <v>3</v>
      </c>
      <c r="F756" s="2">
        <f>E756*_xlfn.XLOOKUP(C756,tbProduct[Product_ID],tbProduct[Price per Unit],,0)</f>
        <v>75</v>
      </c>
    </row>
    <row r="757" spans="1:6" x14ac:dyDescent="0.35">
      <c r="A757" s="2">
        <v>756</v>
      </c>
      <c r="B757" s="2" t="s">
        <v>770</v>
      </c>
      <c r="C757" s="2" t="str" cm="1">
        <f t="array" ref="C757">INDEX(tbProduct[Product_ID],MATCH(1,(tbProduct[Product Category]=retail_sales_dataset[[#This Row],[Product Category]])*(tbProduct[Price per Unit]=retail_sales_dataset[[#This Row],[Price per Unit]]),0))</f>
        <v>PD0007</v>
      </c>
      <c r="D757" s="3">
        <v>45165</v>
      </c>
      <c r="E757" s="2">
        <v>4</v>
      </c>
      <c r="F757" s="2">
        <f>E757*_xlfn.XLOOKUP(C757,tbProduct[Product_ID],tbProduct[Price per Unit],,0)</f>
        <v>1200</v>
      </c>
    </row>
    <row r="758" spans="1:6" x14ac:dyDescent="0.35">
      <c r="A758" s="2">
        <v>757</v>
      </c>
      <c r="B758" s="2" t="s">
        <v>771</v>
      </c>
      <c r="C758" s="2" t="str" cm="1">
        <f t="array" ref="C758">INDEX(tbProduct[Product_ID],MATCH(1,(tbProduct[Product Category]=retail_sales_dataset[[#This Row],[Product Category]])*(tbProduct[Price per Unit]=retail_sales_dataset[[#This Row],[Price per Unit]]),0))</f>
        <v>PD0007</v>
      </c>
      <c r="D758" s="3">
        <v>45285</v>
      </c>
      <c r="E758" s="2">
        <v>4</v>
      </c>
      <c r="F758" s="2">
        <f>E758*_xlfn.XLOOKUP(C758,tbProduct[Product_ID],tbProduct[Price per Unit],,0)</f>
        <v>1200</v>
      </c>
    </row>
    <row r="759" spans="1:6" x14ac:dyDescent="0.35">
      <c r="A759" s="2">
        <v>758</v>
      </c>
      <c r="B759" s="2" t="s">
        <v>772</v>
      </c>
      <c r="C759" s="2" t="str" cm="1">
        <f t="array" ref="C759">INDEX(tbProduct[Product_ID],MATCH(1,(tbProduct[Product Category]=retail_sales_dataset[[#This Row],[Product Category]])*(tbProduct[Price per Unit]=retail_sales_dataset[[#This Row],[Price per Unit]]),0))</f>
        <v>PD0005</v>
      </c>
      <c r="D759" s="3">
        <v>45058</v>
      </c>
      <c r="E759" s="2">
        <v>4</v>
      </c>
      <c r="F759" s="2">
        <f>E759*_xlfn.XLOOKUP(C759,tbProduct[Product_ID],tbProduct[Price per Unit],,0)</f>
        <v>100</v>
      </c>
    </row>
    <row r="760" spans="1:6" x14ac:dyDescent="0.35">
      <c r="A760" s="2">
        <v>759</v>
      </c>
      <c r="B760" s="2" t="s">
        <v>773</v>
      </c>
      <c r="C760" s="2" t="str" cm="1">
        <f t="array" ref="C760">INDEX(tbProduct[Product_ID],MATCH(1,(tbProduct[Product Category]=retail_sales_dataset[[#This Row],[Product Category]])*(tbProduct[Price per Unit]=retail_sales_dataset[[#This Row],[Price per Unit]]),0))</f>
        <v>PD0015</v>
      </c>
      <c r="D760" s="3">
        <v>45115</v>
      </c>
      <c r="E760" s="2">
        <v>2</v>
      </c>
      <c r="F760" s="2">
        <f>E760*_xlfn.XLOOKUP(C760,tbProduct[Product_ID],tbProduct[Price per Unit],,0)</f>
        <v>100</v>
      </c>
    </row>
    <row r="761" spans="1:6" x14ac:dyDescent="0.35">
      <c r="A761" s="2">
        <v>760</v>
      </c>
      <c r="B761" s="2" t="s">
        <v>774</v>
      </c>
      <c r="C761" s="2" t="str" cm="1">
        <f t="array" ref="C761">INDEX(tbProduct[Product_ID],MATCH(1,(tbProduct[Product Category]=retail_sales_dataset[[#This Row],[Product Category]])*(tbProduct[Price per Unit]=retail_sales_dataset[[#This Row],[Price per Unit]]),0))</f>
        <v>PD0013</v>
      </c>
      <c r="D761" s="3">
        <v>45012</v>
      </c>
      <c r="E761" s="2">
        <v>1</v>
      </c>
      <c r="F761" s="2">
        <f>E761*_xlfn.XLOOKUP(C761,tbProduct[Product_ID],tbProduct[Price per Unit],,0)</f>
        <v>500</v>
      </c>
    </row>
    <row r="762" spans="1:6" x14ac:dyDescent="0.35">
      <c r="A762" s="2">
        <v>761</v>
      </c>
      <c r="B762" s="2" t="s">
        <v>775</v>
      </c>
      <c r="C762" s="2" t="str" cm="1">
        <f t="array" ref="C762">INDEX(tbProduct[Product_ID],MATCH(1,(tbProduct[Product Category]=retail_sales_dataset[[#This Row],[Product Category]])*(tbProduct[Price per Unit]=retail_sales_dataset[[#This Row],[Price per Unit]]),0))</f>
        <v>PD0002</v>
      </c>
      <c r="D762" s="3">
        <v>45237</v>
      </c>
      <c r="E762" s="2">
        <v>1</v>
      </c>
      <c r="F762" s="2">
        <f>E762*_xlfn.XLOOKUP(C762,tbProduct[Product_ID],tbProduct[Price per Unit],,0)</f>
        <v>500</v>
      </c>
    </row>
    <row r="763" spans="1:6" x14ac:dyDescent="0.35">
      <c r="A763" s="2">
        <v>762</v>
      </c>
      <c r="B763" s="2" t="s">
        <v>776</v>
      </c>
      <c r="C763" s="2" t="str" cm="1">
        <f t="array" ref="C763">INDEX(tbProduct[Product_ID],MATCH(1,(tbProduct[Product Category]=retail_sales_dataset[[#This Row],[Product Category]])*(tbProduct[Price per Unit]=retail_sales_dataset[[#This Row],[Price per Unit]]),0))</f>
        <v>PD0006</v>
      </c>
      <c r="D763" s="3">
        <v>45237</v>
      </c>
      <c r="E763" s="2">
        <v>2</v>
      </c>
      <c r="F763" s="2">
        <f>E763*_xlfn.XLOOKUP(C763,tbProduct[Product_ID],tbProduct[Price per Unit],,0)</f>
        <v>50</v>
      </c>
    </row>
    <row r="764" spans="1:6" x14ac:dyDescent="0.35">
      <c r="A764" s="2">
        <v>763</v>
      </c>
      <c r="B764" s="2" t="s">
        <v>777</v>
      </c>
      <c r="C764" s="2" t="str" cm="1">
        <f t="array" ref="C764">INDEX(tbProduct[Product_ID],MATCH(1,(tbProduct[Product Category]=retail_sales_dataset[[#This Row],[Product Category]])*(tbProduct[Price per Unit]=retail_sales_dataset[[#This Row],[Price per Unit]]),0))</f>
        <v>PD0005</v>
      </c>
      <c r="D764" s="3">
        <v>44985</v>
      </c>
      <c r="E764" s="2">
        <v>2</v>
      </c>
      <c r="F764" s="2">
        <f>E764*_xlfn.XLOOKUP(C764,tbProduct[Product_ID],tbProduct[Price per Unit],,0)</f>
        <v>50</v>
      </c>
    </row>
    <row r="765" spans="1:6" x14ac:dyDescent="0.35">
      <c r="A765" s="2">
        <v>764</v>
      </c>
      <c r="B765" s="2" t="s">
        <v>778</v>
      </c>
      <c r="C765" s="2" t="str" cm="1">
        <f t="array" ref="C765">INDEX(tbProduct[Product_ID],MATCH(1,(tbProduct[Product Category]=retail_sales_dataset[[#This Row],[Product Category]])*(tbProduct[Price per Unit]=retail_sales_dataset[[#This Row],[Price per Unit]]),0))</f>
        <v>PD0005</v>
      </c>
      <c r="D765" s="3">
        <v>45010</v>
      </c>
      <c r="E765" s="2">
        <v>1</v>
      </c>
      <c r="F765" s="2">
        <f>E765*_xlfn.XLOOKUP(C765,tbProduct[Product_ID],tbProduct[Price per Unit],,0)</f>
        <v>25</v>
      </c>
    </row>
    <row r="766" spans="1:6" x14ac:dyDescent="0.35">
      <c r="A766" s="2">
        <v>765</v>
      </c>
      <c r="B766" s="2" t="s">
        <v>779</v>
      </c>
      <c r="C766" s="2" t="str" cm="1">
        <f t="array" ref="C766">INDEX(tbProduct[Product_ID],MATCH(1,(tbProduct[Product Category]=retail_sales_dataset[[#This Row],[Product Category]])*(tbProduct[Price per Unit]=retail_sales_dataset[[#This Row],[Price per Unit]]),0))</f>
        <v>PD0008</v>
      </c>
      <c r="D766" s="3">
        <v>45086</v>
      </c>
      <c r="E766" s="2">
        <v>4</v>
      </c>
      <c r="F766" s="2">
        <f>E766*_xlfn.XLOOKUP(C766,tbProduct[Product_ID],tbProduct[Price per Unit],,0)</f>
        <v>200</v>
      </c>
    </row>
    <row r="767" spans="1:6" x14ac:dyDescent="0.35">
      <c r="A767" s="2">
        <v>766</v>
      </c>
      <c r="B767" s="2" t="s">
        <v>780</v>
      </c>
      <c r="C767" s="2" t="str" cm="1">
        <f t="array" ref="C767">INDEX(tbProduct[Product_ID],MATCH(1,(tbProduct[Product Category]=retail_sales_dataset[[#This Row],[Product Category]])*(tbProduct[Price per Unit]=retail_sales_dataset[[#This Row],[Price per Unit]]),0))</f>
        <v>PD0007</v>
      </c>
      <c r="D767" s="3">
        <v>44982</v>
      </c>
      <c r="E767" s="2">
        <v>3</v>
      </c>
      <c r="F767" s="2">
        <f>E767*_xlfn.XLOOKUP(C767,tbProduct[Product_ID],tbProduct[Price per Unit],,0)</f>
        <v>900</v>
      </c>
    </row>
    <row r="768" spans="1:6" x14ac:dyDescent="0.35">
      <c r="A768" s="2">
        <v>767</v>
      </c>
      <c r="B768" s="2" t="s">
        <v>781</v>
      </c>
      <c r="C768" s="2" t="str" cm="1">
        <f t="array" ref="C768">INDEX(tbProduct[Product_ID],MATCH(1,(tbProduct[Product Category]=retail_sales_dataset[[#This Row],[Product Category]])*(tbProduct[Price per Unit]=retail_sales_dataset[[#This Row],[Price per Unit]]),0))</f>
        <v>PD0009</v>
      </c>
      <c r="D768" s="3">
        <v>45223</v>
      </c>
      <c r="E768" s="2">
        <v>3</v>
      </c>
      <c r="F768" s="2">
        <f>E768*_xlfn.XLOOKUP(C768,tbProduct[Product_ID],tbProduct[Price per Unit],,0)</f>
        <v>75</v>
      </c>
    </row>
    <row r="769" spans="1:6" x14ac:dyDescent="0.35">
      <c r="A769" s="2">
        <v>768</v>
      </c>
      <c r="B769" s="2" t="s">
        <v>782</v>
      </c>
      <c r="C769" s="2" t="str" cm="1">
        <f t="array" ref="C769">INDEX(tbProduct[Product_ID],MATCH(1,(tbProduct[Product Category]=retail_sales_dataset[[#This Row],[Product Category]])*(tbProduct[Price per Unit]=retail_sales_dataset[[#This Row],[Price per Unit]]),0))</f>
        <v>PD0009</v>
      </c>
      <c r="D769" s="3">
        <v>44940</v>
      </c>
      <c r="E769" s="2">
        <v>3</v>
      </c>
      <c r="F769" s="2">
        <f>E769*_xlfn.XLOOKUP(C769,tbProduct[Product_ID],tbProduct[Price per Unit],,0)</f>
        <v>75</v>
      </c>
    </row>
    <row r="770" spans="1:6" x14ac:dyDescent="0.35">
      <c r="A770" s="2">
        <v>769</v>
      </c>
      <c r="B770" s="2" t="s">
        <v>783</v>
      </c>
      <c r="C770" s="2" t="str" cm="1">
        <f t="array" ref="C770">INDEX(tbProduct[Product_ID],MATCH(1,(tbProduct[Product Category]=retail_sales_dataset[[#This Row],[Product Category]])*(tbProduct[Price per Unit]=retail_sales_dataset[[#This Row],[Price per Unit]]),0))</f>
        <v>PD0003</v>
      </c>
      <c r="D770" s="3">
        <v>45086</v>
      </c>
      <c r="E770" s="2">
        <v>4</v>
      </c>
      <c r="F770" s="2">
        <f>E770*_xlfn.XLOOKUP(C770,tbProduct[Product_ID],tbProduct[Price per Unit],,0)</f>
        <v>120</v>
      </c>
    </row>
    <row r="771" spans="1:6" x14ac:dyDescent="0.35">
      <c r="A771" s="2">
        <v>770</v>
      </c>
      <c r="B771" s="2" t="s">
        <v>784</v>
      </c>
      <c r="C771" s="2" t="str" cm="1">
        <f t="array" ref="C771">INDEX(tbProduct[Product_ID],MATCH(1,(tbProduct[Product Category]=retail_sales_dataset[[#This Row],[Product Category]])*(tbProduct[Price per Unit]=retail_sales_dataset[[#This Row],[Price per Unit]]),0))</f>
        <v>PD0008</v>
      </c>
      <c r="D771" s="3">
        <v>45221</v>
      </c>
      <c r="E771" s="2">
        <v>1</v>
      </c>
      <c r="F771" s="2">
        <f>E771*_xlfn.XLOOKUP(C771,tbProduct[Product_ID],tbProduct[Price per Unit],,0)</f>
        <v>50</v>
      </c>
    </row>
    <row r="772" spans="1:6" x14ac:dyDescent="0.35">
      <c r="A772" s="2">
        <v>771</v>
      </c>
      <c r="B772" s="2" t="s">
        <v>785</v>
      </c>
      <c r="C772" s="2" t="str" cm="1">
        <f t="array" ref="C772">INDEX(tbProduct[Product_ID],MATCH(1,(tbProduct[Product Category]=retail_sales_dataset[[#This Row],[Product Category]])*(tbProduct[Price per Unit]=retail_sales_dataset[[#This Row],[Price per Unit]]),0))</f>
        <v>PD0006</v>
      </c>
      <c r="D772" s="3">
        <v>45273</v>
      </c>
      <c r="E772" s="2">
        <v>2</v>
      </c>
      <c r="F772" s="2">
        <f>E772*_xlfn.XLOOKUP(C772,tbProduct[Product_ID],tbProduct[Price per Unit],,0)</f>
        <v>50</v>
      </c>
    </row>
    <row r="773" spans="1:6" x14ac:dyDescent="0.35">
      <c r="A773" s="2">
        <v>772</v>
      </c>
      <c r="B773" s="2" t="s">
        <v>786</v>
      </c>
      <c r="C773" s="2" t="str" cm="1">
        <f t="array" ref="C773">INDEX(tbProduct[Product_ID],MATCH(1,(tbProduct[Product Category]=retail_sales_dataset[[#This Row],[Product Category]])*(tbProduct[Price per Unit]=retail_sales_dataset[[#This Row],[Price per Unit]]),0))</f>
        <v>PD0003</v>
      </c>
      <c r="D773" s="3">
        <v>45119</v>
      </c>
      <c r="E773" s="2">
        <v>1</v>
      </c>
      <c r="F773" s="2">
        <f>E773*_xlfn.XLOOKUP(C773,tbProduct[Product_ID],tbProduct[Price per Unit],,0)</f>
        <v>30</v>
      </c>
    </row>
    <row r="774" spans="1:6" x14ac:dyDescent="0.35">
      <c r="A774" s="2">
        <v>773</v>
      </c>
      <c r="B774" s="2" t="s">
        <v>787</v>
      </c>
      <c r="C774" s="2" t="str" cm="1">
        <f t="array" ref="C774">INDEX(tbProduct[Product_ID],MATCH(1,(tbProduct[Product Category]=retail_sales_dataset[[#This Row],[Product Category]])*(tbProduct[Price per Unit]=retail_sales_dataset[[#This Row],[Price per Unit]]),0))</f>
        <v>PD0010</v>
      </c>
      <c r="D774" s="3">
        <v>45130</v>
      </c>
      <c r="E774" s="2">
        <v>4</v>
      </c>
      <c r="F774" s="2">
        <f>E774*_xlfn.XLOOKUP(C774,tbProduct[Product_ID],tbProduct[Price per Unit],,0)</f>
        <v>2000</v>
      </c>
    </row>
    <row r="775" spans="1:6" x14ac:dyDescent="0.35">
      <c r="A775" s="2">
        <v>774</v>
      </c>
      <c r="B775" s="2" t="s">
        <v>788</v>
      </c>
      <c r="C775" s="2" t="str" cm="1">
        <f t="array" ref="C775">INDEX(tbProduct[Product_ID],MATCH(1,(tbProduct[Product Category]=retail_sales_dataset[[#This Row],[Product Category]])*(tbProduct[Price per Unit]=retail_sales_dataset[[#This Row],[Price per Unit]]),0))</f>
        <v>PD0005</v>
      </c>
      <c r="D775" s="3">
        <v>45028</v>
      </c>
      <c r="E775" s="2">
        <v>2</v>
      </c>
      <c r="F775" s="2">
        <f>E775*_xlfn.XLOOKUP(C775,tbProduct[Product_ID],tbProduct[Price per Unit],,0)</f>
        <v>50</v>
      </c>
    </row>
    <row r="776" spans="1:6" x14ac:dyDescent="0.35">
      <c r="A776" s="2">
        <v>775</v>
      </c>
      <c r="B776" s="2" t="s">
        <v>789</v>
      </c>
      <c r="C776" s="2" t="str" cm="1">
        <f t="array" ref="C776">INDEX(tbProduct[Product_ID],MATCH(1,(tbProduct[Product Category]=retail_sales_dataset[[#This Row],[Product Category]])*(tbProduct[Price per Unit]=retail_sales_dataset[[#This Row],[Price per Unit]]),0))</f>
        <v>PD0006</v>
      </c>
      <c r="D776" s="3">
        <v>44965</v>
      </c>
      <c r="E776" s="2">
        <v>4</v>
      </c>
      <c r="F776" s="2">
        <f>E776*_xlfn.XLOOKUP(C776,tbProduct[Product_ID],tbProduct[Price per Unit],,0)</f>
        <v>100</v>
      </c>
    </row>
    <row r="777" spans="1:6" x14ac:dyDescent="0.35">
      <c r="A777" s="2">
        <v>776</v>
      </c>
      <c r="B777" s="2" t="s">
        <v>790</v>
      </c>
      <c r="C777" s="2" t="str" cm="1">
        <f t="array" ref="C777">INDEX(tbProduct[Product_ID],MATCH(1,(tbProduct[Product Category]=retail_sales_dataset[[#This Row],[Product Category]])*(tbProduct[Price per Unit]=retail_sales_dataset[[#This Row],[Price per Unit]]),0))</f>
        <v>PD0011</v>
      </c>
      <c r="D777" s="3">
        <v>45230</v>
      </c>
      <c r="E777" s="2">
        <v>3</v>
      </c>
      <c r="F777" s="2">
        <f>E777*_xlfn.XLOOKUP(C777,tbProduct[Product_ID],tbProduct[Price per Unit],,0)</f>
        <v>90</v>
      </c>
    </row>
    <row r="778" spans="1:6" x14ac:dyDescent="0.35">
      <c r="A778" s="2">
        <v>777</v>
      </c>
      <c r="B778" s="2" t="s">
        <v>791</v>
      </c>
      <c r="C778" s="2" t="str" cm="1">
        <f t="array" ref="C778">INDEX(tbProduct[Product_ID],MATCH(1,(tbProduct[Product Category]=retail_sales_dataset[[#This Row],[Product Category]])*(tbProduct[Price per Unit]=retail_sales_dataset[[#This Row],[Price per Unit]]),0))</f>
        <v>PD0015</v>
      </c>
      <c r="D778" s="3">
        <v>45280</v>
      </c>
      <c r="E778" s="2">
        <v>3</v>
      </c>
      <c r="F778" s="2">
        <f>E778*_xlfn.XLOOKUP(C778,tbProduct[Product_ID],tbProduct[Price per Unit],,0)</f>
        <v>150</v>
      </c>
    </row>
    <row r="779" spans="1:6" x14ac:dyDescent="0.35">
      <c r="A779" s="2">
        <v>778</v>
      </c>
      <c r="B779" s="2" t="s">
        <v>792</v>
      </c>
      <c r="C779" s="2" t="str" cm="1">
        <f t="array" ref="C779">INDEX(tbProduct[Product_ID],MATCH(1,(tbProduct[Product Category]=retail_sales_dataset[[#This Row],[Product Category]])*(tbProduct[Price per Unit]=retail_sales_dataset[[#This Row],[Price per Unit]]),0))</f>
        <v>PD0009</v>
      </c>
      <c r="D779" s="3">
        <v>45248</v>
      </c>
      <c r="E779" s="2">
        <v>4</v>
      </c>
      <c r="F779" s="2">
        <f>E779*_xlfn.XLOOKUP(C779,tbProduct[Product_ID],tbProduct[Price per Unit],,0)</f>
        <v>100</v>
      </c>
    </row>
    <row r="780" spans="1:6" x14ac:dyDescent="0.35">
      <c r="A780" s="2">
        <v>779</v>
      </c>
      <c r="B780" s="2" t="s">
        <v>793</v>
      </c>
      <c r="C780" s="2" t="str" cm="1">
        <f t="array" ref="C780">INDEX(tbProduct[Product_ID],MATCH(1,(tbProduct[Product Category]=retail_sales_dataset[[#This Row],[Product Category]])*(tbProduct[Price per Unit]=retail_sales_dataset[[#This Row],[Price per Unit]]),0))</f>
        <v>PD0010</v>
      </c>
      <c r="D780" s="3">
        <v>45051</v>
      </c>
      <c r="E780" s="2">
        <v>2</v>
      </c>
      <c r="F780" s="2">
        <f>E780*_xlfn.XLOOKUP(C780,tbProduct[Product_ID],tbProduct[Price per Unit],,0)</f>
        <v>1000</v>
      </c>
    </row>
    <row r="781" spans="1:6" x14ac:dyDescent="0.35">
      <c r="A781" s="2">
        <v>780</v>
      </c>
      <c r="B781" s="2" t="s">
        <v>794</v>
      </c>
      <c r="C781" s="2" t="str" cm="1">
        <f t="array" ref="C781">INDEX(tbProduct[Product_ID],MATCH(1,(tbProduct[Product Category]=retail_sales_dataset[[#This Row],[Product Category]])*(tbProduct[Price per Unit]=retail_sales_dataset[[#This Row],[Price per Unit]]),0))</f>
        <v>PD0006</v>
      </c>
      <c r="D781" s="3">
        <v>44979</v>
      </c>
      <c r="E781" s="2">
        <v>2</v>
      </c>
      <c r="F781" s="2">
        <f>E781*_xlfn.XLOOKUP(C781,tbProduct[Product_ID],tbProduct[Price per Unit],,0)</f>
        <v>50</v>
      </c>
    </row>
    <row r="782" spans="1:6" x14ac:dyDescent="0.35">
      <c r="A782" s="2">
        <v>781</v>
      </c>
      <c r="B782" s="2" t="s">
        <v>795</v>
      </c>
      <c r="C782" s="2" t="str" cm="1">
        <f t="array" ref="C782">INDEX(tbProduct[Product_ID],MATCH(1,(tbProduct[Product Category]=retail_sales_dataset[[#This Row],[Product Category]])*(tbProduct[Price per Unit]=retail_sales_dataset[[#This Row],[Price per Unit]]),0))</f>
        <v>PD0013</v>
      </c>
      <c r="D782" s="3">
        <v>45283</v>
      </c>
      <c r="E782" s="2">
        <v>1</v>
      </c>
      <c r="F782" s="2">
        <f>E782*_xlfn.XLOOKUP(C782,tbProduct[Product_ID],tbProduct[Price per Unit],,0)</f>
        <v>500</v>
      </c>
    </row>
    <row r="783" spans="1:6" x14ac:dyDescent="0.35">
      <c r="A783" s="2">
        <v>782</v>
      </c>
      <c r="B783" s="2" t="s">
        <v>796</v>
      </c>
      <c r="C783" s="2" t="str" cm="1">
        <f t="array" ref="C783">INDEX(tbProduct[Product_ID],MATCH(1,(tbProduct[Product Category]=retail_sales_dataset[[#This Row],[Product Category]])*(tbProduct[Price per Unit]=retail_sales_dataset[[#This Row],[Price per Unit]]),0))</f>
        <v>PD0012</v>
      </c>
      <c r="D783" s="3">
        <v>45081</v>
      </c>
      <c r="E783" s="2">
        <v>3</v>
      </c>
      <c r="F783" s="2">
        <f>E783*_xlfn.XLOOKUP(C783,tbProduct[Product_ID],tbProduct[Price per Unit],,0)</f>
        <v>900</v>
      </c>
    </row>
    <row r="784" spans="1:6" x14ac:dyDescent="0.35">
      <c r="A784" s="2">
        <v>783</v>
      </c>
      <c r="B784" s="2" t="s">
        <v>797</v>
      </c>
      <c r="C784" s="2" t="str" cm="1">
        <f t="array" ref="C784">INDEX(tbProduct[Product_ID],MATCH(1,(tbProduct[Product Category]=retail_sales_dataset[[#This Row],[Product Category]])*(tbProduct[Price per Unit]=retail_sales_dataset[[#This Row],[Price per Unit]]),0))</f>
        <v>PD0012</v>
      </c>
      <c r="D784" s="3">
        <v>45277</v>
      </c>
      <c r="E784" s="2">
        <v>1</v>
      </c>
      <c r="F784" s="2">
        <f>E784*_xlfn.XLOOKUP(C784,tbProduct[Product_ID],tbProduct[Price per Unit],,0)</f>
        <v>300</v>
      </c>
    </row>
    <row r="785" spans="1:6" x14ac:dyDescent="0.35">
      <c r="A785" s="2">
        <v>784</v>
      </c>
      <c r="B785" s="2" t="s">
        <v>798</v>
      </c>
      <c r="C785" s="2" t="str" cm="1">
        <f t="array" ref="C785">INDEX(tbProduct[Product_ID],MATCH(1,(tbProduct[Product Category]=retail_sales_dataset[[#This Row],[Product Category]])*(tbProduct[Price per Unit]=retail_sales_dataset[[#This Row],[Price per Unit]]),0))</f>
        <v>PD0010</v>
      </c>
      <c r="D785" s="3">
        <v>45234</v>
      </c>
      <c r="E785" s="2">
        <v>1</v>
      </c>
      <c r="F785" s="2">
        <f>E785*_xlfn.XLOOKUP(C785,tbProduct[Product_ID],tbProduct[Price per Unit],,0)</f>
        <v>500</v>
      </c>
    </row>
    <row r="786" spans="1:6" x14ac:dyDescent="0.35">
      <c r="A786" s="2">
        <v>785</v>
      </c>
      <c r="B786" s="2" t="s">
        <v>799</v>
      </c>
      <c r="C786" s="2" t="str" cm="1">
        <f t="array" ref="C786">INDEX(tbProduct[Product_ID],MATCH(1,(tbProduct[Product Category]=retail_sales_dataset[[#This Row],[Product Category]])*(tbProduct[Price per Unit]=retail_sales_dataset[[#This Row],[Price per Unit]]),0))</f>
        <v>PD0001</v>
      </c>
      <c r="D786" s="3">
        <v>44988</v>
      </c>
      <c r="E786" s="2">
        <v>4</v>
      </c>
      <c r="F786" s="2">
        <f>E786*_xlfn.XLOOKUP(C786,tbProduct[Product_ID],tbProduct[Price per Unit],,0)</f>
        <v>200</v>
      </c>
    </row>
    <row r="787" spans="1:6" x14ac:dyDescent="0.35">
      <c r="A787" s="2">
        <v>786</v>
      </c>
      <c r="B787" s="2" t="s">
        <v>800</v>
      </c>
      <c r="C787" s="2" t="str" cm="1">
        <f t="array" ref="C787">INDEX(tbProduct[Product_ID],MATCH(1,(tbProduct[Product Category]=retail_sales_dataset[[#This Row],[Product Category]])*(tbProduct[Price per Unit]=retail_sales_dataset[[#This Row],[Price per Unit]]),0))</f>
        <v>PD0005</v>
      </c>
      <c r="D787" s="3">
        <v>45216</v>
      </c>
      <c r="E787" s="2">
        <v>4</v>
      </c>
      <c r="F787" s="2">
        <f>E787*_xlfn.XLOOKUP(C787,tbProduct[Product_ID],tbProduct[Price per Unit],,0)</f>
        <v>100</v>
      </c>
    </row>
    <row r="788" spans="1:6" x14ac:dyDescent="0.35">
      <c r="A788" s="2">
        <v>787</v>
      </c>
      <c r="B788" s="2" t="s">
        <v>801</v>
      </c>
      <c r="C788" s="2" t="str" cm="1">
        <f t="array" ref="C788">INDEX(tbProduct[Product_ID],MATCH(1,(tbProduct[Product Category]=retail_sales_dataset[[#This Row],[Product Category]])*(tbProduct[Price per Unit]=retail_sales_dataset[[#This Row],[Price per Unit]]),0))</f>
        <v>PD0006</v>
      </c>
      <c r="D788" s="3">
        <v>44948</v>
      </c>
      <c r="E788" s="2">
        <v>1</v>
      </c>
      <c r="F788" s="2">
        <f>E788*_xlfn.XLOOKUP(C788,tbProduct[Product_ID],tbProduct[Price per Unit],,0)</f>
        <v>25</v>
      </c>
    </row>
    <row r="789" spans="1:6" x14ac:dyDescent="0.35">
      <c r="A789" s="2">
        <v>788</v>
      </c>
      <c r="B789" s="2" t="s">
        <v>802</v>
      </c>
      <c r="C789" s="2" t="str" cm="1">
        <f t="array" ref="C789">INDEX(tbProduct[Product_ID],MATCH(1,(tbProduct[Product Category]=retail_sales_dataset[[#This Row],[Product Category]])*(tbProduct[Price per Unit]=retail_sales_dataset[[#This Row],[Price per Unit]]),0))</f>
        <v>PD0014</v>
      </c>
      <c r="D789" s="3">
        <v>45104</v>
      </c>
      <c r="E789" s="2">
        <v>3</v>
      </c>
      <c r="F789" s="2">
        <f>E789*_xlfn.XLOOKUP(C789,tbProduct[Product_ID],tbProduct[Price per Unit],,0)</f>
        <v>900</v>
      </c>
    </row>
    <row r="790" spans="1:6" x14ac:dyDescent="0.35">
      <c r="A790" s="2">
        <v>789</v>
      </c>
      <c r="B790" s="2" t="s">
        <v>803</v>
      </c>
      <c r="C790" s="2" t="str" cm="1">
        <f t="array" ref="C790">INDEX(tbProduct[Product_ID],MATCH(1,(tbProduct[Product Category]=retail_sales_dataset[[#This Row],[Product Category]])*(tbProduct[Price per Unit]=retail_sales_dataset[[#This Row],[Price per Unit]]),0))</f>
        <v>PD0002</v>
      </c>
      <c r="D790" s="3">
        <v>45199</v>
      </c>
      <c r="E790" s="2">
        <v>4</v>
      </c>
      <c r="F790" s="2">
        <f>E790*_xlfn.XLOOKUP(C790,tbProduct[Product_ID],tbProduct[Price per Unit],,0)</f>
        <v>2000</v>
      </c>
    </row>
    <row r="791" spans="1:6" x14ac:dyDescent="0.35">
      <c r="A791" s="2">
        <v>790</v>
      </c>
      <c r="B791" s="2" t="s">
        <v>804</v>
      </c>
      <c r="C791" s="2" t="str" cm="1">
        <f t="array" ref="C791">INDEX(tbProduct[Product_ID],MATCH(1,(tbProduct[Product Category]=retail_sales_dataset[[#This Row],[Product Category]])*(tbProduct[Price per Unit]=retail_sales_dataset[[#This Row],[Price per Unit]]),0))</f>
        <v>PD0005</v>
      </c>
      <c r="D791" s="3">
        <v>45146</v>
      </c>
      <c r="E791" s="2">
        <v>1</v>
      </c>
      <c r="F791" s="2">
        <f>E791*_xlfn.XLOOKUP(C791,tbProduct[Product_ID],tbProduct[Price per Unit],,0)</f>
        <v>25</v>
      </c>
    </row>
    <row r="792" spans="1:6" x14ac:dyDescent="0.35">
      <c r="A792" s="2">
        <v>791</v>
      </c>
      <c r="B792" s="2" t="s">
        <v>805</v>
      </c>
      <c r="C792" s="2" t="str" cm="1">
        <f t="array" ref="C792">INDEX(tbProduct[Product_ID],MATCH(1,(tbProduct[Product Category]=retail_sales_dataset[[#This Row],[Product Category]])*(tbProduct[Price per Unit]=retail_sales_dataset[[#This Row],[Price per Unit]]),0))</f>
        <v>PD0009</v>
      </c>
      <c r="D792" s="3">
        <v>45265</v>
      </c>
      <c r="E792" s="2">
        <v>1</v>
      </c>
      <c r="F792" s="2">
        <f>E792*_xlfn.XLOOKUP(C792,tbProduct[Product_ID],tbProduct[Price per Unit],,0)</f>
        <v>25</v>
      </c>
    </row>
    <row r="793" spans="1:6" x14ac:dyDescent="0.35">
      <c r="A793" s="2">
        <v>792</v>
      </c>
      <c r="B793" s="2" t="s">
        <v>806</v>
      </c>
      <c r="C793" s="2" t="str" cm="1">
        <f t="array" ref="C793">INDEX(tbProduct[Product_ID],MATCH(1,(tbProduct[Product Category]=retail_sales_dataset[[#This Row],[Product Category]])*(tbProduct[Price per Unit]=retail_sales_dataset[[#This Row],[Price per Unit]]),0))</f>
        <v>PD0001</v>
      </c>
      <c r="D793" s="3">
        <v>45116</v>
      </c>
      <c r="E793" s="2">
        <v>1</v>
      </c>
      <c r="F793" s="2">
        <f>E793*_xlfn.XLOOKUP(C793,tbProduct[Product_ID],tbProduct[Price per Unit],,0)</f>
        <v>50</v>
      </c>
    </row>
    <row r="794" spans="1:6" x14ac:dyDescent="0.35">
      <c r="A794" s="2">
        <v>793</v>
      </c>
      <c r="B794" s="2" t="s">
        <v>807</v>
      </c>
      <c r="C794" s="2" t="str" cm="1">
        <f t="array" ref="C794">INDEX(tbProduct[Product_ID],MATCH(1,(tbProduct[Product Category]=retail_sales_dataset[[#This Row],[Product Category]])*(tbProduct[Price per Unit]=retail_sales_dataset[[#This Row],[Price per Unit]]),0))</f>
        <v>PD0004</v>
      </c>
      <c r="D794" s="3">
        <v>44962</v>
      </c>
      <c r="E794" s="2">
        <v>1</v>
      </c>
      <c r="F794" s="2">
        <f>E794*_xlfn.XLOOKUP(C794,tbProduct[Product_ID],tbProduct[Price per Unit],,0)</f>
        <v>30</v>
      </c>
    </row>
    <row r="795" spans="1:6" x14ac:dyDescent="0.35">
      <c r="A795" s="2">
        <v>794</v>
      </c>
      <c r="B795" s="2" t="s">
        <v>808</v>
      </c>
      <c r="C795" s="2" t="str" cm="1">
        <f t="array" ref="C795">INDEX(tbProduct[Product_ID],MATCH(1,(tbProduct[Product Category]=retail_sales_dataset[[#This Row],[Product Category]])*(tbProduct[Price per Unit]=retail_sales_dataset[[#This Row],[Price per Unit]]),0))</f>
        <v>PD0014</v>
      </c>
      <c r="D795" s="3">
        <v>45186</v>
      </c>
      <c r="E795" s="2">
        <v>1</v>
      </c>
      <c r="F795" s="2">
        <f>E795*_xlfn.XLOOKUP(C795,tbProduct[Product_ID],tbProduct[Price per Unit],,0)</f>
        <v>300</v>
      </c>
    </row>
    <row r="796" spans="1:6" x14ac:dyDescent="0.35">
      <c r="A796" s="2">
        <v>795</v>
      </c>
      <c r="B796" s="2" t="s">
        <v>809</v>
      </c>
      <c r="C796" s="2" t="str" cm="1">
        <f t="array" ref="C796">INDEX(tbProduct[Product_ID],MATCH(1,(tbProduct[Product Category]=retail_sales_dataset[[#This Row],[Product Category]])*(tbProduct[Price per Unit]=retail_sales_dataset[[#This Row],[Price per Unit]]),0))</f>
        <v>PD0007</v>
      </c>
      <c r="D796" s="3">
        <v>45258</v>
      </c>
      <c r="E796" s="2">
        <v>1</v>
      </c>
      <c r="F796" s="2">
        <f>E796*_xlfn.XLOOKUP(C796,tbProduct[Product_ID],tbProduct[Price per Unit],,0)</f>
        <v>300</v>
      </c>
    </row>
    <row r="797" spans="1:6" x14ac:dyDescent="0.35">
      <c r="A797" s="2">
        <v>796</v>
      </c>
      <c r="B797" s="2" t="s">
        <v>810</v>
      </c>
      <c r="C797" s="2" t="str" cm="1">
        <f t="array" ref="C797">INDEX(tbProduct[Product_ID],MATCH(1,(tbProduct[Product Category]=retail_sales_dataset[[#This Row],[Product Category]])*(tbProduct[Price per Unit]=retail_sales_dataset[[#This Row],[Price per Unit]]),0))</f>
        <v>PD0004</v>
      </c>
      <c r="D797" s="3">
        <v>45101</v>
      </c>
      <c r="E797" s="2">
        <v>4</v>
      </c>
      <c r="F797" s="2">
        <f>E797*_xlfn.XLOOKUP(C797,tbProduct[Product_ID],tbProduct[Price per Unit],,0)</f>
        <v>120</v>
      </c>
    </row>
    <row r="798" spans="1:6" x14ac:dyDescent="0.35">
      <c r="A798" s="2">
        <v>797</v>
      </c>
      <c r="B798" s="2" t="s">
        <v>811</v>
      </c>
      <c r="C798" s="2" t="str" cm="1">
        <f t="array" ref="C798">INDEX(tbProduct[Product_ID],MATCH(1,(tbProduct[Product Category]=retail_sales_dataset[[#This Row],[Product Category]])*(tbProduct[Price per Unit]=retail_sales_dataset[[#This Row],[Price per Unit]]),0))</f>
        <v>PD0005</v>
      </c>
      <c r="D798" s="3">
        <v>44933</v>
      </c>
      <c r="E798" s="2">
        <v>3</v>
      </c>
      <c r="F798" s="2">
        <f>E798*_xlfn.XLOOKUP(C798,tbProduct[Product_ID],tbProduct[Price per Unit],,0)</f>
        <v>75</v>
      </c>
    </row>
    <row r="799" spans="1:6" x14ac:dyDescent="0.35">
      <c r="A799" s="2">
        <v>798</v>
      </c>
      <c r="B799" s="2" t="s">
        <v>812</v>
      </c>
      <c r="C799" s="2" t="str" cm="1">
        <f t="array" ref="C799">INDEX(tbProduct[Product_ID],MATCH(1,(tbProduct[Product Category]=retail_sales_dataset[[#This Row],[Product Category]])*(tbProduct[Price per Unit]=retail_sales_dataset[[#This Row],[Price per Unit]]),0))</f>
        <v>PD0008</v>
      </c>
      <c r="D799" s="3">
        <v>45142</v>
      </c>
      <c r="E799" s="2">
        <v>1</v>
      </c>
      <c r="F799" s="2">
        <f>E799*_xlfn.XLOOKUP(C799,tbProduct[Product_ID],tbProduct[Price per Unit],,0)</f>
        <v>50</v>
      </c>
    </row>
    <row r="800" spans="1:6" x14ac:dyDescent="0.35">
      <c r="A800" s="2">
        <v>799</v>
      </c>
      <c r="B800" s="2" t="s">
        <v>813</v>
      </c>
      <c r="C800" s="2" t="str" cm="1">
        <f t="array" ref="C800">INDEX(tbProduct[Product_ID],MATCH(1,(tbProduct[Product Category]=retail_sales_dataset[[#This Row],[Product Category]])*(tbProduct[Price per Unit]=retail_sales_dataset[[#This Row],[Price per Unit]]),0))</f>
        <v>PD0015</v>
      </c>
      <c r="D800" s="3">
        <v>45177</v>
      </c>
      <c r="E800" s="2">
        <v>2</v>
      </c>
      <c r="F800" s="2">
        <f>E800*_xlfn.XLOOKUP(C800,tbProduct[Product_ID],tbProduct[Price per Unit],,0)</f>
        <v>100</v>
      </c>
    </row>
    <row r="801" spans="1:6" x14ac:dyDescent="0.35">
      <c r="A801" s="2">
        <v>800</v>
      </c>
      <c r="B801" s="2" t="s">
        <v>814</v>
      </c>
      <c r="C801" s="2" t="str" cm="1">
        <f t="array" ref="C801">INDEX(tbProduct[Product_ID],MATCH(1,(tbProduct[Product Category]=retail_sales_dataset[[#This Row],[Product Category]])*(tbProduct[Price per Unit]=retail_sales_dataset[[#This Row],[Price per Unit]]),0))</f>
        <v>PD0012</v>
      </c>
      <c r="D801" s="3">
        <v>44981</v>
      </c>
      <c r="E801" s="2">
        <v>4</v>
      </c>
      <c r="F801" s="2">
        <f>E801*_xlfn.XLOOKUP(C801,tbProduct[Product_ID],tbProduct[Price per Unit],,0)</f>
        <v>1200</v>
      </c>
    </row>
    <row r="802" spans="1:6" x14ac:dyDescent="0.35">
      <c r="A802" s="2">
        <v>801</v>
      </c>
      <c r="B802" s="2" t="s">
        <v>815</v>
      </c>
      <c r="C802" s="2" t="str" cm="1">
        <f t="array" ref="C802">INDEX(tbProduct[Product_ID],MATCH(1,(tbProduct[Product Category]=retail_sales_dataset[[#This Row],[Product Category]])*(tbProduct[Price per Unit]=retail_sales_dataset[[#This Row],[Price per Unit]]),0))</f>
        <v>PD0008</v>
      </c>
      <c r="D802" s="3">
        <v>45148</v>
      </c>
      <c r="E802" s="2">
        <v>4</v>
      </c>
      <c r="F802" s="2">
        <f>E802*_xlfn.XLOOKUP(C802,tbProduct[Product_ID],tbProduct[Price per Unit],,0)</f>
        <v>200</v>
      </c>
    </row>
    <row r="803" spans="1:6" x14ac:dyDescent="0.35">
      <c r="A803" s="2">
        <v>802</v>
      </c>
      <c r="B803" s="2" t="s">
        <v>816</v>
      </c>
      <c r="C803" s="2" t="str" cm="1">
        <f t="array" ref="C803">INDEX(tbProduct[Product_ID],MATCH(1,(tbProduct[Product Category]=retail_sales_dataset[[#This Row],[Product Category]])*(tbProduct[Price per Unit]=retail_sales_dataset[[#This Row],[Price per Unit]]),0))</f>
        <v>PD0004</v>
      </c>
      <c r="D803" s="3">
        <v>45112</v>
      </c>
      <c r="E803" s="2">
        <v>1</v>
      </c>
      <c r="F803" s="2">
        <f>E803*_xlfn.XLOOKUP(C803,tbProduct[Product_ID],tbProduct[Price per Unit],,0)</f>
        <v>30</v>
      </c>
    </row>
    <row r="804" spans="1:6" x14ac:dyDescent="0.35">
      <c r="A804" s="2">
        <v>803</v>
      </c>
      <c r="B804" s="2" t="s">
        <v>817</v>
      </c>
      <c r="C804" s="2" t="str" cm="1">
        <f t="array" ref="C804">INDEX(tbProduct[Product_ID],MATCH(1,(tbProduct[Product Category]=retail_sales_dataset[[#This Row],[Product Category]])*(tbProduct[Price per Unit]=retail_sales_dataset[[#This Row],[Price per Unit]]),0))</f>
        <v>PD0005</v>
      </c>
      <c r="D804" s="3">
        <v>45252</v>
      </c>
      <c r="E804" s="2">
        <v>4</v>
      </c>
      <c r="F804" s="2">
        <f>E804*_xlfn.XLOOKUP(C804,tbProduct[Product_ID],tbProduct[Price per Unit],,0)</f>
        <v>100</v>
      </c>
    </row>
    <row r="805" spans="1:6" x14ac:dyDescent="0.35">
      <c r="A805" s="2">
        <v>804</v>
      </c>
      <c r="B805" s="2" t="s">
        <v>818</v>
      </c>
      <c r="C805" s="2" t="str" cm="1">
        <f t="array" ref="C805">INDEX(tbProduct[Product_ID],MATCH(1,(tbProduct[Product Category]=retail_sales_dataset[[#This Row],[Product Category]])*(tbProduct[Price per Unit]=retail_sales_dataset[[#This Row],[Price per Unit]]),0))</f>
        <v>PD0003</v>
      </c>
      <c r="D805" s="3">
        <v>45162</v>
      </c>
      <c r="E805" s="2">
        <v>1</v>
      </c>
      <c r="F805" s="2">
        <f>E805*_xlfn.XLOOKUP(C805,tbProduct[Product_ID],tbProduct[Price per Unit],,0)</f>
        <v>30</v>
      </c>
    </row>
    <row r="806" spans="1:6" x14ac:dyDescent="0.35">
      <c r="A806" s="2">
        <v>805</v>
      </c>
      <c r="B806" s="2" t="s">
        <v>819</v>
      </c>
      <c r="C806" s="2" t="str" cm="1">
        <f t="array" ref="C806">INDEX(tbProduct[Product_ID],MATCH(1,(tbProduct[Product Category]=retail_sales_dataset[[#This Row],[Product Category]])*(tbProduct[Price per Unit]=retail_sales_dataset[[#This Row],[Price per Unit]]),0))</f>
        <v>PD0013</v>
      </c>
      <c r="D806" s="3">
        <v>45289</v>
      </c>
      <c r="E806" s="2">
        <v>3</v>
      </c>
      <c r="F806" s="2">
        <f>E806*_xlfn.XLOOKUP(C806,tbProduct[Product_ID],tbProduct[Price per Unit],,0)</f>
        <v>1500</v>
      </c>
    </row>
    <row r="807" spans="1:6" x14ac:dyDescent="0.35">
      <c r="A807" s="2">
        <v>806</v>
      </c>
      <c r="B807" s="2" t="s">
        <v>820</v>
      </c>
      <c r="C807" s="2" t="str" cm="1">
        <f t="array" ref="C807">INDEX(tbProduct[Product_ID],MATCH(1,(tbProduct[Product Category]=retail_sales_dataset[[#This Row],[Product Category]])*(tbProduct[Price per Unit]=retail_sales_dataset[[#This Row],[Price per Unit]]),0))</f>
        <v>PD0014</v>
      </c>
      <c r="D807" s="3">
        <v>45005</v>
      </c>
      <c r="E807" s="2">
        <v>3</v>
      </c>
      <c r="F807" s="2">
        <f>E807*_xlfn.XLOOKUP(C807,tbProduct[Product_ID],tbProduct[Price per Unit],,0)</f>
        <v>900</v>
      </c>
    </row>
    <row r="808" spans="1:6" x14ac:dyDescent="0.35">
      <c r="A808" s="2">
        <v>807</v>
      </c>
      <c r="B808" s="2" t="s">
        <v>821</v>
      </c>
      <c r="C808" s="2" t="str" cm="1">
        <f t="array" ref="C808">INDEX(tbProduct[Product_ID],MATCH(1,(tbProduct[Product Category]=retail_sales_dataset[[#This Row],[Product Category]])*(tbProduct[Price per Unit]=retail_sales_dataset[[#This Row],[Price per Unit]]),0))</f>
        <v>PD0015</v>
      </c>
      <c r="D808" s="3">
        <v>45149</v>
      </c>
      <c r="E808" s="2">
        <v>4</v>
      </c>
      <c r="F808" s="2">
        <f>E808*_xlfn.XLOOKUP(C808,tbProduct[Product_ID],tbProduct[Price per Unit],,0)</f>
        <v>200</v>
      </c>
    </row>
    <row r="809" spans="1:6" x14ac:dyDescent="0.35">
      <c r="A809" s="2">
        <v>808</v>
      </c>
      <c r="B809" s="2" t="s">
        <v>822</v>
      </c>
      <c r="C809" s="2" t="str" cm="1">
        <f t="array" ref="C809">INDEX(tbProduct[Product_ID],MATCH(1,(tbProduct[Product Category]=retail_sales_dataset[[#This Row],[Product Category]])*(tbProduct[Price per Unit]=retail_sales_dataset[[#This Row],[Price per Unit]]),0))</f>
        <v>PD0013</v>
      </c>
      <c r="D809" s="3">
        <v>45017</v>
      </c>
      <c r="E809" s="2">
        <v>4</v>
      </c>
      <c r="F809" s="2">
        <f>E809*_xlfn.XLOOKUP(C809,tbProduct[Product_ID],tbProduct[Price per Unit],,0)</f>
        <v>2000</v>
      </c>
    </row>
    <row r="810" spans="1:6" x14ac:dyDescent="0.35">
      <c r="A810" s="2">
        <v>809</v>
      </c>
      <c r="B810" s="2" t="s">
        <v>823</v>
      </c>
      <c r="C810" s="2" t="str" cm="1">
        <f t="array" ref="C810">INDEX(tbProduct[Product_ID],MATCH(1,(tbProduct[Product Category]=retail_sales_dataset[[#This Row],[Product Category]])*(tbProduct[Price per Unit]=retail_sales_dataset[[#This Row],[Price per Unit]]),0))</f>
        <v>PD0001</v>
      </c>
      <c r="D810" s="3">
        <v>45194</v>
      </c>
      <c r="E810" s="2">
        <v>2</v>
      </c>
      <c r="F810" s="2">
        <f>E810*_xlfn.XLOOKUP(C810,tbProduct[Product_ID],tbProduct[Price per Unit],,0)</f>
        <v>100</v>
      </c>
    </row>
    <row r="811" spans="1:6" x14ac:dyDescent="0.35">
      <c r="A811" s="2">
        <v>810</v>
      </c>
      <c r="B811" s="2" t="s">
        <v>824</v>
      </c>
      <c r="C811" s="2" t="str" cm="1">
        <f t="array" ref="C811">INDEX(tbProduct[Product_ID],MATCH(1,(tbProduct[Product Category]=retail_sales_dataset[[#This Row],[Product Category]])*(tbProduct[Price per Unit]=retail_sales_dataset[[#This Row],[Price per Unit]]),0))</f>
        <v>PD0006</v>
      </c>
      <c r="D811" s="3">
        <v>45260</v>
      </c>
      <c r="E811" s="2">
        <v>4</v>
      </c>
      <c r="F811" s="2">
        <f>E811*_xlfn.XLOOKUP(C811,tbProduct[Product_ID],tbProduct[Price per Unit],,0)</f>
        <v>100</v>
      </c>
    </row>
    <row r="812" spans="1:6" x14ac:dyDescent="0.35">
      <c r="A812" s="2">
        <v>811</v>
      </c>
      <c r="B812" s="2" t="s">
        <v>825</v>
      </c>
      <c r="C812" s="2" t="str" cm="1">
        <f t="array" ref="C812">INDEX(tbProduct[Product_ID],MATCH(1,(tbProduct[Product Category]=retail_sales_dataset[[#This Row],[Product Category]])*(tbProduct[Price per Unit]=retail_sales_dataset[[#This Row],[Price per Unit]]),0))</f>
        <v>PD0009</v>
      </c>
      <c r="D812" s="3">
        <v>45065</v>
      </c>
      <c r="E812" s="2">
        <v>2</v>
      </c>
      <c r="F812" s="2">
        <f>E812*_xlfn.XLOOKUP(C812,tbProduct[Product_ID],tbProduct[Price per Unit],,0)</f>
        <v>50</v>
      </c>
    </row>
    <row r="813" spans="1:6" x14ac:dyDescent="0.35">
      <c r="A813" s="2">
        <v>812</v>
      </c>
      <c r="B813" s="2" t="s">
        <v>826</v>
      </c>
      <c r="C813" s="2" t="str" cm="1">
        <f t="array" ref="C813">INDEX(tbProduct[Product_ID],MATCH(1,(tbProduct[Product Category]=retail_sales_dataset[[#This Row],[Product Category]])*(tbProduct[Price per Unit]=retail_sales_dataset[[#This Row],[Price per Unit]]),0))</f>
        <v>PD0006</v>
      </c>
      <c r="D813" s="3">
        <v>45242</v>
      </c>
      <c r="E813" s="2">
        <v>3</v>
      </c>
      <c r="F813" s="2">
        <f>E813*_xlfn.XLOOKUP(C813,tbProduct[Product_ID],tbProduct[Price per Unit],,0)</f>
        <v>75</v>
      </c>
    </row>
    <row r="814" spans="1:6" x14ac:dyDescent="0.35">
      <c r="A814" s="2">
        <v>813</v>
      </c>
      <c r="B814" s="2" t="s">
        <v>827</v>
      </c>
      <c r="C814" s="2" t="str" cm="1">
        <f t="array" ref="C814">INDEX(tbProduct[Product_ID],MATCH(1,(tbProduct[Product Category]=retail_sales_dataset[[#This Row],[Product Category]])*(tbProduct[Price per Unit]=retail_sales_dataset[[#This Row],[Price per Unit]]),0))</f>
        <v>PD0015</v>
      </c>
      <c r="D814" s="3">
        <v>45202</v>
      </c>
      <c r="E814" s="2">
        <v>3</v>
      </c>
      <c r="F814" s="2">
        <f>E814*_xlfn.XLOOKUP(C814,tbProduct[Product_ID],tbProduct[Price per Unit],,0)</f>
        <v>150</v>
      </c>
    </row>
    <row r="815" spans="1:6" x14ac:dyDescent="0.35">
      <c r="A815" s="2">
        <v>814</v>
      </c>
      <c r="B815" s="2" t="s">
        <v>828</v>
      </c>
      <c r="C815" s="2" t="str" cm="1">
        <f t="array" ref="C815">INDEX(tbProduct[Product_ID],MATCH(1,(tbProduct[Product Category]=retail_sales_dataset[[#This Row],[Product Category]])*(tbProduct[Price per Unit]=retail_sales_dataset[[#This Row],[Price per Unit]]),0))</f>
        <v>PD0002</v>
      </c>
      <c r="D815" s="3">
        <v>45174</v>
      </c>
      <c r="E815" s="2">
        <v>1</v>
      </c>
      <c r="F815" s="2">
        <f>E815*_xlfn.XLOOKUP(C815,tbProduct[Product_ID],tbProduct[Price per Unit],,0)</f>
        <v>500</v>
      </c>
    </row>
    <row r="816" spans="1:6" x14ac:dyDescent="0.35">
      <c r="A816" s="2">
        <v>815</v>
      </c>
      <c r="B816" s="2" t="s">
        <v>829</v>
      </c>
      <c r="C816" s="2" t="str" cm="1">
        <f t="array" ref="C816">INDEX(tbProduct[Product_ID],MATCH(1,(tbProduct[Product Category]=retail_sales_dataset[[#This Row],[Product Category]])*(tbProduct[Price per Unit]=retail_sales_dataset[[#This Row],[Price per Unit]]),0))</f>
        <v>PD0005</v>
      </c>
      <c r="D816" s="3">
        <v>45165</v>
      </c>
      <c r="E816" s="2">
        <v>3</v>
      </c>
      <c r="F816" s="2">
        <f>E816*_xlfn.XLOOKUP(C816,tbProduct[Product_ID],tbProduct[Price per Unit],,0)</f>
        <v>75</v>
      </c>
    </row>
    <row r="817" spans="1:6" x14ac:dyDescent="0.35">
      <c r="A817" s="2">
        <v>816</v>
      </c>
      <c r="B817" s="2" t="s">
        <v>830</v>
      </c>
      <c r="C817" s="2" t="str" cm="1">
        <f t="array" ref="C817">INDEX(tbProduct[Product_ID],MATCH(1,(tbProduct[Product Category]=retail_sales_dataset[[#This Row],[Product Category]])*(tbProduct[Price per Unit]=retail_sales_dataset[[#This Row],[Price per Unit]]),0))</f>
        <v>PD0013</v>
      </c>
      <c r="D817" s="3">
        <v>45150</v>
      </c>
      <c r="E817" s="2">
        <v>2</v>
      </c>
      <c r="F817" s="2">
        <f>E817*_xlfn.XLOOKUP(C817,tbProduct[Product_ID],tbProduct[Price per Unit],,0)</f>
        <v>1000</v>
      </c>
    </row>
    <row r="818" spans="1:6" x14ac:dyDescent="0.35">
      <c r="A818" s="2">
        <v>817</v>
      </c>
      <c r="B818" s="2" t="s">
        <v>831</v>
      </c>
      <c r="C818" s="2" t="str" cm="1">
        <f t="array" ref="C818">INDEX(tbProduct[Product_ID],MATCH(1,(tbProduct[Product Category]=retail_sales_dataset[[#This Row],[Product Category]])*(tbProduct[Price per Unit]=retail_sales_dataset[[#This Row],[Price per Unit]]),0))</f>
        <v>PD0001</v>
      </c>
      <c r="D818" s="3">
        <v>45230</v>
      </c>
      <c r="E818" s="2">
        <v>4</v>
      </c>
      <c r="F818" s="2">
        <f>E818*_xlfn.XLOOKUP(C818,tbProduct[Product_ID],tbProduct[Price per Unit],,0)</f>
        <v>200</v>
      </c>
    </row>
    <row r="819" spans="1:6" x14ac:dyDescent="0.35">
      <c r="A819" s="2">
        <v>818</v>
      </c>
      <c r="B819" s="2" t="s">
        <v>832</v>
      </c>
      <c r="C819" s="2" t="str" cm="1">
        <f t="array" ref="C819">INDEX(tbProduct[Product_ID],MATCH(1,(tbProduct[Product Category]=retail_sales_dataset[[#This Row],[Product Category]])*(tbProduct[Price per Unit]=retail_sales_dataset[[#This Row],[Price per Unit]]),0))</f>
        <v>PD0010</v>
      </c>
      <c r="D819" s="3">
        <v>45064</v>
      </c>
      <c r="E819" s="2">
        <v>1</v>
      </c>
      <c r="F819" s="2">
        <f>E819*_xlfn.XLOOKUP(C819,tbProduct[Product_ID],tbProduct[Price per Unit],,0)</f>
        <v>500</v>
      </c>
    </row>
    <row r="820" spans="1:6" x14ac:dyDescent="0.35">
      <c r="A820" s="2">
        <v>819</v>
      </c>
      <c r="B820" s="2" t="s">
        <v>833</v>
      </c>
      <c r="C820" s="2" t="str" cm="1">
        <f t="array" ref="C820">INDEX(tbProduct[Product_ID],MATCH(1,(tbProduct[Product Category]=retail_sales_dataset[[#This Row],[Product Category]])*(tbProduct[Price per Unit]=retail_sales_dataset[[#This Row],[Price per Unit]]),0))</f>
        <v>PD0001</v>
      </c>
      <c r="D820" s="3">
        <v>45092</v>
      </c>
      <c r="E820" s="2">
        <v>2</v>
      </c>
      <c r="F820" s="2">
        <f>E820*_xlfn.XLOOKUP(C820,tbProduct[Product_ID],tbProduct[Price per Unit],,0)</f>
        <v>100</v>
      </c>
    </row>
    <row r="821" spans="1:6" x14ac:dyDescent="0.35">
      <c r="A821" s="2">
        <v>820</v>
      </c>
      <c r="B821" s="2" t="s">
        <v>834</v>
      </c>
      <c r="C821" s="2" t="str" cm="1">
        <f t="array" ref="C821">INDEX(tbProduct[Product_ID],MATCH(1,(tbProduct[Product Category]=retail_sales_dataset[[#This Row],[Product Category]])*(tbProduct[Price per Unit]=retail_sales_dataset[[#This Row],[Price per Unit]]),0))</f>
        <v>PD0015</v>
      </c>
      <c r="D821" s="3">
        <v>45052</v>
      </c>
      <c r="E821" s="2">
        <v>4</v>
      </c>
      <c r="F821" s="2">
        <f>E821*_xlfn.XLOOKUP(C821,tbProduct[Product_ID],tbProduct[Price per Unit],,0)</f>
        <v>200</v>
      </c>
    </row>
    <row r="822" spans="1:6" x14ac:dyDescent="0.35">
      <c r="A822" s="2">
        <v>821</v>
      </c>
      <c r="B822" s="2" t="s">
        <v>835</v>
      </c>
      <c r="C822" s="2" t="str" cm="1">
        <f t="array" ref="C822">INDEX(tbProduct[Product_ID],MATCH(1,(tbProduct[Product Category]=retail_sales_dataset[[#This Row],[Product Category]])*(tbProduct[Price per Unit]=retail_sales_dataset[[#This Row],[Price per Unit]]),0))</f>
        <v>PD0007</v>
      </c>
      <c r="D822" s="3">
        <v>44971</v>
      </c>
      <c r="E822" s="2">
        <v>1</v>
      </c>
      <c r="F822" s="2">
        <f>E822*_xlfn.XLOOKUP(C822,tbProduct[Product_ID],tbProduct[Price per Unit],,0)</f>
        <v>300</v>
      </c>
    </row>
    <row r="823" spans="1:6" x14ac:dyDescent="0.35">
      <c r="A823" s="2">
        <v>822</v>
      </c>
      <c r="B823" s="2" t="s">
        <v>836</v>
      </c>
      <c r="C823" s="2" t="str" cm="1">
        <f t="array" ref="C823">INDEX(tbProduct[Product_ID],MATCH(1,(tbProduct[Product Category]=retail_sales_dataset[[#This Row],[Product Category]])*(tbProduct[Price per Unit]=retail_sales_dataset[[#This Row],[Price per Unit]]),0))</f>
        <v>PD0001</v>
      </c>
      <c r="D823" s="3">
        <v>45069</v>
      </c>
      <c r="E823" s="2">
        <v>3</v>
      </c>
      <c r="F823" s="2">
        <f>E823*_xlfn.XLOOKUP(C823,tbProduct[Product_ID],tbProduct[Price per Unit],,0)</f>
        <v>150</v>
      </c>
    </row>
    <row r="824" spans="1:6" x14ac:dyDescent="0.35">
      <c r="A824" s="2">
        <v>823</v>
      </c>
      <c r="B824" s="2" t="s">
        <v>837</v>
      </c>
      <c r="C824" s="2" t="str" cm="1">
        <f t="array" ref="C824">INDEX(tbProduct[Product_ID],MATCH(1,(tbProduct[Product Category]=retail_sales_dataset[[#This Row],[Product Category]])*(tbProduct[Price per Unit]=retail_sales_dataset[[#This Row],[Price per Unit]]),0))</f>
        <v>PD0015</v>
      </c>
      <c r="D824" s="3">
        <v>45157</v>
      </c>
      <c r="E824" s="2">
        <v>2</v>
      </c>
      <c r="F824" s="2">
        <f>E824*_xlfn.XLOOKUP(C824,tbProduct[Product_ID],tbProduct[Price per Unit],,0)</f>
        <v>100</v>
      </c>
    </row>
    <row r="825" spans="1:6" x14ac:dyDescent="0.35">
      <c r="A825" s="2">
        <v>824</v>
      </c>
      <c r="B825" s="2" t="s">
        <v>838</v>
      </c>
      <c r="C825" s="2" t="str" cm="1">
        <f t="array" ref="C825">INDEX(tbProduct[Product_ID],MATCH(1,(tbProduct[Product Category]=retail_sales_dataset[[#This Row],[Product Category]])*(tbProduct[Price per Unit]=retail_sales_dataset[[#This Row],[Price per Unit]]),0))</f>
        <v>PD0011</v>
      </c>
      <c r="D825" s="3">
        <v>45051</v>
      </c>
      <c r="E825" s="2">
        <v>4</v>
      </c>
      <c r="F825" s="2">
        <f>E825*_xlfn.XLOOKUP(C825,tbProduct[Product_ID],tbProduct[Price per Unit],,0)</f>
        <v>120</v>
      </c>
    </row>
    <row r="826" spans="1:6" x14ac:dyDescent="0.35">
      <c r="A826" s="2">
        <v>825</v>
      </c>
      <c r="B826" s="2" t="s">
        <v>839</v>
      </c>
      <c r="C826" s="2" t="str" cm="1">
        <f t="array" ref="C826">INDEX(tbProduct[Product_ID],MATCH(1,(tbProduct[Product Category]=retail_sales_dataset[[#This Row],[Product Category]])*(tbProduct[Price per Unit]=retail_sales_dataset[[#This Row],[Price per Unit]]),0))</f>
        <v>PD0009</v>
      </c>
      <c r="D826" s="3">
        <v>45164</v>
      </c>
      <c r="E826" s="2">
        <v>1</v>
      </c>
      <c r="F826" s="2">
        <f>E826*_xlfn.XLOOKUP(C826,tbProduct[Product_ID],tbProduct[Price per Unit],,0)</f>
        <v>25</v>
      </c>
    </row>
    <row r="827" spans="1:6" x14ac:dyDescent="0.35">
      <c r="A827" s="2">
        <v>826</v>
      </c>
      <c r="B827" s="2" t="s">
        <v>840</v>
      </c>
      <c r="C827" s="2" t="str" cm="1">
        <f t="array" ref="C827">INDEX(tbProduct[Product_ID],MATCH(1,(tbProduct[Product Category]=retail_sales_dataset[[#This Row],[Product Category]])*(tbProduct[Price per Unit]=retail_sales_dataset[[#This Row],[Price per Unit]]),0))</f>
        <v>PD0012</v>
      </c>
      <c r="D827" s="3">
        <v>45218</v>
      </c>
      <c r="E827" s="2">
        <v>1</v>
      </c>
      <c r="F827" s="2">
        <f>E827*_xlfn.XLOOKUP(C827,tbProduct[Product_ID],tbProduct[Price per Unit],,0)</f>
        <v>300</v>
      </c>
    </row>
    <row r="828" spans="1:6" x14ac:dyDescent="0.35">
      <c r="A828" s="2">
        <v>827</v>
      </c>
      <c r="B828" s="2" t="s">
        <v>841</v>
      </c>
      <c r="C828" s="2" t="str" cm="1">
        <f t="array" ref="C828">INDEX(tbProduct[Product_ID],MATCH(1,(tbProduct[Product Category]=retail_sales_dataset[[#This Row],[Product Category]])*(tbProduct[Price per Unit]=retail_sales_dataset[[#This Row],[Price per Unit]]),0))</f>
        <v>PD0014</v>
      </c>
      <c r="D828" s="3">
        <v>45239</v>
      </c>
      <c r="E828" s="2">
        <v>3</v>
      </c>
      <c r="F828" s="2">
        <f>E828*_xlfn.XLOOKUP(C828,tbProduct[Product_ID],tbProduct[Price per Unit],,0)</f>
        <v>900</v>
      </c>
    </row>
    <row r="829" spans="1:6" x14ac:dyDescent="0.35">
      <c r="A829" s="2">
        <v>828</v>
      </c>
      <c r="B829" s="2" t="s">
        <v>842</v>
      </c>
      <c r="C829" s="2" t="str" cm="1">
        <f t="array" ref="C829">INDEX(tbProduct[Product_ID],MATCH(1,(tbProduct[Product Category]=retail_sales_dataset[[#This Row],[Product Category]])*(tbProduct[Price per Unit]=retail_sales_dataset[[#This Row],[Price per Unit]]),0))</f>
        <v>PD0007</v>
      </c>
      <c r="D829" s="3">
        <v>45269</v>
      </c>
      <c r="E829" s="2">
        <v>4</v>
      </c>
      <c r="F829" s="2">
        <f>E829*_xlfn.XLOOKUP(C829,tbProduct[Product_ID],tbProduct[Price per Unit],,0)</f>
        <v>1200</v>
      </c>
    </row>
    <row r="830" spans="1:6" x14ac:dyDescent="0.35">
      <c r="A830" s="2">
        <v>829</v>
      </c>
      <c r="B830" s="2" t="s">
        <v>843</v>
      </c>
      <c r="C830" s="2" t="str" cm="1">
        <f t="array" ref="C830">INDEX(tbProduct[Product_ID],MATCH(1,(tbProduct[Product Category]=retail_sales_dataset[[#This Row],[Product Category]])*(tbProduct[Price per Unit]=retail_sales_dataset[[#This Row],[Price per Unit]]),0))</f>
        <v>PD0004</v>
      </c>
      <c r="D830" s="3">
        <v>45121</v>
      </c>
      <c r="E830" s="2">
        <v>3</v>
      </c>
      <c r="F830" s="2">
        <f>E830*_xlfn.XLOOKUP(C830,tbProduct[Product_ID],tbProduct[Price per Unit],,0)</f>
        <v>90</v>
      </c>
    </row>
    <row r="831" spans="1:6" x14ac:dyDescent="0.35">
      <c r="A831" s="2">
        <v>830</v>
      </c>
      <c r="B831" s="2" t="s">
        <v>844</v>
      </c>
      <c r="C831" s="2" t="str" cm="1">
        <f t="array" ref="C831">INDEX(tbProduct[Product_ID],MATCH(1,(tbProduct[Product Category]=retail_sales_dataset[[#This Row],[Product Category]])*(tbProduct[Price per Unit]=retail_sales_dataset[[#This Row],[Price per Unit]]),0))</f>
        <v>PD0008</v>
      </c>
      <c r="D831" s="3">
        <v>45099</v>
      </c>
      <c r="E831" s="2">
        <v>3</v>
      </c>
      <c r="F831" s="2">
        <f>E831*_xlfn.XLOOKUP(C831,tbProduct[Product_ID],tbProduct[Price per Unit],,0)</f>
        <v>150</v>
      </c>
    </row>
    <row r="832" spans="1:6" x14ac:dyDescent="0.35">
      <c r="A832" s="2">
        <v>831</v>
      </c>
      <c r="B832" s="2" t="s">
        <v>845</v>
      </c>
      <c r="C832" s="2" t="str" cm="1">
        <f t="array" ref="C832">INDEX(tbProduct[Product_ID],MATCH(1,(tbProduct[Product Category]=retail_sales_dataset[[#This Row],[Product Category]])*(tbProduct[Price per Unit]=retail_sales_dataset[[#This Row],[Price per Unit]]),0))</f>
        <v>PD0006</v>
      </c>
      <c r="D832" s="3">
        <v>44941</v>
      </c>
      <c r="E832" s="2">
        <v>4</v>
      </c>
      <c r="F832" s="2">
        <f>E832*_xlfn.XLOOKUP(C832,tbProduct[Product_ID],tbProduct[Price per Unit],,0)</f>
        <v>100</v>
      </c>
    </row>
    <row r="833" spans="1:6" x14ac:dyDescent="0.35">
      <c r="A833" s="2">
        <v>832</v>
      </c>
      <c r="B833" s="2" t="s">
        <v>846</v>
      </c>
      <c r="C833" s="2" t="str" cm="1">
        <f t="array" ref="C833">INDEX(tbProduct[Product_ID],MATCH(1,(tbProduct[Product Category]=retail_sales_dataset[[#This Row],[Product Category]])*(tbProduct[Price per Unit]=retail_sales_dataset[[#This Row],[Price per Unit]]),0))</f>
        <v>PD0013</v>
      </c>
      <c r="D833" s="3">
        <v>45180</v>
      </c>
      <c r="E833" s="2">
        <v>4</v>
      </c>
      <c r="F833" s="2">
        <f>E833*_xlfn.XLOOKUP(C833,tbProduct[Product_ID],tbProduct[Price per Unit],,0)</f>
        <v>2000</v>
      </c>
    </row>
    <row r="834" spans="1:6" x14ac:dyDescent="0.35">
      <c r="A834" s="2">
        <v>833</v>
      </c>
      <c r="B834" s="2" t="s">
        <v>847</v>
      </c>
      <c r="C834" s="2" t="str" cm="1">
        <f t="array" ref="C834">INDEX(tbProduct[Product_ID],MATCH(1,(tbProduct[Product Category]=retail_sales_dataset[[#This Row],[Product Category]])*(tbProduct[Price per Unit]=retail_sales_dataset[[#This Row],[Price per Unit]]),0))</f>
        <v>PD0001</v>
      </c>
      <c r="D834" s="3">
        <v>45093</v>
      </c>
      <c r="E834" s="2">
        <v>4</v>
      </c>
      <c r="F834" s="2">
        <f>E834*_xlfn.XLOOKUP(C834,tbProduct[Product_ID],tbProduct[Price per Unit],,0)</f>
        <v>200</v>
      </c>
    </row>
    <row r="835" spans="1:6" x14ac:dyDescent="0.35">
      <c r="A835" s="2">
        <v>834</v>
      </c>
      <c r="B835" s="2" t="s">
        <v>848</v>
      </c>
      <c r="C835" s="2" t="str" cm="1">
        <f t="array" ref="C835">INDEX(tbProduct[Product_ID],MATCH(1,(tbProduct[Product Category]=retail_sales_dataset[[#This Row],[Product Category]])*(tbProduct[Price per Unit]=retail_sales_dataset[[#This Row],[Price per Unit]]),0))</f>
        <v>PD0004</v>
      </c>
      <c r="D835" s="3">
        <v>45020</v>
      </c>
      <c r="E835" s="2">
        <v>2</v>
      </c>
      <c r="F835" s="2">
        <f>E835*_xlfn.XLOOKUP(C835,tbProduct[Product_ID],tbProduct[Price per Unit],,0)</f>
        <v>60</v>
      </c>
    </row>
    <row r="836" spans="1:6" x14ac:dyDescent="0.35">
      <c r="A836" s="2">
        <v>835</v>
      </c>
      <c r="B836" s="2" t="s">
        <v>849</v>
      </c>
      <c r="C836" s="2" t="str" cm="1">
        <f t="array" ref="C836">INDEX(tbProduct[Product_ID],MATCH(1,(tbProduct[Product Category]=retail_sales_dataset[[#This Row],[Product Category]])*(tbProduct[Price per Unit]=retail_sales_dataset[[#This Row],[Price per Unit]]),0))</f>
        <v>PD0008</v>
      </c>
      <c r="D836" s="3">
        <v>45176</v>
      </c>
      <c r="E836" s="2">
        <v>4</v>
      </c>
      <c r="F836" s="2">
        <f>E836*_xlfn.XLOOKUP(C836,tbProduct[Product_ID],tbProduct[Price per Unit],,0)</f>
        <v>200</v>
      </c>
    </row>
    <row r="837" spans="1:6" x14ac:dyDescent="0.35">
      <c r="A837" s="2">
        <v>836</v>
      </c>
      <c r="B837" s="2" t="s">
        <v>850</v>
      </c>
      <c r="C837" s="2" t="str" cm="1">
        <f t="array" ref="C837">INDEX(tbProduct[Product_ID],MATCH(1,(tbProduct[Product Category]=retail_sales_dataset[[#This Row],[Product Category]])*(tbProduct[Price per Unit]=retail_sales_dataset[[#This Row],[Price per Unit]]),0))</f>
        <v>PD0008</v>
      </c>
      <c r="D837" s="3">
        <v>45035</v>
      </c>
      <c r="E837" s="2">
        <v>1</v>
      </c>
      <c r="F837" s="2">
        <f>E837*_xlfn.XLOOKUP(C837,tbProduct[Product_ID],tbProduct[Price per Unit],,0)</f>
        <v>50</v>
      </c>
    </row>
    <row r="838" spans="1:6" x14ac:dyDescent="0.35">
      <c r="A838" s="2">
        <v>837</v>
      </c>
      <c r="B838" s="2" t="s">
        <v>851</v>
      </c>
      <c r="C838" s="2" t="str" cm="1">
        <f t="array" ref="C838">INDEX(tbProduct[Product_ID],MATCH(1,(tbProduct[Product Category]=retail_sales_dataset[[#This Row],[Product Category]])*(tbProduct[Price per Unit]=retail_sales_dataset[[#This Row],[Price per Unit]]),0))</f>
        <v>PD0004</v>
      </c>
      <c r="D838" s="3">
        <v>45108</v>
      </c>
      <c r="E838" s="2">
        <v>3</v>
      </c>
      <c r="F838" s="2">
        <f>E838*_xlfn.XLOOKUP(C838,tbProduct[Product_ID],tbProduct[Price per Unit],,0)</f>
        <v>90</v>
      </c>
    </row>
    <row r="839" spans="1:6" x14ac:dyDescent="0.35">
      <c r="A839" s="2">
        <v>838</v>
      </c>
      <c r="B839" s="2" t="s">
        <v>852</v>
      </c>
      <c r="C839" s="2" t="str" cm="1">
        <f t="array" ref="C839">INDEX(tbProduct[Product_ID],MATCH(1,(tbProduct[Product Category]=retail_sales_dataset[[#This Row],[Product Category]])*(tbProduct[Price per Unit]=retail_sales_dataset[[#This Row],[Price per Unit]]),0))</f>
        <v>PD0007</v>
      </c>
      <c r="D839" s="3">
        <v>45059</v>
      </c>
      <c r="E839" s="2">
        <v>2</v>
      </c>
      <c r="F839" s="2">
        <f>E839*_xlfn.XLOOKUP(C839,tbProduct[Product_ID],tbProduct[Price per Unit],,0)</f>
        <v>600</v>
      </c>
    </row>
    <row r="840" spans="1:6" x14ac:dyDescent="0.35">
      <c r="A840" s="2">
        <v>839</v>
      </c>
      <c r="B840" s="2" t="s">
        <v>853</v>
      </c>
      <c r="C840" s="2" t="str" cm="1">
        <f t="array" ref="C840">INDEX(tbProduct[Product_ID],MATCH(1,(tbProduct[Product Category]=retail_sales_dataset[[#This Row],[Product Category]])*(tbProduct[Price per Unit]=retail_sales_dataset[[#This Row],[Price per Unit]]),0))</f>
        <v>PD0007</v>
      </c>
      <c r="D840" s="3">
        <v>45101</v>
      </c>
      <c r="E840" s="2">
        <v>4</v>
      </c>
      <c r="F840" s="2">
        <f>E840*_xlfn.XLOOKUP(C840,tbProduct[Product_ID],tbProduct[Price per Unit],,0)</f>
        <v>1200</v>
      </c>
    </row>
    <row r="841" spans="1:6" x14ac:dyDescent="0.35">
      <c r="A841" s="2">
        <v>840</v>
      </c>
      <c r="B841" s="2" t="s">
        <v>854</v>
      </c>
      <c r="C841" s="2" t="str" cm="1">
        <f t="array" ref="C841">INDEX(tbProduct[Product_ID],MATCH(1,(tbProduct[Product Category]=retail_sales_dataset[[#This Row],[Product Category]])*(tbProduct[Price per Unit]=retail_sales_dataset[[#This Row],[Price per Unit]]),0))</f>
        <v>PD0005</v>
      </c>
      <c r="D841" s="3">
        <v>45070</v>
      </c>
      <c r="E841" s="2">
        <v>2</v>
      </c>
      <c r="F841" s="2">
        <f>E841*_xlfn.XLOOKUP(C841,tbProduct[Product_ID],tbProduct[Price per Unit],,0)</f>
        <v>50</v>
      </c>
    </row>
    <row r="842" spans="1:6" x14ac:dyDescent="0.35">
      <c r="A842" s="2">
        <v>841</v>
      </c>
      <c r="B842" s="2" t="s">
        <v>855</v>
      </c>
      <c r="C842" s="2" t="str" cm="1">
        <f t="array" ref="C842">INDEX(tbProduct[Product_ID],MATCH(1,(tbProduct[Product Category]=retail_sales_dataset[[#This Row],[Product Category]])*(tbProduct[Price per Unit]=retail_sales_dataset[[#This Row],[Price per Unit]]),0))</f>
        <v>PD0006</v>
      </c>
      <c r="D842" s="3">
        <v>45232</v>
      </c>
      <c r="E842" s="2">
        <v>4</v>
      </c>
      <c r="F842" s="2">
        <f>E842*_xlfn.XLOOKUP(C842,tbProduct[Product_ID],tbProduct[Price per Unit],,0)</f>
        <v>100</v>
      </c>
    </row>
    <row r="843" spans="1:6" x14ac:dyDescent="0.35">
      <c r="A843" s="2">
        <v>842</v>
      </c>
      <c r="B843" s="2" t="s">
        <v>856</v>
      </c>
      <c r="C843" s="2" t="str" cm="1">
        <f t="array" ref="C843">INDEX(tbProduct[Product_ID],MATCH(1,(tbProduct[Product Category]=retail_sales_dataset[[#This Row],[Product Category]])*(tbProduct[Price per Unit]=retail_sales_dataset[[#This Row],[Price per Unit]]),0))</f>
        <v>PD0012</v>
      </c>
      <c r="D843" s="3">
        <v>45286</v>
      </c>
      <c r="E843" s="2">
        <v>2</v>
      </c>
      <c r="F843" s="2">
        <f>E843*_xlfn.XLOOKUP(C843,tbProduct[Product_ID],tbProduct[Price per Unit],,0)</f>
        <v>600</v>
      </c>
    </row>
    <row r="844" spans="1:6" x14ac:dyDescent="0.35">
      <c r="A844" s="2">
        <v>843</v>
      </c>
      <c r="B844" s="2" t="s">
        <v>857</v>
      </c>
      <c r="C844" s="2" t="str" cm="1">
        <f t="array" ref="C844">INDEX(tbProduct[Product_ID],MATCH(1,(tbProduct[Product Category]=retail_sales_dataset[[#This Row],[Product Category]])*(tbProduct[Price per Unit]=retail_sales_dataset[[#This Row],[Price per Unit]]),0))</f>
        <v>PD0013</v>
      </c>
      <c r="D844" s="3">
        <v>45068</v>
      </c>
      <c r="E844" s="2">
        <v>3</v>
      </c>
      <c r="F844" s="2">
        <f>E844*_xlfn.XLOOKUP(C844,tbProduct[Product_ID],tbProduct[Price per Unit],,0)</f>
        <v>1500</v>
      </c>
    </row>
    <row r="845" spans="1:6" x14ac:dyDescent="0.35">
      <c r="A845" s="2">
        <v>844</v>
      </c>
      <c r="B845" s="2" t="s">
        <v>858</v>
      </c>
      <c r="C845" s="2" t="str" cm="1">
        <f t="array" ref="C845">INDEX(tbProduct[Product_ID],MATCH(1,(tbProduct[Product Category]=retail_sales_dataset[[#This Row],[Product Category]])*(tbProduct[Price per Unit]=retail_sales_dataset[[#This Row],[Price per Unit]]),0))</f>
        <v>PD0008</v>
      </c>
      <c r="D845" s="3">
        <v>45211</v>
      </c>
      <c r="E845" s="2">
        <v>3</v>
      </c>
      <c r="F845" s="2">
        <f>E845*_xlfn.XLOOKUP(C845,tbProduct[Product_ID],tbProduct[Price per Unit],,0)</f>
        <v>150</v>
      </c>
    </row>
    <row r="846" spans="1:6" x14ac:dyDescent="0.35">
      <c r="A846" s="2">
        <v>845</v>
      </c>
      <c r="B846" s="2" t="s">
        <v>859</v>
      </c>
      <c r="C846" s="2" t="str" cm="1">
        <f t="array" ref="C846">INDEX(tbProduct[Product_ID],MATCH(1,(tbProduct[Product Category]=retail_sales_dataset[[#This Row],[Product Category]])*(tbProduct[Price per Unit]=retail_sales_dataset[[#This Row],[Price per Unit]]),0))</f>
        <v>PD0002</v>
      </c>
      <c r="D846" s="3">
        <v>44932</v>
      </c>
      <c r="E846" s="2">
        <v>1</v>
      </c>
      <c r="F846" s="2">
        <f>E846*_xlfn.XLOOKUP(C846,tbProduct[Product_ID],tbProduct[Price per Unit],,0)</f>
        <v>500</v>
      </c>
    </row>
    <row r="847" spans="1:6" x14ac:dyDescent="0.35">
      <c r="A847" s="2">
        <v>846</v>
      </c>
      <c r="B847" s="2" t="s">
        <v>860</v>
      </c>
      <c r="C847" s="2" t="str" cm="1">
        <f t="array" ref="C847">INDEX(tbProduct[Product_ID],MATCH(1,(tbProduct[Product Category]=retail_sales_dataset[[#This Row],[Product Category]])*(tbProduct[Price per Unit]=retail_sales_dataset[[#This Row],[Price per Unit]]),0))</f>
        <v>PD0001</v>
      </c>
      <c r="D847" s="3">
        <v>45191</v>
      </c>
      <c r="E847" s="2">
        <v>1</v>
      </c>
      <c r="F847" s="2">
        <f>E847*_xlfn.XLOOKUP(C847,tbProduct[Product_ID],tbProduct[Price per Unit],,0)</f>
        <v>50</v>
      </c>
    </row>
    <row r="848" spans="1:6" x14ac:dyDescent="0.35">
      <c r="A848" s="2">
        <v>847</v>
      </c>
      <c r="B848" s="2" t="s">
        <v>861</v>
      </c>
      <c r="C848" s="2" t="str" cm="1">
        <f t="array" ref="C848">INDEX(tbProduct[Product_ID],MATCH(1,(tbProduct[Product Category]=retail_sales_dataset[[#This Row],[Product Category]])*(tbProduct[Price per Unit]=retail_sales_dataset[[#This Row],[Price per Unit]]),0))</f>
        <v>PD0007</v>
      </c>
      <c r="D848" s="3">
        <v>45024</v>
      </c>
      <c r="E848" s="2">
        <v>4</v>
      </c>
      <c r="F848" s="2">
        <f>E848*_xlfn.XLOOKUP(C848,tbProduct[Product_ID],tbProduct[Price per Unit],,0)</f>
        <v>1200</v>
      </c>
    </row>
    <row r="849" spans="1:6" x14ac:dyDescent="0.35">
      <c r="A849" s="2">
        <v>848</v>
      </c>
      <c r="B849" s="2" t="s">
        <v>862</v>
      </c>
      <c r="C849" s="2" t="str" cm="1">
        <f t="array" ref="C849">INDEX(tbProduct[Product_ID],MATCH(1,(tbProduct[Product Category]=retail_sales_dataset[[#This Row],[Product Category]])*(tbProduct[Price per Unit]=retail_sales_dataset[[#This Row],[Price per Unit]]),0))</f>
        <v>PD0005</v>
      </c>
      <c r="D849" s="3">
        <v>44970</v>
      </c>
      <c r="E849" s="2">
        <v>3</v>
      </c>
      <c r="F849" s="2">
        <f>E849*_xlfn.XLOOKUP(C849,tbProduct[Product_ID],tbProduct[Price per Unit],,0)</f>
        <v>75</v>
      </c>
    </row>
    <row r="850" spans="1:6" x14ac:dyDescent="0.35">
      <c r="A850" s="2">
        <v>849</v>
      </c>
      <c r="B850" s="2" t="s">
        <v>863</v>
      </c>
      <c r="C850" s="2" t="str" cm="1">
        <f t="array" ref="C850">INDEX(tbProduct[Product_ID],MATCH(1,(tbProduct[Product Category]=retail_sales_dataset[[#This Row],[Product Category]])*(tbProduct[Price per Unit]=retail_sales_dataset[[#This Row],[Price per Unit]]),0))</f>
        <v>PD0005</v>
      </c>
      <c r="D850" s="3">
        <v>45050</v>
      </c>
      <c r="E850" s="2">
        <v>2</v>
      </c>
      <c r="F850" s="2">
        <f>E850*_xlfn.XLOOKUP(C850,tbProduct[Product_ID],tbProduct[Price per Unit],,0)</f>
        <v>50</v>
      </c>
    </row>
    <row r="851" spans="1:6" x14ac:dyDescent="0.35">
      <c r="A851" s="2">
        <v>850</v>
      </c>
      <c r="B851" s="2" t="s">
        <v>864</v>
      </c>
      <c r="C851" s="2" t="str" cm="1">
        <f t="array" ref="C851">INDEX(tbProduct[Product_ID],MATCH(1,(tbProduct[Product Category]=retail_sales_dataset[[#This Row],[Product Category]])*(tbProduct[Price per Unit]=retail_sales_dataset[[#This Row],[Price per Unit]]),0))</f>
        <v>PD0013</v>
      </c>
      <c r="D851" s="3">
        <v>45135</v>
      </c>
      <c r="E851" s="2">
        <v>2</v>
      </c>
      <c r="F851" s="2">
        <f>E851*_xlfn.XLOOKUP(C851,tbProduct[Product_ID],tbProduct[Price per Unit],,0)</f>
        <v>1000</v>
      </c>
    </row>
    <row r="852" spans="1:6" x14ac:dyDescent="0.35">
      <c r="A852" s="2">
        <v>851</v>
      </c>
      <c r="B852" s="2" t="s">
        <v>865</v>
      </c>
      <c r="C852" s="2" t="str" cm="1">
        <f t="array" ref="C852">INDEX(tbProduct[Product_ID],MATCH(1,(tbProduct[Product Category]=retail_sales_dataset[[#This Row],[Product Category]])*(tbProduct[Price per Unit]=retail_sales_dataset[[#This Row],[Price per Unit]]),0))</f>
        <v>PD0006</v>
      </c>
      <c r="D852" s="3">
        <v>45177</v>
      </c>
      <c r="E852" s="2">
        <v>2</v>
      </c>
      <c r="F852" s="2">
        <f>E852*_xlfn.XLOOKUP(C852,tbProduct[Product_ID],tbProduct[Price per Unit],,0)</f>
        <v>50</v>
      </c>
    </row>
    <row r="853" spans="1:6" x14ac:dyDescent="0.35">
      <c r="A853" s="2">
        <v>852</v>
      </c>
      <c r="B853" s="2" t="s">
        <v>866</v>
      </c>
      <c r="C853" s="2" t="str" cm="1">
        <f t="array" ref="C853">INDEX(tbProduct[Product_ID],MATCH(1,(tbProduct[Product Category]=retail_sales_dataset[[#This Row],[Product Category]])*(tbProduct[Price per Unit]=retail_sales_dataset[[#This Row],[Price per Unit]]),0))</f>
        <v>PD0012</v>
      </c>
      <c r="D853" s="3">
        <v>45211</v>
      </c>
      <c r="E853" s="2">
        <v>1</v>
      </c>
      <c r="F853" s="2">
        <f>E853*_xlfn.XLOOKUP(C853,tbProduct[Product_ID],tbProduct[Price per Unit],,0)</f>
        <v>300</v>
      </c>
    </row>
    <row r="854" spans="1:6" x14ac:dyDescent="0.35">
      <c r="A854" s="2">
        <v>853</v>
      </c>
      <c r="B854" s="2" t="s">
        <v>867</v>
      </c>
      <c r="C854" s="2" t="str" cm="1">
        <f t="array" ref="C854">INDEX(tbProduct[Product_ID],MATCH(1,(tbProduct[Product Category]=retail_sales_dataset[[#This Row],[Product Category]])*(tbProduct[Price per Unit]=retail_sales_dataset[[#This Row],[Price per Unit]]),0))</f>
        <v>PD0013</v>
      </c>
      <c r="D854" s="3">
        <v>45050</v>
      </c>
      <c r="E854" s="2">
        <v>2</v>
      </c>
      <c r="F854" s="2">
        <f>E854*_xlfn.XLOOKUP(C854,tbProduct[Product_ID],tbProduct[Price per Unit],,0)</f>
        <v>1000</v>
      </c>
    </row>
    <row r="855" spans="1:6" x14ac:dyDescent="0.35">
      <c r="A855" s="2">
        <v>854</v>
      </c>
      <c r="B855" s="2" t="s">
        <v>868</v>
      </c>
      <c r="C855" s="2" t="str" cm="1">
        <f t="array" ref="C855">INDEX(tbProduct[Product_ID],MATCH(1,(tbProduct[Product Category]=retail_sales_dataset[[#This Row],[Product Category]])*(tbProduct[Price per Unit]=retail_sales_dataset[[#This Row],[Price per Unit]]),0))</f>
        <v>PD0008</v>
      </c>
      <c r="D855" s="3">
        <v>45280</v>
      </c>
      <c r="E855" s="2">
        <v>1</v>
      </c>
      <c r="F855" s="2">
        <f>E855*_xlfn.XLOOKUP(C855,tbProduct[Product_ID],tbProduct[Price per Unit],,0)</f>
        <v>50</v>
      </c>
    </row>
    <row r="856" spans="1:6" x14ac:dyDescent="0.35">
      <c r="A856" s="2">
        <v>855</v>
      </c>
      <c r="B856" s="2" t="s">
        <v>869</v>
      </c>
      <c r="C856" s="2" t="str" cm="1">
        <f t="array" ref="C856">INDEX(tbProduct[Product_ID],MATCH(1,(tbProduct[Product Category]=retail_sales_dataset[[#This Row],[Product Category]])*(tbProduct[Price per Unit]=retail_sales_dataset[[#This Row],[Price per Unit]]),0))</f>
        <v>PD0009</v>
      </c>
      <c r="D856" s="3">
        <v>45170</v>
      </c>
      <c r="E856" s="2">
        <v>1</v>
      </c>
      <c r="F856" s="2">
        <f>E856*_xlfn.XLOOKUP(C856,tbProduct[Product_ID],tbProduct[Price per Unit],,0)</f>
        <v>25</v>
      </c>
    </row>
    <row r="857" spans="1:6" x14ac:dyDescent="0.35">
      <c r="A857" s="2">
        <v>856</v>
      </c>
      <c r="B857" s="2" t="s">
        <v>870</v>
      </c>
      <c r="C857" s="2" t="str" cm="1">
        <f t="array" ref="C857">INDEX(tbProduct[Product_ID],MATCH(1,(tbProduct[Product Category]=retail_sales_dataset[[#This Row],[Product Category]])*(tbProduct[Price per Unit]=retail_sales_dataset[[#This Row],[Price per Unit]]),0))</f>
        <v>PD0003</v>
      </c>
      <c r="D857" s="3">
        <v>45257</v>
      </c>
      <c r="E857" s="2">
        <v>4</v>
      </c>
      <c r="F857" s="2">
        <f>E857*_xlfn.XLOOKUP(C857,tbProduct[Product_ID],tbProduct[Price per Unit],,0)</f>
        <v>120</v>
      </c>
    </row>
    <row r="858" spans="1:6" x14ac:dyDescent="0.35">
      <c r="A858" s="2">
        <v>857</v>
      </c>
      <c r="B858" s="2" t="s">
        <v>871</v>
      </c>
      <c r="C858" s="2" t="str" cm="1">
        <f t="array" ref="C858">INDEX(tbProduct[Product_ID],MATCH(1,(tbProduct[Product Category]=retail_sales_dataset[[#This Row],[Product Category]])*(tbProduct[Price per Unit]=retail_sales_dataset[[#This Row],[Price per Unit]]),0))</f>
        <v>PD0006</v>
      </c>
      <c r="D858" s="3">
        <v>45291</v>
      </c>
      <c r="E858" s="2">
        <v>2</v>
      </c>
      <c r="F858" s="2">
        <f>E858*_xlfn.XLOOKUP(C858,tbProduct[Product_ID],tbProduct[Price per Unit],,0)</f>
        <v>50</v>
      </c>
    </row>
    <row r="859" spans="1:6" x14ac:dyDescent="0.35">
      <c r="A859" s="2">
        <v>858</v>
      </c>
      <c r="B859" s="2" t="s">
        <v>872</v>
      </c>
      <c r="C859" s="2" t="str" cm="1">
        <f t="array" ref="C859">INDEX(tbProduct[Product_ID],MATCH(1,(tbProduct[Product Category]=retail_sales_dataset[[#This Row],[Product Category]])*(tbProduct[Price per Unit]=retail_sales_dataset[[#This Row],[Price per Unit]]),0))</f>
        <v>PD0015</v>
      </c>
      <c r="D859" s="3">
        <v>45178</v>
      </c>
      <c r="E859" s="2">
        <v>2</v>
      </c>
      <c r="F859" s="2">
        <f>E859*_xlfn.XLOOKUP(C859,tbProduct[Product_ID],tbProduct[Price per Unit],,0)</f>
        <v>100</v>
      </c>
    </row>
    <row r="860" spans="1:6" x14ac:dyDescent="0.35">
      <c r="A860" s="2">
        <v>859</v>
      </c>
      <c r="B860" s="2" t="s">
        <v>873</v>
      </c>
      <c r="C860" s="2" t="str" cm="1">
        <f t="array" ref="C860">INDEX(tbProduct[Product_ID],MATCH(1,(tbProduct[Product Category]=retail_sales_dataset[[#This Row],[Product Category]])*(tbProduct[Price per Unit]=retail_sales_dataset[[#This Row],[Price per Unit]]),0))</f>
        <v>PD0010</v>
      </c>
      <c r="D860" s="3">
        <v>45156</v>
      </c>
      <c r="E860" s="2">
        <v>3</v>
      </c>
      <c r="F860" s="2">
        <f>E860*_xlfn.XLOOKUP(C860,tbProduct[Product_ID],tbProduct[Price per Unit],,0)</f>
        <v>1500</v>
      </c>
    </row>
    <row r="861" spans="1:6" x14ac:dyDescent="0.35">
      <c r="A861" s="2">
        <v>860</v>
      </c>
      <c r="B861" s="2" t="s">
        <v>874</v>
      </c>
      <c r="C861" s="2" t="str" cm="1">
        <f t="array" ref="C861">INDEX(tbProduct[Product_ID],MATCH(1,(tbProduct[Product Category]=retail_sales_dataset[[#This Row],[Product Category]])*(tbProduct[Price per Unit]=retail_sales_dataset[[#This Row],[Price per Unit]]),0))</f>
        <v>PD0008</v>
      </c>
      <c r="D861" s="3">
        <v>44935</v>
      </c>
      <c r="E861" s="2">
        <v>4</v>
      </c>
      <c r="F861" s="2">
        <f>E861*_xlfn.XLOOKUP(C861,tbProduct[Product_ID],tbProduct[Price per Unit],,0)</f>
        <v>200</v>
      </c>
    </row>
    <row r="862" spans="1:6" x14ac:dyDescent="0.35">
      <c r="A862" s="2">
        <v>861</v>
      </c>
      <c r="B862" s="2" t="s">
        <v>875</v>
      </c>
      <c r="C862" s="2" t="str" cm="1">
        <f t="array" ref="C862">INDEX(tbProduct[Product_ID],MATCH(1,(tbProduct[Product Category]=retail_sales_dataset[[#This Row],[Product Category]])*(tbProduct[Price per Unit]=retail_sales_dataset[[#This Row],[Price per Unit]]),0))</f>
        <v>PD0011</v>
      </c>
      <c r="D862" s="3">
        <v>44974</v>
      </c>
      <c r="E862" s="2">
        <v>3</v>
      </c>
      <c r="F862" s="2">
        <f>E862*_xlfn.XLOOKUP(C862,tbProduct[Product_ID],tbProduct[Price per Unit],,0)</f>
        <v>90</v>
      </c>
    </row>
    <row r="863" spans="1:6" x14ac:dyDescent="0.35">
      <c r="A863" s="2">
        <v>862</v>
      </c>
      <c r="B863" s="2" t="s">
        <v>876</v>
      </c>
      <c r="C863" s="2" t="str" cm="1">
        <f t="array" ref="C863">INDEX(tbProduct[Product_ID],MATCH(1,(tbProduct[Product Category]=retail_sales_dataset[[#This Row],[Product Category]])*(tbProduct[Price per Unit]=retail_sales_dataset[[#This Row],[Price per Unit]]),0))</f>
        <v>PD0007</v>
      </c>
      <c r="D863" s="3">
        <v>45077</v>
      </c>
      <c r="E863" s="2">
        <v>4</v>
      </c>
      <c r="F863" s="2">
        <f>E863*_xlfn.XLOOKUP(C863,tbProduct[Product_ID],tbProduct[Price per Unit],,0)</f>
        <v>1200</v>
      </c>
    </row>
    <row r="864" spans="1:6" x14ac:dyDescent="0.35">
      <c r="A864" s="2">
        <v>863</v>
      </c>
      <c r="B864" s="2" t="s">
        <v>877</v>
      </c>
      <c r="C864" s="2" t="str" cm="1">
        <f t="array" ref="C864">INDEX(tbProduct[Product_ID],MATCH(1,(tbProduct[Product Category]=retail_sales_dataset[[#This Row],[Product Category]])*(tbProduct[Price per Unit]=retail_sales_dataset[[#This Row],[Price per Unit]]),0))</f>
        <v>PD0006</v>
      </c>
      <c r="D864" s="3">
        <v>45040</v>
      </c>
      <c r="E864" s="2">
        <v>2</v>
      </c>
      <c r="F864" s="2">
        <f>E864*_xlfn.XLOOKUP(C864,tbProduct[Product_ID],tbProduct[Price per Unit],,0)</f>
        <v>50</v>
      </c>
    </row>
    <row r="865" spans="1:6" x14ac:dyDescent="0.35">
      <c r="A865" s="2">
        <v>864</v>
      </c>
      <c r="B865" s="2" t="s">
        <v>878</v>
      </c>
      <c r="C865" s="2" t="str" cm="1">
        <f t="array" ref="C865">INDEX(tbProduct[Product_ID],MATCH(1,(tbProduct[Product Category]=retail_sales_dataset[[#This Row],[Product Category]])*(tbProduct[Price per Unit]=retail_sales_dataset[[#This Row],[Price per Unit]]),0))</f>
        <v>PD0010</v>
      </c>
      <c r="D865" s="3">
        <v>45134</v>
      </c>
      <c r="E865" s="2">
        <v>1</v>
      </c>
      <c r="F865" s="2">
        <f>E865*_xlfn.XLOOKUP(C865,tbProduct[Product_ID],tbProduct[Price per Unit],,0)</f>
        <v>500</v>
      </c>
    </row>
    <row r="866" spans="1:6" x14ac:dyDescent="0.35">
      <c r="A866" s="2">
        <v>865</v>
      </c>
      <c r="B866" s="2" t="s">
        <v>879</v>
      </c>
      <c r="C866" s="2" t="str" cm="1">
        <f t="array" ref="C866">INDEX(tbProduct[Product_ID],MATCH(1,(tbProduct[Product Category]=retail_sales_dataset[[#This Row],[Product Category]])*(tbProduct[Price per Unit]=retail_sales_dataset[[#This Row],[Price per Unit]]),0))</f>
        <v>PD0012</v>
      </c>
      <c r="D866" s="3">
        <v>45281</v>
      </c>
      <c r="E866" s="2">
        <v>1</v>
      </c>
      <c r="F866" s="2">
        <f>E866*_xlfn.XLOOKUP(C866,tbProduct[Product_ID],tbProduct[Price per Unit],,0)</f>
        <v>300</v>
      </c>
    </row>
    <row r="867" spans="1:6" x14ac:dyDescent="0.35">
      <c r="A867" s="2">
        <v>866</v>
      </c>
      <c r="B867" s="2" t="s">
        <v>880</v>
      </c>
      <c r="C867" s="2" t="str" cm="1">
        <f t="array" ref="C867">INDEX(tbProduct[Product_ID],MATCH(1,(tbProduct[Product Category]=retail_sales_dataset[[#This Row],[Product Category]])*(tbProduct[Price per Unit]=retail_sales_dataset[[#This Row],[Price per Unit]]),0))</f>
        <v>PD0015</v>
      </c>
      <c r="D867" s="3">
        <v>45051</v>
      </c>
      <c r="E867" s="2">
        <v>1</v>
      </c>
      <c r="F867" s="2">
        <f>E867*_xlfn.XLOOKUP(C867,tbProduct[Product_ID],tbProduct[Price per Unit],,0)</f>
        <v>50</v>
      </c>
    </row>
    <row r="868" spans="1:6" x14ac:dyDescent="0.35">
      <c r="A868" s="2">
        <v>867</v>
      </c>
      <c r="B868" s="2" t="s">
        <v>881</v>
      </c>
      <c r="C868" s="2" t="str" cm="1">
        <f t="array" ref="C868">INDEX(tbProduct[Product_ID],MATCH(1,(tbProduct[Product Category]=retail_sales_dataset[[#This Row],[Product Category]])*(tbProduct[Price per Unit]=retail_sales_dataset[[#This Row],[Price per Unit]]),0))</f>
        <v>PD0010</v>
      </c>
      <c r="D868" s="3">
        <v>45083</v>
      </c>
      <c r="E868" s="2">
        <v>1</v>
      </c>
      <c r="F868" s="2">
        <f>E868*_xlfn.XLOOKUP(C868,tbProduct[Product_ID],tbProduct[Price per Unit],,0)</f>
        <v>500</v>
      </c>
    </row>
    <row r="869" spans="1:6" x14ac:dyDescent="0.35">
      <c r="A869" s="2">
        <v>868</v>
      </c>
      <c r="B869" s="2" t="s">
        <v>882</v>
      </c>
      <c r="C869" s="2" t="str" cm="1">
        <f t="array" ref="C869">INDEX(tbProduct[Product_ID],MATCH(1,(tbProduct[Product Category]=retail_sales_dataset[[#This Row],[Product Category]])*(tbProduct[Price per Unit]=retail_sales_dataset[[#This Row],[Price per Unit]]),0))</f>
        <v>PD0007</v>
      </c>
      <c r="D869" s="3">
        <v>45266</v>
      </c>
      <c r="E869" s="2">
        <v>1</v>
      </c>
      <c r="F869" s="2">
        <f>E869*_xlfn.XLOOKUP(C869,tbProduct[Product_ID],tbProduct[Price per Unit],,0)</f>
        <v>300</v>
      </c>
    </row>
    <row r="870" spans="1:6" x14ac:dyDescent="0.35">
      <c r="A870" s="2">
        <v>869</v>
      </c>
      <c r="B870" s="2" t="s">
        <v>883</v>
      </c>
      <c r="C870" s="2" t="str" cm="1">
        <f t="array" ref="C870">INDEX(tbProduct[Product_ID],MATCH(1,(tbProduct[Product Category]=retail_sales_dataset[[#This Row],[Product Category]])*(tbProduct[Price per Unit]=retail_sales_dataset[[#This Row],[Price per Unit]]),0))</f>
        <v>PD0013</v>
      </c>
      <c r="D870" s="3">
        <v>45224</v>
      </c>
      <c r="E870" s="2">
        <v>3</v>
      </c>
      <c r="F870" s="2">
        <f>E870*_xlfn.XLOOKUP(C870,tbProduct[Product_ID],tbProduct[Price per Unit],,0)</f>
        <v>1500</v>
      </c>
    </row>
    <row r="871" spans="1:6" x14ac:dyDescent="0.35">
      <c r="A871" s="2">
        <v>870</v>
      </c>
      <c r="B871" s="2" t="s">
        <v>884</v>
      </c>
      <c r="C871" s="2" t="str" cm="1">
        <f t="array" ref="C871">INDEX(tbProduct[Product_ID],MATCH(1,(tbProduct[Product Category]=retail_sales_dataset[[#This Row],[Product Category]])*(tbProduct[Price per Unit]=retail_sales_dataset[[#This Row],[Price per Unit]]),0))</f>
        <v>PD0003</v>
      </c>
      <c r="D871" s="3">
        <v>45115</v>
      </c>
      <c r="E871" s="2">
        <v>4</v>
      </c>
      <c r="F871" s="2">
        <f>E871*_xlfn.XLOOKUP(C871,tbProduct[Product_ID],tbProduct[Price per Unit],,0)</f>
        <v>120</v>
      </c>
    </row>
    <row r="872" spans="1:6" x14ac:dyDescent="0.35">
      <c r="A872" s="2">
        <v>871</v>
      </c>
      <c r="B872" s="2" t="s">
        <v>885</v>
      </c>
      <c r="C872" s="2" t="str" cm="1">
        <f t="array" ref="C872">INDEX(tbProduct[Product_ID],MATCH(1,(tbProduct[Product Category]=retail_sales_dataset[[#This Row],[Product Category]])*(tbProduct[Price per Unit]=retail_sales_dataset[[#This Row],[Price per Unit]]),0))</f>
        <v>PD0004</v>
      </c>
      <c r="D872" s="3">
        <v>45169</v>
      </c>
      <c r="E872" s="2">
        <v>2</v>
      </c>
      <c r="F872" s="2">
        <f>E872*_xlfn.XLOOKUP(C872,tbProduct[Product_ID],tbProduct[Price per Unit],,0)</f>
        <v>60</v>
      </c>
    </row>
    <row r="873" spans="1:6" x14ac:dyDescent="0.35">
      <c r="A873" s="2">
        <v>872</v>
      </c>
      <c r="B873" s="2" t="s">
        <v>886</v>
      </c>
      <c r="C873" s="2" t="str" cm="1">
        <f t="array" ref="C873">INDEX(tbProduct[Product_ID],MATCH(1,(tbProduct[Product Category]=retail_sales_dataset[[#This Row],[Product Category]])*(tbProduct[Price per Unit]=retail_sales_dataset[[#This Row],[Price per Unit]]),0))</f>
        <v>PD0009</v>
      </c>
      <c r="D873" s="3">
        <v>45210</v>
      </c>
      <c r="E873" s="2">
        <v>3</v>
      </c>
      <c r="F873" s="2">
        <f>E873*_xlfn.XLOOKUP(C873,tbProduct[Product_ID],tbProduct[Price per Unit],,0)</f>
        <v>75</v>
      </c>
    </row>
    <row r="874" spans="1:6" x14ac:dyDescent="0.35">
      <c r="A874" s="2">
        <v>873</v>
      </c>
      <c r="B874" s="2" t="s">
        <v>887</v>
      </c>
      <c r="C874" s="2" t="str" cm="1">
        <f t="array" ref="C874">INDEX(tbProduct[Product_ID],MATCH(1,(tbProduct[Product Category]=retail_sales_dataset[[#This Row],[Product Category]])*(tbProduct[Price per Unit]=retail_sales_dataset[[#This Row],[Price per Unit]]),0))</f>
        <v>PD0006</v>
      </c>
      <c r="D874" s="3">
        <v>45198</v>
      </c>
      <c r="E874" s="2">
        <v>4</v>
      </c>
      <c r="F874" s="2">
        <f>E874*_xlfn.XLOOKUP(C874,tbProduct[Product_ID],tbProduct[Price per Unit],,0)</f>
        <v>100</v>
      </c>
    </row>
    <row r="875" spans="1:6" x14ac:dyDescent="0.35">
      <c r="A875" s="2">
        <v>874</v>
      </c>
      <c r="B875" s="2" t="s">
        <v>888</v>
      </c>
      <c r="C875" s="2" t="str" cm="1">
        <f t="array" ref="C875">INDEX(tbProduct[Product_ID],MATCH(1,(tbProduct[Product Category]=retail_sales_dataset[[#This Row],[Product Category]])*(tbProduct[Price per Unit]=retail_sales_dataset[[#This Row],[Price per Unit]]),0))</f>
        <v>PD0004</v>
      </c>
      <c r="D875" s="3">
        <v>45103</v>
      </c>
      <c r="E875" s="2">
        <v>1</v>
      </c>
      <c r="F875" s="2">
        <f>E875*_xlfn.XLOOKUP(C875,tbProduct[Product_ID],tbProduct[Price per Unit],,0)</f>
        <v>30</v>
      </c>
    </row>
    <row r="876" spans="1:6" x14ac:dyDescent="0.35">
      <c r="A876" s="2">
        <v>875</v>
      </c>
      <c r="B876" s="2" t="s">
        <v>889</v>
      </c>
      <c r="C876" s="2" t="str" cm="1">
        <f t="array" ref="C876">INDEX(tbProduct[Product_ID],MATCH(1,(tbProduct[Product Category]=retail_sales_dataset[[#This Row],[Product Category]])*(tbProduct[Price per Unit]=retail_sales_dataset[[#This Row],[Price per Unit]]),0))</f>
        <v>PD0010</v>
      </c>
      <c r="D876" s="3">
        <v>45144</v>
      </c>
      <c r="E876" s="2">
        <v>4</v>
      </c>
      <c r="F876" s="2">
        <f>E876*_xlfn.XLOOKUP(C876,tbProduct[Product_ID],tbProduct[Price per Unit],,0)</f>
        <v>2000</v>
      </c>
    </row>
    <row r="877" spans="1:6" x14ac:dyDescent="0.35">
      <c r="A877" s="2">
        <v>876</v>
      </c>
      <c r="B877" s="2" t="s">
        <v>890</v>
      </c>
      <c r="C877" s="2" t="str" cm="1">
        <f t="array" ref="C877">INDEX(tbProduct[Product_ID],MATCH(1,(tbProduct[Product Category]=retail_sales_dataset[[#This Row],[Product Category]])*(tbProduct[Price per Unit]=retail_sales_dataset[[#This Row],[Price per Unit]]),0))</f>
        <v>PD0011</v>
      </c>
      <c r="D877" s="3">
        <v>45208</v>
      </c>
      <c r="E877" s="2">
        <v>4</v>
      </c>
      <c r="F877" s="2">
        <f>E877*_xlfn.XLOOKUP(C877,tbProduct[Product_ID],tbProduct[Price per Unit],,0)</f>
        <v>120</v>
      </c>
    </row>
    <row r="878" spans="1:6" x14ac:dyDescent="0.35">
      <c r="A878" s="2">
        <v>877</v>
      </c>
      <c r="B878" s="2" t="s">
        <v>891</v>
      </c>
      <c r="C878" s="2" t="str" cm="1">
        <f t="array" ref="C878">INDEX(tbProduct[Product_ID],MATCH(1,(tbProduct[Product Category]=retail_sales_dataset[[#This Row],[Product Category]])*(tbProduct[Price per Unit]=retail_sales_dataset[[#This Row],[Price per Unit]]),0))</f>
        <v>PD0005</v>
      </c>
      <c r="D878" s="3">
        <v>45096</v>
      </c>
      <c r="E878" s="2">
        <v>1</v>
      </c>
      <c r="F878" s="2">
        <f>E878*_xlfn.XLOOKUP(C878,tbProduct[Product_ID],tbProduct[Price per Unit],,0)</f>
        <v>25</v>
      </c>
    </row>
    <row r="879" spans="1:6" x14ac:dyDescent="0.35">
      <c r="A879" s="2">
        <v>878</v>
      </c>
      <c r="B879" s="2" t="s">
        <v>892</v>
      </c>
      <c r="C879" s="2" t="str" cm="1">
        <f t="array" ref="C879">INDEX(tbProduct[Product_ID],MATCH(1,(tbProduct[Product Category]=retail_sales_dataset[[#This Row],[Product Category]])*(tbProduct[Price per Unit]=retail_sales_dataset[[#This Row],[Price per Unit]]),0))</f>
        <v>PD0011</v>
      </c>
      <c r="D879" s="3">
        <v>45107</v>
      </c>
      <c r="E879" s="2">
        <v>1</v>
      </c>
      <c r="F879" s="2">
        <f>E879*_xlfn.XLOOKUP(C879,tbProduct[Product_ID],tbProduct[Price per Unit],,0)</f>
        <v>30</v>
      </c>
    </row>
    <row r="880" spans="1:6" x14ac:dyDescent="0.35">
      <c r="A880" s="2">
        <v>879</v>
      </c>
      <c r="B880" s="2" t="s">
        <v>893</v>
      </c>
      <c r="C880" s="2" t="str" cm="1">
        <f t="array" ref="C880">INDEX(tbProduct[Product_ID],MATCH(1,(tbProduct[Product Category]=retail_sales_dataset[[#This Row],[Product Category]])*(tbProduct[Price per Unit]=retail_sales_dataset[[#This Row],[Price per Unit]]),0))</f>
        <v>PD0011</v>
      </c>
      <c r="D880" s="3">
        <v>45286</v>
      </c>
      <c r="E880" s="2">
        <v>1</v>
      </c>
      <c r="F880" s="2">
        <f>E880*_xlfn.XLOOKUP(C880,tbProduct[Product_ID],tbProduct[Price per Unit],,0)</f>
        <v>30</v>
      </c>
    </row>
    <row r="881" spans="1:6" x14ac:dyDescent="0.35">
      <c r="A881" s="2">
        <v>880</v>
      </c>
      <c r="B881" s="2" t="s">
        <v>894</v>
      </c>
      <c r="C881" s="2" t="str" cm="1">
        <f t="array" ref="C881">INDEX(tbProduct[Product_ID],MATCH(1,(tbProduct[Product Category]=retail_sales_dataset[[#This Row],[Product Category]])*(tbProduct[Price per Unit]=retail_sales_dataset[[#This Row],[Price per Unit]]),0))</f>
        <v>PD0013</v>
      </c>
      <c r="D881" s="3">
        <v>45159</v>
      </c>
      <c r="E881" s="2">
        <v>2</v>
      </c>
      <c r="F881" s="2">
        <f>E881*_xlfn.XLOOKUP(C881,tbProduct[Product_ID],tbProduct[Price per Unit],,0)</f>
        <v>1000</v>
      </c>
    </row>
    <row r="882" spans="1:6" x14ac:dyDescent="0.35">
      <c r="A882" s="2">
        <v>881</v>
      </c>
      <c r="B882" s="2" t="s">
        <v>895</v>
      </c>
      <c r="C882" s="2" t="str" cm="1">
        <f t="array" ref="C882">INDEX(tbProduct[Product_ID],MATCH(1,(tbProduct[Product Category]=retail_sales_dataset[[#This Row],[Product Category]])*(tbProduct[Price per Unit]=retail_sales_dataset[[#This Row],[Price per Unit]]),0))</f>
        <v>PD0007</v>
      </c>
      <c r="D882" s="3">
        <v>45065</v>
      </c>
      <c r="E882" s="2">
        <v>1</v>
      </c>
      <c r="F882" s="2">
        <f>E882*_xlfn.XLOOKUP(C882,tbProduct[Product_ID],tbProduct[Price per Unit],,0)</f>
        <v>300</v>
      </c>
    </row>
    <row r="883" spans="1:6" x14ac:dyDescent="0.35">
      <c r="A883" s="2">
        <v>882</v>
      </c>
      <c r="B883" s="2" t="s">
        <v>896</v>
      </c>
      <c r="C883" s="2" t="str" cm="1">
        <f t="array" ref="C883">INDEX(tbProduct[Product_ID],MATCH(1,(tbProduct[Product Category]=retail_sales_dataset[[#This Row],[Product Category]])*(tbProduct[Price per Unit]=retail_sales_dataset[[#This Row],[Price per Unit]]),0))</f>
        <v>PD0006</v>
      </c>
      <c r="D883" s="3">
        <v>45083</v>
      </c>
      <c r="E883" s="2">
        <v>2</v>
      </c>
      <c r="F883" s="2">
        <f>E883*_xlfn.XLOOKUP(C883,tbProduct[Product_ID],tbProduct[Price per Unit],,0)</f>
        <v>50</v>
      </c>
    </row>
    <row r="884" spans="1:6" x14ac:dyDescent="0.35">
      <c r="A884" s="2">
        <v>883</v>
      </c>
      <c r="B884" s="2" t="s">
        <v>897</v>
      </c>
      <c r="C884" s="2" t="str" cm="1">
        <f t="array" ref="C884">INDEX(tbProduct[Product_ID],MATCH(1,(tbProduct[Product Category]=retail_sales_dataset[[#This Row],[Product Category]])*(tbProduct[Price per Unit]=retail_sales_dataset[[#This Row],[Price per Unit]]),0))</f>
        <v>PD0010</v>
      </c>
      <c r="D884" s="3">
        <v>45055</v>
      </c>
      <c r="E884" s="2">
        <v>1</v>
      </c>
      <c r="F884" s="2">
        <f>E884*_xlfn.XLOOKUP(C884,tbProduct[Product_ID],tbProduct[Price per Unit],,0)</f>
        <v>500</v>
      </c>
    </row>
    <row r="885" spans="1:6" x14ac:dyDescent="0.35">
      <c r="A885" s="2">
        <v>884</v>
      </c>
      <c r="B885" s="2" t="s">
        <v>898</v>
      </c>
      <c r="C885" s="2" t="str" cm="1">
        <f t="array" ref="C885">INDEX(tbProduct[Product_ID],MATCH(1,(tbProduct[Product Category]=retail_sales_dataset[[#This Row],[Product Category]])*(tbProduct[Price per Unit]=retail_sales_dataset[[#This Row],[Price per Unit]]),0))</f>
        <v>PD0011</v>
      </c>
      <c r="D885" s="3">
        <v>45045</v>
      </c>
      <c r="E885" s="2">
        <v>2</v>
      </c>
      <c r="F885" s="2">
        <f>E885*_xlfn.XLOOKUP(C885,tbProduct[Product_ID],tbProduct[Price per Unit],,0)</f>
        <v>60</v>
      </c>
    </row>
    <row r="886" spans="1:6" x14ac:dyDescent="0.35">
      <c r="A886" s="2">
        <v>885</v>
      </c>
      <c r="B886" s="2" t="s">
        <v>899</v>
      </c>
      <c r="C886" s="2" t="str" cm="1">
        <f t="array" ref="C886">INDEX(tbProduct[Product_ID],MATCH(1,(tbProduct[Product Category]=retail_sales_dataset[[#This Row],[Product Category]])*(tbProduct[Price per Unit]=retail_sales_dataset[[#This Row],[Price per Unit]]),0))</f>
        <v>PD0011</v>
      </c>
      <c r="D886" s="3">
        <v>44988</v>
      </c>
      <c r="E886" s="2">
        <v>4</v>
      </c>
      <c r="F886" s="2">
        <f>E886*_xlfn.XLOOKUP(C886,tbProduct[Product_ID],tbProduct[Price per Unit],,0)</f>
        <v>120</v>
      </c>
    </row>
    <row r="887" spans="1:6" x14ac:dyDescent="0.35">
      <c r="A887" s="2">
        <v>886</v>
      </c>
      <c r="B887" s="2" t="s">
        <v>900</v>
      </c>
      <c r="C887" s="2" t="str" cm="1">
        <f t="array" ref="C887">INDEX(tbProduct[Product_ID],MATCH(1,(tbProduct[Product Category]=retail_sales_dataset[[#This Row],[Product Category]])*(tbProduct[Price per Unit]=retail_sales_dataset[[#This Row],[Price per Unit]]),0))</f>
        <v>PD0007</v>
      </c>
      <c r="D887" s="3">
        <v>45025</v>
      </c>
      <c r="E887" s="2">
        <v>3</v>
      </c>
      <c r="F887" s="2">
        <f>E887*_xlfn.XLOOKUP(C887,tbProduct[Product_ID],tbProduct[Price per Unit],,0)</f>
        <v>900</v>
      </c>
    </row>
    <row r="888" spans="1:6" x14ac:dyDescent="0.35">
      <c r="A888" s="2">
        <v>887</v>
      </c>
      <c r="B888" s="2" t="s">
        <v>901</v>
      </c>
      <c r="C888" s="2" t="str" cm="1">
        <f t="array" ref="C888">INDEX(tbProduct[Product_ID],MATCH(1,(tbProduct[Product Category]=retail_sales_dataset[[#This Row],[Product Category]])*(tbProduct[Price per Unit]=retail_sales_dataset[[#This Row],[Price per Unit]]),0))</f>
        <v>PD0005</v>
      </c>
      <c r="D888" s="3">
        <v>45088</v>
      </c>
      <c r="E888" s="2">
        <v>4</v>
      </c>
      <c r="F888" s="2">
        <f>E888*_xlfn.XLOOKUP(C888,tbProduct[Product_ID],tbProduct[Price per Unit],,0)</f>
        <v>100</v>
      </c>
    </row>
    <row r="889" spans="1:6" x14ac:dyDescent="0.35">
      <c r="A889" s="2">
        <v>888</v>
      </c>
      <c r="B889" s="2" t="s">
        <v>902</v>
      </c>
      <c r="C889" s="2" t="str" cm="1">
        <f t="array" ref="C889">INDEX(tbProduct[Product_ID],MATCH(1,(tbProduct[Product Category]=retail_sales_dataset[[#This Row],[Product Category]])*(tbProduct[Price per Unit]=retail_sales_dataset[[#This Row],[Price per Unit]]),0))</f>
        <v>PD0006</v>
      </c>
      <c r="D889" s="3">
        <v>44988</v>
      </c>
      <c r="E889" s="2">
        <v>4</v>
      </c>
      <c r="F889" s="2">
        <f>E889*_xlfn.XLOOKUP(C889,tbProduct[Product_ID],tbProduct[Price per Unit],,0)</f>
        <v>100</v>
      </c>
    </row>
    <row r="890" spans="1:6" x14ac:dyDescent="0.35">
      <c r="A890" s="2">
        <v>889</v>
      </c>
      <c r="B890" s="2" t="s">
        <v>903</v>
      </c>
      <c r="C890" s="2" t="str" cm="1">
        <f t="array" ref="C890">INDEX(tbProduct[Product_ID],MATCH(1,(tbProduct[Product Category]=retail_sales_dataset[[#This Row],[Product Category]])*(tbProduct[Price per Unit]=retail_sales_dataset[[#This Row],[Price per Unit]]),0))</f>
        <v>PD0015</v>
      </c>
      <c r="D890" s="3">
        <v>45201</v>
      </c>
      <c r="E890" s="2">
        <v>1</v>
      </c>
      <c r="F890" s="2">
        <f>E890*_xlfn.XLOOKUP(C890,tbProduct[Product_ID],tbProduct[Price per Unit],,0)</f>
        <v>50</v>
      </c>
    </row>
    <row r="891" spans="1:6" x14ac:dyDescent="0.35">
      <c r="A891" s="2">
        <v>890</v>
      </c>
      <c r="B891" s="2" t="s">
        <v>904</v>
      </c>
      <c r="C891" s="2" t="str" cm="1">
        <f t="array" ref="C891">INDEX(tbProduct[Product_ID],MATCH(1,(tbProduct[Product Category]=retail_sales_dataset[[#This Row],[Product Category]])*(tbProduct[Price per Unit]=retail_sales_dataset[[#This Row],[Price per Unit]]),0))</f>
        <v>PD0006</v>
      </c>
      <c r="D891" s="3">
        <v>45280</v>
      </c>
      <c r="E891" s="2">
        <v>2</v>
      </c>
      <c r="F891" s="2">
        <f>E891*_xlfn.XLOOKUP(C891,tbProduct[Product_ID],tbProduct[Price per Unit],,0)</f>
        <v>50</v>
      </c>
    </row>
    <row r="892" spans="1:6" x14ac:dyDescent="0.35">
      <c r="A892" s="2">
        <v>891</v>
      </c>
      <c r="B892" s="2" t="s">
        <v>905</v>
      </c>
      <c r="C892" s="2" t="str" cm="1">
        <f t="array" ref="C892">INDEX(tbProduct[Product_ID],MATCH(1,(tbProduct[Product Category]=retail_sales_dataset[[#This Row],[Product Category]])*(tbProduct[Price per Unit]=retail_sales_dataset[[#This Row],[Price per Unit]]),0))</f>
        <v>PD0007</v>
      </c>
      <c r="D892" s="3">
        <v>45021</v>
      </c>
      <c r="E892" s="2">
        <v>3</v>
      </c>
      <c r="F892" s="2">
        <f>E892*_xlfn.XLOOKUP(C892,tbProduct[Product_ID],tbProduct[Price per Unit],,0)</f>
        <v>900</v>
      </c>
    </row>
    <row r="893" spans="1:6" x14ac:dyDescent="0.35">
      <c r="A893" s="2">
        <v>892</v>
      </c>
      <c r="B893" s="2" t="s">
        <v>906</v>
      </c>
      <c r="C893" s="2" t="str" cm="1">
        <f t="array" ref="C893">INDEX(tbProduct[Product_ID],MATCH(1,(tbProduct[Product Category]=retail_sales_dataset[[#This Row],[Product Category]])*(tbProduct[Price per Unit]=retail_sales_dataset[[#This Row],[Price per Unit]]),0))</f>
        <v>PD0015</v>
      </c>
      <c r="D893" s="3">
        <v>45025</v>
      </c>
      <c r="E893" s="2">
        <v>1</v>
      </c>
      <c r="F893" s="2">
        <f>E893*_xlfn.XLOOKUP(C893,tbProduct[Product_ID],tbProduct[Price per Unit],,0)</f>
        <v>50</v>
      </c>
    </row>
    <row r="894" spans="1:6" x14ac:dyDescent="0.35">
      <c r="A894" s="2">
        <v>893</v>
      </c>
      <c r="B894" s="2" t="s">
        <v>907</v>
      </c>
      <c r="C894" s="2" t="str" cm="1">
        <f t="array" ref="C894">INDEX(tbProduct[Product_ID],MATCH(1,(tbProduct[Product Category]=retail_sales_dataset[[#This Row],[Product Category]])*(tbProduct[Price per Unit]=retail_sales_dataset[[#This Row],[Price per Unit]]),0))</f>
        <v>PD0015</v>
      </c>
      <c r="D894" s="3">
        <v>45037</v>
      </c>
      <c r="E894" s="2">
        <v>1</v>
      </c>
      <c r="F894" s="2">
        <f>E894*_xlfn.XLOOKUP(C894,tbProduct[Product_ID],tbProduct[Price per Unit],,0)</f>
        <v>50</v>
      </c>
    </row>
    <row r="895" spans="1:6" x14ac:dyDescent="0.35">
      <c r="A895" s="2">
        <v>894</v>
      </c>
      <c r="B895" s="2" t="s">
        <v>908</v>
      </c>
      <c r="C895" s="2" t="str" cm="1">
        <f t="array" ref="C895">INDEX(tbProduct[Product_ID],MATCH(1,(tbProduct[Product Category]=retail_sales_dataset[[#This Row],[Product Category]])*(tbProduct[Price per Unit]=retail_sales_dataset[[#This Row],[Price per Unit]]),0))</f>
        <v>PD0003</v>
      </c>
      <c r="D895" s="3">
        <v>45174</v>
      </c>
      <c r="E895" s="2">
        <v>1</v>
      </c>
      <c r="F895" s="2">
        <f>E895*_xlfn.XLOOKUP(C895,tbProduct[Product_ID],tbProduct[Price per Unit],,0)</f>
        <v>30</v>
      </c>
    </row>
    <row r="896" spans="1:6" x14ac:dyDescent="0.35">
      <c r="A896" s="2">
        <v>895</v>
      </c>
      <c r="B896" s="2" t="s">
        <v>909</v>
      </c>
      <c r="C896" s="2" t="str" cm="1">
        <f t="array" ref="C896">INDEX(tbProduct[Product_ID],MATCH(1,(tbProduct[Product Category]=retail_sales_dataset[[#This Row],[Product Category]])*(tbProduct[Price per Unit]=retail_sales_dataset[[#This Row],[Price per Unit]]),0))</f>
        <v>PD0011</v>
      </c>
      <c r="D896" s="3">
        <v>45068</v>
      </c>
      <c r="E896" s="2">
        <v>4</v>
      </c>
      <c r="F896" s="2">
        <f>E896*_xlfn.XLOOKUP(C896,tbProduct[Product_ID],tbProduct[Price per Unit],,0)</f>
        <v>120</v>
      </c>
    </row>
    <row r="897" spans="1:6" x14ac:dyDescent="0.35">
      <c r="A897" s="2">
        <v>896</v>
      </c>
      <c r="B897" s="2" t="s">
        <v>910</v>
      </c>
      <c r="C897" s="2" t="str" cm="1">
        <f t="array" ref="C897">INDEX(tbProduct[Product_ID],MATCH(1,(tbProduct[Product Category]=retail_sales_dataset[[#This Row],[Product Category]])*(tbProduct[Price per Unit]=retail_sales_dataset[[#This Row],[Price per Unit]]),0))</f>
        <v>PD0006</v>
      </c>
      <c r="D897" s="3">
        <v>45228</v>
      </c>
      <c r="E897" s="2">
        <v>2</v>
      </c>
      <c r="F897" s="2">
        <f>E897*_xlfn.XLOOKUP(C897,tbProduct[Product_ID],tbProduct[Price per Unit],,0)</f>
        <v>50</v>
      </c>
    </row>
    <row r="898" spans="1:6" x14ac:dyDescent="0.35">
      <c r="A898" s="2">
        <v>897</v>
      </c>
      <c r="B898" s="2" t="s">
        <v>911</v>
      </c>
      <c r="C898" s="2" t="str" cm="1">
        <f t="array" ref="C898">INDEX(tbProduct[Product_ID],MATCH(1,(tbProduct[Product Category]=retail_sales_dataset[[#This Row],[Product Category]])*(tbProduct[Price per Unit]=retail_sales_dataset[[#This Row],[Price per Unit]]),0))</f>
        <v>PD0015</v>
      </c>
      <c r="D898" s="3">
        <v>45195</v>
      </c>
      <c r="E898" s="2">
        <v>2</v>
      </c>
      <c r="F898" s="2">
        <f>E898*_xlfn.XLOOKUP(C898,tbProduct[Product_ID],tbProduct[Price per Unit],,0)</f>
        <v>100</v>
      </c>
    </row>
    <row r="899" spans="1:6" x14ac:dyDescent="0.35">
      <c r="A899" s="2">
        <v>898</v>
      </c>
      <c r="B899" s="2" t="s">
        <v>912</v>
      </c>
      <c r="C899" s="2" t="str" cm="1">
        <f t="array" ref="C899">INDEX(tbProduct[Product_ID],MATCH(1,(tbProduct[Product Category]=retail_sales_dataset[[#This Row],[Product Category]])*(tbProduct[Price per Unit]=retail_sales_dataset[[#This Row],[Price per Unit]]),0))</f>
        <v>PD0011</v>
      </c>
      <c r="D899" s="3">
        <v>45232</v>
      </c>
      <c r="E899" s="2">
        <v>3</v>
      </c>
      <c r="F899" s="2">
        <f>E899*_xlfn.XLOOKUP(C899,tbProduct[Product_ID],tbProduct[Price per Unit],,0)</f>
        <v>90</v>
      </c>
    </row>
    <row r="900" spans="1:6" x14ac:dyDescent="0.35">
      <c r="A900" s="2">
        <v>899</v>
      </c>
      <c r="B900" s="2" t="s">
        <v>913</v>
      </c>
      <c r="C900" s="2" t="str" cm="1">
        <f t="array" ref="C900">INDEX(tbProduct[Product_ID],MATCH(1,(tbProduct[Product Category]=retail_sales_dataset[[#This Row],[Product Category]])*(tbProduct[Price per Unit]=retail_sales_dataset[[#This Row],[Price per Unit]]),0))</f>
        <v>PD0012</v>
      </c>
      <c r="D900" s="3">
        <v>45071</v>
      </c>
      <c r="E900" s="2">
        <v>2</v>
      </c>
      <c r="F900" s="2">
        <f>E900*_xlfn.XLOOKUP(C900,tbProduct[Product_ID],tbProduct[Price per Unit],,0)</f>
        <v>600</v>
      </c>
    </row>
    <row r="901" spans="1:6" x14ac:dyDescent="0.35">
      <c r="A901" s="2">
        <v>900</v>
      </c>
      <c r="B901" s="2" t="s">
        <v>914</v>
      </c>
      <c r="C901" s="2" t="str" cm="1">
        <f t="array" ref="C901">INDEX(tbProduct[Product_ID],MATCH(1,(tbProduct[Product Category]=retail_sales_dataset[[#This Row],[Product Category]])*(tbProduct[Price per Unit]=retail_sales_dataset[[#This Row],[Price per Unit]]),0))</f>
        <v>PD0011</v>
      </c>
      <c r="D901" s="3">
        <v>44978</v>
      </c>
      <c r="E901" s="2">
        <v>2</v>
      </c>
      <c r="F901" s="2">
        <f>E901*_xlfn.XLOOKUP(C901,tbProduct[Product_ID],tbProduct[Price per Unit],,0)</f>
        <v>60</v>
      </c>
    </row>
    <row r="902" spans="1:6" x14ac:dyDescent="0.35">
      <c r="A902" s="2">
        <v>901</v>
      </c>
      <c r="B902" s="2" t="s">
        <v>915</v>
      </c>
      <c r="C902" s="2" t="str" cm="1">
        <f t="array" ref="C902">INDEX(tbProduct[Product_ID],MATCH(1,(tbProduct[Product Category]=retail_sales_dataset[[#This Row],[Product Category]])*(tbProduct[Price per Unit]=retail_sales_dataset[[#This Row],[Price per Unit]]),0))</f>
        <v>PD0003</v>
      </c>
      <c r="D902" s="3">
        <v>45026</v>
      </c>
      <c r="E902" s="2">
        <v>1</v>
      </c>
      <c r="F902" s="2">
        <f>E902*_xlfn.XLOOKUP(C902,tbProduct[Product_ID],tbProduct[Price per Unit],,0)</f>
        <v>30</v>
      </c>
    </row>
    <row r="903" spans="1:6" x14ac:dyDescent="0.35">
      <c r="A903" s="2">
        <v>902</v>
      </c>
      <c r="B903" s="2" t="s">
        <v>916</v>
      </c>
      <c r="C903" s="2" t="str" cm="1">
        <f t="array" ref="C903">INDEX(tbProduct[Product_ID],MATCH(1,(tbProduct[Product Category]=retail_sales_dataset[[#This Row],[Product Category]])*(tbProduct[Price per Unit]=retail_sales_dataset[[#This Row],[Price per Unit]]),0))</f>
        <v>PD0001</v>
      </c>
      <c r="D903" s="3">
        <v>45078</v>
      </c>
      <c r="E903" s="2">
        <v>1</v>
      </c>
      <c r="F903" s="2">
        <f>E903*_xlfn.XLOOKUP(C903,tbProduct[Product_ID],tbProduct[Price per Unit],,0)</f>
        <v>50</v>
      </c>
    </row>
    <row r="904" spans="1:6" x14ac:dyDescent="0.35">
      <c r="A904" s="2">
        <v>903</v>
      </c>
      <c r="B904" s="2" t="s">
        <v>917</v>
      </c>
      <c r="C904" s="2" t="str" cm="1">
        <f t="array" ref="C904">INDEX(tbProduct[Product_ID],MATCH(1,(tbProduct[Product Category]=retail_sales_dataset[[#This Row],[Product Category]])*(tbProduct[Price per Unit]=retail_sales_dataset[[#This Row],[Price per Unit]]),0))</f>
        <v>PD0001</v>
      </c>
      <c r="D904" s="3">
        <v>45043</v>
      </c>
      <c r="E904" s="2">
        <v>4</v>
      </c>
      <c r="F904" s="2">
        <f>E904*_xlfn.XLOOKUP(C904,tbProduct[Product_ID],tbProduct[Price per Unit],,0)</f>
        <v>200</v>
      </c>
    </row>
    <row r="905" spans="1:6" x14ac:dyDescent="0.35">
      <c r="A905" s="2">
        <v>904</v>
      </c>
      <c r="B905" s="2" t="s">
        <v>918</v>
      </c>
      <c r="C905" s="2" t="str" cm="1">
        <f t="array" ref="C905">INDEX(tbProduct[Product_ID],MATCH(1,(tbProduct[Product Category]=retail_sales_dataset[[#This Row],[Product Category]])*(tbProduct[Price per Unit]=retail_sales_dataset[[#This Row],[Price per Unit]]),0))</f>
        <v>PD0002</v>
      </c>
      <c r="D905" s="3">
        <v>45111</v>
      </c>
      <c r="E905" s="2">
        <v>1</v>
      </c>
      <c r="F905" s="2">
        <f>E905*_xlfn.XLOOKUP(C905,tbProduct[Product_ID],tbProduct[Price per Unit],,0)</f>
        <v>500</v>
      </c>
    </row>
    <row r="906" spans="1:6" x14ac:dyDescent="0.35">
      <c r="A906" s="2">
        <v>905</v>
      </c>
      <c r="B906" s="2" t="s">
        <v>919</v>
      </c>
      <c r="C906" s="2" t="str" cm="1">
        <f t="array" ref="C906">INDEX(tbProduct[Product_ID],MATCH(1,(tbProduct[Product Category]=retail_sales_dataset[[#This Row],[Product Category]])*(tbProduct[Price per Unit]=retail_sales_dataset[[#This Row],[Price per Unit]]),0))</f>
        <v>PD0014</v>
      </c>
      <c r="D906" s="3">
        <v>45018</v>
      </c>
      <c r="E906" s="2">
        <v>1</v>
      </c>
      <c r="F906" s="2">
        <f>E906*_xlfn.XLOOKUP(C906,tbProduct[Product_ID],tbProduct[Price per Unit],,0)</f>
        <v>300</v>
      </c>
    </row>
    <row r="907" spans="1:6" x14ac:dyDescent="0.35">
      <c r="A907" s="2">
        <v>906</v>
      </c>
      <c r="B907" s="2" t="s">
        <v>920</v>
      </c>
      <c r="C907" s="2" t="str" cm="1">
        <f t="array" ref="C907">INDEX(tbProduct[Product_ID],MATCH(1,(tbProduct[Product Category]=retail_sales_dataset[[#This Row],[Product Category]])*(tbProduct[Price per Unit]=retail_sales_dataset[[#This Row],[Price per Unit]]),0))</f>
        <v>PD0008</v>
      </c>
      <c r="D907" s="3">
        <v>45081</v>
      </c>
      <c r="E907" s="2">
        <v>1</v>
      </c>
      <c r="F907" s="2">
        <f>E907*_xlfn.XLOOKUP(C907,tbProduct[Product_ID],tbProduct[Price per Unit],,0)</f>
        <v>50</v>
      </c>
    </row>
    <row r="908" spans="1:6" x14ac:dyDescent="0.35">
      <c r="A908" s="2">
        <v>907</v>
      </c>
      <c r="B908" s="2" t="s">
        <v>921</v>
      </c>
      <c r="C908" s="2" t="str" cm="1">
        <f t="array" ref="C908">INDEX(tbProduct[Product_ID],MATCH(1,(tbProduct[Product Category]=retail_sales_dataset[[#This Row],[Product Category]])*(tbProduct[Price per Unit]=retail_sales_dataset[[#This Row],[Price per Unit]]),0))</f>
        <v>PD0006</v>
      </c>
      <c r="D908" s="3">
        <v>44934</v>
      </c>
      <c r="E908" s="2">
        <v>1</v>
      </c>
      <c r="F908" s="2">
        <f>E908*_xlfn.XLOOKUP(C908,tbProduct[Product_ID],tbProduct[Price per Unit],,0)</f>
        <v>25</v>
      </c>
    </row>
    <row r="909" spans="1:6" x14ac:dyDescent="0.35">
      <c r="A909" s="2">
        <v>908</v>
      </c>
      <c r="B909" s="2" t="s">
        <v>922</v>
      </c>
      <c r="C909" s="2" t="str" cm="1">
        <f t="array" ref="C909">INDEX(tbProduct[Product_ID],MATCH(1,(tbProduct[Product Category]=retail_sales_dataset[[#This Row],[Product Category]])*(tbProduct[Price per Unit]=retail_sales_dataset[[#This Row],[Price per Unit]]),0))</f>
        <v>PD0014</v>
      </c>
      <c r="D909" s="3">
        <v>45289</v>
      </c>
      <c r="E909" s="2">
        <v>4</v>
      </c>
      <c r="F909" s="2">
        <f>E909*_xlfn.XLOOKUP(C909,tbProduct[Product_ID],tbProduct[Price per Unit],,0)</f>
        <v>1200</v>
      </c>
    </row>
    <row r="910" spans="1:6" x14ac:dyDescent="0.35">
      <c r="A910" s="2">
        <v>909</v>
      </c>
      <c r="B910" s="2" t="s">
        <v>923</v>
      </c>
      <c r="C910" s="2" t="str" cm="1">
        <f t="array" ref="C910">INDEX(tbProduct[Product_ID],MATCH(1,(tbProduct[Product Category]=retail_sales_dataset[[#This Row],[Product Category]])*(tbProduct[Price per Unit]=retail_sales_dataset[[#This Row],[Price per Unit]]),0))</f>
        <v>PD0007</v>
      </c>
      <c r="D910" s="3">
        <v>45200</v>
      </c>
      <c r="E910" s="2">
        <v>1</v>
      </c>
      <c r="F910" s="2">
        <f>E910*_xlfn.XLOOKUP(C910,tbProduct[Product_ID],tbProduct[Price per Unit],,0)</f>
        <v>300</v>
      </c>
    </row>
    <row r="911" spans="1:6" x14ac:dyDescent="0.35">
      <c r="A911" s="2">
        <v>910</v>
      </c>
      <c r="B911" s="2" t="s">
        <v>924</v>
      </c>
      <c r="C911" s="2" t="str" cm="1">
        <f t="array" ref="C911">INDEX(tbProduct[Product_ID],MATCH(1,(tbProduct[Product Category]=retail_sales_dataset[[#This Row],[Product Category]])*(tbProduct[Price per Unit]=retail_sales_dataset[[#This Row],[Price per Unit]]),0))</f>
        <v>PD0001</v>
      </c>
      <c r="D911" s="3">
        <v>44991</v>
      </c>
      <c r="E911" s="2">
        <v>3</v>
      </c>
      <c r="F911" s="2">
        <f>E911*_xlfn.XLOOKUP(C911,tbProduct[Product_ID],tbProduct[Price per Unit],,0)</f>
        <v>150</v>
      </c>
    </row>
    <row r="912" spans="1:6" x14ac:dyDescent="0.35">
      <c r="A912" s="2">
        <v>911</v>
      </c>
      <c r="B912" s="2" t="s">
        <v>925</v>
      </c>
      <c r="C912" s="2" t="str" cm="1">
        <f t="array" ref="C912">INDEX(tbProduct[Product_ID],MATCH(1,(tbProduct[Product Category]=retail_sales_dataset[[#This Row],[Product Category]])*(tbProduct[Price per Unit]=retail_sales_dataset[[#This Row],[Price per Unit]]),0))</f>
        <v>PD0007</v>
      </c>
      <c r="D912" s="3">
        <v>45067</v>
      </c>
      <c r="E912" s="2">
        <v>3</v>
      </c>
      <c r="F912" s="2">
        <f>E912*_xlfn.XLOOKUP(C912,tbProduct[Product_ID],tbProduct[Price per Unit],,0)</f>
        <v>900</v>
      </c>
    </row>
    <row r="913" spans="1:6" x14ac:dyDescent="0.35">
      <c r="A913" s="2">
        <v>912</v>
      </c>
      <c r="B913" s="2" t="s">
        <v>926</v>
      </c>
      <c r="C913" s="2" t="str" cm="1">
        <f t="array" ref="C913">INDEX(tbProduct[Product_ID],MATCH(1,(tbProduct[Product Category]=retail_sales_dataset[[#This Row],[Product Category]])*(tbProduct[Price per Unit]=retail_sales_dataset[[#This Row],[Price per Unit]]),0))</f>
        <v>PD0001</v>
      </c>
      <c r="D913" s="3">
        <v>44950</v>
      </c>
      <c r="E913" s="2">
        <v>3</v>
      </c>
      <c r="F913" s="2">
        <f>E913*_xlfn.XLOOKUP(C913,tbProduct[Product_ID],tbProduct[Price per Unit],,0)</f>
        <v>150</v>
      </c>
    </row>
    <row r="914" spans="1:6" x14ac:dyDescent="0.35">
      <c r="A914" s="2">
        <v>913</v>
      </c>
      <c r="B914" s="2" t="s">
        <v>927</v>
      </c>
      <c r="C914" s="2" t="str" cm="1">
        <f t="array" ref="C914">INDEX(tbProduct[Product_ID],MATCH(1,(tbProduct[Product Category]=retail_sales_dataset[[#This Row],[Product Category]])*(tbProduct[Price per Unit]=retail_sales_dataset[[#This Row],[Price per Unit]]),0))</f>
        <v>PD0003</v>
      </c>
      <c r="D914" s="3">
        <v>44954</v>
      </c>
      <c r="E914" s="2">
        <v>3</v>
      </c>
      <c r="F914" s="2">
        <f>E914*_xlfn.XLOOKUP(C914,tbProduct[Product_ID],tbProduct[Price per Unit],,0)</f>
        <v>90</v>
      </c>
    </row>
    <row r="915" spans="1:6" x14ac:dyDescent="0.35">
      <c r="A915" s="2">
        <v>914</v>
      </c>
      <c r="B915" s="2" t="s">
        <v>928</v>
      </c>
      <c r="C915" s="2" t="str" cm="1">
        <f t="array" ref="C915">INDEX(tbProduct[Product_ID],MATCH(1,(tbProduct[Product Category]=retail_sales_dataset[[#This Row],[Product Category]])*(tbProduct[Price per Unit]=retail_sales_dataset[[#This Row],[Price per Unit]]),0))</f>
        <v>PD0010</v>
      </c>
      <c r="D915" s="3">
        <v>45210</v>
      </c>
      <c r="E915" s="2">
        <v>1</v>
      </c>
      <c r="F915" s="2">
        <f>E915*_xlfn.XLOOKUP(C915,tbProduct[Product_ID],tbProduct[Price per Unit],,0)</f>
        <v>500</v>
      </c>
    </row>
    <row r="916" spans="1:6" x14ac:dyDescent="0.35">
      <c r="A916" s="2">
        <v>915</v>
      </c>
      <c r="B916" s="2" t="s">
        <v>929</v>
      </c>
      <c r="C916" s="2" t="str" cm="1">
        <f t="array" ref="C916">INDEX(tbProduct[Product_ID],MATCH(1,(tbProduct[Product Category]=retail_sales_dataset[[#This Row],[Product Category]])*(tbProduct[Price per Unit]=retail_sales_dataset[[#This Row],[Price per Unit]]),0))</f>
        <v>PD0004</v>
      </c>
      <c r="D916" s="3">
        <v>45076</v>
      </c>
      <c r="E916" s="2">
        <v>3</v>
      </c>
      <c r="F916" s="2">
        <f>E916*_xlfn.XLOOKUP(C916,tbProduct[Product_ID],tbProduct[Price per Unit],,0)</f>
        <v>90</v>
      </c>
    </row>
    <row r="917" spans="1:6" x14ac:dyDescent="0.35">
      <c r="A917" s="2">
        <v>916</v>
      </c>
      <c r="B917" s="2" t="s">
        <v>930</v>
      </c>
      <c r="C917" s="2" t="str" cm="1">
        <f t="array" ref="C917">INDEX(tbProduct[Product_ID],MATCH(1,(tbProduct[Product Category]=retail_sales_dataset[[#This Row],[Product Category]])*(tbProduct[Price per Unit]=retail_sales_dataset[[#This Row],[Price per Unit]]),0))</f>
        <v>PD0015</v>
      </c>
      <c r="D917" s="3">
        <v>45284</v>
      </c>
      <c r="E917" s="2">
        <v>1</v>
      </c>
      <c r="F917" s="2">
        <f>E917*_xlfn.XLOOKUP(C917,tbProduct[Product_ID],tbProduct[Price per Unit],,0)</f>
        <v>50</v>
      </c>
    </row>
    <row r="918" spans="1:6" x14ac:dyDescent="0.35">
      <c r="A918" s="2">
        <v>917</v>
      </c>
      <c r="B918" s="2" t="s">
        <v>931</v>
      </c>
      <c r="C918" s="2" t="str" cm="1">
        <f t="array" ref="C918">INDEX(tbProduct[Product_ID],MATCH(1,(tbProduct[Product Category]=retail_sales_dataset[[#This Row],[Product Category]])*(tbProduct[Price per Unit]=retail_sales_dataset[[#This Row],[Price per Unit]]),0))</f>
        <v>PD0015</v>
      </c>
      <c r="D918" s="3">
        <v>44991</v>
      </c>
      <c r="E918" s="2">
        <v>4</v>
      </c>
      <c r="F918" s="2">
        <f>E918*_xlfn.XLOOKUP(C918,tbProduct[Product_ID],tbProduct[Price per Unit],,0)</f>
        <v>200</v>
      </c>
    </row>
    <row r="919" spans="1:6" x14ac:dyDescent="0.35">
      <c r="A919" s="2">
        <v>918</v>
      </c>
      <c r="B919" s="2" t="s">
        <v>932</v>
      </c>
      <c r="C919" s="2" t="str" cm="1">
        <f t="array" ref="C919">INDEX(tbProduct[Product_ID],MATCH(1,(tbProduct[Product Category]=retail_sales_dataset[[#This Row],[Product Category]])*(tbProduct[Price per Unit]=retail_sales_dataset[[#This Row],[Price per Unit]]),0))</f>
        <v>PD0003</v>
      </c>
      <c r="D919" s="3">
        <v>45253</v>
      </c>
      <c r="E919" s="2">
        <v>3</v>
      </c>
      <c r="F919" s="2">
        <f>E919*_xlfn.XLOOKUP(C919,tbProduct[Product_ID],tbProduct[Price per Unit],,0)</f>
        <v>90</v>
      </c>
    </row>
    <row r="920" spans="1:6" x14ac:dyDescent="0.35">
      <c r="A920" s="2">
        <v>919</v>
      </c>
      <c r="B920" s="2" t="s">
        <v>933</v>
      </c>
      <c r="C920" s="2" t="str" cm="1">
        <f t="array" ref="C920">INDEX(tbProduct[Product_ID],MATCH(1,(tbProduct[Product Category]=retail_sales_dataset[[#This Row],[Product Category]])*(tbProduct[Price per Unit]=retail_sales_dataset[[#This Row],[Price per Unit]]),0))</f>
        <v>PD0009</v>
      </c>
      <c r="D920" s="3">
        <v>45178</v>
      </c>
      <c r="E920" s="2">
        <v>2</v>
      </c>
      <c r="F920" s="2">
        <f>E920*_xlfn.XLOOKUP(C920,tbProduct[Product_ID],tbProduct[Price per Unit],,0)</f>
        <v>50</v>
      </c>
    </row>
    <row r="921" spans="1:6" x14ac:dyDescent="0.35">
      <c r="A921" s="2">
        <v>920</v>
      </c>
      <c r="B921" s="2" t="s">
        <v>934</v>
      </c>
      <c r="C921" s="2" t="str" cm="1">
        <f t="array" ref="C921">INDEX(tbProduct[Product_ID],MATCH(1,(tbProduct[Product Category]=retail_sales_dataset[[#This Row],[Product Category]])*(tbProduct[Price per Unit]=retail_sales_dataset[[#This Row],[Price per Unit]]),0))</f>
        <v>PD0009</v>
      </c>
      <c r="D921" s="3">
        <v>44979</v>
      </c>
      <c r="E921" s="2">
        <v>3</v>
      </c>
      <c r="F921" s="2">
        <f>E921*_xlfn.XLOOKUP(C921,tbProduct[Product_ID],tbProduct[Price per Unit],,0)</f>
        <v>75</v>
      </c>
    </row>
    <row r="922" spans="1:6" x14ac:dyDescent="0.35">
      <c r="A922" s="2">
        <v>921</v>
      </c>
      <c r="B922" s="2" t="s">
        <v>935</v>
      </c>
      <c r="C922" s="2" t="str" cm="1">
        <f t="array" ref="C922">INDEX(tbProduct[Product_ID],MATCH(1,(tbProduct[Product Category]=retail_sales_dataset[[#This Row],[Product Category]])*(tbProduct[Price per Unit]=retail_sales_dataset[[#This Row],[Price per Unit]]),0))</f>
        <v>PD0006</v>
      </c>
      <c r="D922" s="3">
        <v>44933</v>
      </c>
      <c r="E922" s="2">
        <v>3</v>
      </c>
      <c r="F922" s="2">
        <f>E922*_xlfn.XLOOKUP(C922,tbProduct[Product_ID],tbProduct[Price per Unit],,0)</f>
        <v>75</v>
      </c>
    </row>
    <row r="923" spans="1:6" x14ac:dyDescent="0.35">
      <c r="A923" s="2">
        <v>922</v>
      </c>
      <c r="B923" s="2" t="s">
        <v>936</v>
      </c>
      <c r="C923" s="2" t="str" cm="1">
        <f t="array" ref="C923">INDEX(tbProduct[Product_ID],MATCH(1,(tbProduct[Product Category]=retail_sales_dataset[[#This Row],[Product Category]])*(tbProduct[Price per Unit]=retail_sales_dataset[[#This Row],[Price per Unit]]),0))</f>
        <v>PD0015</v>
      </c>
      <c r="D923" s="3">
        <v>45220</v>
      </c>
      <c r="E923" s="2">
        <v>1</v>
      </c>
      <c r="F923" s="2">
        <f>E923*_xlfn.XLOOKUP(C923,tbProduct[Product_ID],tbProduct[Price per Unit],,0)</f>
        <v>50</v>
      </c>
    </row>
    <row r="924" spans="1:6" x14ac:dyDescent="0.35">
      <c r="A924" s="2">
        <v>923</v>
      </c>
      <c r="B924" s="2" t="s">
        <v>937</v>
      </c>
      <c r="C924" s="2" t="str" cm="1">
        <f t="array" ref="C924">INDEX(tbProduct[Product_ID],MATCH(1,(tbProduct[Product Category]=retail_sales_dataset[[#This Row],[Product Category]])*(tbProduct[Price per Unit]=retail_sales_dataset[[#This Row],[Price per Unit]]),0))</f>
        <v>PD0014</v>
      </c>
      <c r="D924" s="3">
        <v>45072</v>
      </c>
      <c r="E924" s="2">
        <v>3</v>
      </c>
      <c r="F924" s="2">
        <f>E924*_xlfn.XLOOKUP(C924,tbProduct[Product_ID],tbProduct[Price per Unit],,0)</f>
        <v>900</v>
      </c>
    </row>
    <row r="925" spans="1:6" x14ac:dyDescent="0.35">
      <c r="A925" s="2">
        <v>924</v>
      </c>
      <c r="B925" s="2" t="s">
        <v>938</v>
      </c>
      <c r="C925" s="2" t="str" cm="1">
        <f t="array" ref="C925">INDEX(tbProduct[Product_ID],MATCH(1,(tbProduct[Product Category]=retail_sales_dataset[[#This Row],[Product Category]])*(tbProduct[Price per Unit]=retail_sales_dataset[[#This Row],[Price per Unit]]),0))</f>
        <v>PD0001</v>
      </c>
      <c r="D925" s="3">
        <v>45167</v>
      </c>
      <c r="E925" s="2">
        <v>2</v>
      </c>
      <c r="F925" s="2">
        <f>E925*_xlfn.XLOOKUP(C925,tbProduct[Product_ID],tbProduct[Price per Unit],,0)</f>
        <v>100</v>
      </c>
    </row>
    <row r="926" spans="1:6" x14ac:dyDescent="0.35">
      <c r="A926" s="2">
        <v>925</v>
      </c>
      <c r="B926" s="2" t="s">
        <v>939</v>
      </c>
      <c r="C926" s="2" t="str" cm="1">
        <f t="array" ref="C926">INDEX(tbProduct[Product_ID],MATCH(1,(tbProduct[Product Category]=retail_sales_dataset[[#This Row],[Product Category]])*(tbProduct[Price per Unit]=retail_sales_dataset[[#This Row],[Price per Unit]]),0))</f>
        <v>PD0007</v>
      </c>
      <c r="D926" s="3">
        <v>45172</v>
      </c>
      <c r="E926" s="2">
        <v>1</v>
      </c>
      <c r="F926" s="2">
        <f>E926*_xlfn.XLOOKUP(C926,tbProduct[Product_ID],tbProduct[Price per Unit],,0)</f>
        <v>300</v>
      </c>
    </row>
    <row r="927" spans="1:6" x14ac:dyDescent="0.35">
      <c r="A927" s="2">
        <v>926</v>
      </c>
      <c r="B927" s="2" t="s">
        <v>940</v>
      </c>
      <c r="C927" s="2" t="str" cm="1">
        <f t="array" ref="C927">INDEX(tbProduct[Product_ID],MATCH(1,(tbProduct[Product Category]=retail_sales_dataset[[#This Row],[Product Category]])*(tbProduct[Price per Unit]=retail_sales_dataset[[#This Row],[Price per Unit]]),0))</f>
        <v>PD0003</v>
      </c>
      <c r="D927" s="3">
        <v>45152</v>
      </c>
      <c r="E927" s="2">
        <v>1</v>
      </c>
      <c r="F927" s="2">
        <f>E927*_xlfn.XLOOKUP(C927,tbProduct[Product_ID],tbProduct[Price per Unit],,0)</f>
        <v>30</v>
      </c>
    </row>
    <row r="928" spans="1:6" x14ac:dyDescent="0.35">
      <c r="A928" s="2">
        <v>927</v>
      </c>
      <c r="B928" s="2" t="s">
        <v>941</v>
      </c>
      <c r="C928" s="2" t="str" cm="1">
        <f t="array" ref="C928">INDEX(tbProduct[Product_ID],MATCH(1,(tbProduct[Product Category]=retail_sales_dataset[[#This Row],[Product Category]])*(tbProduct[Price per Unit]=retail_sales_dataset[[#This Row],[Price per Unit]]),0))</f>
        <v>PD0010</v>
      </c>
      <c r="D928" s="3">
        <v>45101</v>
      </c>
      <c r="E928" s="2">
        <v>4</v>
      </c>
      <c r="F928" s="2">
        <f>E928*_xlfn.XLOOKUP(C928,tbProduct[Product_ID],tbProduct[Price per Unit],,0)</f>
        <v>2000</v>
      </c>
    </row>
    <row r="929" spans="1:6" x14ac:dyDescent="0.35">
      <c r="A929" s="2">
        <v>928</v>
      </c>
      <c r="B929" s="2" t="s">
        <v>942</v>
      </c>
      <c r="C929" s="2" t="str" cm="1">
        <f t="array" ref="C929">INDEX(tbProduct[Product_ID],MATCH(1,(tbProduct[Product Category]=retail_sales_dataset[[#This Row],[Product Category]])*(tbProduct[Price per Unit]=retail_sales_dataset[[#This Row],[Price per Unit]]),0))</f>
        <v>PD0012</v>
      </c>
      <c r="D929" s="3">
        <v>45021</v>
      </c>
      <c r="E929" s="2">
        <v>4</v>
      </c>
      <c r="F929" s="2">
        <f>E929*_xlfn.XLOOKUP(C929,tbProduct[Product_ID],tbProduct[Price per Unit],,0)</f>
        <v>1200</v>
      </c>
    </row>
    <row r="930" spans="1:6" x14ac:dyDescent="0.35">
      <c r="A930" s="2">
        <v>929</v>
      </c>
      <c r="B930" s="2" t="s">
        <v>943</v>
      </c>
      <c r="C930" s="2" t="str" cm="1">
        <f t="array" ref="C930">INDEX(tbProduct[Product_ID],MATCH(1,(tbProduct[Product Category]=retail_sales_dataset[[#This Row],[Product Category]])*(tbProduct[Price per Unit]=retail_sales_dataset[[#This Row],[Price per Unit]]),0))</f>
        <v>PD0009</v>
      </c>
      <c r="D930" s="3">
        <v>44953</v>
      </c>
      <c r="E930" s="2">
        <v>3</v>
      </c>
      <c r="F930" s="2">
        <f>E930*_xlfn.XLOOKUP(C930,tbProduct[Product_ID],tbProduct[Price per Unit],,0)</f>
        <v>75</v>
      </c>
    </row>
    <row r="931" spans="1:6" x14ac:dyDescent="0.35">
      <c r="A931" s="2">
        <v>930</v>
      </c>
      <c r="B931" s="2" t="s">
        <v>944</v>
      </c>
      <c r="C931" s="2" t="str" cm="1">
        <f t="array" ref="C931">INDEX(tbProduct[Product_ID],MATCH(1,(tbProduct[Product Category]=retail_sales_dataset[[#This Row],[Product Category]])*(tbProduct[Price per Unit]=retail_sales_dataset[[#This Row],[Price per Unit]]),0))</f>
        <v>PD0008</v>
      </c>
      <c r="D931" s="3">
        <v>45056</v>
      </c>
      <c r="E931" s="2">
        <v>4</v>
      </c>
      <c r="F931" s="2">
        <f>E931*_xlfn.XLOOKUP(C931,tbProduct[Product_ID],tbProduct[Price per Unit],,0)</f>
        <v>200</v>
      </c>
    </row>
    <row r="932" spans="1:6" x14ac:dyDescent="0.35">
      <c r="A932" s="2">
        <v>931</v>
      </c>
      <c r="B932" s="2" t="s">
        <v>945</v>
      </c>
      <c r="C932" s="2" t="str" cm="1">
        <f t="array" ref="C932">INDEX(tbProduct[Product_ID],MATCH(1,(tbProduct[Product Category]=retail_sales_dataset[[#This Row],[Product Category]])*(tbProduct[Price per Unit]=retail_sales_dataset[[#This Row],[Price per Unit]]),0))</f>
        <v>PD0004</v>
      </c>
      <c r="D932" s="3">
        <v>45171</v>
      </c>
      <c r="E932" s="2">
        <v>4</v>
      </c>
      <c r="F932" s="2">
        <f>E932*_xlfn.XLOOKUP(C932,tbProduct[Product_ID],tbProduct[Price per Unit],,0)</f>
        <v>120</v>
      </c>
    </row>
    <row r="933" spans="1:6" x14ac:dyDescent="0.35">
      <c r="A933" s="2">
        <v>932</v>
      </c>
      <c r="B933" s="2" t="s">
        <v>946</v>
      </c>
      <c r="C933" s="2" t="str" cm="1">
        <f t="array" ref="C933">INDEX(tbProduct[Product_ID],MATCH(1,(tbProduct[Product Category]=retail_sales_dataset[[#This Row],[Product Category]])*(tbProduct[Price per Unit]=retail_sales_dataset[[#This Row],[Price per Unit]]),0))</f>
        <v>PD0009</v>
      </c>
      <c r="D933" s="3">
        <v>44985</v>
      </c>
      <c r="E933" s="2">
        <v>4</v>
      </c>
      <c r="F933" s="2">
        <f>E933*_xlfn.XLOOKUP(C933,tbProduct[Product_ID],tbProduct[Price per Unit],,0)</f>
        <v>100</v>
      </c>
    </row>
    <row r="934" spans="1:6" x14ac:dyDescent="0.35">
      <c r="A934" s="2">
        <v>933</v>
      </c>
      <c r="B934" s="2" t="s">
        <v>947</v>
      </c>
      <c r="C934" s="2" t="str" cm="1">
        <f t="array" ref="C934">INDEX(tbProduct[Product_ID],MATCH(1,(tbProduct[Product Category]=retail_sales_dataset[[#This Row],[Product Category]])*(tbProduct[Price per Unit]=retail_sales_dataset[[#This Row],[Price per Unit]]),0))</f>
        <v>PD0004</v>
      </c>
      <c r="D934" s="3">
        <v>44960</v>
      </c>
      <c r="E934" s="2">
        <v>1</v>
      </c>
      <c r="F934" s="2">
        <f>E934*_xlfn.XLOOKUP(C934,tbProduct[Product_ID],tbProduct[Price per Unit],,0)</f>
        <v>30</v>
      </c>
    </row>
    <row r="935" spans="1:6" x14ac:dyDescent="0.35">
      <c r="A935" s="2">
        <v>934</v>
      </c>
      <c r="B935" s="2" t="s">
        <v>948</v>
      </c>
      <c r="C935" s="2" t="str" cm="1">
        <f t="array" ref="C935">INDEX(tbProduct[Product_ID],MATCH(1,(tbProduct[Product Category]=retail_sales_dataset[[#This Row],[Product Category]])*(tbProduct[Price per Unit]=retail_sales_dataset[[#This Row],[Price per Unit]]),0))</f>
        <v>PD0013</v>
      </c>
      <c r="D935" s="3">
        <v>45132</v>
      </c>
      <c r="E935" s="2">
        <v>1</v>
      </c>
      <c r="F935" s="2">
        <f>E935*_xlfn.XLOOKUP(C935,tbProduct[Product_ID],tbProduct[Price per Unit],,0)</f>
        <v>500</v>
      </c>
    </row>
    <row r="936" spans="1:6" x14ac:dyDescent="0.35">
      <c r="A936" s="2">
        <v>935</v>
      </c>
      <c r="B936" s="2" t="s">
        <v>949</v>
      </c>
      <c r="C936" s="2" t="str" cm="1">
        <f t="array" ref="C936">INDEX(tbProduct[Product_ID],MATCH(1,(tbProduct[Product Category]=retail_sales_dataset[[#This Row],[Product Category]])*(tbProduct[Price per Unit]=retail_sales_dataset[[#This Row],[Price per Unit]]),0))</f>
        <v>PD0001</v>
      </c>
      <c r="D936" s="3">
        <v>45178</v>
      </c>
      <c r="E936" s="2">
        <v>1</v>
      </c>
      <c r="F936" s="2">
        <f>E936*_xlfn.XLOOKUP(C936,tbProduct[Product_ID],tbProduct[Price per Unit],,0)</f>
        <v>50</v>
      </c>
    </row>
    <row r="937" spans="1:6" x14ac:dyDescent="0.35">
      <c r="A937" s="2">
        <v>936</v>
      </c>
      <c r="B937" s="2" t="s">
        <v>950</v>
      </c>
      <c r="C937" s="2" t="str" cm="1">
        <f t="array" ref="C937">INDEX(tbProduct[Product_ID],MATCH(1,(tbProduct[Product Category]=retail_sales_dataset[[#This Row],[Product Category]])*(tbProduct[Price per Unit]=retail_sales_dataset[[#This Row],[Price per Unit]]),0))</f>
        <v>PD0001</v>
      </c>
      <c r="D937" s="3">
        <v>44964</v>
      </c>
      <c r="E937" s="2">
        <v>4</v>
      </c>
      <c r="F937" s="2">
        <f>E937*_xlfn.XLOOKUP(C937,tbProduct[Product_ID],tbProduct[Price per Unit],,0)</f>
        <v>200</v>
      </c>
    </row>
    <row r="938" spans="1:6" x14ac:dyDescent="0.35">
      <c r="A938" s="2">
        <v>937</v>
      </c>
      <c r="B938" s="2" t="s">
        <v>951</v>
      </c>
      <c r="C938" s="2" t="str" cm="1">
        <f t="array" ref="C938">INDEX(tbProduct[Product_ID],MATCH(1,(tbProduct[Product Category]=retail_sales_dataset[[#This Row],[Product Category]])*(tbProduct[Price per Unit]=retail_sales_dataset[[#This Row],[Price per Unit]]),0))</f>
        <v>PD0013</v>
      </c>
      <c r="D938" s="3">
        <v>45222</v>
      </c>
      <c r="E938" s="2">
        <v>1</v>
      </c>
      <c r="F938" s="2">
        <f>E938*_xlfn.XLOOKUP(C938,tbProduct[Product_ID],tbProduct[Price per Unit],,0)</f>
        <v>500</v>
      </c>
    </row>
    <row r="939" spans="1:6" x14ac:dyDescent="0.35">
      <c r="A939" s="2">
        <v>938</v>
      </c>
      <c r="B939" s="2" t="s">
        <v>952</v>
      </c>
      <c r="C939" s="2" t="str" cm="1">
        <f t="array" ref="C939">INDEX(tbProduct[Product_ID],MATCH(1,(tbProduct[Product Category]=retail_sales_dataset[[#This Row],[Product Category]])*(tbProduct[Price per Unit]=retail_sales_dataset[[#This Row],[Price per Unit]]),0))</f>
        <v>PD0008</v>
      </c>
      <c r="D939" s="3">
        <v>45249</v>
      </c>
      <c r="E939" s="2">
        <v>4</v>
      </c>
      <c r="F939" s="2">
        <f>E939*_xlfn.XLOOKUP(C939,tbProduct[Product_ID],tbProduct[Price per Unit],,0)</f>
        <v>200</v>
      </c>
    </row>
    <row r="940" spans="1:6" x14ac:dyDescent="0.35">
      <c r="A940" s="2">
        <v>939</v>
      </c>
      <c r="B940" s="2" t="s">
        <v>953</v>
      </c>
      <c r="C940" s="2" t="str" cm="1">
        <f t="array" ref="C940">INDEX(tbProduct[Product_ID],MATCH(1,(tbProduct[Product Category]=retail_sales_dataset[[#This Row],[Product Category]])*(tbProduct[Price per Unit]=retail_sales_dataset[[#This Row],[Price per Unit]]),0))</f>
        <v>PD0007</v>
      </c>
      <c r="D940" s="3">
        <v>45278</v>
      </c>
      <c r="E940" s="2">
        <v>1</v>
      </c>
      <c r="F940" s="2">
        <f>E940*_xlfn.XLOOKUP(C940,tbProduct[Product_ID],tbProduct[Price per Unit],,0)</f>
        <v>300</v>
      </c>
    </row>
    <row r="941" spans="1:6" x14ac:dyDescent="0.35">
      <c r="A941" s="2">
        <v>940</v>
      </c>
      <c r="B941" s="2" t="s">
        <v>954</v>
      </c>
      <c r="C941" s="2" t="str" cm="1">
        <f t="array" ref="C941">INDEX(tbProduct[Product_ID],MATCH(1,(tbProduct[Product Category]=retail_sales_dataset[[#This Row],[Product Category]])*(tbProduct[Price per Unit]=retail_sales_dataset[[#This Row],[Price per Unit]]),0))</f>
        <v>PD0003</v>
      </c>
      <c r="D941" s="3">
        <v>44954</v>
      </c>
      <c r="E941" s="2">
        <v>1</v>
      </c>
      <c r="F941" s="2">
        <f>E941*_xlfn.XLOOKUP(C941,tbProduct[Product_ID],tbProduct[Price per Unit],,0)</f>
        <v>30</v>
      </c>
    </row>
    <row r="942" spans="1:6" x14ac:dyDescent="0.35">
      <c r="A942" s="2">
        <v>941</v>
      </c>
      <c r="B942" s="2" t="s">
        <v>955</v>
      </c>
      <c r="C942" s="2" t="str" cm="1">
        <f t="array" ref="C942">INDEX(tbProduct[Product_ID],MATCH(1,(tbProduct[Product Category]=retail_sales_dataset[[#This Row],[Product Category]])*(tbProduct[Price per Unit]=retail_sales_dataset[[#This Row],[Price per Unit]]),0))</f>
        <v>PD0005</v>
      </c>
      <c r="D942" s="3">
        <v>45004</v>
      </c>
      <c r="E942" s="2">
        <v>2</v>
      </c>
      <c r="F942" s="2">
        <f>E942*_xlfn.XLOOKUP(C942,tbProduct[Product_ID],tbProduct[Price per Unit],,0)</f>
        <v>50</v>
      </c>
    </row>
    <row r="943" spans="1:6" x14ac:dyDescent="0.35">
      <c r="A943" s="2">
        <v>942</v>
      </c>
      <c r="B943" s="2" t="s">
        <v>956</v>
      </c>
      <c r="C943" s="2" t="str" cm="1">
        <f t="array" ref="C943">INDEX(tbProduct[Product_ID],MATCH(1,(tbProduct[Product Category]=retail_sales_dataset[[#This Row],[Product Category]])*(tbProduct[Price per Unit]=retail_sales_dataset[[#This Row],[Price per Unit]]),0))</f>
        <v>PD0002</v>
      </c>
      <c r="D943" s="3">
        <v>45003</v>
      </c>
      <c r="E943" s="2">
        <v>3</v>
      </c>
      <c r="F943" s="2">
        <f>E943*_xlfn.XLOOKUP(C943,tbProduct[Product_ID],tbProduct[Price per Unit],,0)</f>
        <v>1500</v>
      </c>
    </row>
    <row r="944" spans="1:6" x14ac:dyDescent="0.35">
      <c r="A944" s="2">
        <v>943</v>
      </c>
      <c r="B944" s="2" t="s">
        <v>957</v>
      </c>
      <c r="C944" s="2" t="str" cm="1">
        <f t="array" ref="C944">INDEX(tbProduct[Product_ID],MATCH(1,(tbProduct[Product Category]=retail_sales_dataset[[#This Row],[Product Category]])*(tbProduct[Price per Unit]=retail_sales_dataset[[#This Row],[Price per Unit]]),0))</f>
        <v>PD0012</v>
      </c>
      <c r="D944" s="3">
        <v>45215</v>
      </c>
      <c r="E944" s="2">
        <v>4</v>
      </c>
      <c r="F944" s="2">
        <f>E944*_xlfn.XLOOKUP(C944,tbProduct[Product_ID],tbProduct[Price per Unit],,0)</f>
        <v>1200</v>
      </c>
    </row>
    <row r="945" spans="1:6" x14ac:dyDescent="0.35">
      <c r="A945" s="2">
        <v>944</v>
      </c>
      <c r="B945" s="2" t="s">
        <v>958</v>
      </c>
      <c r="C945" s="2" t="str" cm="1">
        <f t="array" ref="C945">INDEX(tbProduct[Product_ID],MATCH(1,(tbProduct[Product Category]=retail_sales_dataset[[#This Row],[Product Category]])*(tbProduct[Price per Unit]=retail_sales_dataset[[#This Row],[Price per Unit]]),0))</f>
        <v>PD0005</v>
      </c>
      <c r="D945" s="3">
        <v>45082</v>
      </c>
      <c r="E945" s="2">
        <v>2</v>
      </c>
      <c r="F945" s="2">
        <f>E945*_xlfn.XLOOKUP(C945,tbProduct[Product_ID],tbProduct[Price per Unit],,0)</f>
        <v>50</v>
      </c>
    </row>
    <row r="946" spans="1:6" x14ac:dyDescent="0.35">
      <c r="A946" s="2">
        <v>945</v>
      </c>
      <c r="B946" s="2" t="s">
        <v>959</v>
      </c>
      <c r="C946" s="2" t="str" cm="1">
        <f t="array" ref="C946">INDEX(tbProduct[Product_ID],MATCH(1,(tbProduct[Product Category]=retail_sales_dataset[[#This Row],[Product Category]])*(tbProduct[Price per Unit]=retail_sales_dataset[[#This Row],[Price per Unit]]),0))</f>
        <v>PD0009</v>
      </c>
      <c r="D946" s="3">
        <v>44970</v>
      </c>
      <c r="E946" s="2">
        <v>1</v>
      </c>
      <c r="F946" s="2">
        <f>E946*_xlfn.XLOOKUP(C946,tbProduct[Product_ID],tbProduct[Price per Unit],,0)</f>
        <v>25</v>
      </c>
    </row>
    <row r="947" spans="1:6" x14ac:dyDescent="0.35">
      <c r="A947" s="2">
        <v>946</v>
      </c>
      <c r="B947" s="2" t="s">
        <v>960</v>
      </c>
      <c r="C947" s="2" t="str" cm="1">
        <f t="array" ref="C947">INDEX(tbProduct[Product_ID],MATCH(1,(tbProduct[Product Category]=retail_sales_dataset[[#This Row],[Product Category]])*(tbProduct[Price per Unit]=retail_sales_dataset[[#This Row],[Price per Unit]]),0))</f>
        <v>PD0010</v>
      </c>
      <c r="D947" s="3">
        <v>45054</v>
      </c>
      <c r="E947" s="2">
        <v>4</v>
      </c>
      <c r="F947" s="2">
        <f>E947*_xlfn.XLOOKUP(C947,tbProduct[Product_ID],tbProduct[Price per Unit],,0)</f>
        <v>2000</v>
      </c>
    </row>
    <row r="948" spans="1:6" x14ac:dyDescent="0.35">
      <c r="A948" s="2">
        <v>947</v>
      </c>
      <c r="B948" s="2" t="s">
        <v>961</v>
      </c>
      <c r="C948" s="2" t="str" cm="1">
        <f t="array" ref="C948">INDEX(tbProduct[Product_ID],MATCH(1,(tbProduct[Product Category]=retail_sales_dataset[[#This Row],[Product Category]])*(tbProduct[Price per Unit]=retail_sales_dataset[[#This Row],[Price per Unit]]),0))</f>
        <v>PD0014</v>
      </c>
      <c r="D948" s="3">
        <v>44987</v>
      </c>
      <c r="E948" s="2">
        <v>1</v>
      </c>
      <c r="F948" s="2">
        <f>E948*_xlfn.XLOOKUP(C948,tbProduct[Product_ID],tbProduct[Price per Unit],,0)</f>
        <v>300</v>
      </c>
    </row>
    <row r="949" spans="1:6" x14ac:dyDescent="0.35">
      <c r="A949" s="2">
        <v>948</v>
      </c>
      <c r="B949" s="2" t="s">
        <v>962</v>
      </c>
      <c r="C949" s="2" t="str" cm="1">
        <f t="array" ref="C949">INDEX(tbProduct[Product_ID],MATCH(1,(tbProduct[Product Category]=retail_sales_dataset[[#This Row],[Product Category]])*(tbProduct[Price per Unit]=retail_sales_dataset[[#This Row],[Price per Unit]]),0))</f>
        <v>PD0006</v>
      </c>
      <c r="D949" s="3">
        <v>45212</v>
      </c>
      <c r="E949" s="2">
        <v>3</v>
      </c>
      <c r="F949" s="2">
        <f>E949*_xlfn.XLOOKUP(C949,tbProduct[Product_ID],tbProduct[Price per Unit],,0)</f>
        <v>75</v>
      </c>
    </row>
    <row r="950" spans="1:6" x14ac:dyDescent="0.35">
      <c r="A950" s="2">
        <v>949</v>
      </c>
      <c r="B950" s="2" t="s">
        <v>963</v>
      </c>
      <c r="C950" s="2" t="str" cm="1">
        <f t="array" ref="C950">INDEX(tbProduct[Product_ID],MATCH(1,(tbProduct[Product Category]=retail_sales_dataset[[#This Row],[Product Category]])*(tbProduct[Price per Unit]=retail_sales_dataset[[#This Row],[Price per Unit]]),0))</f>
        <v>PD0006</v>
      </c>
      <c r="D950" s="3">
        <v>45140</v>
      </c>
      <c r="E950" s="2">
        <v>2</v>
      </c>
      <c r="F950" s="2">
        <f>E950*_xlfn.XLOOKUP(C950,tbProduct[Product_ID],tbProduct[Price per Unit],,0)</f>
        <v>50</v>
      </c>
    </row>
    <row r="951" spans="1:6" x14ac:dyDescent="0.35">
      <c r="A951" s="2">
        <v>950</v>
      </c>
      <c r="B951" s="2" t="s">
        <v>964</v>
      </c>
      <c r="C951" s="2" t="str" cm="1">
        <f t="array" ref="C951">INDEX(tbProduct[Product_ID],MATCH(1,(tbProduct[Product Category]=retail_sales_dataset[[#This Row],[Product Category]])*(tbProduct[Price per Unit]=retail_sales_dataset[[#This Row],[Price per Unit]]),0))</f>
        <v>PD0012</v>
      </c>
      <c r="D951" s="3">
        <v>45237</v>
      </c>
      <c r="E951" s="2">
        <v>3</v>
      </c>
      <c r="F951" s="2">
        <f>E951*_xlfn.XLOOKUP(C951,tbProduct[Product_ID],tbProduct[Price per Unit],,0)</f>
        <v>900</v>
      </c>
    </row>
    <row r="952" spans="1:6" x14ac:dyDescent="0.35">
      <c r="A952" s="2">
        <v>951</v>
      </c>
      <c r="B952" s="2" t="s">
        <v>965</v>
      </c>
      <c r="C952" s="2" t="str" cm="1">
        <f t="array" ref="C952">INDEX(tbProduct[Product_ID],MATCH(1,(tbProduct[Product Category]=retail_sales_dataset[[#This Row],[Product Category]])*(tbProduct[Price per Unit]=retail_sales_dataset[[#This Row],[Price per Unit]]),0))</f>
        <v>PD0001</v>
      </c>
      <c r="D952" s="3">
        <v>45232</v>
      </c>
      <c r="E952" s="2">
        <v>2</v>
      </c>
      <c r="F952" s="2">
        <f>E952*_xlfn.XLOOKUP(C952,tbProduct[Product_ID],tbProduct[Price per Unit],,0)</f>
        <v>100</v>
      </c>
    </row>
    <row r="953" spans="1:6" x14ac:dyDescent="0.35">
      <c r="A953" s="2">
        <v>952</v>
      </c>
      <c r="B953" s="2" t="s">
        <v>966</v>
      </c>
      <c r="C953" s="2" t="str" cm="1">
        <f t="array" ref="C953">INDEX(tbProduct[Product_ID],MATCH(1,(tbProduct[Product Category]=retail_sales_dataset[[#This Row],[Product Category]])*(tbProduct[Price per Unit]=retail_sales_dataset[[#This Row],[Price per Unit]]),0))</f>
        <v>PD0005</v>
      </c>
      <c r="D953" s="3">
        <v>45243</v>
      </c>
      <c r="E953" s="2">
        <v>1</v>
      </c>
      <c r="F953" s="2">
        <f>E953*_xlfn.XLOOKUP(C953,tbProduct[Product_ID],tbProduct[Price per Unit],,0)</f>
        <v>25</v>
      </c>
    </row>
    <row r="954" spans="1:6" x14ac:dyDescent="0.35">
      <c r="A954" s="2">
        <v>953</v>
      </c>
      <c r="B954" s="2" t="s">
        <v>967</v>
      </c>
      <c r="C954" s="2" t="str" cm="1">
        <f t="array" ref="C954">INDEX(tbProduct[Product_ID],MATCH(1,(tbProduct[Product Category]=retail_sales_dataset[[#This Row],[Product Category]])*(tbProduct[Price per Unit]=retail_sales_dataset[[#This Row],[Price per Unit]]),0))</f>
        <v>PD0004</v>
      </c>
      <c r="D954" s="3">
        <v>45042</v>
      </c>
      <c r="E954" s="2">
        <v>3</v>
      </c>
      <c r="F954" s="2">
        <f>E954*_xlfn.XLOOKUP(C954,tbProduct[Product_ID],tbProduct[Price per Unit],,0)</f>
        <v>90</v>
      </c>
    </row>
    <row r="955" spans="1:6" x14ac:dyDescent="0.35">
      <c r="A955" s="2">
        <v>954</v>
      </c>
      <c r="B955" s="2" t="s">
        <v>968</v>
      </c>
      <c r="C955" s="2" t="str" cm="1">
        <f t="array" ref="C955">INDEX(tbProduct[Product_ID],MATCH(1,(tbProduct[Product Category]=retail_sales_dataset[[#This Row],[Product Category]])*(tbProduct[Price per Unit]=retail_sales_dataset[[#This Row],[Price per Unit]]),0))</f>
        <v>PD0007</v>
      </c>
      <c r="D955" s="3">
        <v>45194</v>
      </c>
      <c r="E955" s="2">
        <v>3</v>
      </c>
      <c r="F955" s="2">
        <f>E955*_xlfn.XLOOKUP(C955,tbProduct[Product_ID],tbProduct[Price per Unit],,0)</f>
        <v>900</v>
      </c>
    </row>
    <row r="956" spans="1:6" x14ac:dyDescent="0.35">
      <c r="A956" s="2">
        <v>955</v>
      </c>
      <c r="B956" s="2" t="s">
        <v>969</v>
      </c>
      <c r="C956" s="2" t="str" cm="1">
        <f t="array" ref="C956">INDEX(tbProduct[Product_ID],MATCH(1,(tbProduct[Product Category]=retail_sales_dataset[[#This Row],[Product Category]])*(tbProduct[Price per Unit]=retail_sales_dataset[[#This Row],[Price per Unit]]),0))</f>
        <v>PD0005</v>
      </c>
      <c r="D956" s="3">
        <v>45121</v>
      </c>
      <c r="E956" s="2">
        <v>1</v>
      </c>
      <c r="F956" s="2">
        <f>E956*_xlfn.XLOOKUP(C956,tbProduct[Product_ID],tbProduct[Price per Unit],,0)</f>
        <v>25</v>
      </c>
    </row>
    <row r="957" spans="1:6" x14ac:dyDescent="0.35">
      <c r="A957" s="2">
        <v>956</v>
      </c>
      <c r="B957" s="2" t="s">
        <v>970</v>
      </c>
      <c r="C957" s="2" t="str" cm="1">
        <f t="array" ref="C957">INDEX(tbProduct[Product_ID],MATCH(1,(tbProduct[Product Category]=retail_sales_dataset[[#This Row],[Product Category]])*(tbProduct[Price per Unit]=retail_sales_dataset[[#This Row],[Price per Unit]]),0))</f>
        <v>PD0002</v>
      </c>
      <c r="D957" s="3">
        <v>45157</v>
      </c>
      <c r="E957" s="2">
        <v>3</v>
      </c>
      <c r="F957" s="2">
        <f>E957*_xlfn.XLOOKUP(C957,tbProduct[Product_ID],tbProduct[Price per Unit],,0)</f>
        <v>1500</v>
      </c>
    </row>
    <row r="958" spans="1:6" x14ac:dyDescent="0.35">
      <c r="A958" s="2">
        <v>957</v>
      </c>
      <c r="B958" s="2" t="s">
        <v>971</v>
      </c>
      <c r="C958" s="2" t="str" cm="1">
        <f t="array" ref="C958">INDEX(tbProduct[Product_ID],MATCH(1,(tbProduct[Product Category]=retail_sales_dataset[[#This Row],[Product Category]])*(tbProduct[Price per Unit]=retail_sales_dataset[[#This Row],[Price per Unit]]),0))</f>
        <v>PD0003</v>
      </c>
      <c r="D958" s="3">
        <v>45153</v>
      </c>
      <c r="E958" s="2">
        <v>4</v>
      </c>
      <c r="F958" s="2">
        <f>E958*_xlfn.XLOOKUP(C958,tbProduct[Product_ID],tbProduct[Price per Unit],,0)</f>
        <v>120</v>
      </c>
    </row>
    <row r="959" spans="1:6" x14ac:dyDescent="0.35">
      <c r="A959" s="2">
        <v>958</v>
      </c>
      <c r="B959" s="2" t="s">
        <v>972</v>
      </c>
      <c r="C959" s="2" t="str" cm="1">
        <f t="array" ref="C959">INDEX(tbProduct[Product_ID],MATCH(1,(tbProduct[Product Category]=retail_sales_dataset[[#This Row],[Product Category]])*(tbProduct[Price per Unit]=retail_sales_dataset[[#This Row],[Price per Unit]]),0))</f>
        <v>PD0006</v>
      </c>
      <c r="D959" s="3">
        <v>45079</v>
      </c>
      <c r="E959" s="2">
        <v>2</v>
      </c>
      <c r="F959" s="2">
        <f>E959*_xlfn.XLOOKUP(C959,tbProduct[Product_ID],tbProduct[Price per Unit],,0)</f>
        <v>50</v>
      </c>
    </row>
    <row r="960" spans="1:6" x14ac:dyDescent="0.35">
      <c r="A960" s="2">
        <v>959</v>
      </c>
      <c r="B960" s="2" t="s">
        <v>973</v>
      </c>
      <c r="C960" s="2" t="str" cm="1">
        <f t="array" ref="C960">INDEX(tbProduct[Product_ID],MATCH(1,(tbProduct[Product Category]=retail_sales_dataset[[#This Row],[Product Category]])*(tbProduct[Price per Unit]=retail_sales_dataset[[#This Row],[Price per Unit]]),0))</f>
        <v>PD0003</v>
      </c>
      <c r="D960" s="3">
        <v>45228</v>
      </c>
      <c r="E960" s="2">
        <v>2</v>
      </c>
      <c r="F960" s="2">
        <f>E960*_xlfn.XLOOKUP(C960,tbProduct[Product_ID],tbProduct[Price per Unit],,0)</f>
        <v>60</v>
      </c>
    </row>
    <row r="961" spans="1:6" x14ac:dyDescent="0.35">
      <c r="A961" s="2">
        <v>960</v>
      </c>
      <c r="B961" s="2" t="s">
        <v>974</v>
      </c>
      <c r="C961" s="2" t="str" cm="1">
        <f t="array" ref="C961">INDEX(tbProduct[Product_ID],MATCH(1,(tbProduct[Product Category]=retail_sales_dataset[[#This Row],[Product Category]])*(tbProduct[Price per Unit]=retail_sales_dataset[[#This Row],[Price per Unit]]),0))</f>
        <v>PD0011</v>
      </c>
      <c r="D961" s="3">
        <v>45146</v>
      </c>
      <c r="E961" s="2">
        <v>2</v>
      </c>
      <c r="F961" s="2">
        <f>E961*_xlfn.XLOOKUP(C961,tbProduct[Product_ID],tbProduct[Price per Unit],,0)</f>
        <v>60</v>
      </c>
    </row>
    <row r="962" spans="1:6" x14ac:dyDescent="0.35">
      <c r="A962" s="2">
        <v>961</v>
      </c>
      <c r="B962" s="2" t="s">
        <v>975</v>
      </c>
      <c r="C962" s="2" t="str" cm="1">
        <f t="array" ref="C962">INDEX(tbProduct[Product_ID],MATCH(1,(tbProduct[Product Category]=retail_sales_dataset[[#This Row],[Product Category]])*(tbProduct[Price per Unit]=retail_sales_dataset[[#This Row],[Price per Unit]]),0))</f>
        <v>PD0001</v>
      </c>
      <c r="D962" s="3">
        <v>45083</v>
      </c>
      <c r="E962" s="2">
        <v>4</v>
      </c>
      <c r="F962" s="2">
        <f>E962*_xlfn.XLOOKUP(C962,tbProduct[Product_ID],tbProduct[Price per Unit],,0)</f>
        <v>200</v>
      </c>
    </row>
    <row r="963" spans="1:6" x14ac:dyDescent="0.35">
      <c r="A963" s="2">
        <v>962</v>
      </c>
      <c r="B963" s="2" t="s">
        <v>976</v>
      </c>
      <c r="C963" s="2" t="str" cm="1">
        <f t="array" ref="C963">INDEX(tbProduct[Product_ID],MATCH(1,(tbProduct[Product Category]=retail_sales_dataset[[#This Row],[Product Category]])*(tbProduct[Price per Unit]=retail_sales_dataset[[#This Row],[Price per Unit]]),0))</f>
        <v>PD0011</v>
      </c>
      <c r="D963" s="3">
        <v>45218</v>
      </c>
      <c r="E963" s="2">
        <v>2</v>
      </c>
      <c r="F963" s="2">
        <f>E963*_xlfn.XLOOKUP(C963,tbProduct[Product_ID],tbProduct[Price per Unit],,0)</f>
        <v>60</v>
      </c>
    </row>
    <row r="964" spans="1:6" x14ac:dyDescent="0.35">
      <c r="A964" s="2">
        <v>963</v>
      </c>
      <c r="B964" s="2" t="s">
        <v>977</v>
      </c>
      <c r="C964" s="2" t="str" cm="1">
        <f t="array" ref="C964">INDEX(tbProduct[Product_ID],MATCH(1,(tbProduct[Product Category]=retail_sales_dataset[[#This Row],[Product Category]])*(tbProduct[Price per Unit]=retail_sales_dataset[[#This Row],[Price per Unit]]),0))</f>
        <v>PD0001</v>
      </c>
      <c r="D964" s="3">
        <v>45244</v>
      </c>
      <c r="E964" s="2">
        <v>1</v>
      </c>
      <c r="F964" s="2">
        <f>E964*_xlfn.XLOOKUP(C964,tbProduct[Product_ID],tbProduct[Price per Unit],,0)</f>
        <v>50</v>
      </c>
    </row>
    <row r="965" spans="1:6" x14ac:dyDescent="0.35">
      <c r="A965" s="2">
        <v>964</v>
      </c>
      <c r="B965" s="2" t="s">
        <v>978</v>
      </c>
      <c r="C965" s="2" t="str" cm="1">
        <f t="array" ref="C965">INDEX(tbProduct[Product_ID],MATCH(1,(tbProduct[Product Category]=retail_sales_dataset[[#This Row],[Product Category]])*(tbProduct[Price per Unit]=retail_sales_dataset[[#This Row],[Price per Unit]]),0))</f>
        <v>PD0012</v>
      </c>
      <c r="D965" s="3">
        <v>44957</v>
      </c>
      <c r="E965" s="2">
        <v>3</v>
      </c>
      <c r="F965" s="2">
        <f>E965*_xlfn.XLOOKUP(C965,tbProduct[Product_ID],tbProduct[Price per Unit],,0)</f>
        <v>900</v>
      </c>
    </row>
    <row r="966" spans="1:6" x14ac:dyDescent="0.35">
      <c r="A966" s="2">
        <v>965</v>
      </c>
      <c r="B966" s="2" t="s">
        <v>979</v>
      </c>
      <c r="C966" s="2" t="str" cm="1">
        <f t="array" ref="C966">INDEX(tbProduct[Product_ID],MATCH(1,(tbProduct[Product Category]=retail_sales_dataset[[#This Row],[Product Category]])*(tbProduct[Price per Unit]=retail_sales_dataset[[#This Row],[Price per Unit]]),0))</f>
        <v>PD0008</v>
      </c>
      <c r="D966" s="3">
        <v>45239</v>
      </c>
      <c r="E966" s="2">
        <v>4</v>
      </c>
      <c r="F966" s="2">
        <f>E966*_xlfn.XLOOKUP(C966,tbProduct[Product_ID],tbProduct[Price per Unit],,0)</f>
        <v>200</v>
      </c>
    </row>
    <row r="967" spans="1:6" x14ac:dyDescent="0.35">
      <c r="A967" s="2">
        <v>966</v>
      </c>
      <c r="B967" s="2" t="s">
        <v>980</v>
      </c>
      <c r="C967" s="2" t="str" cm="1">
        <f t="array" ref="C967">INDEX(tbProduct[Product_ID],MATCH(1,(tbProduct[Product Category]=retail_sales_dataset[[#This Row],[Product Category]])*(tbProduct[Price per Unit]=retail_sales_dataset[[#This Row],[Price per Unit]]),0))</f>
        <v>PD0010</v>
      </c>
      <c r="D967" s="3">
        <v>44977</v>
      </c>
      <c r="E967" s="2">
        <v>2</v>
      </c>
      <c r="F967" s="2">
        <f>E967*_xlfn.XLOOKUP(C967,tbProduct[Product_ID],tbProduct[Price per Unit],,0)</f>
        <v>1000</v>
      </c>
    </row>
    <row r="968" spans="1:6" x14ac:dyDescent="0.35">
      <c r="A968" s="2">
        <v>967</v>
      </c>
      <c r="B968" s="2" t="s">
        <v>981</v>
      </c>
      <c r="C968" s="2" t="str" cm="1">
        <f t="array" ref="C968">INDEX(tbProduct[Product_ID],MATCH(1,(tbProduct[Product Category]=retail_sales_dataset[[#This Row],[Product Category]])*(tbProduct[Price per Unit]=retail_sales_dataset[[#This Row],[Price per Unit]]),0))</f>
        <v>PD0009</v>
      </c>
      <c r="D968" s="3">
        <v>45033</v>
      </c>
      <c r="E968" s="2">
        <v>1</v>
      </c>
      <c r="F968" s="2">
        <f>E968*_xlfn.XLOOKUP(C968,tbProduct[Product_ID],tbProduct[Price per Unit],,0)</f>
        <v>25</v>
      </c>
    </row>
    <row r="969" spans="1:6" x14ac:dyDescent="0.35">
      <c r="A969" s="2">
        <v>968</v>
      </c>
      <c r="B969" s="2" t="s">
        <v>982</v>
      </c>
      <c r="C969" s="2" t="str" cm="1">
        <f t="array" ref="C969">INDEX(tbProduct[Product_ID],MATCH(1,(tbProduct[Product Category]=retail_sales_dataset[[#This Row],[Product Category]])*(tbProduct[Price per Unit]=retail_sales_dataset[[#This Row],[Price per Unit]]),0))</f>
        <v>PD0012</v>
      </c>
      <c r="D969" s="3">
        <v>45247</v>
      </c>
      <c r="E969" s="2">
        <v>3</v>
      </c>
      <c r="F969" s="2">
        <f>E969*_xlfn.XLOOKUP(C969,tbProduct[Product_ID],tbProduct[Price per Unit],,0)</f>
        <v>900</v>
      </c>
    </row>
    <row r="970" spans="1:6" x14ac:dyDescent="0.35">
      <c r="A970" s="2">
        <v>969</v>
      </c>
      <c r="B970" s="2" t="s">
        <v>983</v>
      </c>
      <c r="C970" s="2" t="str" cm="1">
        <f t="array" ref="C970">INDEX(tbProduct[Product_ID],MATCH(1,(tbProduct[Product Category]=retail_sales_dataset[[#This Row],[Product Category]])*(tbProduct[Price per Unit]=retail_sales_dataset[[#This Row],[Price per Unit]]),0))</f>
        <v>PD0012</v>
      </c>
      <c r="D970" s="3">
        <v>45035</v>
      </c>
      <c r="E970" s="2">
        <v>3</v>
      </c>
      <c r="F970" s="2">
        <f>E970*_xlfn.XLOOKUP(C970,tbProduct[Product_ID],tbProduct[Price per Unit],,0)</f>
        <v>900</v>
      </c>
    </row>
    <row r="971" spans="1:6" x14ac:dyDescent="0.35">
      <c r="A971" s="2">
        <v>970</v>
      </c>
      <c r="B971" s="2" t="s">
        <v>984</v>
      </c>
      <c r="C971" s="2" t="str" cm="1">
        <f t="array" ref="C971">INDEX(tbProduct[Product_ID],MATCH(1,(tbProduct[Product Category]=retail_sales_dataset[[#This Row],[Product Category]])*(tbProduct[Price per Unit]=retail_sales_dataset[[#This Row],[Price per Unit]]),0))</f>
        <v>PD0010</v>
      </c>
      <c r="D971" s="3">
        <v>45062</v>
      </c>
      <c r="E971" s="2">
        <v>4</v>
      </c>
      <c r="F971" s="2">
        <f>E971*_xlfn.XLOOKUP(C971,tbProduct[Product_ID],tbProduct[Price per Unit],,0)</f>
        <v>2000</v>
      </c>
    </row>
    <row r="972" spans="1:6" x14ac:dyDescent="0.35">
      <c r="A972" s="2">
        <v>971</v>
      </c>
      <c r="B972" s="2" t="s">
        <v>985</v>
      </c>
      <c r="C972" s="2" t="str" cm="1">
        <f t="array" ref="C972">INDEX(tbProduct[Product_ID],MATCH(1,(tbProduct[Product Category]=retail_sales_dataset[[#This Row],[Product Category]])*(tbProduct[Price per Unit]=retail_sales_dataset[[#This Row],[Price per Unit]]),0))</f>
        <v>PD0015</v>
      </c>
      <c r="D972" s="3">
        <v>45265</v>
      </c>
      <c r="E972" s="2">
        <v>4</v>
      </c>
      <c r="F972" s="2">
        <f>E972*_xlfn.XLOOKUP(C972,tbProduct[Product_ID],tbProduct[Price per Unit],,0)</f>
        <v>200</v>
      </c>
    </row>
    <row r="973" spans="1:6" x14ac:dyDescent="0.35">
      <c r="A973" s="2">
        <v>972</v>
      </c>
      <c r="B973" s="2" t="s">
        <v>986</v>
      </c>
      <c r="C973" s="2" t="str" cm="1">
        <f t="array" ref="C973">INDEX(tbProduct[Product_ID],MATCH(1,(tbProduct[Product Category]=retail_sales_dataset[[#This Row],[Product Category]])*(tbProduct[Price per Unit]=retail_sales_dataset[[#This Row],[Price per Unit]]),0))</f>
        <v>PD0009</v>
      </c>
      <c r="D973" s="3">
        <v>44968</v>
      </c>
      <c r="E973" s="2">
        <v>4</v>
      </c>
      <c r="F973" s="2">
        <f>E973*_xlfn.XLOOKUP(C973,tbProduct[Product_ID],tbProduct[Price per Unit],,0)</f>
        <v>100</v>
      </c>
    </row>
    <row r="974" spans="1:6" x14ac:dyDescent="0.35">
      <c r="A974" s="2">
        <v>973</v>
      </c>
      <c r="B974" s="2" t="s">
        <v>987</v>
      </c>
      <c r="C974" s="2" t="str" cm="1">
        <f t="array" ref="C974">INDEX(tbProduct[Product_ID],MATCH(1,(tbProduct[Product Category]=retail_sales_dataset[[#This Row],[Product Category]])*(tbProduct[Price per Unit]=retail_sales_dataset[[#This Row],[Price per Unit]]),0))</f>
        <v>PD0008</v>
      </c>
      <c r="D974" s="3">
        <v>45007</v>
      </c>
      <c r="E974" s="2">
        <v>1</v>
      </c>
      <c r="F974" s="2">
        <f>E974*_xlfn.XLOOKUP(C974,tbProduct[Product_ID],tbProduct[Price per Unit],,0)</f>
        <v>50</v>
      </c>
    </row>
    <row r="975" spans="1:6" x14ac:dyDescent="0.35">
      <c r="A975" s="2">
        <v>974</v>
      </c>
      <c r="B975" s="2" t="s">
        <v>988</v>
      </c>
      <c r="C975" s="2" t="str" cm="1">
        <f t="array" ref="C975">INDEX(tbProduct[Product_ID],MATCH(1,(tbProduct[Product Category]=retail_sales_dataset[[#This Row],[Product Category]])*(tbProduct[Price per Unit]=retail_sales_dataset[[#This Row],[Price per Unit]]),0))</f>
        <v>PD0004</v>
      </c>
      <c r="D975" s="3">
        <v>45049</v>
      </c>
      <c r="E975" s="2">
        <v>1</v>
      </c>
      <c r="F975" s="2">
        <f>E975*_xlfn.XLOOKUP(C975,tbProduct[Product_ID],tbProduct[Price per Unit],,0)</f>
        <v>30</v>
      </c>
    </row>
    <row r="976" spans="1:6" x14ac:dyDescent="0.35">
      <c r="A976" s="2">
        <v>975</v>
      </c>
      <c r="B976" s="2" t="s">
        <v>989</v>
      </c>
      <c r="C976" s="2" t="str" cm="1">
        <f t="array" ref="C976">INDEX(tbProduct[Product_ID],MATCH(1,(tbProduct[Product Category]=retail_sales_dataset[[#This Row],[Product Category]])*(tbProduct[Price per Unit]=retail_sales_dataset[[#This Row],[Price per Unit]]),0))</f>
        <v>PD0008</v>
      </c>
      <c r="D976" s="3">
        <v>45015</v>
      </c>
      <c r="E976" s="2">
        <v>4</v>
      </c>
      <c r="F976" s="2">
        <f>E976*_xlfn.XLOOKUP(C976,tbProduct[Product_ID],tbProduct[Price per Unit],,0)</f>
        <v>200</v>
      </c>
    </row>
    <row r="977" spans="1:6" x14ac:dyDescent="0.35">
      <c r="A977" s="2">
        <v>976</v>
      </c>
      <c r="B977" s="2" t="s">
        <v>990</v>
      </c>
      <c r="C977" s="2" t="str" cm="1">
        <f t="array" ref="C977">INDEX(tbProduct[Product_ID],MATCH(1,(tbProduct[Product Category]=retail_sales_dataset[[#This Row],[Product Category]])*(tbProduct[Price per Unit]=retail_sales_dataset[[#This Row],[Price per Unit]]),0))</f>
        <v>PD0014</v>
      </c>
      <c r="D977" s="3">
        <v>45209</v>
      </c>
      <c r="E977" s="2">
        <v>2</v>
      </c>
      <c r="F977" s="2">
        <f>E977*_xlfn.XLOOKUP(C977,tbProduct[Product_ID],tbProduct[Price per Unit],,0)</f>
        <v>600</v>
      </c>
    </row>
    <row r="978" spans="1:6" x14ac:dyDescent="0.35">
      <c r="A978" s="2">
        <v>977</v>
      </c>
      <c r="B978" s="2" t="s">
        <v>991</v>
      </c>
      <c r="C978" s="2" t="str" cm="1">
        <f t="array" ref="C978">INDEX(tbProduct[Product_ID],MATCH(1,(tbProduct[Product Category]=retail_sales_dataset[[#This Row],[Product Category]])*(tbProduct[Price per Unit]=retail_sales_dataset[[#This Row],[Price per Unit]]),0))</f>
        <v>PD0006</v>
      </c>
      <c r="D978" s="3">
        <v>44965</v>
      </c>
      <c r="E978" s="2">
        <v>3</v>
      </c>
      <c r="F978" s="2">
        <f>E978*_xlfn.XLOOKUP(C978,tbProduct[Product_ID],tbProduct[Price per Unit],,0)</f>
        <v>75</v>
      </c>
    </row>
    <row r="979" spans="1:6" x14ac:dyDescent="0.35">
      <c r="A979" s="2">
        <v>978</v>
      </c>
      <c r="B979" s="2" t="s">
        <v>992</v>
      </c>
      <c r="C979" s="2" t="str" cm="1">
        <f t="array" ref="C979">INDEX(tbProduct[Product_ID],MATCH(1,(tbProduct[Product Category]=retail_sales_dataset[[#This Row],[Product Category]])*(tbProduct[Price per Unit]=retail_sales_dataset[[#This Row],[Price per Unit]]),0))</f>
        <v>PD0008</v>
      </c>
      <c r="D979" s="3">
        <v>45007</v>
      </c>
      <c r="E979" s="2">
        <v>3</v>
      </c>
      <c r="F979" s="2">
        <f>E979*_xlfn.XLOOKUP(C979,tbProduct[Product_ID],tbProduct[Price per Unit],,0)</f>
        <v>150</v>
      </c>
    </row>
    <row r="980" spans="1:6" x14ac:dyDescent="0.35">
      <c r="A980" s="2">
        <v>979</v>
      </c>
      <c r="B980" s="2" t="s">
        <v>993</v>
      </c>
      <c r="C980" s="2" t="str" cm="1">
        <f t="array" ref="C980">INDEX(tbProduct[Product_ID],MATCH(1,(tbProduct[Product Category]=retail_sales_dataset[[#This Row],[Product Category]])*(tbProduct[Price per Unit]=retail_sales_dataset[[#This Row],[Price per Unit]]),0))</f>
        <v>PD0009</v>
      </c>
      <c r="D980" s="3">
        <v>44928</v>
      </c>
      <c r="E980" s="2">
        <v>1</v>
      </c>
      <c r="F980" s="2">
        <f>E980*_xlfn.XLOOKUP(C980,tbProduct[Product_ID],tbProduct[Price per Unit],,0)</f>
        <v>25</v>
      </c>
    </row>
    <row r="981" spans="1:6" x14ac:dyDescent="0.35">
      <c r="A981" s="2">
        <v>980</v>
      </c>
      <c r="B981" s="2" t="s">
        <v>994</v>
      </c>
      <c r="C981" s="2" t="str" cm="1">
        <f t="array" ref="C981">INDEX(tbProduct[Product_ID],MATCH(1,(tbProduct[Product Category]=retail_sales_dataset[[#This Row],[Product Category]])*(tbProduct[Price per Unit]=retail_sales_dataset[[#This Row],[Price per Unit]]),0))</f>
        <v>PD0006</v>
      </c>
      <c r="D981" s="3">
        <v>45136</v>
      </c>
      <c r="E981" s="2">
        <v>3</v>
      </c>
      <c r="F981" s="2">
        <f>E981*_xlfn.XLOOKUP(C981,tbProduct[Product_ID],tbProduct[Price per Unit],,0)</f>
        <v>75</v>
      </c>
    </row>
    <row r="982" spans="1:6" x14ac:dyDescent="0.35">
      <c r="A982" s="2">
        <v>981</v>
      </c>
      <c r="B982" s="2" t="s">
        <v>995</v>
      </c>
      <c r="C982" s="2" t="str" cm="1">
        <f t="array" ref="C982">INDEX(tbProduct[Product_ID],MATCH(1,(tbProduct[Product Category]=retail_sales_dataset[[#This Row],[Product Category]])*(tbProduct[Price per Unit]=retail_sales_dataset[[#This Row],[Price per Unit]]),0))</f>
        <v>PD0003</v>
      </c>
      <c r="D982" s="3">
        <v>45157</v>
      </c>
      <c r="E982" s="2">
        <v>2</v>
      </c>
      <c r="F982" s="2">
        <f>E982*_xlfn.XLOOKUP(C982,tbProduct[Product_ID],tbProduct[Price per Unit],,0)</f>
        <v>60</v>
      </c>
    </row>
    <row r="983" spans="1:6" x14ac:dyDescent="0.35">
      <c r="A983" s="2">
        <v>982</v>
      </c>
      <c r="B983" s="2" t="s">
        <v>996</v>
      </c>
      <c r="C983" s="2" t="str" cm="1">
        <f t="array" ref="C983">INDEX(tbProduct[Product_ID],MATCH(1,(tbProduct[Product Category]=retail_sales_dataset[[#This Row],[Product Category]])*(tbProduct[Price per Unit]=retail_sales_dataset[[#This Row],[Price per Unit]]),0))</f>
        <v>PD0004</v>
      </c>
      <c r="D983" s="3">
        <v>45279</v>
      </c>
      <c r="E983" s="2">
        <v>3</v>
      </c>
      <c r="F983" s="2">
        <f>E983*_xlfn.XLOOKUP(C983,tbProduct[Product_ID],tbProduct[Price per Unit],,0)</f>
        <v>90</v>
      </c>
    </row>
    <row r="984" spans="1:6" x14ac:dyDescent="0.35">
      <c r="A984" s="2">
        <v>983</v>
      </c>
      <c r="B984" s="2" t="s">
        <v>997</v>
      </c>
      <c r="C984" s="2" t="str" cm="1">
        <f t="array" ref="C984">INDEX(tbProduct[Product_ID],MATCH(1,(tbProduct[Product Category]=retail_sales_dataset[[#This Row],[Product Category]])*(tbProduct[Price per Unit]=retail_sales_dataset[[#This Row],[Price per Unit]]),0))</f>
        <v>PD0012</v>
      </c>
      <c r="D984" s="3">
        <v>45231</v>
      </c>
      <c r="E984" s="2">
        <v>1</v>
      </c>
      <c r="F984" s="2">
        <f>E984*_xlfn.XLOOKUP(C984,tbProduct[Product_ID],tbProduct[Price per Unit],,0)</f>
        <v>300</v>
      </c>
    </row>
    <row r="985" spans="1:6" x14ac:dyDescent="0.35">
      <c r="A985" s="2">
        <v>984</v>
      </c>
      <c r="B985" s="2" t="s">
        <v>998</v>
      </c>
      <c r="C985" s="2" t="str" cm="1">
        <f t="array" ref="C985">INDEX(tbProduct[Product_ID],MATCH(1,(tbProduct[Product Category]=retail_sales_dataset[[#This Row],[Product Category]])*(tbProduct[Price per Unit]=retail_sales_dataset[[#This Row],[Price per Unit]]),0))</f>
        <v>PD0002</v>
      </c>
      <c r="D985" s="3">
        <v>45167</v>
      </c>
      <c r="E985" s="2">
        <v>1</v>
      </c>
      <c r="F985" s="2">
        <f>E985*_xlfn.XLOOKUP(C985,tbProduct[Product_ID],tbProduct[Price per Unit],,0)</f>
        <v>500</v>
      </c>
    </row>
    <row r="986" spans="1:6" x14ac:dyDescent="0.35">
      <c r="A986" s="2">
        <v>985</v>
      </c>
      <c r="B986" s="2" t="s">
        <v>999</v>
      </c>
      <c r="C986" s="2" t="str" cm="1">
        <f t="array" ref="C986">INDEX(tbProduct[Product_ID],MATCH(1,(tbProduct[Product Category]=retail_sales_dataset[[#This Row],[Product Category]])*(tbProduct[Price per Unit]=retail_sales_dataset[[#This Row],[Price per Unit]]),0))</f>
        <v>PD0006</v>
      </c>
      <c r="D986" s="3">
        <v>45076</v>
      </c>
      <c r="E986" s="2">
        <v>2</v>
      </c>
      <c r="F986" s="2">
        <f>E986*_xlfn.XLOOKUP(C986,tbProduct[Product_ID],tbProduct[Price per Unit],,0)</f>
        <v>50</v>
      </c>
    </row>
    <row r="987" spans="1:6" x14ac:dyDescent="0.35">
      <c r="A987" s="2">
        <v>986</v>
      </c>
      <c r="B987" s="2" t="s">
        <v>1000</v>
      </c>
      <c r="C987" s="2" t="str" cm="1">
        <f t="array" ref="C987">INDEX(tbProduct[Product_ID],MATCH(1,(tbProduct[Product Category]=retail_sales_dataset[[#This Row],[Product Category]])*(tbProduct[Price per Unit]=retail_sales_dataset[[#This Row],[Price per Unit]]),0))</f>
        <v>PD0002</v>
      </c>
      <c r="D987" s="3">
        <v>44943</v>
      </c>
      <c r="E987" s="2">
        <v>2</v>
      </c>
      <c r="F987" s="2">
        <f>E987*_xlfn.XLOOKUP(C987,tbProduct[Product_ID],tbProduct[Price per Unit],,0)</f>
        <v>1000</v>
      </c>
    </row>
    <row r="988" spans="1:6" x14ac:dyDescent="0.35">
      <c r="A988" s="2">
        <v>987</v>
      </c>
      <c r="B988" s="2" t="s">
        <v>1001</v>
      </c>
      <c r="C988" s="2" t="str" cm="1">
        <f t="array" ref="C988">INDEX(tbProduct[Product_ID],MATCH(1,(tbProduct[Product Category]=retail_sales_dataset[[#This Row],[Product Category]])*(tbProduct[Price per Unit]=retail_sales_dataset[[#This Row],[Price per Unit]]),0))</f>
        <v>PD0012</v>
      </c>
      <c r="D988" s="3">
        <v>45045</v>
      </c>
      <c r="E988" s="2">
        <v>3</v>
      </c>
      <c r="F988" s="2">
        <f>E988*_xlfn.XLOOKUP(C988,tbProduct[Product_ID],tbProduct[Price per Unit],,0)</f>
        <v>900</v>
      </c>
    </row>
    <row r="989" spans="1:6" x14ac:dyDescent="0.35">
      <c r="A989" s="2">
        <v>988</v>
      </c>
      <c r="B989" s="2" t="s">
        <v>1002</v>
      </c>
      <c r="C989" s="2" t="str" cm="1">
        <f t="array" ref="C989">INDEX(tbProduct[Product_ID],MATCH(1,(tbProduct[Product Category]=retail_sales_dataset[[#This Row],[Product Category]])*(tbProduct[Price per Unit]=retail_sales_dataset[[#This Row],[Price per Unit]]),0))</f>
        <v>PD0005</v>
      </c>
      <c r="D989" s="3">
        <v>45074</v>
      </c>
      <c r="E989" s="2">
        <v>3</v>
      </c>
      <c r="F989" s="2">
        <f>E989*_xlfn.XLOOKUP(C989,tbProduct[Product_ID],tbProduct[Price per Unit],,0)</f>
        <v>75</v>
      </c>
    </row>
    <row r="990" spans="1:6" x14ac:dyDescent="0.35">
      <c r="A990" s="2">
        <v>989</v>
      </c>
      <c r="B990" s="2" t="s">
        <v>1003</v>
      </c>
      <c r="C990" s="2" t="str" cm="1">
        <f t="array" ref="C990">INDEX(tbProduct[Product_ID],MATCH(1,(tbProduct[Product Category]=retail_sales_dataset[[#This Row],[Product Category]])*(tbProduct[Price per Unit]=retail_sales_dataset[[#This Row],[Price per Unit]]),0))</f>
        <v>PD0006</v>
      </c>
      <c r="D990" s="3">
        <v>45288</v>
      </c>
      <c r="E990" s="2">
        <v>1</v>
      </c>
      <c r="F990" s="2">
        <f>E990*_xlfn.XLOOKUP(C990,tbProduct[Product_ID],tbProduct[Price per Unit],,0)</f>
        <v>25</v>
      </c>
    </row>
    <row r="991" spans="1:6" x14ac:dyDescent="0.35">
      <c r="A991" s="2">
        <v>990</v>
      </c>
      <c r="B991" s="2" t="s">
        <v>1004</v>
      </c>
      <c r="C991" s="2" t="str" cm="1">
        <f t="array" ref="C991">INDEX(tbProduct[Product_ID],MATCH(1,(tbProduct[Product Category]=retail_sales_dataset[[#This Row],[Product Category]])*(tbProduct[Price per Unit]=retail_sales_dataset[[#This Row],[Price per Unit]]),0))</f>
        <v>PD0013</v>
      </c>
      <c r="D991" s="3">
        <v>45071</v>
      </c>
      <c r="E991" s="2">
        <v>2</v>
      </c>
      <c r="F991" s="2">
        <f>E991*_xlfn.XLOOKUP(C991,tbProduct[Product_ID],tbProduct[Price per Unit],,0)</f>
        <v>1000</v>
      </c>
    </row>
    <row r="992" spans="1:6" x14ac:dyDescent="0.35">
      <c r="A992" s="2">
        <v>991</v>
      </c>
      <c r="B992" s="2" t="s">
        <v>1005</v>
      </c>
      <c r="C992" s="2" t="str" cm="1">
        <f t="array" ref="C992">INDEX(tbProduct[Product_ID],MATCH(1,(tbProduct[Product Category]=retail_sales_dataset[[#This Row],[Product Category]])*(tbProduct[Price per Unit]=retail_sales_dataset[[#This Row],[Price per Unit]]),0))</f>
        <v>PD0008</v>
      </c>
      <c r="D992" s="3">
        <v>45286</v>
      </c>
      <c r="E992" s="2">
        <v>2</v>
      </c>
      <c r="F992" s="2">
        <f>E992*_xlfn.XLOOKUP(C992,tbProduct[Product_ID],tbProduct[Price per Unit],,0)</f>
        <v>100</v>
      </c>
    </row>
    <row r="993" spans="1:6" x14ac:dyDescent="0.35">
      <c r="A993" s="2">
        <v>992</v>
      </c>
      <c r="B993" s="2" t="s">
        <v>1006</v>
      </c>
      <c r="C993" s="2" t="str" cm="1">
        <f t="array" ref="C993">INDEX(tbProduct[Product_ID],MATCH(1,(tbProduct[Product Category]=retail_sales_dataset[[#This Row],[Product Category]])*(tbProduct[Price per Unit]=retail_sales_dataset[[#This Row],[Price per Unit]]),0))</f>
        <v>PD0003</v>
      </c>
      <c r="D993" s="3">
        <v>45159</v>
      </c>
      <c r="E993" s="2">
        <v>2</v>
      </c>
      <c r="F993" s="2">
        <f>E993*_xlfn.XLOOKUP(C993,tbProduct[Product_ID],tbProduct[Price per Unit],,0)</f>
        <v>60</v>
      </c>
    </row>
    <row r="994" spans="1:6" x14ac:dyDescent="0.35">
      <c r="A994" s="2">
        <v>993</v>
      </c>
      <c r="B994" s="2" t="s">
        <v>1007</v>
      </c>
      <c r="C994" s="2" t="str" cm="1">
        <f t="array" ref="C994">INDEX(tbProduct[Product_ID],MATCH(1,(tbProduct[Product Category]=retail_sales_dataset[[#This Row],[Product Category]])*(tbProduct[Price per Unit]=retail_sales_dataset[[#This Row],[Price per Unit]]),0))</f>
        <v>PD0015</v>
      </c>
      <c r="D994" s="3">
        <v>44963</v>
      </c>
      <c r="E994" s="2">
        <v>3</v>
      </c>
      <c r="F994" s="2">
        <f>E994*_xlfn.XLOOKUP(C994,tbProduct[Product_ID],tbProduct[Price per Unit],,0)</f>
        <v>150</v>
      </c>
    </row>
    <row r="995" spans="1:6" x14ac:dyDescent="0.35">
      <c r="A995" s="2">
        <v>994</v>
      </c>
      <c r="B995" s="2" t="s">
        <v>1008</v>
      </c>
      <c r="C995" s="2" t="str" cm="1">
        <f t="array" ref="C995">INDEX(tbProduct[Product_ID],MATCH(1,(tbProduct[Product Category]=retail_sales_dataset[[#This Row],[Product Category]])*(tbProduct[Price per Unit]=retail_sales_dataset[[#This Row],[Price per Unit]]),0))</f>
        <v>PD0013</v>
      </c>
      <c r="D995" s="3">
        <v>45278</v>
      </c>
      <c r="E995" s="2">
        <v>2</v>
      </c>
      <c r="F995" s="2">
        <f>E995*_xlfn.XLOOKUP(C995,tbProduct[Product_ID],tbProduct[Price per Unit],,0)</f>
        <v>1000</v>
      </c>
    </row>
    <row r="996" spans="1:6" x14ac:dyDescent="0.35">
      <c r="A996" s="2">
        <v>995</v>
      </c>
      <c r="B996" s="2" t="s">
        <v>1009</v>
      </c>
      <c r="C996" s="2" t="str" cm="1">
        <f t="array" ref="C996">INDEX(tbProduct[Product_ID],MATCH(1,(tbProduct[Product Category]=retail_sales_dataset[[#This Row],[Product Category]])*(tbProduct[Price per Unit]=retail_sales_dataset[[#This Row],[Price per Unit]]),0))</f>
        <v>PD0011</v>
      </c>
      <c r="D996" s="3">
        <v>45046</v>
      </c>
      <c r="E996" s="2">
        <v>1</v>
      </c>
      <c r="F996" s="2">
        <f>E996*_xlfn.XLOOKUP(C996,tbProduct[Product_ID],tbProduct[Price per Unit],,0)</f>
        <v>30</v>
      </c>
    </row>
    <row r="997" spans="1:6" x14ac:dyDescent="0.35">
      <c r="A997" s="2">
        <v>996</v>
      </c>
      <c r="B997" s="2" t="s">
        <v>1010</v>
      </c>
      <c r="C997" s="2" t="str" cm="1">
        <f t="array" ref="C997">INDEX(tbProduct[Product_ID],MATCH(1,(tbProduct[Product Category]=retail_sales_dataset[[#This Row],[Product Category]])*(tbProduct[Price per Unit]=retail_sales_dataset[[#This Row],[Price per Unit]]),0))</f>
        <v>PD0008</v>
      </c>
      <c r="D997" s="3">
        <v>45062</v>
      </c>
      <c r="E997" s="2">
        <v>1</v>
      </c>
      <c r="F997" s="2">
        <f>E997*_xlfn.XLOOKUP(C997,tbProduct[Product_ID],tbProduct[Price per Unit],,0)</f>
        <v>50</v>
      </c>
    </row>
    <row r="998" spans="1:6" x14ac:dyDescent="0.35">
      <c r="A998" s="2">
        <v>997</v>
      </c>
      <c r="B998" s="2" t="s">
        <v>1011</v>
      </c>
      <c r="C998" s="2" t="str" cm="1">
        <f t="array" ref="C998">INDEX(tbProduct[Product_ID],MATCH(1,(tbProduct[Product Category]=retail_sales_dataset[[#This Row],[Product Category]])*(tbProduct[Price per Unit]=retail_sales_dataset[[#This Row],[Price per Unit]]),0))</f>
        <v>PD0004</v>
      </c>
      <c r="D998" s="3">
        <v>45247</v>
      </c>
      <c r="E998" s="2">
        <v>3</v>
      </c>
      <c r="F998" s="2">
        <f>E998*_xlfn.XLOOKUP(C998,tbProduct[Product_ID],tbProduct[Price per Unit],,0)</f>
        <v>90</v>
      </c>
    </row>
    <row r="999" spans="1:6" x14ac:dyDescent="0.35">
      <c r="A999" s="2">
        <v>998</v>
      </c>
      <c r="B999" s="2" t="s">
        <v>1012</v>
      </c>
      <c r="C999" s="2" t="str" cm="1">
        <f t="array" ref="C999">INDEX(tbProduct[Product_ID],MATCH(1,(tbProduct[Product Category]=retail_sales_dataset[[#This Row],[Product Category]])*(tbProduct[Price per Unit]=retail_sales_dataset[[#This Row],[Price per Unit]]),0))</f>
        <v>PD0009</v>
      </c>
      <c r="D999" s="3">
        <v>45228</v>
      </c>
      <c r="E999" s="2">
        <v>4</v>
      </c>
      <c r="F999" s="2">
        <f>E999*_xlfn.XLOOKUP(C999,tbProduct[Product_ID],tbProduct[Price per Unit],,0)</f>
        <v>100</v>
      </c>
    </row>
    <row r="1000" spans="1:6" x14ac:dyDescent="0.35">
      <c r="A1000" s="2">
        <v>999</v>
      </c>
      <c r="B1000" s="2" t="s">
        <v>1013</v>
      </c>
      <c r="C1000" s="2" t="str" cm="1">
        <f t="array" ref="C1000">INDEX(tbProduct[Product_ID],MATCH(1,(tbProduct[Product Category]=retail_sales_dataset[[#This Row],[Product Category]])*(tbProduct[Price per Unit]=retail_sales_dataset[[#This Row],[Price per Unit]]),0))</f>
        <v>PD0015</v>
      </c>
      <c r="D1000" s="3">
        <v>45265</v>
      </c>
      <c r="E1000" s="2">
        <v>3</v>
      </c>
      <c r="F1000" s="2">
        <f>E1000*_xlfn.XLOOKUP(C1000,tbProduct[Product_ID],tbProduct[Price per Unit],,0)</f>
        <v>150</v>
      </c>
    </row>
    <row r="1001" spans="1:6" x14ac:dyDescent="0.35">
      <c r="A1001" s="2">
        <v>1000</v>
      </c>
      <c r="B1001" s="2" t="s">
        <v>1014</v>
      </c>
      <c r="C1001" s="2" t="str" cm="1">
        <f t="array" ref="C1001">INDEX(tbProduct[Product_ID],MATCH(1,(tbProduct[Product Category]=retail_sales_dataset[[#This Row],[Product Category]])*(tbProduct[Price per Unit]=retail_sales_dataset[[#This Row],[Price per Unit]]),0))</f>
        <v>PD0003</v>
      </c>
      <c r="D1001" s="3">
        <v>45028</v>
      </c>
      <c r="E1001" s="2">
        <v>4</v>
      </c>
      <c r="F1001" s="2">
        <f>E1001*_xlfn.XLOOKUP(C1001,tbProduct[Product_ID],tbProduct[Price per Unit],,0)</f>
        <v>120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workbookViewId="0">
      <selection activeCell="C1" sqref="C1:C1048576"/>
    </sheetView>
  </sheetViews>
  <sheetFormatPr defaultRowHeight="14.5" x14ac:dyDescent="0.35"/>
  <cols>
    <col min="1" max="1" width="18.54296875" bestFit="1" customWidth="1"/>
    <col min="2" max="2" width="18.26953125" customWidth="1"/>
    <col min="3" max="3" width="15.26953125" customWidth="1"/>
  </cols>
  <sheetData>
    <row r="1" spans="1:3" x14ac:dyDescent="0.35">
      <c r="A1" t="s">
        <v>1</v>
      </c>
      <c r="B1" s="4" t="s">
        <v>7</v>
      </c>
      <c r="C1" s="4" t="s">
        <v>0</v>
      </c>
    </row>
    <row r="2" spans="1:3" x14ac:dyDescent="0.35">
      <c r="A2" s="2" t="s">
        <v>1016</v>
      </c>
      <c r="B2" s="2" t="s">
        <v>12</v>
      </c>
      <c r="C2" s="2">
        <v>50</v>
      </c>
    </row>
    <row r="3" spans="1:3" x14ac:dyDescent="0.35">
      <c r="A3" s="2" t="s">
        <v>1017</v>
      </c>
      <c r="B3" s="2" t="s">
        <v>15</v>
      </c>
      <c r="C3" s="2">
        <v>500</v>
      </c>
    </row>
    <row r="4" spans="1:3" x14ac:dyDescent="0.35">
      <c r="A4" s="2" t="s">
        <v>1018</v>
      </c>
      <c r="B4" s="2" t="s">
        <v>17</v>
      </c>
      <c r="C4" s="2">
        <v>30</v>
      </c>
    </row>
    <row r="5" spans="1:3" x14ac:dyDescent="0.35">
      <c r="A5" s="2" t="s">
        <v>1019</v>
      </c>
      <c r="B5" s="2" t="s">
        <v>12</v>
      </c>
      <c r="C5" s="2">
        <v>30</v>
      </c>
    </row>
    <row r="6" spans="1:3" x14ac:dyDescent="0.35">
      <c r="A6" s="2" t="s">
        <v>1020</v>
      </c>
      <c r="B6" s="2" t="s">
        <v>15</v>
      </c>
      <c r="C6" s="2">
        <v>25</v>
      </c>
    </row>
    <row r="7" spans="1:3" x14ac:dyDescent="0.35">
      <c r="A7" s="2" t="s">
        <v>1021</v>
      </c>
      <c r="B7" s="2" t="s">
        <v>17</v>
      </c>
      <c r="C7" s="2">
        <v>25</v>
      </c>
    </row>
    <row r="8" spans="1:3" x14ac:dyDescent="0.35">
      <c r="A8" s="2" t="s">
        <v>1022</v>
      </c>
      <c r="B8" s="2" t="s">
        <v>17</v>
      </c>
      <c r="C8" s="2">
        <v>300</v>
      </c>
    </row>
    <row r="9" spans="1:3" x14ac:dyDescent="0.35">
      <c r="A9" s="2" t="s">
        <v>1023</v>
      </c>
      <c r="B9" s="2" t="s">
        <v>15</v>
      </c>
      <c r="C9" s="2">
        <v>50</v>
      </c>
    </row>
    <row r="10" spans="1:3" x14ac:dyDescent="0.35">
      <c r="A10" s="2" t="s">
        <v>1024</v>
      </c>
      <c r="B10" s="2" t="s">
        <v>12</v>
      </c>
      <c r="C10" s="2">
        <v>25</v>
      </c>
    </row>
    <row r="11" spans="1:3" x14ac:dyDescent="0.35">
      <c r="A11" s="2" t="s">
        <v>1025</v>
      </c>
      <c r="B11" s="2" t="s">
        <v>17</v>
      </c>
      <c r="C11" s="2">
        <v>500</v>
      </c>
    </row>
    <row r="12" spans="1:3" x14ac:dyDescent="0.35">
      <c r="A12" s="2" t="s">
        <v>1026</v>
      </c>
      <c r="B12" s="2" t="s">
        <v>15</v>
      </c>
      <c r="C12" s="2">
        <v>30</v>
      </c>
    </row>
    <row r="13" spans="1:3" x14ac:dyDescent="0.35">
      <c r="A13" s="2" t="s">
        <v>1027</v>
      </c>
      <c r="B13" s="2" t="s">
        <v>15</v>
      </c>
      <c r="C13" s="2">
        <v>300</v>
      </c>
    </row>
    <row r="14" spans="1:3" x14ac:dyDescent="0.35">
      <c r="A14" s="2" t="s">
        <v>1028</v>
      </c>
      <c r="B14" s="2" t="s">
        <v>12</v>
      </c>
      <c r="C14" s="2">
        <v>500</v>
      </c>
    </row>
    <row r="15" spans="1:3" x14ac:dyDescent="0.35">
      <c r="A15" s="2" t="s">
        <v>1029</v>
      </c>
      <c r="B15" s="2" t="s">
        <v>12</v>
      </c>
      <c r="C15" s="2">
        <v>300</v>
      </c>
    </row>
    <row r="16" spans="1:3" x14ac:dyDescent="0.35">
      <c r="A16" s="2" t="s">
        <v>1030</v>
      </c>
      <c r="B16" s="2" t="s">
        <v>17</v>
      </c>
      <c r="C16" s="2">
        <v>50</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R224"/>
  <sheetViews>
    <sheetView topLeftCell="L124" zoomScale="85" zoomScaleNormal="85" workbookViewId="0">
      <selection activeCell="R139" sqref="R139"/>
    </sheetView>
  </sheetViews>
  <sheetFormatPr defaultRowHeight="14.5" x14ac:dyDescent="0.35"/>
  <cols>
    <col min="2" max="2" width="14.7265625" bestFit="1" customWidth="1"/>
    <col min="3" max="3" width="20.453125" bestFit="1" customWidth="1"/>
    <col min="4" max="4" width="15.453125" bestFit="1" customWidth="1"/>
    <col min="5" max="5" width="8.453125" bestFit="1" customWidth="1"/>
    <col min="6" max="6" width="10.54296875" bestFit="1" customWidth="1"/>
    <col min="7" max="7" width="11.26953125" bestFit="1" customWidth="1"/>
    <col min="8" max="8" width="15.453125" bestFit="1" customWidth="1"/>
    <col min="9" max="10" width="20.453125" bestFit="1" customWidth="1"/>
    <col min="11" max="11" width="25.54296875" bestFit="1" customWidth="1"/>
    <col min="12" max="28" width="20.453125" bestFit="1" customWidth="1"/>
    <col min="29" max="29" width="25.54296875" bestFit="1" customWidth="1"/>
    <col min="30" max="692" width="20.453125" bestFit="1" customWidth="1"/>
    <col min="693" max="693" width="25.54296875" bestFit="1" customWidth="1"/>
  </cols>
  <sheetData>
    <row r="2" spans="2:13" ht="21" x14ac:dyDescent="0.5">
      <c r="B2" s="13" t="s">
        <v>1035</v>
      </c>
      <c r="C2" s="13"/>
      <c r="D2" s="13"/>
      <c r="E2" s="13"/>
      <c r="F2" s="13"/>
      <c r="G2" s="13"/>
      <c r="H2" s="13"/>
      <c r="I2" s="13"/>
      <c r="J2" s="13"/>
      <c r="K2" s="13"/>
      <c r="L2" s="13"/>
    </row>
    <row r="3" spans="2:13" x14ac:dyDescent="0.35">
      <c r="B3" s="5" t="s">
        <v>1033</v>
      </c>
      <c r="C3" t="s">
        <v>1034</v>
      </c>
      <c r="E3" s="12" t="s">
        <v>1037</v>
      </c>
      <c r="F3" s="12"/>
      <c r="H3" s="12" t="s">
        <v>1036</v>
      </c>
      <c r="I3" s="12"/>
      <c r="K3" s="12" t="s">
        <v>1057</v>
      </c>
      <c r="L3" s="12"/>
    </row>
    <row r="4" spans="2:13" x14ac:dyDescent="0.35">
      <c r="B4" s="6">
        <v>18</v>
      </c>
      <c r="C4">
        <v>11215</v>
      </c>
      <c r="E4" cm="1">
        <f t="array" ref="E4:F51">B4:C51</f>
        <v>18</v>
      </c>
      <c r="F4">
        <v>11215</v>
      </c>
      <c r="H4" t="str">
        <f>IF(E4&gt;1,IF(E4&lt;=19,"0 - 19",IF(E4&lt;=29,"20-29",IF(E4&lt;=39,"30-39",IF(E4&lt;=55,"40-55","65+")))))</f>
        <v>0 - 19</v>
      </c>
      <c r="I4" cm="1">
        <f t="array" ref="I4:I50">F4:F50</f>
        <v>11215</v>
      </c>
      <c r="K4" t="str" cm="1">
        <f t="array" ref="K4:K8">_xlfn.UNIQUE(H4:H50)</f>
        <v>0 - 19</v>
      </c>
      <c r="L4">
        <f>SUMIFS(_xlfn.ANCHORARRAY($I$4),$H$4:$H$50,SUBSTITUTE(K4,"&lt; ",""))</f>
        <v>26085</v>
      </c>
    </row>
    <row r="5" spans="2:13" x14ac:dyDescent="0.35">
      <c r="B5" s="6">
        <v>19</v>
      </c>
      <c r="C5">
        <v>14870</v>
      </c>
      <c r="E5">
        <v>19</v>
      </c>
      <c r="F5">
        <v>14870</v>
      </c>
      <c r="H5" t="str">
        <f t="shared" ref="H5:H50" si="0">IF(E5&gt;1,IF(E5&lt;=19,"0 - 19",IF(E5&lt;=29,"20-29",IF(E5&lt;=39,"30-39",IF(E5&lt;=55,"40-55","65+")))))</f>
        <v>0 - 19</v>
      </c>
      <c r="I5">
        <v>14870</v>
      </c>
      <c r="K5" t="str">
        <v>20-29</v>
      </c>
      <c r="L5">
        <f t="shared" ref="L5:L8" si="1">SUMIFS(_xlfn.ANCHORARRAY($I$4),$H$4:$H$50,K5)</f>
        <v>97070</v>
      </c>
    </row>
    <row r="6" spans="2:13" x14ac:dyDescent="0.35">
      <c r="B6" s="6">
        <v>20</v>
      </c>
      <c r="C6">
        <v>8645</v>
      </c>
      <c r="E6">
        <v>20</v>
      </c>
      <c r="F6">
        <v>8645</v>
      </c>
      <c r="H6" t="str">
        <f t="shared" si="0"/>
        <v>20-29</v>
      </c>
      <c r="I6">
        <v>8645</v>
      </c>
      <c r="K6" t="str">
        <v>30-39</v>
      </c>
      <c r="L6">
        <f t="shared" si="1"/>
        <v>96325</v>
      </c>
    </row>
    <row r="7" spans="2:13" x14ac:dyDescent="0.35">
      <c r="B7" s="6">
        <v>21</v>
      </c>
      <c r="C7">
        <v>12585</v>
      </c>
      <c r="E7">
        <v>21</v>
      </c>
      <c r="F7">
        <v>12585</v>
      </c>
      <c r="H7" t="str">
        <f t="shared" si="0"/>
        <v>20-29</v>
      </c>
      <c r="I7">
        <v>12585</v>
      </c>
      <c r="K7" t="str">
        <v>40-55</v>
      </c>
      <c r="L7">
        <f t="shared" si="1"/>
        <v>156110</v>
      </c>
    </row>
    <row r="8" spans="2:13" x14ac:dyDescent="0.35">
      <c r="B8" s="6">
        <v>22</v>
      </c>
      <c r="C8">
        <v>13700</v>
      </c>
      <c r="E8">
        <v>22</v>
      </c>
      <c r="F8">
        <v>13700</v>
      </c>
      <c r="H8" t="str">
        <f t="shared" si="0"/>
        <v>20-29</v>
      </c>
      <c r="I8">
        <v>13700</v>
      </c>
      <c r="K8" t="str">
        <v>65+</v>
      </c>
      <c r="L8">
        <f t="shared" si="1"/>
        <v>80410</v>
      </c>
    </row>
    <row r="9" spans="2:13" x14ac:dyDescent="0.35">
      <c r="B9" s="6">
        <v>23</v>
      </c>
      <c r="C9">
        <v>8220</v>
      </c>
      <c r="E9">
        <v>23</v>
      </c>
      <c r="F9">
        <v>8220</v>
      </c>
      <c r="H9" t="str">
        <f t="shared" si="0"/>
        <v>20-29</v>
      </c>
      <c r="I9">
        <v>8220</v>
      </c>
    </row>
    <row r="10" spans="2:13" x14ac:dyDescent="0.35">
      <c r="B10" s="6">
        <v>24</v>
      </c>
      <c r="C10">
        <v>5415</v>
      </c>
      <c r="E10">
        <v>24</v>
      </c>
      <c r="F10">
        <v>5415</v>
      </c>
      <c r="H10" t="str">
        <f t="shared" si="0"/>
        <v>20-29</v>
      </c>
      <c r="I10">
        <v>5415</v>
      </c>
      <c r="K10" s="12" t="s">
        <v>1038</v>
      </c>
      <c r="L10" s="12"/>
    </row>
    <row r="11" spans="2:13" x14ac:dyDescent="0.35">
      <c r="B11" s="6">
        <v>25</v>
      </c>
      <c r="C11">
        <v>9900</v>
      </c>
      <c r="E11">
        <v>25</v>
      </c>
      <c r="F11">
        <v>9900</v>
      </c>
      <c r="H11" t="str">
        <f t="shared" si="0"/>
        <v>20-29</v>
      </c>
      <c r="I11">
        <v>9900</v>
      </c>
      <c r="K11" t="str" cm="1">
        <f t="array" ref="K11:L15">_xlfn._xlws.SORT(K4:L8,2,1)</f>
        <v>0 - 19</v>
      </c>
      <c r="L11">
        <v>26085</v>
      </c>
      <c r="M11" s="10">
        <f>L11/$L$16</f>
        <v>5.7203947368421056E-2</v>
      </c>
    </row>
    <row r="12" spans="2:13" x14ac:dyDescent="0.35">
      <c r="B12" s="6">
        <v>26</v>
      </c>
      <c r="C12">
        <v>13980</v>
      </c>
      <c r="E12">
        <v>26</v>
      </c>
      <c r="F12">
        <v>13980</v>
      </c>
      <c r="H12" t="str">
        <f t="shared" si="0"/>
        <v>20-29</v>
      </c>
      <c r="I12">
        <v>13980</v>
      </c>
      <c r="K12" t="str">
        <v>65+</v>
      </c>
      <c r="L12">
        <v>80410</v>
      </c>
      <c r="M12" s="10">
        <f t="shared" ref="M12:M15" si="2">L12/$L$16</f>
        <v>0.17633771929824563</v>
      </c>
    </row>
    <row r="13" spans="2:13" x14ac:dyDescent="0.35">
      <c r="B13" s="6">
        <v>27</v>
      </c>
      <c r="C13">
        <v>9385</v>
      </c>
      <c r="E13">
        <v>27</v>
      </c>
      <c r="F13">
        <v>9385</v>
      </c>
      <c r="H13" t="str">
        <f t="shared" si="0"/>
        <v>20-29</v>
      </c>
      <c r="I13">
        <v>9385</v>
      </c>
      <c r="K13" t="str">
        <v>30-39</v>
      </c>
      <c r="L13">
        <v>96325</v>
      </c>
      <c r="M13" s="10">
        <f t="shared" si="2"/>
        <v>0.2112390350877193</v>
      </c>
    </row>
    <row r="14" spans="2:13" x14ac:dyDescent="0.35">
      <c r="B14" s="6">
        <v>28</v>
      </c>
      <c r="C14">
        <v>8670</v>
      </c>
      <c r="E14">
        <v>28</v>
      </c>
      <c r="F14">
        <v>8670</v>
      </c>
      <c r="H14" t="str">
        <f t="shared" si="0"/>
        <v>20-29</v>
      </c>
      <c r="I14">
        <v>8670</v>
      </c>
      <c r="K14" t="str">
        <v>20-29</v>
      </c>
      <c r="L14">
        <v>97070</v>
      </c>
      <c r="M14" s="10">
        <f t="shared" si="2"/>
        <v>0.21287280701754385</v>
      </c>
    </row>
    <row r="15" spans="2:13" x14ac:dyDescent="0.35">
      <c r="B15" s="6">
        <v>29</v>
      </c>
      <c r="C15">
        <v>6570</v>
      </c>
      <c r="E15">
        <v>29</v>
      </c>
      <c r="F15">
        <v>6570</v>
      </c>
      <c r="H15" t="str">
        <f t="shared" si="0"/>
        <v>20-29</v>
      </c>
      <c r="I15">
        <v>6570</v>
      </c>
      <c r="K15" t="str">
        <v>40-55</v>
      </c>
      <c r="L15">
        <v>156110</v>
      </c>
      <c r="M15" s="10">
        <f t="shared" si="2"/>
        <v>0.34234649122807015</v>
      </c>
    </row>
    <row r="16" spans="2:13" x14ac:dyDescent="0.35">
      <c r="B16" s="6">
        <v>30</v>
      </c>
      <c r="C16">
        <v>9790</v>
      </c>
      <c r="E16">
        <v>30</v>
      </c>
      <c r="F16">
        <v>9790</v>
      </c>
      <c r="H16" t="str">
        <f t="shared" si="0"/>
        <v>30-39</v>
      </c>
      <c r="I16">
        <v>9790</v>
      </c>
      <c r="L16">
        <f>SUM(L11:L15)</f>
        <v>456000</v>
      </c>
      <c r="M16" s="11" t="str">
        <f>TEXT(L15,M99)</f>
        <v>$156 K</v>
      </c>
    </row>
    <row r="17" spans="2:9" x14ac:dyDescent="0.35">
      <c r="B17" s="6">
        <v>31</v>
      </c>
      <c r="C17">
        <v>10220</v>
      </c>
      <c r="E17">
        <v>31</v>
      </c>
      <c r="F17">
        <v>10220</v>
      </c>
      <c r="H17" t="str">
        <f t="shared" si="0"/>
        <v>30-39</v>
      </c>
      <c r="I17">
        <v>10220</v>
      </c>
    </row>
    <row r="18" spans="2:9" x14ac:dyDescent="0.35">
      <c r="B18" s="6">
        <v>32</v>
      </c>
      <c r="C18">
        <v>5550</v>
      </c>
      <c r="E18">
        <v>32</v>
      </c>
      <c r="F18">
        <v>5550</v>
      </c>
      <c r="H18" t="str">
        <f t="shared" si="0"/>
        <v>30-39</v>
      </c>
      <c r="I18">
        <v>5550</v>
      </c>
    </row>
    <row r="19" spans="2:9" x14ac:dyDescent="0.35">
      <c r="B19" s="6">
        <v>33</v>
      </c>
      <c r="C19">
        <v>6240</v>
      </c>
      <c r="E19">
        <v>33</v>
      </c>
      <c r="F19">
        <v>6240</v>
      </c>
      <c r="H19" t="str">
        <f t="shared" si="0"/>
        <v>30-39</v>
      </c>
      <c r="I19">
        <v>6240</v>
      </c>
    </row>
    <row r="20" spans="2:9" x14ac:dyDescent="0.35">
      <c r="B20" s="6">
        <v>34</v>
      </c>
      <c r="C20">
        <v>16785</v>
      </c>
      <c r="E20">
        <v>34</v>
      </c>
      <c r="F20">
        <v>16785</v>
      </c>
      <c r="H20" t="str">
        <f t="shared" si="0"/>
        <v>30-39</v>
      </c>
      <c r="I20">
        <v>16785</v>
      </c>
    </row>
    <row r="21" spans="2:9" x14ac:dyDescent="0.35">
      <c r="B21" s="6">
        <v>35</v>
      </c>
      <c r="C21">
        <v>11290</v>
      </c>
      <c r="E21">
        <v>35</v>
      </c>
      <c r="F21">
        <v>11290</v>
      </c>
      <c r="H21" t="str">
        <f t="shared" si="0"/>
        <v>30-39</v>
      </c>
      <c r="I21">
        <v>11290</v>
      </c>
    </row>
    <row r="22" spans="2:9" x14ac:dyDescent="0.35">
      <c r="B22" s="6">
        <v>36</v>
      </c>
      <c r="C22">
        <v>9105</v>
      </c>
      <c r="E22">
        <v>36</v>
      </c>
      <c r="F22">
        <v>9105</v>
      </c>
      <c r="H22" t="str">
        <f t="shared" si="0"/>
        <v>30-39</v>
      </c>
      <c r="I22">
        <v>9105</v>
      </c>
    </row>
    <row r="23" spans="2:9" x14ac:dyDescent="0.35">
      <c r="B23" s="6">
        <v>37</v>
      </c>
      <c r="C23">
        <v>11650</v>
      </c>
      <c r="E23">
        <v>37</v>
      </c>
      <c r="F23">
        <v>11650</v>
      </c>
      <c r="H23" t="str">
        <f t="shared" si="0"/>
        <v>30-39</v>
      </c>
      <c r="I23">
        <v>11650</v>
      </c>
    </row>
    <row r="24" spans="2:9" x14ac:dyDescent="0.35">
      <c r="B24" s="6">
        <v>38</v>
      </c>
      <c r="C24">
        <v>11100</v>
      </c>
      <c r="E24">
        <v>38</v>
      </c>
      <c r="F24">
        <v>11100</v>
      </c>
      <c r="H24" t="str">
        <f t="shared" si="0"/>
        <v>30-39</v>
      </c>
      <c r="I24">
        <v>11100</v>
      </c>
    </row>
    <row r="25" spans="2:9" x14ac:dyDescent="0.35">
      <c r="B25" s="6">
        <v>39</v>
      </c>
      <c r="C25">
        <v>4595</v>
      </c>
      <c r="E25">
        <v>39</v>
      </c>
      <c r="F25">
        <v>4595</v>
      </c>
      <c r="H25" t="str">
        <f t="shared" si="0"/>
        <v>30-39</v>
      </c>
      <c r="I25">
        <v>4595</v>
      </c>
    </row>
    <row r="26" spans="2:9" x14ac:dyDescent="0.35">
      <c r="B26" s="6">
        <v>40</v>
      </c>
      <c r="C26">
        <v>9415</v>
      </c>
      <c r="E26">
        <v>40</v>
      </c>
      <c r="F26">
        <v>9415</v>
      </c>
      <c r="H26" t="str">
        <f t="shared" si="0"/>
        <v>40-55</v>
      </c>
      <c r="I26">
        <v>9415</v>
      </c>
    </row>
    <row r="27" spans="2:9" x14ac:dyDescent="0.35">
      <c r="B27" s="6">
        <v>41</v>
      </c>
      <c r="C27">
        <v>5650</v>
      </c>
      <c r="E27">
        <v>41</v>
      </c>
      <c r="F27">
        <v>5650</v>
      </c>
      <c r="H27" t="str">
        <f t="shared" si="0"/>
        <v>40-55</v>
      </c>
      <c r="I27">
        <v>5650</v>
      </c>
    </row>
    <row r="28" spans="2:9" x14ac:dyDescent="0.35">
      <c r="B28" s="6">
        <v>42</v>
      </c>
      <c r="C28">
        <v>8500</v>
      </c>
      <c r="E28">
        <v>42</v>
      </c>
      <c r="F28">
        <v>8500</v>
      </c>
      <c r="H28" t="str">
        <f t="shared" si="0"/>
        <v>40-55</v>
      </c>
      <c r="I28">
        <v>8500</v>
      </c>
    </row>
    <row r="29" spans="2:9" x14ac:dyDescent="0.35">
      <c r="B29" s="6">
        <v>43</v>
      </c>
      <c r="C29">
        <v>17970</v>
      </c>
      <c r="E29">
        <v>43</v>
      </c>
      <c r="F29">
        <v>17970</v>
      </c>
      <c r="H29" t="str">
        <f t="shared" si="0"/>
        <v>40-55</v>
      </c>
      <c r="I29">
        <v>17970</v>
      </c>
    </row>
    <row r="30" spans="2:9" x14ac:dyDescent="0.35">
      <c r="B30" s="6">
        <v>44</v>
      </c>
      <c r="C30">
        <v>7560</v>
      </c>
      <c r="E30">
        <v>44</v>
      </c>
      <c r="F30">
        <v>7560</v>
      </c>
      <c r="H30" t="str">
        <f t="shared" si="0"/>
        <v>40-55</v>
      </c>
      <c r="I30">
        <v>7560</v>
      </c>
    </row>
    <row r="31" spans="2:9" x14ac:dyDescent="0.35">
      <c r="B31" s="6">
        <v>45</v>
      </c>
      <c r="C31">
        <v>6325</v>
      </c>
      <c r="E31">
        <v>45</v>
      </c>
      <c r="F31">
        <v>6325</v>
      </c>
      <c r="H31" t="str">
        <f t="shared" si="0"/>
        <v>40-55</v>
      </c>
      <c r="I31">
        <v>6325</v>
      </c>
    </row>
    <row r="32" spans="2:9" x14ac:dyDescent="0.35">
      <c r="B32" s="6">
        <v>46</v>
      </c>
      <c r="C32">
        <v>13090</v>
      </c>
      <c r="E32">
        <v>46</v>
      </c>
      <c r="F32">
        <v>13090</v>
      </c>
      <c r="H32" t="str">
        <f t="shared" si="0"/>
        <v>40-55</v>
      </c>
      <c r="I32">
        <v>13090</v>
      </c>
    </row>
    <row r="33" spans="2:9" x14ac:dyDescent="0.35">
      <c r="B33" s="6">
        <v>47</v>
      </c>
      <c r="C33">
        <v>12505</v>
      </c>
      <c r="E33">
        <v>47</v>
      </c>
      <c r="F33">
        <v>12505</v>
      </c>
      <c r="H33" t="str">
        <f t="shared" si="0"/>
        <v>40-55</v>
      </c>
      <c r="I33">
        <v>12505</v>
      </c>
    </row>
    <row r="34" spans="2:9" x14ac:dyDescent="0.35">
      <c r="B34" s="6">
        <v>48</v>
      </c>
      <c r="C34">
        <v>7240</v>
      </c>
      <c r="E34">
        <v>48</v>
      </c>
      <c r="F34">
        <v>7240</v>
      </c>
      <c r="H34" t="str">
        <f t="shared" si="0"/>
        <v>40-55</v>
      </c>
      <c r="I34">
        <v>7240</v>
      </c>
    </row>
    <row r="35" spans="2:9" x14ac:dyDescent="0.35">
      <c r="B35" s="6">
        <v>49</v>
      </c>
      <c r="C35">
        <v>5110</v>
      </c>
      <c r="E35">
        <v>49</v>
      </c>
      <c r="F35">
        <v>5110</v>
      </c>
      <c r="H35" t="str">
        <f t="shared" si="0"/>
        <v>40-55</v>
      </c>
      <c r="I35">
        <v>5110</v>
      </c>
    </row>
    <row r="36" spans="2:9" x14ac:dyDescent="0.35">
      <c r="B36" s="6">
        <v>50</v>
      </c>
      <c r="C36">
        <v>9845</v>
      </c>
      <c r="E36">
        <v>50</v>
      </c>
      <c r="F36">
        <v>9845</v>
      </c>
      <c r="H36" t="str">
        <f t="shared" si="0"/>
        <v>40-55</v>
      </c>
      <c r="I36">
        <v>9845</v>
      </c>
    </row>
    <row r="37" spans="2:9" x14ac:dyDescent="0.35">
      <c r="B37" s="6">
        <v>51</v>
      </c>
      <c r="C37">
        <v>16065</v>
      </c>
      <c r="E37">
        <v>51</v>
      </c>
      <c r="F37">
        <v>16065</v>
      </c>
      <c r="H37" t="str">
        <f t="shared" si="0"/>
        <v>40-55</v>
      </c>
      <c r="I37">
        <v>16065</v>
      </c>
    </row>
    <row r="38" spans="2:9" x14ac:dyDescent="0.35">
      <c r="B38" s="6">
        <v>52</v>
      </c>
      <c r="C38">
        <v>7040</v>
      </c>
      <c r="E38">
        <v>52</v>
      </c>
      <c r="F38">
        <v>7040</v>
      </c>
      <c r="H38" t="str">
        <f t="shared" si="0"/>
        <v>40-55</v>
      </c>
      <c r="I38">
        <v>7040</v>
      </c>
    </row>
    <row r="39" spans="2:9" x14ac:dyDescent="0.35">
      <c r="B39" s="6">
        <v>53</v>
      </c>
      <c r="C39">
        <v>9510</v>
      </c>
      <c r="E39">
        <v>53</v>
      </c>
      <c r="F39">
        <v>9510</v>
      </c>
      <c r="H39" t="str">
        <f t="shared" si="0"/>
        <v>40-55</v>
      </c>
      <c r="I39">
        <v>9510</v>
      </c>
    </row>
    <row r="40" spans="2:9" x14ac:dyDescent="0.35">
      <c r="B40" s="6">
        <v>54</v>
      </c>
      <c r="C40">
        <v>10505</v>
      </c>
      <c r="E40">
        <v>54</v>
      </c>
      <c r="F40">
        <v>10505</v>
      </c>
      <c r="H40" t="str">
        <f t="shared" si="0"/>
        <v>40-55</v>
      </c>
      <c r="I40">
        <v>10505</v>
      </c>
    </row>
    <row r="41" spans="2:9" x14ac:dyDescent="0.35">
      <c r="B41" s="6">
        <v>55</v>
      </c>
      <c r="C41">
        <v>9780</v>
      </c>
      <c r="E41">
        <v>55</v>
      </c>
      <c r="F41">
        <v>9780</v>
      </c>
      <c r="H41" t="str">
        <f t="shared" si="0"/>
        <v>40-55</v>
      </c>
      <c r="I41">
        <v>9780</v>
      </c>
    </row>
    <row r="42" spans="2:9" x14ac:dyDescent="0.35">
      <c r="B42" s="6">
        <v>56</v>
      </c>
      <c r="C42">
        <v>9440</v>
      </c>
      <c r="E42">
        <v>56</v>
      </c>
      <c r="F42">
        <v>9440</v>
      </c>
      <c r="H42" t="str">
        <f t="shared" si="0"/>
        <v>65+</v>
      </c>
      <c r="I42">
        <v>9440</v>
      </c>
    </row>
    <row r="43" spans="2:9" x14ac:dyDescent="0.35">
      <c r="B43" s="6">
        <v>57</v>
      </c>
      <c r="C43">
        <v>9290</v>
      </c>
      <c r="E43">
        <v>57</v>
      </c>
      <c r="F43">
        <v>9290</v>
      </c>
      <c r="H43" t="str">
        <f t="shared" si="0"/>
        <v>65+</v>
      </c>
      <c r="I43">
        <v>9290</v>
      </c>
    </row>
    <row r="44" spans="2:9" x14ac:dyDescent="0.35">
      <c r="B44" s="6">
        <v>58</v>
      </c>
      <c r="C44">
        <v>7395</v>
      </c>
      <c r="E44">
        <v>58</v>
      </c>
      <c r="F44">
        <v>7395</v>
      </c>
      <c r="H44" t="str">
        <f t="shared" si="0"/>
        <v>65+</v>
      </c>
      <c r="I44">
        <v>7395</v>
      </c>
    </row>
    <row r="45" spans="2:9" x14ac:dyDescent="0.35">
      <c r="B45" s="6">
        <v>59</v>
      </c>
      <c r="C45">
        <v>9470</v>
      </c>
      <c r="E45">
        <v>59</v>
      </c>
      <c r="F45">
        <v>9470</v>
      </c>
      <c r="H45" t="str">
        <f t="shared" si="0"/>
        <v>65+</v>
      </c>
      <c r="I45">
        <v>9470</v>
      </c>
    </row>
    <row r="46" spans="2:9" x14ac:dyDescent="0.35">
      <c r="B46" s="6">
        <v>60</v>
      </c>
      <c r="C46">
        <v>11590</v>
      </c>
      <c r="E46">
        <v>60</v>
      </c>
      <c r="F46">
        <v>11590</v>
      </c>
      <c r="H46" t="str">
        <f t="shared" si="0"/>
        <v>65+</v>
      </c>
      <c r="I46">
        <v>11590</v>
      </c>
    </row>
    <row r="47" spans="2:9" x14ac:dyDescent="0.35">
      <c r="B47" s="6">
        <v>61</v>
      </c>
      <c r="C47">
        <v>6730</v>
      </c>
      <c r="E47">
        <v>61</v>
      </c>
      <c r="F47">
        <v>6730</v>
      </c>
      <c r="H47" t="str">
        <f t="shared" si="0"/>
        <v>65+</v>
      </c>
      <c r="I47">
        <v>6730</v>
      </c>
    </row>
    <row r="48" spans="2:9" x14ac:dyDescent="0.35">
      <c r="B48" s="6">
        <v>62</v>
      </c>
      <c r="C48">
        <v>8120</v>
      </c>
      <c r="E48">
        <v>62</v>
      </c>
      <c r="F48">
        <v>8120</v>
      </c>
      <c r="H48" t="str">
        <f t="shared" si="0"/>
        <v>65+</v>
      </c>
      <c r="I48">
        <v>8120</v>
      </c>
    </row>
    <row r="49" spans="2:12" x14ac:dyDescent="0.35">
      <c r="B49" s="6">
        <v>63</v>
      </c>
      <c r="C49">
        <v>9250</v>
      </c>
      <c r="E49">
        <v>63</v>
      </c>
      <c r="F49">
        <v>9250</v>
      </c>
      <c r="H49" t="str">
        <f t="shared" si="0"/>
        <v>65+</v>
      </c>
      <c r="I49">
        <v>9250</v>
      </c>
    </row>
    <row r="50" spans="2:12" x14ac:dyDescent="0.35">
      <c r="B50" s="6">
        <v>64</v>
      </c>
      <c r="C50">
        <v>9125</v>
      </c>
      <c r="E50">
        <v>64</v>
      </c>
      <c r="F50">
        <v>9125</v>
      </c>
      <c r="H50" t="str">
        <f t="shared" si="0"/>
        <v>65+</v>
      </c>
      <c r="I50">
        <v>9125</v>
      </c>
    </row>
    <row r="51" spans="2:12" x14ac:dyDescent="0.35">
      <c r="E51">
        <v>0</v>
      </c>
      <c r="F51">
        <v>0</v>
      </c>
    </row>
    <row r="55" spans="2:12" ht="21" x14ac:dyDescent="0.5">
      <c r="B55" s="13" t="s">
        <v>1039</v>
      </c>
      <c r="C55" s="13"/>
      <c r="D55" s="13"/>
      <c r="E55" s="13"/>
      <c r="F55" s="13"/>
      <c r="G55" s="13"/>
      <c r="H55" s="13"/>
      <c r="I55" s="13"/>
      <c r="J55" s="13"/>
      <c r="K55" s="13"/>
      <c r="L55" s="13"/>
    </row>
    <row r="56" spans="2:12" x14ac:dyDescent="0.35">
      <c r="B56" s="5" t="s">
        <v>1033</v>
      </c>
      <c r="C56" t="s">
        <v>1034</v>
      </c>
    </row>
    <row r="57" spans="2:12" x14ac:dyDescent="0.35">
      <c r="B57" s="6" t="s">
        <v>14</v>
      </c>
      <c r="C57">
        <v>232840</v>
      </c>
      <c r="D57" t="str">
        <f>TEXT(C57,M99)</f>
        <v>$233 K</v>
      </c>
      <c r="E57">
        <f>C57-C58</f>
        <v>9680</v>
      </c>
    </row>
    <row r="58" spans="2:12" x14ac:dyDescent="0.35">
      <c r="B58" s="6" t="s">
        <v>11</v>
      </c>
      <c r="C58">
        <v>223160</v>
      </c>
      <c r="E58" t="str">
        <f>TEXT(E57,M99)</f>
        <v>$10 K</v>
      </c>
    </row>
    <row r="73" spans="2:12" ht="21" x14ac:dyDescent="0.5">
      <c r="B73" s="13" t="s">
        <v>1040</v>
      </c>
      <c r="C73" s="13"/>
      <c r="D73" s="13"/>
      <c r="E73" s="13"/>
      <c r="F73" s="13"/>
      <c r="G73" s="13"/>
      <c r="H73" s="13"/>
      <c r="I73" s="13"/>
      <c r="J73" s="13"/>
      <c r="K73" s="13"/>
      <c r="L73" s="13"/>
    </row>
    <row r="74" spans="2:12" x14ac:dyDescent="0.35">
      <c r="B74" s="5" t="s">
        <v>1033</v>
      </c>
      <c r="C74" t="s">
        <v>1034</v>
      </c>
      <c r="D74" t="s">
        <v>1041</v>
      </c>
      <c r="E74" t="str" cm="1">
        <f t="array" ref="E74:F76">B75:C77</f>
        <v>Electronics</v>
      </c>
      <c r="F74">
        <v>156905</v>
      </c>
      <c r="G74" cm="1">
        <f t="array" ref="G74:G76">D75:D77</f>
        <v>849</v>
      </c>
    </row>
    <row r="75" spans="2:12" x14ac:dyDescent="0.35">
      <c r="B75" s="6" t="s">
        <v>17</v>
      </c>
      <c r="C75">
        <v>156905</v>
      </c>
      <c r="D75">
        <v>849</v>
      </c>
      <c r="E75" t="str">
        <v>Clothing</v>
      </c>
      <c r="F75">
        <v>155580</v>
      </c>
      <c r="G75">
        <v>894</v>
      </c>
    </row>
    <row r="76" spans="2:12" x14ac:dyDescent="0.35">
      <c r="B76" s="6" t="s">
        <v>15</v>
      </c>
      <c r="C76">
        <v>155580</v>
      </c>
      <c r="D76">
        <v>894</v>
      </c>
      <c r="E76" t="str">
        <v>Beauty</v>
      </c>
      <c r="F76">
        <v>143515</v>
      </c>
      <c r="G76">
        <v>771</v>
      </c>
    </row>
    <row r="77" spans="2:12" x14ac:dyDescent="0.35">
      <c r="B77" s="6" t="s">
        <v>12</v>
      </c>
      <c r="C77">
        <v>143515</v>
      </c>
      <c r="D77">
        <v>771</v>
      </c>
    </row>
    <row r="78" spans="2:12" x14ac:dyDescent="0.35">
      <c r="F78" t="str">
        <f>TEXT(F74,M99)</f>
        <v>$157 K</v>
      </c>
    </row>
    <row r="90" spans="2:12" ht="21" x14ac:dyDescent="0.5">
      <c r="B90" s="9"/>
      <c r="C90" s="9"/>
      <c r="D90" s="9"/>
      <c r="E90" s="9"/>
      <c r="F90" s="9"/>
      <c r="G90" s="9"/>
      <c r="H90" s="9"/>
      <c r="I90" s="9"/>
      <c r="J90" s="9"/>
      <c r="K90" s="9"/>
      <c r="L90" s="9"/>
    </row>
    <row r="97" spans="2:13" ht="21" x14ac:dyDescent="0.5">
      <c r="B97" s="13" t="s">
        <v>1056</v>
      </c>
      <c r="C97" s="13"/>
      <c r="D97" s="13"/>
      <c r="E97" s="13"/>
      <c r="F97" s="13"/>
      <c r="G97" s="13"/>
      <c r="H97" s="13"/>
      <c r="I97" s="13"/>
      <c r="J97" s="13"/>
      <c r="K97" s="13"/>
      <c r="L97" s="13"/>
    </row>
    <row r="98" spans="2:13" x14ac:dyDescent="0.35">
      <c r="B98" s="5" t="s">
        <v>1033</v>
      </c>
      <c r="C98" t="s">
        <v>1034</v>
      </c>
      <c r="D98" t="s">
        <v>1041</v>
      </c>
      <c r="H98" t="s">
        <v>1041</v>
      </c>
      <c r="I98" t="s">
        <v>1034</v>
      </c>
      <c r="K98" s="14" t="s">
        <v>1061</v>
      </c>
      <c r="L98" s="14"/>
    </row>
    <row r="99" spans="2:13" x14ac:dyDescent="0.35">
      <c r="B99" s="6" t="s">
        <v>14</v>
      </c>
      <c r="H99">
        <v>2514</v>
      </c>
      <c r="I99">
        <v>456000</v>
      </c>
      <c r="K99">
        <f>H99</f>
        <v>2514</v>
      </c>
      <c r="L99">
        <f>I99</f>
        <v>456000</v>
      </c>
      <c r="M99" t="s">
        <v>1062</v>
      </c>
    </row>
    <row r="100" spans="2:13" x14ac:dyDescent="0.35">
      <c r="B100" s="8" t="s">
        <v>12</v>
      </c>
      <c r="C100">
        <v>74830</v>
      </c>
      <c r="D100">
        <v>418</v>
      </c>
      <c r="K100" t="str">
        <f>TEXT(K99,M100)</f>
        <v>2,5 K</v>
      </c>
      <c r="L100" t="str">
        <f>TEXT(L99,M99)</f>
        <v>$456 K</v>
      </c>
      <c r="M100" t="s">
        <v>1063</v>
      </c>
    </row>
    <row r="101" spans="2:13" x14ac:dyDescent="0.35">
      <c r="B101" s="8" t="s">
        <v>15</v>
      </c>
      <c r="C101">
        <v>81275</v>
      </c>
      <c r="D101">
        <v>441</v>
      </c>
    </row>
    <row r="102" spans="2:13" x14ac:dyDescent="0.35">
      <c r="B102" s="8" t="s">
        <v>17</v>
      </c>
      <c r="C102">
        <v>76735</v>
      </c>
      <c r="D102">
        <v>439</v>
      </c>
    </row>
    <row r="103" spans="2:13" x14ac:dyDescent="0.35">
      <c r="B103" s="6" t="s">
        <v>11</v>
      </c>
    </row>
    <row r="104" spans="2:13" x14ac:dyDescent="0.35">
      <c r="B104" s="8" t="s">
        <v>12</v>
      </c>
      <c r="C104">
        <v>68685</v>
      </c>
      <c r="D104">
        <v>353</v>
      </c>
    </row>
    <row r="105" spans="2:13" x14ac:dyDescent="0.35">
      <c r="B105" s="8" t="s">
        <v>15</v>
      </c>
      <c r="C105">
        <v>74305</v>
      </c>
      <c r="D105">
        <v>453</v>
      </c>
    </row>
    <row r="106" spans="2:13" x14ac:dyDescent="0.35">
      <c r="B106" s="8" t="s">
        <v>17</v>
      </c>
      <c r="C106">
        <v>80170</v>
      </c>
      <c r="D106">
        <v>410</v>
      </c>
    </row>
    <row r="110" spans="2:13" ht="21" x14ac:dyDescent="0.5">
      <c r="B110" s="13" t="s">
        <v>1055</v>
      </c>
      <c r="C110" s="13"/>
      <c r="D110" s="13"/>
      <c r="E110" s="13"/>
      <c r="F110" s="13"/>
      <c r="G110" s="13"/>
      <c r="H110" s="13"/>
      <c r="I110" s="13"/>
      <c r="J110" s="13"/>
      <c r="K110" s="13"/>
      <c r="L110" s="13"/>
    </row>
    <row r="111" spans="2:13" x14ac:dyDescent="0.35">
      <c r="B111" s="5" t="s">
        <v>1034</v>
      </c>
      <c r="C111" s="5" t="s">
        <v>7</v>
      </c>
    </row>
    <row r="112" spans="2:13" x14ac:dyDescent="0.35">
      <c r="B112" s="5" t="s">
        <v>1042</v>
      </c>
      <c r="C112" t="s">
        <v>12</v>
      </c>
      <c r="D112" t="s">
        <v>15</v>
      </c>
      <c r="E112" t="s">
        <v>17</v>
      </c>
    </row>
    <row r="113" spans="2:17" x14ac:dyDescent="0.35">
      <c r="B113" t="s">
        <v>1043</v>
      </c>
      <c r="C113">
        <v>13930</v>
      </c>
      <c r="D113">
        <v>13125</v>
      </c>
      <c r="E113">
        <v>9925</v>
      </c>
    </row>
    <row r="114" spans="2:17" x14ac:dyDescent="0.35">
      <c r="B114" t="s">
        <v>1044</v>
      </c>
      <c r="C114">
        <v>14035</v>
      </c>
      <c r="D114">
        <v>14560</v>
      </c>
      <c r="E114">
        <v>15465</v>
      </c>
    </row>
    <row r="115" spans="2:17" x14ac:dyDescent="0.35">
      <c r="B115" t="s">
        <v>1045</v>
      </c>
      <c r="C115">
        <v>10545</v>
      </c>
      <c r="D115">
        <v>15065</v>
      </c>
      <c r="E115">
        <v>3380</v>
      </c>
    </row>
    <row r="116" spans="2:17" x14ac:dyDescent="0.35">
      <c r="B116" t="s">
        <v>1046</v>
      </c>
      <c r="C116">
        <v>11905</v>
      </c>
      <c r="D116">
        <v>13940</v>
      </c>
      <c r="E116">
        <v>8025</v>
      </c>
    </row>
    <row r="117" spans="2:17" x14ac:dyDescent="0.35">
      <c r="B117" t="s">
        <v>1047</v>
      </c>
      <c r="C117">
        <v>12450</v>
      </c>
      <c r="D117">
        <v>17455</v>
      </c>
      <c r="E117">
        <v>23245</v>
      </c>
    </row>
    <row r="118" spans="2:17" x14ac:dyDescent="0.35">
      <c r="B118" t="s">
        <v>1048</v>
      </c>
      <c r="C118">
        <v>10995</v>
      </c>
      <c r="D118">
        <v>10170</v>
      </c>
      <c r="E118">
        <v>15550</v>
      </c>
    </row>
    <row r="119" spans="2:17" x14ac:dyDescent="0.35">
      <c r="B119" t="s">
        <v>1049</v>
      </c>
      <c r="C119">
        <v>16090</v>
      </c>
      <c r="D119">
        <v>8250</v>
      </c>
      <c r="E119">
        <v>11125</v>
      </c>
    </row>
    <row r="120" spans="2:17" x14ac:dyDescent="0.35">
      <c r="B120" t="s">
        <v>1050</v>
      </c>
      <c r="C120">
        <v>9790</v>
      </c>
      <c r="D120">
        <v>12455</v>
      </c>
      <c r="E120">
        <v>14715</v>
      </c>
    </row>
    <row r="121" spans="2:17" x14ac:dyDescent="0.35">
      <c r="B121" t="s">
        <v>1051</v>
      </c>
      <c r="C121">
        <v>6320</v>
      </c>
      <c r="D121">
        <v>9975</v>
      </c>
      <c r="E121">
        <v>7325</v>
      </c>
    </row>
    <row r="122" spans="2:17" x14ac:dyDescent="0.35">
      <c r="B122" t="s">
        <v>1052</v>
      </c>
      <c r="C122">
        <v>15355</v>
      </c>
      <c r="D122">
        <v>13315</v>
      </c>
      <c r="E122">
        <v>17910</v>
      </c>
    </row>
    <row r="123" spans="2:17" x14ac:dyDescent="0.35">
      <c r="B123" t="s">
        <v>1053</v>
      </c>
      <c r="C123">
        <v>9700</v>
      </c>
      <c r="D123">
        <v>15200</v>
      </c>
      <c r="E123">
        <v>10020</v>
      </c>
    </row>
    <row r="124" spans="2:17" x14ac:dyDescent="0.35">
      <c r="B124" t="s">
        <v>1054</v>
      </c>
      <c r="C124">
        <v>12400</v>
      </c>
      <c r="D124">
        <v>12070</v>
      </c>
      <c r="E124">
        <v>20220</v>
      </c>
    </row>
    <row r="128" spans="2:17" ht="21" x14ac:dyDescent="0.5">
      <c r="B128" s="13" t="s">
        <v>1060</v>
      </c>
      <c r="C128" s="13"/>
      <c r="D128" s="13"/>
      <c r="E128" s="13"/>
      <c r="F128" s="13"/>
      <c r="G128" s="13"/>
      <c r="H128" s="13"/>
      <c r="I128" s="13"/>
      <c r="J128" s="13"/>
      <c r="K128" s="13"/>
      <c r="L128" s="13"/>
      <c r="M128" s="13"/>
      <c r="N128" s="13"/>
      <c r="O128" s="13"/>
      <c r="P128" s="13"/>
      <c r="Q128" s="13"/>
    </row>
    <row r="129" spans="2:18" x14ac:dyDescent="0.35">
      <c r="B129" s="5" t="s">
        <v>1034</v>
      </c>
      <c r="D129" s="5" t="s">
        <v>7</v>
      </c>
      <c r="H129" s="12" t="s">
        <v>1058</v>
      </c>
      <c r="I129" s="12"/>
      <c r="J129" s="12"/>
      <c r="K129" s="12"/>
      <c r="L129" s="12"/>
    </row>
    <row r="130" spans="2:18" x14ac:dyDescent="0.35">
      <c r="B130" s="5" t="s">
        <v>5</v>
      </c>
      <c r="C130" s="5" t="s">
        <v>6</v>
      </c>
      <c r="D130" t="s">
        <v>12</v>
      </c>
      <c r="E130" t="s">
        <v>15</v>
      </c>
      <c r="F130" t="s">
        <v>17</v>
      </c>
      <c r="H130" t="s">
        <v>5</v>
      </c>
      <c r="I130" t="s">
        <v>1059</v>
      </c>
      <c r="J130" t="str" cm="1">
        <f t="array" ref="J130:L130">D130:F130</f>
        <v>Beauty</v>
      </c>
      <c r="K130" t="str">
        <v>Clothing</v>
      </c>
      <c r="L130" t="str">
        <v>Electronics</v>
      </c>
      <c r="M130" t="s">
        <v>5</v>
      </c>
      <c r="N130" t="s">
        <v>1059</v>
      </c>
      <c r="O130" t="str" cm="1">
        <f t="array" ref="O130:Q130">_xlfn.ANCHORARRAY(J130)</f>
        <v>Beauty</v>
      </c>
      <c r="P130" t="str">
        <v>Clothing</v>
      </c>
      <c r="Q130" t="str">
        <v>Electronics</v>
      </c>
    </row>
    <row r="131" spans="2:18" x14ac:dyDescent="0.35">
      <c r="B131" t="s">
        <v>14</v>
      </c>
      <c r="C131">
        <v>18</v>
      </c>
      <c r="D131">
        <v>3195</v>
      </c>
      <c r="E131">
        <v>2575</v>
      </c>
      <c r="F131">
        <v>2170</v>
      </c>
      <c r="H131" t="str" cm="1">
        <f t="array" ref="H131:H224">B131:B224</f>
        <v>Female</v>
      </c>
      <c r="I131" t="str">
        <f>IF(C131&gt;1,IF(C131&lt;=19,"0 - 19",IF(C131&lt;=29,"20-29",IF(C131&lt;=39,"30-39",IF(C131&lt;=55,"40-55","65+")))))</f>
        <v>0 - 19</v>
      </c>
      <c r="J131" cm="1">
        <f t="array" ref="J131:L224">D131:F224</f>
        <v>3195</v>
      </c>
      <c r="K131">
        <v>2575</v>
      </c>
      <c r="L131">
        <v>2170</v>
      </c>
      <c r="M131" t="str">
        <f>H131</f>
        <v>Female</v>
      </c>
      <c r="N131" t="str" cm="1">
        <f t="array" ref="N131:N135">_xlfn.UNIQUE(I131:I224)</f>
        <v>0 - 19</v>
      </c>
      <c r="O131">
        <f t="shared" ref="O131:O140" si="3">SUMIFS($J$131:$J$224,$I$131:$I$224,$N131,_xlfn.ANCHORARRAY($H$131),$M131)</f>
        <v>5420</v>
      </c>
      <c r="P131">
        <f t="shared" ref="P131:P140" si="4">SUMIFS($K$131:$K$224,$I$131:$I$224,$N131,_xlfn.ANCHORARRAY($H$131),$M131)</f>
        <v>3775</v>
      </c>
      <c r="Q131">
        <f t="shared" ref="Q131:Q140" si="5">SUMIFS($L$131:$L$224,$I$131:$I$224,$N131,_xlfn.ANCHORARRAY($H$131),$M131)</f>
        <v>6080</v>
      </c>
    </row>
    <row r="132" spans="2:18" x14ac:dyDescent="0.35">
      <c r="B132" t="s">
        <v>14</v>
      </c>
      <c r="C132">
        <v>19</v>
      </c>
      <c r="D132">
        <v>2225</v>
      </c>
      <c r="E132">
        <v>1200</v>
      </c>
      <c r="F132">
        <v>3910</v>
      </c>
      <c r="H132" t="str">
        <v>Female</v>
      </c>
      <c r="I132" t="str">
        <f t="shared" ref="I132:I195" si="6">IF(C132&gt;1,IF(C132&lt;=19,"0 - 19",IF(C132&lt;=29,"20-29",IF(C132&lt;=39,"30-39",IF(C132&lt;=55,"40-55","65+")))))</f>
        <v>0 - 19</v>
      </c>
      <c r="J132">
        <v>2225</v>
      </c>
      <c r="K132">
        <v>1200</v>
      </c>
      <c r="L132">
        <v>3910</v>
      </c>
      <c r="M132" t="str">
        <f>H132</f>
        <v>Female</v>
      </c>
      <c r="N132" t="str">
        <v>20-29</v>
      </c>
      <c r="O132">
        <f t="shared" si="3"/>
        <v>14230</v>
      </c>
      <c r="P132">
        <f t="shared" si="4"/>
        <v>20445</v>
      </c>
      <c r="Q132">
        <f t="shared" si="5"/>
        <v>13575</v>
      </c>
    </row>
    <row r="133" spans="2:18" x14ac:dyDescent="0.35">
      <c r="B133" t="s">
        <v>14</v>
      </c>
      <c r="C133">
        <v>20</v>
      </c>
      <c r="D133">
        <v>365</v>
      </c>
      <c r="E133">
        <v>80</v>
      </c>
      <c r="F133">
        <v>4730</v>
      </c>
      <c r="H133" t="str">
        <v>Female</v>
      </c>
      <c r="I133" t="str">
        <f t="shared" si="6"/>
        <v>20-29</v>
      </c>
      <c r="J133">
        <v>365</v>
      </c>
      <c r="K133">
        <v>80</v>
      </c>
      <c r="L133">
        <v>4730</v>
      </c>
      <c r="M133" t="str">
        <f>H133</f>
        <v>Female</v>
      </c>
      <c r="N133" t="str">
        <v>30-39</v>
      </c>
      <c r="O133">
        <f t="shared" si="3"/>
        <v>19035</v>
      </c>
      <c r="P133">
        <f t="shared" si="4"/>
        <v>11880</v>
      </c>
      <c r="Q133">
        <f t="shared" si="5"/>
        <v>18330</v>
      </c>
    </row>
    <row r="134" spans="2:18" x14ac:dyDescent="0.35">
      <c r="B134" t="s">
        <v>14</v>
      </c>
      <c r="C134">
        <v>21</v>
      </c>
      <c r="D134">
        <v>3300</v>
      </c>
      <c r="E134">
        <v>1200</v>
      </c>
      <c r="F134">
        <v>900</v>
      </c>
      <c r="H134" t="str">
        <v>Female</v>
      </c>
      <c r="I134" t="str">
        <f t="shared" si="6"/>
        <v>20-29</v>
      </c>
      <c r="J134">
        <v>3300</v>
      </c>
      <c r="K134">
        <v>1200</v>
      </c>
      <c r="L134">
        <v>900</v>
      </c>
      <c r="M134" t="str">
        <f>H134</f>
        <v>Female</v>
      </c>
      <c r="N134" t="str">
        <v>40-55</v>
      </c>
      <c r="O134">
        <f t="shared" si="3"/>
        <v>26430</v>
      </c>
      <c r="P134">
        <f t="shared" si="4"/>
        <v>28390</v>
      </c>
      <c r="Q134">
        <f t="shared" si="5"/>
        <v>27040</v>
      </c>
      <c r="R134">
        <f>O134+P134+Q134</f>
        <v>81860</v>
      </c>
    </row>
    <row r="135" spans="2:18" x14ac:dyDescent="0.35">
      <c r="B135" t="s">
        <v>14</v>
      </c>
      <c r="C135">
        <v>22</v>
      </c>
      <c r="D135">
        <v>1300</v>
      </c>
      <c r="E135">
        <v>3275</v>
      </c>
      <c r="F135">
        <v>850</v>
      </c>
      <c r="H135" t="str">
        <v>Female</v>
      </c>
      <c r="I135" t="str">
        <f t="shared" si="6"/>
        <v>20-29</v>
      </c>
      <c r="J135">
        <v>1300</v>
      </c>
      <c r="K135">
        <v>3275</v>
      </c>
      <c r="L135">
        <v>850</v>
      </c>
      <c r="M135" t="str">
        <f>H135</f>
        <v>Female</v>
      </c>
      <c r="N135" t="str">
        <v>65+</v>
      </c>
      <c r="O135">
        <f t="shared" si="3"/>
        <v>9715</v>
      </c>
      <c r="P135">
        <f t="shared" si="4"/>
        <v>16785</v>
      </c>
      <c r="Q135">
        <f t="shared" si="5"/>
        <v>11710</v>
      </c>
    </row>
    <row r="136" spans="2:18" x14ac:dyDescent="0.35">
      <c r="B136" t="s">
        <v>14</v>
      </c>
      <c r="C136">
        <v>23</v>
      </c>
      <c r="D136">
        <v>475</v>
      </c>
      <c r="E136">
        <v>1270</v>
      </c>
      <c r="F136">
        <v>1150</v>
      </c>
      <c r="H136" t="str">
        <v>Female</v>
      </c>
      <c r="I136" t="str">
        <f t="shared" si="6"/>
        <v>20-29</v>
      </c>
      <c r="J136">
        <v>475</v>
      </c>
      <c r="K136">
        <v>1270</v>
      </c>
      <c r="L136">
        <v>1150</v>
      </c>
      <c r="M136" t="s">
        <v>11</v>
      </c>
      <c r="N136" t="str" cm="1">
        <f t="array" ref="N136:N140">_xlfn.UNIQUE(I131:I224)</f>
        <v>0 - 19</v>
      </c>
      <c r="O136">
        <f t="shared" si="3"/>
        <v>3905</v>
      </c>
      <c r="P136">
        <f t="shared" si="4"/>
        <v>3040</v>
      </c>
      <c r="Q136">
        <f t="shared" si="5"/>
        <v>3865</v>
      </c>
    </row>
    <row r="137" spans="2:18" x14ac:dyDescent="0.35">
      <c r="B137" t="s">
        <v>14</v>
      </c>
      <c r="C137">
        <v>24</v>
      </c>
      <c r="D137">
        <v>1575</v>
      </c>
      <c r="E137">
        <v>25</v>
      </c>
      <c r="F137">
        <v>150</v>
      </c>
      <c r="H137" t="str">
        <v>Female</v>
      </c>
      <c r="I137" t="str">
        <f t="shared" si="6"/>
        <v>20-29</v>
      </c>
      <c r="J137">
        <v>1575</v>
      </c>
      <c r="K137">
        <v>25</v>
      </c>
      <c r="L137">
        <v>150</v>
      </c>
      <c r="M137" t="s">
        <v>11</v>
      </c>
      <c r="N137" t="str">
        <v>20-29</v>
      </c>
      <c r="O137">
        <f t="shared" si="3"/>
        <v>17845</v>
      </c>
      <c r="P137">
        <f t="shared" si="4"/>
        <v>18890</v>
      </c>
      <c r="Q137">
        <f t="shared" si="5"/>
        <v>12085</v>
      </c>
    </row>
    <row r="138" spans="2:18" x14ac:dyDescent="0.35">
      <c r="B138" t="s">
        <v>14</v>
      </c>
      <c r="C138">
        <v>25</v>
      </c>
      <c r="D138">
        <v>1000</v>
      </c>
      <c r="E138">
        <v>2200</v>
      </c>
      <c r="F138">
        <v>350</v>
      </c>
      <c r="H138" t="str">
        <v>Female</v>
      </c>
      <c r="I138" t="str">
        <f t="shared" si="6"/>
        <v>20-29</v>
      </c>
      <c r="J138">
        <v>1000</v>
      </c>
      <c r="K138">
        <v>2200</v>
      </c>
      <c r="L138">
        <v>350</v>
      </c>
      <c r="M138" t="s">
        <v>11</v>
      </c>
      <c r="N138" t="str">
        <v>30-39</v>
      </c>
      <c r="O138">
        <f t="shared" si="3"/>
        <v>14350</v>
      </c>
      <c r="P138">
        <f t="shared" si="4"/>
        <v>18460</v>
      </c>
      <c r="Q138">
        <f t="shared" si="5"/>
        <v>14270</v>
      </c>
    </row>
    <row r="139" spans="2:18" x14ac:dyDescent="0.35">
      <c r="B139" t="s">
        <v>14</v>
      </c>
      <c r="C139">
        <v>26</v>
      </c>
      <c r="D139">
        <v>1715</v>
      </c>
      <c r="E139">
        <v>6960</v>
      </c>
      <c r="F139">
        <v>1700</v>
      </c>
      <c r="H139" t="str">
        <v>Female</v>
      </c>
      <c r="I139" t="str">
        <f t="shared" si="6"/>
        <v>20-29</v>
      </c>
      <c r="J139">
        <v>1715</v>
      </c>
      <c r="K139">
        <v>6960</v>
      </c>
      <c r="L139">
        <v>1700</v>
      </c>
      <c r="M139" t="s">
        <v>11</v>
      </c>
      <c r="N139" t="str">
        <v>40-55</v>
      </c>
      <c r="O139">
        <f t="shared" si="3"/>
        <v>24430</v>
      </c>
      <c r="P139">
        <f t="shared" si="4"/>
        <v>21640</v>
      </c>
      <c r="Q139">
        <f t="shared" si="5"/>
        <v>28180</v>
      </c>
      <c r="R139">
        <f>SUM(O139:Q139)</f>
        <v>74250</v>
      </c>
    </row>
    <row r="140" spans="2:18" x14ac:dyDescent="0.35">
      <c r="B140" t="s">
        <v>14</v>
      </c>
      <c r="C140">
        <v>27</v>
      </c>
      <c r="D140">
        <v>1300</v>
      </c>
      <c r="E140">
        <v>2655</v>
      </c>
      <c r="F140">
        <v>325</v>
      </c>
      <c r="H140" t="str">
        <v>Female</v>
      </c>
      <c r="I140" t="str">
        <f t="shared" si="6"/>
        <v>20-29</v>
      </c>
      <c r="J140">
        <v>1300</v>
      </c>
      <c r="K140">
        <v>2655</v>
      </c>
      <c r="L140">
        <v>325</v>
      </c>
      <c r="M140" t="s">
        <v>11</v>
      </c>
      <c r="N140" t="str">
        <v>65+</v>
      </c>
      <c r="O140">
        <f t="shared" si="3"/>
        <v>8155</v>
      </c>
      <c r="P140">
        <f t="shared" si="4"/>
        <v>12275</v>
      </c>
      <c r="Q140">
        <f t="shared" si="5"/>
        <v>21770</v>
      </c>
    </row>
    <row r="141" spans="2:18" x14ac:dyDescent="0.35">
      <c r="B141" t="s">
        <v>14</v>
      </c>
      <c r="C141">
        <v>28</v>
      </c>
      <c r="D141">
        <v>300</v>
      </c>
      <c r="E141">
        <v>2380</v>
      </c>
      <c r="F141">
        <v>2720</v>
      </c>
      <c r="H141" t="str">
        <v>Female</v>
      </c>
      <c r="I141" t="str">
        <f t="shared" si="6"/>
        <v>20-29</v>
      </c>
      <c r="J141">
        <v>300</v>
      </c>
      <c r="K141">
        <v>2380</v>
      </c>
      <c r="L141">
        <v>2720</v>
      </c>
    </row>
    <row r="142" spans="2:18" x14ac:dyDescent="0.35">
      <c r="B142" t="s">
        <v>14</v>
      </c>
      <c r="C142">
        <v>29</v>
      </c>
      <c r="D142">
        <v>2900</v>
      </c>
      <c r="E142">
        <v>400</v>
      </c>
      <c r="F142">
        <v>700</v>
      </c>
      <c r="H142" t="str">
        <v>Female</v>
      </c>
      <c r="I142" t="str">
        <f t="shared" si="6"/>
        <v>20-29</v>
      </c>
      <c r="J142">
        <v>2900</v>
      </c>
      <c r="K142">
        <v>400</v>
      </c>
      <c r="L142">
        <v>700</v>
      </c>
    </row>
    <row r="143" spans="2:18" x14ac:dyDescent="0.35">
      <c r="B143" t="s">
        <v>14</v>
      </c>
      <c r="C143">
        <v>30</v>
      </c>
      <c r="D143">
        <v>3025</v>
      </c>
      <c r="E143">
        <v>900</v>
      </c>
      <c r="F143">
        <v>2360</v>
      </c>
      <c r="H143" t="str">
        <v>Female</v>
      </c>
      <c r="I143" t="str">
        <f t="shared" si="6"/>
        <v>30-39</v>
      </c>
      <c r="J143">
        <v>3025</v>
      </c>
      <c r="K143">
        <v>900</v>
      </c>
      <c r="L143">
        <v>2360</v>
      </c>
    </row>
    <row r="144" spans="2:18" x14ac:dyDescent="0.35">
      <c r="B144" t="s">
        <v>14</v>
      </c>
      <c r="C144">
        <v>31</v>
      </c>
      <c r="D144">
        <v>200</v>
      </c>
      <c r="E144">
        <v>1500</v>
      </c>
      <c r="F144">
        <v>320</v>
      </c>
      <c r="H144" t="str">
        <v>Female</v>
      </c>
      <c r="I144" t="str">
        <f t="shared" si="6"/>
        <v>30-39</v>
      </c>
      <c r="J144">
        <v>200</v>
      </c>
      <c r="K144">
        <v>1500</v>
      </c>
      <c r="L144">
        <v>320</v>
      </c>
    </row>
    <row r="145" spans="2:12" x14ac:dyDescent="0.35">
      <c r="B145" t="s">
        <v>14</v>
      </c>
      <c r="C145">
        <v>32</v>
      </c>
      <c r="D145">
        <v>810</v>
      </c>
      <c r="E145">
        <v>990</v>
      </c>
      <c r="F145">
        <v>50</v>
      </c>
      <c r="H145" t="str">
        <v>Female</v>
      </c>
      <c r="I145" t="str">
        <f t="shared" si="6"/>
        <v>30-39</v>
      </c>
      <c r="J145">
        <v>810</v>
      </c>
      <c r="K145">
        <v>990</v>
      </c>
      <c r="L145">
        <v>50</v>
      </c>
    </row>
    <row r="146" spans="2:12" x14ac:dyDescent="0.35">
      <c r="B146" t="s">
        <v>14</v>
      </c>
      <c r="C146">
        <v>33</v>
      </c>
      <c r="D146">
        <v>150</v>
      </c>
      <c r="E146">
        <v>690</v>
      </c>
      <c r="F146">
        <v>1200</v>
      </c>
      <c r="H146" t="str">
        <v>Female</v>
      </c>
      <c r="I146" t="str">
        <f t="shared" si="6"/>
        <v>30-39</v>
      </c>
      <c r="J146">
        <v>150</v>
      </c>
      <c r="K146">
        <v>690</v>
      </c>
      <c r="L146">
        <v>1200</v>
      </c>
    </row>
    <row r="147" spans="2:12" x14ac:dyDescent="0.35">
      <c r="B147" t="s">
        <v>14</v>
      </c>
      <c r="C147">
        <v>34</v>
      </c>
      <c r="D147">
        <v>5350</v>
      </c>
      <c r="E147">
        <v>1300</v>
      </c>
      <c r="F147">
        <v>5400</v>
      </c>
      <c r="H147" t="str">
        <v>Female</v>
      </c>
      <c r="I147" t="str">
        <f t="shared" si="6"/>
        <v>30-39</v>
      </c>
      <c r="J147">
        <v>5350</v>
      </c>
      <c r="K147">
        <v>1300</v>
      </c>
      <c r="L147">
        <v>5400</v>
      </c>
    </row>
    <row r="148" spans="2:12" x14ac:dyDescent="0.35">
      <c r="B148" t="s">
        <v>14</v>
      </c>
      <c r="C148">
        <v>35</v>
      </c>
      <c r="D148">
        <v>3000</v>
      </c>
      <c r="E148">
        <v>1545</v>
      </c>
      <c r="F148">
        <v>2270</v>
      </c>
      <c r="H148" t="str">
        <v>Female</v>
      </c>
      <c r="I148" t="str">
        <f t="shared" si="6"/>
        <v>30-39</v>
      </c>
      <c r="J148">
        <v>3000</v>
      </c>
      <c r="K148">
        <v>1545</v>
      </c>
      <c r="L148">
        <v>2270</v>
      </c>
    </row>
    <row r="149" spans="2:12" x14ac:dyDescent="0.35">
      <c r="B149" t="s">
        <v>14</v>
      </c>
      <c r="C149">
        <v>36</v>
      </c>
      <c r="D149">
        <v>1300</v>
      </c>
      <c r="E149">
        <v>1310</v>
      </c>
      <c r="F149">
        <v>470</v>
      </c>
      <c r="H149" t="str">
        <v>Female</v>
      </c>
      <c r="I149" t="str">
        <f t="shared" si="6"/>
        <v>30-39</v>
      </c>
      <c r="J149">
        <v>1300</v>
      </c>
      <c r="K149">
        <v>1310</v>
      </c>
      <c r="L149">
        <v>470</v>
      </c>
    </row>
    <row r="150" spans="2:12" x14ac:dyDescent="0.35">
      <c r="B150" t="s">
        <v>14</v>
      </c>
      <c r="C150">
        <v>37</v>
      </c>
      <c r="E150">
        <v>3270</v>
      </c>
      <c r="F150">
        <v>2460</v>
      </c>
      <c r="H150" t="str">
        <v>Female</v>
      </c>
      <c r="I150" t="str">
        <f t="shared" si="6"/>
        <v>30-39</v>
      </c>
      <c r="J150">
        <v>0</v>
      </c>
      <c r="K150">
        <v>3270</v>
      </c>
      <c r="L150">
        <v>2460</v>
      </c>
    </row>
    <row r="151" spans="2:12" x14ac:dyDescent="0.35">
      <c r="B151" t="s">
        <v>14</v>
      </c>
      <c r="C151">
        <v>38</v>
      </c>
      <c r="D151">
        <v>2100</v>
      </c>
      <c r="E151">
        <v>300</v>
      </c>
      <c r="F151">
        <v>3620</v>
      </c>
      <c r="H151" t="str">
        <v>Female</v>
      </c>
      <c r="I151" t="str">
        <f t="shared" si="6"/>
        <v>30-39</v>
      </c>
      <c r="J151">
        <v>2100</v>
      </c>
      <c r="K151">
        <v>300</v>
      </c>
      <c r="L151">
        <v>3620</v>
      </c>
    </row>
    <row r="152" spans="2:12" x14ac:dyDescent="0.35">
      <c r="B152" t="s">
        <v>14</v>
      </c>
      <c r="C152">
        <v>39</v>
      </c>
      <c r="D152">
        <v>3100</v>
      </c>
      <c r="E152">
        <v>75</v>
      </c>
      <c r="F152">
        <v>180</v>
      </c>
      <c r="H152" t="str">
        <v>Female</v>
      </c>
      <c r="I152" t="str">
        <f t="shared" si="6"/>
        <v>30-39</v>
      </c>
      <c r="J152">
        <v>3100</v>
      </c>
      <c r="K152">
        <v>75</v>
      </c>
      <c r="L152">
        <v>180</v>
      </c>
    </row>
    <row r="153" spans="2:12" x14ac:dyDescent="0.35">
      <c r="B153" t="s">
        <v>14</v>
      </c>
      <c r="C153">
        <v>40</v>
      </c>
      <c r="D153">
        <v>3700</v>
      </c>
      <c r="E153">
        <v>2295</v>
      </c>
      <c r="F153">
        <v>1635</v>
      </c>
      <c r="H153" t="str">
        <v>Female</v>
      </c>
      <c r="I153" t="str">
        <f t="shared" si="6"/>
        <v>40-55</v>
      </c>
      <c r="J153">
        <v>3700</v>
      </c>
      <c r="K153">
        <v>2295</v>
      </c>
      <c r="L153">
        <v>1635</v>
      </c>
    </row>
    <row r="154" spans="2:12" x14ac:dyDescent="0.35">
      <c r="B154" t="s">
        <v>14</v>
      </c>
      <c r="C154">
        <v>41</v>
      </c>
      <c r="E154">
        <v>1045</v>
      </c>
      <c r="F154">
        <v>150</v>
      </c>
      <c r="H154" t="str">
        <v>Female</v>
      </c>
      <c r="I154" t="str">
        <f t="shared" si="6"/>
        <v>40-55</v>
      </c>
      <c r="J154">
        <v>0</v>
      </c>
      <c r="K154">
        <v>1045</v>
      </c>
      <c r="L154">
        <v>150</v>
      </c>
    </row>
    <row r="155" spans="2:12" x14ac:dyDescent="0.35">
      <c r="B155" t="s">
        <v>14</v>
      </c>
      <c r="C155">
        <v>42</v>
      </c>
      <c r="D155">
        <v>2380</v>
      </c>
      <c r="E155">
        <v>730</v>
      </c>
      <c r="F155">
        <v>2180</v>
      </c>
      <c r="H155" t="str">
        <v>Female</v>
      </c>
      <c r="I155" t="str">
        <f t="shared" si="6"/>
        <v>40-55</v>
      </c>
      <c r="J155">
        <v>2380</v>
      </c>
      <c r="K155">
        <v>730</v>
      </c>
      <c r="L155">
        <v>2180</v>
      </c>
    </row>
    <row r="156" spans="2:12" x14ac:dyDescent="0.35">
      <c r="B156" t="s">
        <v>14</v>
      </c>
      <c r="C156">
        <v>43</v>
      </c>
      <c r="D156">
        <v>2425</v>
      </c>
      <c r="E156">
        <v>4175</v>
      </c>
      <c r="F156">
        <v>3660</v>
      </c>
      <c r="H156" t="str">
        <v>Female</v>
      </c>
      <c r="I156" t="str">
        <f t="shared" si="6"/>
        <v>40-55</v>
      </c>
      <c r="J156">
        <v>2425</v>
      </c>
      <c r="K156">
        <v>4175</v>
      </c>
      <c r="L156">
        <v>3660</v>
      </c>
    </row>
    <row r="157" spans="2:12" x14ac:dyDescent="0.35">
      <c r="B157" t="s">
        <v>14</v>
      </c>
      <c r="C157">
        <v>44</v>
      </c>
      <c r="D157">
        <v>75</v>
      </c>
      <c r="E157">
        <v>2890</v>
      </c>
      <c r="F157">
        <v>625</v>
      </c>
      <c r="H157" t="str">
        <v>Female</v>
      </c>
      <c r="I157" t="str">
        <f t="shared" si="6"/>
        <v>40-55</v>
      </c>
      <c r="J157">
        <v>75</v>
      </c>
      <c r="K157">
        <v>2890</v>
      </c>
      <c r="L157">
        <v>625</v>
      </c>
    </row>
    <row r="158" spans="2:12" x14ac:dyDescent="0.35">
      <c r="B158" t="s">
        <v>14</v>
      </c>
      <c r="C158">
        <v>45</v>
      </c>
      <c r="D158">
        <v>190</v>
      </c>
      <c r="E158">
        <v>310</v>
      </c>
      <c r="F158">
        <v>85</v>
      </c>
      <c r="H158" t="str">
        <v>Female</v>
      </c>
      <c r="I158" t="str">
        <f t="shared" si="6"/>
        <v>40-55</v>
      </c>
      <c r="J158">
        <v>190</v>
      </c>
      <c r="K158">
        <v>310</v>
      </c>
      <c r="L158">
        <v>85</v>
      </c>
    </row>
    <row r="159" spans="2:12" x14ac:dyDescent="0.35">
      <c r="B159" t="s">
        <v>14</v>
      </c>
      <c r="C159">
        <v>46</v>
      </c>
      <c r="D159">
        <v>2410</v>
      </c>
      <c r="E159">
        <v>550</v>
      </c>
      <c r="F159">
        <v>2420</v>
      </c>
      <c r="H159" t="str">
        <v>Female</v>
      </c>
      <c r="I159" t="str">
        <f t="shared" si="6"/>
        <v>40-55</v>
      </c>
      <c r="J159">
        <v>2410</v>
      </c>
      <c r="K159">
        <v>550</v>
      </c>
      <c r="L159">
        <v>2420</v>
      </c>
    </row>
    <row r="160" spans="2:12" x14ac:dyDescent="0.35">
      <c r="B160" t="s">
        <v>14</v>
      </c>
      <c r="C160">
        <v>47</v>
      </c>
      <c r="D160">
        <v>2820</v>
      </c>
      <c r="E160">
        <v>2545</v>
      </c>
      <c r="F160">
        <v>950</v>
      </c>
      <c r="H160" t="str">
        <v>Female</v>
      </c>
      <c r="I160" t="str">
        <f t="shared" si="6"/>
        <v>40-55</v>
      </c>
      <c r="J160">
        <v>2820</v>
      </c>
      <c r="K160">
        <v>2545</v>
      </c>
      <c r="L160">
        <v>950</v>
      </c>
    </row>
    <row r="161" spans="2:12" x14ac:dyDescent="0.35">
      <c r="B161" t="s">
        <v>14</v>
      </c>
      <c r="C161">
        <v>48</v>
      </c>
      <c r="D161">
        <v>1860</v>
      </c>
      <c r="E161">
        <v>3350</v>
      </c>
      <c r="F161">
        <v>200</v>
      </c>
      <c r="H161" t="str">
        <v>Female</v>
      </c>
      <c r="I161" t="str">
        <f t="shared" si="6"/>
        <v>40-55</v>
      </c>
      <c r="J161">
        <v>1860</v>
      </c>
      <c r="K161">
        <v>3350</v>
      </c>
      <c r="L161">
        <v>200</v>
      </c>
    </row>
    <row r="162" spans="2:12" x14ac:dyDescent="0.35">
      <c r="B162" t="s">
        <v>14</v>
      </c>
      <c r="C162">
        <v>49</v>
      </c>
      <c r="D162">
        <v>275</v>
      </c>
      <c r="E162">
        <v>2200</v>
      </c>
      <c r="F162">
        <v>175</v>
      </c>
      <c r="H162" t="str">
        <v>Female</v>
      </c>
      <c r="I162" t="str">
        <f t="shared" si="6"/>
        <v>40-55</v>
      </c>
      <c r="J162">
        <v>275</v>
      </c>
      <c r="K162">
        <v>2200</v>
      </c>
      <c r="L162">
        <v>175</v>
      </c>
    </row>
    <row r="163" spans="2:12" x14ac:dyDescent="0.35">
      <c r="B163" t="s">
        <v>14</v>
      </c>
      <c r="C163">
        <v>50</v>
      </c>
      <c r="D163">
        <v>1600</v>
      </c>
      <c r="E163">
        <v>300</v>
      </c>
      <c r="F163">
        <v>2400</v>
      </c>
      <c r="H163" t="str">
        <v>Female</v>
      </c>
      <c r="I163" t="str">
        <f t="shared" si="6"/>
        <v>40-55</v>
      </c>
      <c r="J163">
        <v>1600</v>
      </c>
      <c r="K163">
        <v>300</v>
      </c>
      <c r="L163">
        <v>2400</v>
      </c>
    </row>
    <row r="164" spans="2:12" x14ac:dyDescent="0.35">
      <c r="B164" t="s">
        <v>14</v>
      </c>
      <c r="C164">
        <v>51</v>
      </c>
      <c r="D164">
        <v>2925</v>
      </c>
      <c r="E164">
        <v>375</v>
      </c>
      <c r="F164">
        <v>3970</v>
      </c>
      <c r="H164" t="str">
        <v>Female</v>
      </c>
      <c r="I164" t="str">
        <f t="shared" si="6"/>
        <v>40-55</v>
      </c>
      <c r="J164">
        <v>2925</v>
      </c>
      <c r="K164">
        <v>375</v>
      </c>
      <c r="L164">
        <v>3970</v>
      </c>
    </row>
    <row r="165" spans="2:12" x14ac:dyDescent="0.35">
      <c r="B165" t="s">
        <v>14</v>
      </c>
      <c r="C165">
        <v>52</v>
      </c>
      <c r="D165">
        <v>1260</v>
      </c>
      <c r="E165">
        <v>2710</v>
      </c>
      <c r="F165">
        <v>300</v>
      </c>
      <c r="H165" t="str">
        <v>Female</v>
      </c>
      <c r="I165" t="str">
        <f t="shared" si="6"/>
        <v>40-55</v>
      </c>
      <c r="J165">
        <v>1260</v>
      </c>
      <c r="K165">
        <v>2710</v>
      </c>
      <c r="L165">
        <v>300</v>
      </c>
    </row>
    <row r="166" spans="2:12" x14ac:dyDescent="0.35">
      <c r="B166" t="s">
        <v>14</v>
      </c>
      <c r="C166">
        <v>53</v>
      </c>
      <c r="E166">
        <v>4050</v>
      </c>
      <c r="F166">
        <v>840</v>
      </c>
      <c r="H166" t="str">
        <v>Female</v>
      </c>
      <c r="I166" t="str">
        <f t="shared" si="6"/>
        <v>40-55</v>
      </c>
      <c r="J166">
        <v>0</v>
      </c>
      <c r="K166">
        <v>4050</v>
      </c>
      <c r="L166">
        <v>840</v>
      </c>
    </row>
    <row r="167" spans="2:12" x14ac:dyDescent="0.35">
      <c r="B167" t="s">
        <v>14</v>
      </c>
      <c r="C167">
        <v>54</v>
      </c>
      <c r="D167">
        <v>2710</v>
      </c>
      <c r="E167">
        <v>245</v>
      </c>
      <c r="F167">
        <v>2800</v>
      </c>
      <c r="H167" t="str">
        <v>Female</v>
      </c>
      <c r="I167" t="str">
        <f t="shared" si="6"/>
        <v>40-55</v>
      </c>
      <c r="J167">
        <v>2710</v>
      </c>
      <c r="K167">
        <v>245</v>
      </c>
      <c r="L167">
        <v>2800</v>
      </c>
    </row>
    <row r="168" spans="2:12" x14ac:dyDescent="0.35">
      <c r="B168" t="s">
        <v>14</v>
      </c>
      <c r="C168">
        <v>55</v>
      </c>
      <c r="D168">
        <v>1800</v>
      </c>
      <c r="E168">
        <v>620</v>
      </c>
      <c r="F168">
        <v>4650</v>
      </c>
      <c r="H168" t="str">
        <v>Female</v>
      </c>
      <c r="I168" t="str">
        <f t="shared" si="6"/>
        <v>40-55</v>
      </c>
      <c r="J168">
        <v>1800</v>
      </c>
      <c r="K168">
        <v>620</v>
      </c>
      <c r="L168">
        <v>4650</v>
      </c>
    </row>
    <row r="169" spans="2:12" x14ac:dyDescent="0.35">
      <c r="B169" t="s">
        <v>14</v>
      </c>
      <c r="C169">
        <v>56</v>
      </c>
      <c r="D169">
        <v>1635</v>
      </c>
      <c r="E169">
        <v>1790</v>
      </c>
      <c r="F169">
        <v>2600</v>
      </c>
      <c r="H169" t="str">
        <v>Female</v>
      </c>
      <c r="I169" t="str">
        <f t="shared" si="6"/>
        <v>65+</v>
      </c>
      <c r="J169">
        <v>1635</v>
      </c>
      <c r="K169">
        <v>1790</v>
      </c>
      <c r="L169">
        <v>2600</v>
      </c>
    </row>
    <row r="170" spans="2:12" x14ac:dyDescent="0.35">
      <c r="B170" t="s">
        <v>14</v>
      </c>
      <c r="C170">
        <v>57</v>
      </c>
      <c r="D170">
        <v>425</v>
      </c>
      <c r="E170">
        <v>2895</v>
      </c>
      <c r="F170">
        <v>310</v>
      </c>
      <c r="H170" t="str">
        <v>Female</v>
      </c>
      <c r="I170" t="str">
        <f t="shared" si="6"/>
        <v>65+</v>
      </c>
      <c r="J170">
        <v>425</v>
      </c>
      <c r="K170">
        <v>2895</v>
      </c>
      <c r="L170">
        <v>310</v>
      </c>
    </row>
    <row r="171" spans="2:12" x14ac:dyDescent="0.35">
      <c r="B171" t="s">
        <v>14</v>
      </c>
      <c r="C171">
        <v>58</v>
      </c>
      <c r="D171">
        <v>2800</v>
      </c>
      <c r="E171">
        <v>760</v>
      </c>
      <c r="F171">
        <v>120</v>
      </c>
      <c r="H171" t="str">
        <v>Female</v>
      </c>
      <c r="I171" t="str">
        <f t="shared" si="6"/>
        <v>65+</v>
      </c>
      <c r="J171">
        <v>2800</v>
      </c>
      <c r="K171">
        <v>760</v>
      </c>
      <c r="L171">
        <v>120</v>
      </c>
    </row>
    <row r="172" spans="2:12" x14ac:dyDescent="0.35">
      <c r="B172" t="s">
        <v>14</v>
      </c>
      <c r="C172">
        <v>59</v>
      </c>
      <c r="D172">
        <v>2700</v>
      </c>
      <c r="E172">
        <v>525</v>
      </c>
      <c r="F172">
        <v>560</v>
      </c>
      <c r="H172" t="str">
        <v>Female</v>
      </c>
      <c r="I172" t="str">
        <f t="shared" si="6"/>
        <v>65+</v>
      </c>
      <c r="J172">
        <v>2700</v>
      </c>
      <c r="K172">
        <v>525</v>
      </c>
      <c r="L172">
        <v>560</v>
      </c>
    </row>
    <row r="173" spans="2:12" x14ac:dyDescent="0.35">
      <c r="B173" t="s">
        <v>14</v>
      </c>
      <c r="C173">
        <v>60</v>
      </c>
      <c r="D173">
        <v>490</v>
      </c>
      <c r="E173">
        <v>3250</v>
      </c>
      <c r="F173">
        <v>3920</v>
      </c>
      <c r="H173" t="str">
        <v>Female</v>
      </c>
      <c r="I173" t="str">
        <f t="shared" si="6"/>
        <v>65+</v>
      </c>
      <c r="J173">
        <v>490</v>
      </c>
      <c r="K173">
        <v>3250</v>
      </c>
      <c r="L173">
        <v>3920</v>
      </c>
    </row>
    <row r="174" spans="2:12" x14ac:dyDescent="0.35">
      <c r="B174" t="s">
        <v>14</v>
      </c>
      <c r="C174">
        <v>61</v>
      </c>
      <c r="E174">
        <v>2240</v>
      </c>
      <c r="F174">
        <v>600</v>
      </c>
      <c r="H174" t="str">
        <v>Female</v>
      </c>
      <c r="I174" t="str">
        <f t="shared" si="6"/>
        <v>65+</v>
      </c>
      <c r="J174">
        <v>0</v>
      </c>
      <c r="K174">
        <v>2240</v>
      </c>
      <c r="L174">
        <v>600</v>
      </c>
    </row>
    <row r="175" spans="2:12" x14ac:dyDescent="0.35">
      <c r="B175" t="s">
        <v>14</v>
      </c>
      <c r="C175">
        <v>62</v>
      </c>
      <c r="D175">
        <v>920</v>
      </c>
      <c r="E175">
        <v>440</v>
      </c>
      <c r="F175">
        <v>1700</v>
      </c>
      <c r="H175" t="str">
        <v>Female</v>
      </c>
      <c r="I175" t="str">
        <f t="shared" si="6"/>
        <v>65+</v>
      </c>
      <c r="J175">
        <v>920</v>
      </c>
      <c r="K175">
        <v>440</v>
      </c>
      <c r="L175">
        <v>1700</v>
      </c>
    </row>
    <row r="176" spans="2:12" x14ac:dyDescent="0.35">
      <c r="B176" t="s">
        <v>14</v>
      </c>
      <c r="C176">
        <v>63</v>
      </c>
      <c r="D176">
        <v>105</v>
      </c>
      <c r="E176">
        <v>150</v>
      </c>
      <c r="F176">
        <v>950</v>
      </c>
      <c r="H176" t="str">
        <v>Female</v>
      </c>
      <c r="I176" t="str">
        <f t="shared" si="6"/>
        <v>65+</v>
      </c>
      <c r="J176">
        <v>105</v>
      </c>
      <c r="K176">
        <v>150</v>
      </c>
      <c r="L176">
        <v>950</v>
      </c>
    </row>
    <row r="177" spans="2:12" x14ac:dyDescent="0.35">
      <c r="B177" t="s">
        <v>14</v>
      </c>
      <c r="C177">
        <v>64</v>
      </c>
      <c r="D177">
        <v>640</v>
      </c>
      <c r="E177">
        <v>4735</v>
      </c>
      <c r="F177">
        <v>950</v>
      </c>
      <c r="H177" t="str">
        <v>Female</v>
      </c>
      <c r="I177" t="str">
        <f t="shared" si="6"/>
        <v>65+</v>
      </c>
      <c r="J177">
        <v>640</v>
      </c>
      <c r="K177">
        <v>4735</v>
      </c>
      <c r="L177">
        <v>950</v>
      </c>
    </row>
    <row r="178" spans="2:12" x14ac:dyDescent="0.35">
      <c r="B178" t="s">
        <v>11</v>
      </c>
      <c r="C178">
        <v>18</v>
      </c>
      <c r="D178">
        <v>1765</v>
      </c>
      <c r="E178">
        <v>1510</v>
      </c>
      <c r="H178" t="str">
        <v>Male</v>
      </c>
      <c r="I178" t="str">
        <f t="shared" si="6"/>
        <v>0 - 19</v>
      </c>
      <c r="J178">
        <v>1765</v>
      </c>
      <c r="K178">
        <v>1510</v>
      </c>
      <c r="L178">
        <v>0</v>
      </c>
    </row>
    <row r="179" spans="2:12" x14ac:dyDescent="0.35">
      <c r="B179" t="s">
        <v>11</v>
      </c>
      <c r="C179">
        <v>19</v>
      </c>
      <c r="D179">
        <v>2140</v>
      </c>
      <c r="E179">
        <v>1530</v>
      </c>
      <c r="F179">
        <v>3865</v>
      </c>
      <c r="H179" t="str">
        <v>Male</v>
      </c>
      <c r="I179" t="str">
        <f t="shared" si="6"/>
        <v>0 - 19</v>
      </c>
      <c r="J179">
        <v>2140</v>
      </c>
      <c r="K179">
        <v>1530</v>
      </c>
      <c r="L179">
        <v>3865</v>
      </c>
    </row>
    <row r="180" spans="2:12" x14ac:dyDescent="0.35">
      <c r="B180" t="s">
        <v>11</v>
      </c>
      <c r="C180">
        <v>20</v>
      </c>
      <c r="D180">
        <v>2160</v>
      </c>
      <c r="E180">
        <v>360</v>
      </c>
      <c r="F180">
        <v>950</v>
      </c>
      <c r="H180" t="str">
        <v>Male</v>
      </c>
      <c r="I180" t="str">
        <f t="shared" si="6"/>
        <v>20-29</v>
      </c>
      <c r="J180">
        <v>2160</v>
      </c>
      <c r="K180">
        <v>360</v>
      </c>
      <c r="L180">
        <v>950</v>
      </c>
    </row>
    <row r="181" spans="2:12" x14ac:dyDescent="0.35">
      <c r="B181" t="s">
        <v>11</v>
      </c>
      <c r="C181">
        <v>21</v>
      </c>
      <c r="D181">
        <v>4700</v>
      </c>
      <c r="E181">
        <v>1885</v>
      </c>
      <c r="F181">
        <v>600</v>
      </c>
      <c r="H181" t="str">
        <v>Male</v>
      </c>
      <c r="I181" t="str">
        <f t="shared" si="6"/>
        <v>20-29</v>
      </c>
      <c r="J181">
        <v>4700</v>
      </c>
      <c r="K181">
        <v>1885</v>
      </c>
      <c r="L181">
        <v>600</v>
      </c>
    </row>
    <row r="182" spans="2:12" x14ac:dyDescent="0.35">
      <c r="B182" t="s">
        <v>11</v>
      </c>
      <c r="C182">
        <v>22</v>
      </c>
      <c r="D182">
        <v>4230</v>
      </c>
      <c r="E182">
        <v>2075</v>
      </c>
      <c r="F182">
        <v>1970</v>
      </c>
      <c r="H182" t="str">
        <v>Male</v>
      </c>
      <c r="I182" t="str">
        <f t="shared" si="6"/>
        <v>20-29</v>
      </c>
      <c r="J182">
        <v>4230</v>
      </c>
      <c r="K182">
        <v>2075</v>
      </c>
      <c r="L182">
        <v>1970</v>
      </c>
    </row>
    <row r="183" spans="2:12" x14ac:dyDescent="0.35">
      <c r="B183" t="s">
        <v>11</v>
      </c>
      <c r="C183">
        <v>23</v>
      </c>
      <c r="D183">
        <v>165</v>
      </c>
      <c r="E183">
        <v>3050</v>
      </c>
      <c r="F183">
        <v>2110</v>
      </c>
      <c r="H183" t="str">
        <v>Male</v>
      </c>
      <c r="I183" t="str">
        <f t="shared" si="6"/>
        <v>20-29</v>
      </c>
      <c r="J183">
        <v>165</v>
      </c>
      <c r="K183">
        <v>3050</v>
      </c>
      <c r="L183">
        <v>2110</v>
      </c>
    </row>
    <row r="184" spans="2:12" x14ac:dyDescent="0.35">
      <c r="B184" t="s">
        <v>11</v>
      </c>
      <c r="C184">
        <v>24</v>
      </c>
      <c r="D184">
        <v>1310</v>
      </c>
      <c r="E184">
        <v>2125</v>
      </c>
      <c r="F184">
        <v>230</v>
      </c>
      <c r="H184" t="str">
        <v>Male</v>
      </c>
      <c r="I184" t="str">
        <f t="shared" si="6"/>
        <v>20-29</v>
      </c>
      <c r="J184">
        <v>1310</v>
      </c>
      <c r="K184">
        <v>2125</v>
      </c>
      <c r="L184">
        <v>230</v>
      </c>
    </row>
    <row r="185" spans="2:12" x14ac:dyDescent="0.35">
      <c r="B185" t="s">
        <v>11</v>
      </c>
      <c r="C185">
        <v>25</v>
      </c>
      <c r="D185">
        <v>1375</v>
      </c>
      <c r="E185">
        <v>2150</v>
      </c>
      <c r="F185">
        <v>2825</v>
      </c>
      <c r="H185" t="str">
        <v>Male</v>
      </c>
      <c r="I185" t="str">
        <f t="shared" si="6"/>
        <v>20-29</v>
      </c>
      <c r="J185">
        <v>1375</v>
      </c>
      <c r="K185">
        <v>2150</v>
      </c>
      <c r="L185">
        <v>2825</v>
      </c>
    </row>
    <row r="186" spans="2:12" x14ac:dyDescent="0.35">
      <c r="B186" t="s">
        <v>11</v>
      </c>
      <c r="C186">
        <v>26</v>
      </c>
      <c r="E186">
        <v>1775</v>
      </c>
      <c r="F186">
        <v>1830</v>
      </c>
      <c r="H186" t="str">
        <v>Male</v>
      </c>
      <c r="I186" t="str">
        <f t="shared" si="6"/>
        <v>20-29</v>
      </c>
      <c r="J186">
        <v>0</v>
      </c>
      <c r="K186">
        <v>1775</v>
      </c>
      <c r="L186">
        <v>1830</v>
      </c>
    </row>
    <row r="187" spans="2:12" x14ac:dyDescent="0.35">
      <c r="B187" t="s">
        <v>11</v>
      </c>
      <c r="C187">
        <v>27</v>
      </c>
      <c r="D187">
        <v>3455</v>
      </c>
      <c r="E187">
        <v>1550</v>
      </c>
      <c r="F187">
        <v>100</v>
      </c>
      <c r="H187" t="str">
        <v>Male</v>
      </c>
      <c r="I187" t="str">
        <f t="shared" si="6"/>
        <v>20-29</v>
      </c>
      <c r="J187">
        <v>3455</v>
      </c>
      <c r="K187">
        <v>1550</v>
      </c>
      <c r="L187">
        <v>100</v>
      </c>
    </row>
    <row r="188" spans="2:12" x14ac:dyDescent="0.35">
      <c r="B188" t="s">
        <v>11</v>
      </c>
      <c r="C188">
        <v>28</v>
      </c>
      <c r="D188">
        <v>160</v>
      </c>
      <c r="E188">
        <v>1820</v>
      </c>
      <c r="F188">
        <v>1290</v>
      </c>
      <c r="H188" t="str">
        <v>Male</v>
      </c>
      <c r="I188" t="str">
        <f t="shared" si="6"/>
        <v>20-29</v>
      </c>
      <c r="J188">
        <v>160</v>
      </c>
      <c r="K188">
        <v>1820</v>
      </c>
      <c r="L188">
        <v>1290</v>
      </c>
    </row>
    <row r="189" spans="2:12" x14ac:dyDescent="0.35">
      <c r="B189" t="s">
        <v>11</v>
      </c>
      <c r="C189">
        <v>29</v>
      </c>
      <c r="D189">
        <v>290</v>
      </c>
      <c r="E189">
        <v>2100</v>
      </c>
      <c r="F189">
        <v>180</v>
      </c>
      <c r="H189" t="str">
        <v>Male</v>
      </c>
      <c r="I189" t="str">
        <f t="shared" si="6"/>
        <v>20-29</v>
      </c>
      <c r="J189">
        <v>290</v>
      </c>
      <c r="K189">
        <v>2100</v>
      </c>
      <c r="L189">
        <v>180</v>
      </c>
    </row>
    <row r="190" spans="2:12" x14ac:dyDescent="0.35">
      <c r="B190" t="s">
        <v>11</v>
      </c>
      <c r="C190">
        <v>30</v>
      </c>
      <c r="D190">
        <v>1285</v>
      </c>
      <c r="E190">
        <v>1620</v>
      </c>
      <c r="F190">
        <v>600</v>
      </c>
      <c r="H190" t="str">
        <v>Male</v>
      </c>
      <c r="I190" t="str">
        <f t="shared" si="6"/>
        <v>30-39</v>
      </c>
      <c r="J190">
        <v>1285</v>
      </c>
      <c r="K190">
        <v>1620</v>
      </c>
      <c r="L190">
        <v>600</v>
      </c>
    </row>
    <row r="191" spans="2:12" x14ac:dyDescent="0.35">
      <c r="B191" t="s">
        <v>11</v>
      </c>
      <c r="C191">
        <v>31</v>
      </c>
      <c r="D191">
        <v>120</v>
      </c>
      <c r="E191">
        <v>3450</v>
      </c>
      <c r="F191">
        <v>4630</v>
      </c>
      <c r="H191" t="str">
        <v>Male</v>
      </c>
      <c r="I191" t="str">
        <f t="shared" si="6"/>
        <v>30-39</v>
      </c>
      <c r="J191">
        <v>120</v>
      </c>
      <c r="K191">
        <v>3450</v>
      </c>
      <c r="L191">
        <v>4630</v>
      </c>
    </row>
    <row r="192" spans="2:12" x14ac:dyDescent="0.35">
      <c r="B192" t="s">
        <v>11</v>
      </c>
      <c r="C192">
        <v>32</v>
      </c>
      <c r="D192">
        <v>950</v>
      </c>
      <c r="E192">
        <v>2700</v>
      </c>
      <c r="F192">
        <v>50</v>
      </c>
      <c r="H192" t="str">
        <v>Male</v>
      </c>
      <c r="I192" t="str">
        <f t="shared" si="6"/>
        <v>30-39</v>
      </c>
      <c r="J192">
        <v>950</v>
      </c>
      <c r="K192">
        <v>2700</v>
      </c>
      <c r="L192">
        <v>50</v>
      </c>
    </row>
    <row r="193" spans="2:12" x14ac:dyDescent="0.35">
      <c r="B193" t="s">
        <v>11</v>
      </c>
      <c r="C193">
        <v>33</v>
      </c>
      <c r="D193">
        <v>2100</v>
      </c>
      <c r="E193">
        <v>2100</v>
      </c>
      <c r="H193" t="str">
        <v>Male</v>
      </c>
      <c r="I193" t="str">
        <f t="shared" si="6"/>
        <v>30-39</v>
      </c>
      <c r="J193">
        <v>2100</v>
      </c>
      <c r="K193">
        <v>2100</v>
      </c>
      <c r="L193">
        <v>0</v>
      </c>
    </row>
    <row r="194" spans="2:12" x14ac:dyDescent="0.35">
      <c r="B194" t="s">
        <v>11</v>
      </c>
      <c r="C194">
        <v>34</v>
      </c>
      <c r="D194">
        <v>2055</v>
      </c>
      <c r="E194">
        <v>2400</v>
      </c>
      <c r="F194">
        <v>280</v>
      </c>
      <c r="H194" t="str">
        <v>Male</v>
      </c>
      <c r="I194" t="str">
        <f t="shared" si="6"/>
        <v>30-39</v>
      </c>
      <c r="J194">
        <v>2055</v>
      </c>
      <c r="K194">
        <v>2400</v>
      </c>
      <c r="L194">
        <v>280</v>
      </c>
    </row>
    <row r="195" spans="2:12" x14ac:dyDescent="0.35">
      <c r="B195" t="s">
        <v>11</v>
      </c>
      <c r="C195">
        <v>35</v>
      </c>
      <c r="D195">
        <v>2075</v>
      </c>
      <c r="E195">
        <v>1140</v>
      </c>
      <c r="F195">
        <v>1260</v>
      </c>
      <c r="H195" t="str">
        <v>Male</v>
      </c>
      <c r="I195" t="str">
        <f t="shared" si="6"/>
        <v>30-39</v>
      </c>
      <c r="J195">
        <v>2075</v>
      </c>
      <c r="K195">
        <v>1140</v>
      </c>
      <c r="L195">
        <v>1260</v>
      </c>
    </row>
    <row r="196" spans="2:12" x14ac:dyDescent="0.35">
      <c r="B196" t="s">
        <v>11</v>
      </c>
      <c r="C196">
        <v>36</v>
      </c>
      <c r="D196">
        <v>2025</v>
      </c>
      <c r="E196">
        <v>1900</v>
      </c>
      <c r="F196">
        <v>2100</v>
      </c>
      <c r="H196" t="str">
        <v>Male</v>
      </c>
      <c r="I196" t="str">
        <f t="shared" ref="I196:I224" si="7">IF(C196&gt;1,IF(C196&lt;=19,"0 - 19",IF(C196&lt;=29,"20-29",IF(C196&lt;=39,"30-39",IF(C196&lt;=55,"40-55","65+")))))</f>
        <v>30-39</v>
      </c>
      <c r="J196">
        <v>2025</v>
      </c>
      <c r="K196">
        <v>1900</v>
      </c>
      <c r="L196">
        <v>2100</v>
      </c>
    </row>
    <row r="197" spans="2:12" x14ac:dyDescent="0.35">
      <c r="B197" t="s">
        <v>11</v>
      </c>
      <c r="C197">
        <v>37</v>
      </c>
      <c r="D197">
        <v>1620</v>
      </c>
      <c r="E197">
        <v>2200</v>
      </c>
      <c r="F197">
        <v>2100</v>
      </c>
      <c r="H197" t="str">
        <v>Male</v>
      </c>
      <c r="I197" t="str">
        <f t="shared" si="7"/>
        <v>30-39</v>
      </c>
      <c r="J197">
        <v>1620</v>
      </c>
      <c r="K197">
        <v>2200</v>
      </c>
      <c r="L197">
        <v>2100</v>
      </c>
    </row>
    <row r="198" spans="2:12" x14ac:dyDescent="0.35">
      <c r="B198" t="s">
        <v>11</v>
      </c>
      <c r="C198">
        <v>38</v>
      </c>
      <c r="D198">
        <v>1200</v>
      </c>
      <c r="E198">
        <v>790</v>
      </c>
      <c r="F198">
        <v>3090</v>
      </c>
      <c r="H198" t="str">
        <v>Male</v>
      </c>
      <c r="I198" t="str">
        <f t="shared" si="7"/>
        <v>30-39</v>
      </c>
      <c r="J198">
        <v>1200</v>
      </c>
      <c r="K198">
        <v>790</v>
      </c>
      <c r="L198">
        <v>3090</v>
      </c>
    </row>
    <row r="199" spans="2:12" x14ac:dyDescent="0.35">
      <c r="B199" t="s">
        <v>11</v>
      </c>
      <c r="C199">
        <v>39</v>
      </c>
      <c r="D199">
        <v>920</v>
      </c>
      <c r="E199">
        <v>160</v>
      </c>
      <c r="F199">
        <v>160</v>
      </c>
      <c r="H199" t="str">
        <v>Male</v>
      </c>
      <c r="I199" t="str">
        <f t="shared" si="7"/>
        <v>30-39</v>
      </c>
      <c r="J199">
        <v>920</v>
      </c>
      <c r="K199">
        <v>160</v>
      </c>
      <c r="L199">
        <v>160</v>
      </c>
    </row>
    <row r="200" spans="2:12" x14ac:dyDescent="0.35">
      <c r="B200" t="s">
        <v>11</v>
      </c>
      <c r="C200">
        <v>40</v>
      </c>
      <c r="D200">
        <v>50</v>
      </c>
      <c r="E200">
        <v>1135</v>
      </c>
      <c r="F200">
        <v>600</v>
      </c>
      <c r="H200" t="str">
        <v>Male</v>
      </c>
      <c r="I200" t="str">
        <f t="shared" si="7"/>
        <v>40-55</v>
      </c>
      <c r="J200">
        <v>50</v>
      </c>
      <c r="K200">
        <v>1135</v>
      </c>
      <c r="L200">
        <v>600</v>
      </c>
    </row>
    <row r="201" spans="2:12" x14ac:dyDescent="0.35">
      <c r="B201" t="s">
        <v>11</v>
      </c>
      <c r="C201">
        <v>41</v>
      </c>
      <c r="D201">
        <v>1550</v>
      </c>
      <c r="E201">
        <v>1340</v>
      </c>
      <c r="F201">
        <v>1565</v>
      </c>
      <c r="H201" t="str">
        <v>Male</v>
      </c>
      <c r="I201" t="str">
        <f t="shared" si="7"/>
        <v>40-55</v>
      </c>
      <c r="J201">
        <v>1550</v>
      </c>
      <c r="K201">
        <v>1340</v>
      </c>
      <c r="L201">
        <v>1565</v>
      </c>
    </row>
    <row r="202" spans="2:12" x14ac:dyDescent="0.35">
      <c r="B202" t="s">
        <v>11</v>
      </c>
      <c r="C202">
        <v>42</v>
      </c>
      <c r="D202">
        <v>1780</v>
      </c>
      <c r="E202">
        <v>275</v>
      </c>
      <c r="F202">
        <v>1155</v>
      </c>
      <c r="H202" t="str">
        <v>Male</v>
      </c>
      <c r="I202" t="str">
        <f t="shared" si="7"/>
        <v>40-55</v>
      </c>
      <c r="J202">
        <v>1780</v>
      </c>
      <c r="K202">
        <v>275</v>
      </c>
      <c r="L202">
        <v>1155</v>
      </c>
    </row>
    <row r="203" spans="2:12" x14ac:dyDescent="0.35">
      <c r="B203" t="s">
        <v>11</v>
      </c>
      <c r="C203">
        <v>43</v>
      </c>
      <c r="D203">
        <v>120</v>
      </c>
      <c r="E203">
        <v>2240</v>
      </c>
      <c r="F203">
        <v>5350</v>
      </c>
      <c r="H203" t="str">
        <v>Male</v>
      </c>
      <c r="I203" t="str">
        <f t="shared" si="7"/>
        <v>40-55</v>
      </c>
      <c r="J203">
        <v>120</v>
      </c>
      <c r="K203">
        <v>2240</v>
      </c>
      <c r="L203">
        <v>5350</v>
      </c>
    </row>
    <row r="204" spans="2:12" x14ac:dyDescent="0.35">
      <c r="B204" t="s">
        <v>11</v>
      </c>
      <c r="C204">
        <v>44</v>
      </c>
      <c r="D204">
        <v>30</v>
      </c>
      <c r="E204">
        <v>2110</v>
      </c>
      <c r="F204">
        <v>1830</v>
      </c>
      <c r="H204" t="str">
        <v>Male</v>
      </c>
      <c r="I204" t="str">
        <f t="shared" si="7"/>
        <v>40-55</v>
      </c>
      <c r="J204">
        <v>30</v>
      </c>
      <c r="K204">
        <v>2110</v>
      </c>
      <c r="L204">
        <v>1830</v>
      </c>
    </row>
    <row r="205" spans="2:12" x14ac:dyDescent="0.35">
      <c r="B205" t="s">
        <v>11</v>
      </c>
      <c r="C205">
        <v>45</v>
      </c>
      <c r="D205">
        <v>3840</v>
      </c>
      <c r="E205">
        <v>1000</v>
      </c>
      <c r="F205">
        <v>900</v>
      </c>
      <c r="H205" t="str">
        <v>Male</v>
      </c>
      <c r="I205" t="str">
        <f t="shared" si="7"/>
        <v>40-55</v>
      </c>
      <c r="J205">
        <v>3840</v>
      </c>
      <c r="K205">
        <v>1000</v>
      </c>
      <c r="L205">
        <v>900</v>
      </c>
    </row>
    <row r="206" spans="2:12" x14ac:dyDescent="0.35">
      <c r="B206" t="s">
        <v>11</v>
      </c>
      <c r="C206">
        <v>46</v>
      </c>
      <c r="D206">
        <v>6160</v>
      </c>
      <c r="E206">
        <v>50</v>
      </c>
      <c r="F206">
        <v>1500</v>
      </c>
      <c r="H206" t="str">
        <v>Male</v>
      </c>
      <c r="I206" t="str">
        <f t="shared" si="7"/>
        <v>40-55</v>
      </c>
      <c r="J206">
        <v>6160</v>
      </c>
      <c r="K206">
        <v>50</v>
      </c>
      <c r="L206">
        <v>1500</v>
      </c>
    </row>
    <row r="207" spans="2:12" x14ac:dyDescent="0.35">
      <c r="B207" t="s">
        <v>11</v>
      </c>
      <c r="C207">
        <v>47</v>
      </c>
      <c r="D207">
        <v>3120</v>
      </c>
      <c r="E207">
        <v>2250</v>
      </c>
      <c r="F207">
        <v>820</v>
      </c>
      <c r="H207" t="str">
        <v>Male</v>
      </c>
      <c r="I207" t="str">
        <f t="shared" si="7"/>
        <v>40-55</v>
      </c>
      <c r="J207">
        <v>3120</v>
      </c>
      <c r="K207">
        <v>2250</v>
      </c>
      <c r="L207">
        <v>820</v>
      </c>
    </row>
    <row r="208" spans="2:12" x14ac:dyDescent="0.35">
      <c r="B208" t="s">
        <v>11</v>
      </c>
      <c r="C208">
        <v>48</v>
      </c>
      <c r="D208">
        <v>1100</v>
      </c>
      <c r="E208">
        <v>530</v>
      </c>
      <c r="F208">
        <v>200</v>
      </c>
      <c r="H208" t="str">
        <v>Male</v>
      </c>
      <c r="I208" t="str">
        <f t="shared" si="7"/>
        <v>40-55</v>
      </c>
      <c r="J208">
        <v>1100</v>
      </c>
      <c r="K208">
        <v>530</v>
      </c>
      <c r="L208">
        <v>200</v>
      </c>
    </row>
    <row r="209" spans="2:12" x14ac:dyDescent="0.35">
      <c r="B209" t="s">
        <v>11</v>
      </c>
      <c r="C209">
        <v>49</v>
      </c>
      <c r="D209">
        <v>760</v>
      </c>
      <c r="E209">
        <v>1000</v>
      </c>
      <c r="F209">
        <v>700</v>
      </c>
      <c r="H209" t="str">
        <v>Male</v>
      </c>
      <c r="I209" t="str">
        <f t="shared" si="7"/>
        <v>40-55</v>
      </c>
      <c r="J209">
        <v>760</v>
      </c>
      <c r="K209">
        <v>1000</v>
      </c>
      <c r="L209">
        <v>700</v>
      </c>
    </row>
    <row r="210" spans="2:12" x14ac:dyDescent="0.35">
      <c r="B210" t="s">
        <v>11</v>
      </c>
      <c r="C210">
        <v>50</v>
      </c>
      <c r="D210">
        <v>600</v>
      </c>
      <c r="E210">
        <v>650</v>
      </c>
      <c r="F210">
        <v>4295</v>
      </c>
      <c r="H210" t="str">
        <v>Male</v>
      </c>
      <c r="I210" t="str">
        <f t="shared" si="7"/>
        <v>40-55</v>
      </c>
      <c r="J210">
        <v>600</v>
      </c>
      <c r="K210">
        <v>650</v>
      </c>
      <c r="L210">
        <v>4295</v>
      </c>
    </row>
    <row r="211" spans="2:12" x14ac:dyDescent="0.35">
      <c r="B211" t="s">
        <v>11</v>
      </c>
      <c r="C211">
        <v>51</v>
      </c>
      <c r="D211">
        <v>1650</v>
      </c>
      <c r="E211">
        <v>3270</v>
      </c>
      <c r="F211">
        <v>3875</v>
      </c>
      <c r="H211" t="str">
        <v>Male</v>
      </c>
      <c r="I211" t="str">
        <f t="shared" si="7"/>
        <v>40-55</v>
      </c>
      <c r="J211">
        <v>1650</v>
      </c>
      <c r="K211">
        <v>3270</v>
      </c>
      <c r="L211">
        <v>3875</v>
      </c>
    </row>
    <row r="212" spans="2:12" x14ac:dyDescent="0.35">
      <c r="B212" t="s">
        <v>11</v>
      </c>
      <c r="C212">
        <v>52</v>
      </c>
      <c r="D212">
        <v>990</v>
      </c>
      <c r="E212">
        <v>150</v>
      </c>
      <c r="F212">
        <v>1630</v>
      </c>
      <c r="H212" t="str">
        <v>Male</v>
      </c>
      <c r="I212" t="str">
        <f t="shared" si="7"/>
        <v>40-55</v>
      </c>
      <c r="J212">
        <v>990</v>
      </c>
      <c r="K212">
        <v>150</v>
      </c>
      <c r="L212">
        <v>1630</v>
      </c>
    </row>
    <row r="213" spans="2:12" x14ac:dyDescent="0.35">
      <c r="B213" t="s">
        <v>11</v>
      </c>
      <c r="C213">
        <v>53</v>
      </c>
      <c r="D213">
        <v>1400</v>
      </c>
      <c r="E213">
        <v>1060</v>
      </c>
      <c r="F213">
        <v>2160</v>
      </c>
      <c r="H213" t="str">
        <v>Male</v>
      </c>
      <c r="I213" t="str">
        <f t="shared" si="7"/>
        <v>40-55</v>
      </c>
      <c r="J213">
        <v>1400</v>
      </c>
      <c r="K213">
        <v>1060</v>
      </c>
      <c r="L213">
        <v>2160</v>
      </c>
    </row>
    <row r="214" spans="2:12" x14ac:dyDescent="0.35">
      <c r="B214" t="s">
        <v>11</v>
      </c>
      <c r="C214">
        <v>54</v>
      </c>
      <c r="D214">
        <v>280</v>
      </c>
      <c r="E214">
        <v>2950</v>
      </c>
      <c r="F214">
        <v>1520</v>
      </c>
      <c r="H214" t="str">
        <v>Male</v>
      </c>
      <c r="I214" t="str">
        <f t="shared" si="7"/>
        <v>40-55</v>
      </c>
      <c r="J214">
        <v>280</v>
      </c>
      <c r="K214">
        <v>2950</v>
      </c>
      <c r="L214">
        <v>1520</v>
      </c>
    </row>
    <row r="215" spans="2:12" x14ac:dyDescent="0.35">
      <c r="B215" t="s">
        <v>11</v>
      </c>
      <c r="C215">
        <v>55</v>
      </c>
      <c r="D215">
        <v>1000</v>
      </c>
      <c r="E215">
        <v>1630</v>
      </c>
      <c r="F215">
        <v>80</v>
      </c>
      <c r="H215" t="str">
        <v>Male</v>
      </c>
      <c r="I215" t="str">
        <f t="shared" si="7"/>
        <v>40-55</v>
      </c>
      <c r="J215">
        <v>1000</v>
      </c>
      <c r="K215">
        <v>1630</v>
      </c>
      <c r="L215">
        <v>80</v>
      </c>
    </row>
    <row r="216" spans="2:12" x14ac:dyDescent="0.35">
      <c r="B216" t="s">
        <v>11</v>
      </c>
      <c r="C216">
        <v>56</v>
      </c>
      <c r="D216">
        <v>500</v>
      </c>
      <c r="E216">
        <v>2100</v>
      </c>
      <c r="F216">
        <v>815</v>
      </c>
      <c r="H216" t="str">
        <v>Male</v>
      </c>
      <c r="I216" t="str">
        <f t="shared" si="7"/>
        <v>65+</v>
      </c>
      <c r="J216">
        <v>500</v>
      </c>
      <c r="K216">
        <v>2100</v>
      </c>
      <c r="L216">
        <v>815</v>
      </c>
    </row>
    <row r="217" spans="2:12" x14ac:dyDescent="0.35">
      <c r="B217" t="s">
        <v>11</v>
      </c>
      <c r="C217">
        <v>57</v>
      </c>
      <c r="D217">
        <v>3200</v>
      </c>
      <c r="E217">
        <v>750</v>
      </c>
      <c r="F217">
        <v>1710</v>
      </c>
      <c r="H217" t="str">
        <v>Male</v>
      </c>
      <c r="I217" t="str">
        <f t="shared" si="7"/>
        <v>65+</v>
      </c>
      <c r="J217">
        <v>3200</v>
      </c>
      <c r="K217">
        <v>750</v>
      </c>
      <c r="L217">
        <v>1710</v>
      </c>
    </row>
    <row r="218" spans="2:12" x14ac:dyDescent="0.35">
      <c r="B218" t="s">
        <v>11</v>
      </c>
      <c r="C218">
        <v>58</v>
      </c>
      <c r="D218">
        <v>990</v>
      </c>
      <c r="E218">
        <v>1525</v>
      </c>
      <c r="F218">
        <v>1200</v>
      </c>
      <c r="H218" t="str">
        <v>Male</v>
      </c>
      <c r="I218" t="str">
        <f t="shared" si="7"/>
        <v>65+</v>
      </c>
      <c r="J218">
        <v>990</v>
      </c>
      <c r="K218">
        <v>1525</v>
      </c>
      <c r="L218">
        <v>1200</v>
      </c>
    </row>
    <row r="219" spans="2:12" x14ac:dyDescent="0.35">
      <c r="B219" t="s">
        <v>11</v>
      </c>
      <c r="C219">
        <v>59</v>
      </c>
      <c r="E219">
        <v>3585</v>
      </c>
      <c r="F219">
        <v>2100</v>
      </c>
      <c r="H219" t="str">
        <v>Male</v>
      </c>
      <c r="I219" t="str">
        <f t="shared" si="7"/>
        <v>65+</v>
      </c>
      <c r="J219">
        <v>0</v>
      </c>
      <c r="K219">
        <v>3585</v>
      </c>
      <c r="L219">
        <v>2100</v>
      </c>
    </row>
    <row r="220" spans="2:12" x14ac:dyDescent="0.35">
      <c r="B220" t="s">
        <v>11</v>
      </c>
      <c r="C220">
        <v>60</v>
      </c>
      <c r="D220">
        <v>80</v>
      </c>
      <c r="E220">
        <v>750</v>
      </c>
      <c r="F220">
        <v>3100</v>
      </c>
      <c r="H220" t="str">
        <v>Male</v>
      </c>
      <c r="I220" t="str">
        <f t="shared" si="7"/>
        <v>65+</v>
      </c>
      <c r="J220">
        <v>80</v>
      </c>
      <c r="K220">
        <v>750</v>
      </c>
      <c r="L220">
        <v>3100</v>
      </c>
    </row>
    <row r="221" spans="2:12" x14ac:dyDescent="0.35">
      <c r="B221" t="s">
        <v>11</v>
      </c>
      <c r="C221">
        <v>61</v>
      </c>
      <c r="D221">
        <v>1340</v>
      </c>
      <c r="E221">
        <v>250</v>
      </c>
      <c r="F221">
        <v>2300</v>
      </c>
      <c r="H221" t="str">
        <v>Male</v>
      </c>
      <c r="I221" t="str">
        <f t="shared" si="7"/>
        <v>65+</v>
      </c>
      <c r="J221">
        <v>1340</v>
      </c>
      <c r="K221">
        <v>250</v>
      </c>
      <c r="L221">
        <v>2300</v>
      </c>
    </row>
    <row r="222" spans="2:12" x14ac:dyDescent="0.35">
      <c r="B222" t="s">
        <v>11</v>
      </c>
      <c r="C222">
        <v>62</v>
      </c>
      <c r="D222">
        <v>305</v>
      </c>
      <c r="E222">
        <v>175</v>
      </c>
      <c r="F222">
        <v>4580</v>
      </c>
      <c r="H222" t="str">
        <v>Male</v>
      </c>
      <c r="I222" t="str">
        <f t="shared" si="7"/>
        <v>65+</v>
      </c>
      <c r="J222">
        <v>305</v>
      </c>
      <c r="K222">
        <v>175</v>
      </c>
      <c r="L222">
        <v>4580</v>
      </c>
    </row>
    <row r="223" spans="2:12" x14ac:dyDescent="0.35">
      <c r="B223" t="s">
        <v>11</v>
      </c>
      <c r="C223">
        <v>63</v>
      </c>
      <c r="D223">
        <v>50</v>
      </c>
      <c r="E223">
        <v>2320</v>
      </c>
      <c r="F223">
        <v>5675</v>
      </c>
      <c r="H223" t="str">
        <v>Male</v>
      </c>
      <c r="I223" t="str">
        <f t="shared" si="7"/>
        <v>65+</v>
      </c>
      <c r="J223">
        <v>50</v>
      </c>
      <c r="K223">
        <v>2320</v>
      </c>
      <c r="L223">
        <v>5675</v>
      </c>
    </row>
    <row r="224" spans="2:12" x14ac:dyDescent="0.35">
      <c r="B224" t="s">
        <v>11</v>
      </c>
      <c r="C224">
        <v>64</v>
      </c>
      <c r="D224">
        <v>1690</v>
      </c>
      <c r="E224">
        <v>820</v>
      </c>
      <c r="F224">
        <v>290</v>
      </c>
      <c r="H224" t="str">
        <v>Male</v>
      </c>
      <c r="I224" t="str">
        <f t="shared" si="7"/>
        <v>65+</v>
      </c>
      <c r="J224">
        <v>1690</v>
      </c>
      <c r="K224">
        <v>820</v>
      </c>
      <c r="L224">
        <v>290</v>
      </c>
    </row>
  </sheetData>
  <mergeCells count="12">
    <mergeCell ref="B2:L2"/>
    <mergeCell ref="B110:L110"/>
    <mergeCell ref="K10:L10"/>
    <mergeCell ref="B55:L55"/>
    <mergeCell ref="B73:L73"/>
    <mergeCell ref="B97:L97"/>
    <mergeCell ref="H129:L129"/>
    <mergeCell ref="B128:Q128"/>
    <mergeCell ref="K98:L98"/>
    <mergeCell ref="E3:F3"/>
    <mergeCell ref="H3:I3"/>
    <mergeCell ref="K3:L3"/>
  </mergeCells>
  <pageMargins left="0.7" right="0.7" top="0.75" bottom="0.75" header="0.3" footer="0.3"/>
  <pageSetup paperSize="9" orientation="portrait" r:id="rId8"/>
  <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D06F-054C-486E-AAFE-08E540843763}">
  <dimension ref="A1:N146"/>
  <sheetViews>
    <sheetView showGridLines="0" tabSelected="1" zoomScale="60" zoomScaleNormal="60" workbookViewId="0">
      <selection activeCell="N10" sqref="N10"/>
    </sheetView>
  </sheetViews>
  <sheetFormatPr defaultColWidth="0" defaultRowHeight="14.5" zeroHeight="1" x14ac:dyDescent="0.35"/>
  <cols>
    <col min="1" max="14" width="9.1796875" customWidth="1"/>
    <col min="15" max="16384" width="9.1796875" hidden="1"/>
  </cols>
  <sheetData>
    <row r="1" customFormat="1" x14ac:dyDescent="0.35"/>
    <row r="2" customFormat="1" x14ac:dyDescent="0.35"/>
    <row r="3" customFormat="1" x14ac:dyDescent="0.35"/>
    <row r="4" customFormat="1" x14ac:dyDescent="0.35"/>
    <row r="5" customFormat="1" x14ac:dyDescent="0.35"/>
    <row r="6" customFormat="1" x14ac:dyDescent="0.35"/>
    <row r="7" customFormat="1" x14ac:dyDescent="0.35"/>
    <row r="8" customFormat="1" x14ac:dyDescent="0.35"/>
    <row r="9" customFormat="1" x14ac:dyDescent="0.35"/>
    <row r="10" customFormat="1" x14ac:dyDescent="0.35"/>
    <row r="11" customFormat="1" x14ac:dyDescent="0.35"/>
    <row r="12" customFormat="1" x14ac:dyDescent="0.35"/>
    <row r="13" customFormat="1" x14ac:dyDescent="0.35"/>
    <row r="14" customFormat="1" x14ac:dyDescent="0.35"/>
    <row r="15" customFormat="1" x14ac:dyDescent="0.35"/>
    <row r="16" customFormat="1" x14ac:dyDescent="0.35"/>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hidden="1" x14ac:dyDescent="0.35"/>
    <row r="140" customFormat="1" hidden="1" x14ac:dyDescent="0.35"/>
    <row r="141" customFormat="1" hidden="1" x14ac:dyDescent="0.35"/>
    <row r="142" customFormat="1" hidden="1" x14ac:dyDescent="0.35"/>
    <row r="143" customFormat="1" hidden="1" x14ac:dyDescent="0.35"/>
    <row r="144" customFormat="1" hidden="1" x14ac:dyDescent="0.35"/>
    <row r="145" customFormat="1" hidden="1" x14ac:dyDescent="0.35"/>
    <row r="146" customFormat="1" hidden="1"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A46990D-95D3-470D-B3D1-96E547DAD542}">
  <ds:schemaRefs/>
</ds:datastoreItem>
</file>

<file path=customXml/itemProps2.xml><?xml version="1.0" encoding="utf-8"?>
<ds:datastoreItem xmlns:ds="http://schemas.openxmlformats.org/officeDocument/2006/customXml" ds:itemID="{473DA199-1C81-4D75-8499-3EFD89C016B0}">
  <ds:schemaRefs/>
</ds:datastoreItem>
</file>

<file path=customXml/itemProps3.xml><?xml version="1.0" encoding="utf-8"?>
<ds:datastoreItem xmlns:ds="http://schemas.openxmlformats.org/officeDocument/2006/customXml" ds:itemID="{D90A3903-B96C-42EF-8F77-58194678C8B4}">
  <ds:schemaRefs/>
</ds:datastoreItem>
</file>

<file path=customXml/itemProps4.xml><?xml version="1.0" encoding="utf-8"?>
<ds:datastoreItem xmlns:ds="http://schemas.openxmlformats.org/officeDocument/2006/customXml" ds:itemID="{345CE2B9-08E2-4B23-A208-C441348C4637}">
  <ds:schemaRefs/>
</ds:datastoreItem>
</file>

<file path=customXml/itemProps5.xml><?xml version="1.0" encoding="utf-8"?>
<ds:datastoreItem xmlns:ds="http://schemas.openxmlformats.org/officeDocument/2006/customXml" ds:itemID="{0C29879C-8470-4D0D-8C50-B77AE2C9CF4D}">
  <ds:schemaRefs/>
</ds:datastoreItem>
</file>

<file path=customXml/itemProps6.xml><?xml version="1.0" encoding="utf-8"?>
<ds:datastoreItem xmlns:ds="http://schemas.openxmlformats.org/officeDocument/2006/customXml" ds:itemID="{8E862171-0DE6-48E9-92F3-5AE87A89DF13}">
  <ds:schemaRefs/>
</ds:datastoreItem>
</file>

<file path=customXml/itemProps7.xml><?xml version="1.0" encoding="utf-8"?>
<ds:datastoreItem xmlns:ds="http://schemas.openxmlformats.org/officeDocument/2006/customXml" ds:itemID="{D99C4227-7AB9-493C-B1AA-0E1FF2BCC7D9}">
  <ds:schemaRefs/>
</ds:datastoreItem>
</file>

<file path=customXml/itemProps8.xml><?xml version="1.0" encoding="utf-8"?>
<ds:datastoreItem xmlns:ds="http://schemas.openxmlformats.org/officeDocument/2006/customXml" ds:itemID="{50C4C468-70DF-48AC-8898-208830F09112}">
  <ds:schemaRefs/>
</ds:datastoreItem>
</file>

<file path=customXml/itemProps9.xml><?xml version="1.0" encoding="utf-8"?>
<ds:datastoreItem xmlns:ds="http://schemas.openxmlformats.org/officeDocument/2006/customXml" ds:itemID="{81F86BBE-57BF-47AD-9E44-A931443CD452}">
  <ds:schemaRefs/>
</ds:datastoreItem>
</file>

<file path=customXml/itemProps10.xml><?xml version="1.0" encoding="utf-8"?>
<ds:datastoreItem xmlns:ds="http://schemas.openxmlformats.org/officeDocument/2006/customXml" ds:itemID="{5C143C04-88DC-4BB7-BE38-7D6578E93671}">
  <ds:schemaRefs/>
</ds:datastoreItem>
</file>

<file path=customXml/itemProps11.xml><?xml version="1.0" encoding="utf-8"?>
<ds:datastoreItem xmlns:ds="http://schemas.openxmlformats.org/officeDocument/2006/customXml" ds:itemID="{A9E0712B-7223-4F13-A524-92133738508C}">
  <ds:schemaRefs/>
</ds:datastoreItem>
</file>

<file path=customXml/itemProps12.xml><?xml version="1.0" encoding="utf-8"?>
<ds:datastoreItem xmlns:ds="http://schemas.openxmlformats.org/officeDocument/2006/customXml" ds:itemID="{47F50DB2-47AC-43D9-AACF-6BF1573F0902}">
  <ds:schemaRefs/>
</ds:datastoreItem>
</file>

<file path=customXml/itemProps13.xml><?xml version="1.0" encoding="utf-8"?>
<ds:datastoreItem xmlns:ds="http://schemas.openxmlformats.org/officeDocument/2006/customXml" ds:itemID="{C82E15DA-9BB3-46B7-831D-494EA26419D2}">
  <ds:schemaRefs/>
</ds:datastoreItem>
</file>

<file path=customXml/itemProps14.xml><?xml version="1.0" encoding="utf-8"?>
<ds:datastoreItem xmlns:ds="http://schemas.openxmlformats.org/officeDocument/2006/customXml" ds:itemID="{A5B6E2BF-AA74-475F-B734-27FEBC9E913D}">
  <ds:schemaRefs/>
</ds:datastoreItem>
</file>

<file path=customXml/itemProps15.xml><?xml version="1.0" encoding="utf-8"?>
<ds:datastoreItem xmlns:ds="http://schemas.openxmlformats.org/officeDocument/2006/customXml" ds:itemID="{742942DC-798D-4CE7-AA07-61E01E4C06A2}">
  <ds:schemaRefs/>
</ds:datastoreItem>
</file>

<file path=customXml/itemProps16.xml><?xml version="1.0" encoding="utf-8"?>
<ds:datastoreItem xmlns:ds="http://schemas.openxmlformats.org/officeDocument/2006/customXml" ds:itemID="{E16C082A-AE71-42A0-84CD-08015B85071D}">
  <ds:schemaRefs>
    <ds:schemaRef ds:uri="http://schemas.microsoft.com/DataMashup"/>
  </ds:schemaRefs>
</ds:datastoreItem>
</file>

<file path=customXml/itemProps17.xml><?xml version="1.0" encoding="utf-8"?>
<ds:datastoreItem xmlns:ds="http://schemas.openxmlformats.org/officeDocument/2006/customXml" ds:itemID="{1B008BD3-6D84-4777-A668-EE736B443306}">
  <ds:schemaRefs/>
</ds:datastoreItem>
</file>

<file path=customXml/itemProps18.xml><?xml version="1.0" encoding="utf-8"?>
<ds:datastoreItem xmlns:ds="http://schemas.openxmlformats.org/officeDocument/2006/customXml" ds:itemID="{61BAAEC6-02D6-4097-ACE6-2BEB9B9471B1}">
  <ds:schemaRefs/>
</ds:datastoreItem>
</file>

<file path=customXml/itemProps19.xml><?xml version="1.0" encoding="utf-8"?>
<ds:datastoreItem xmlns:ds="http://schemas.openxmlformats.org/officeDocument/2006/customXml" ds:itemID="{334E6A64-CCF5-43D0-BB26-E4731E804F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retail_sales_dataset</vt:lpstr>
      <vt:lpstr>Deskripsi</vt:lpstr>
      <vt:lpstr>tbCustomer</vt:lpstr>
      <vt:lpstr>tbSales</vt:lpstr>
      <vt:lpstr>tbProduct</vt:lpstr>
      <vt:lpstr>Analisis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Rachman</dc:creator>
  <cp:lastModifiedBy>SALSABILA NURRAHMAH</cp:lastModifiedBy>
  <dcterms:created xsi:type="dcterms:W3CDTF">2023-11-04T07:32:43Z</dcterms:created>
  <dcterms:modified xsi:type="dcterms:W3CDTF">2024-05-27T05:28:28Z</dcterms:modified>
</cp:coreProperties>
</file>