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alvo/Desktop/Epicode esercizi/Esercizi del 12:12:23/M2-1-1/"/>
    </mc:Choice>
  </mc:AlternateContent>
  <xr:revisionPtr revIDLastSave="0" documentId="13_ncr:1_{5E935403-03C5-7842-A464-3FD95CF37174}" xr6:coauthVersionLast="47" xr6:coauthVersionMax="47" xr10:uidLastSave="{00000000-0000-0000-0000-000000000000}"/>
  <bookViews>
    <workbookView xWindow="1680" yWindow="3580" windowWidth="23260" windowHeight="1246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0" hidden="1">Assoluti_Iva!$F$1:$F$999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8" i="7" l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D10" i="3"/>
  <c r="D9" i="3"/>
  <c r="D8" i="3"/>
  <c r="D7" i="3"/>
  <c r="D5" i="3"/>
  <c r="D6" i="3"/>
  <c r="D4" i="3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5" i="1"/>
  <c r="G4" i="1"/>
  <c r="F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5" i="1"/>
  <c r="E6" i="1"/>
  <c r="E7" i="1"/>
  <c r="E8" i="1"/>
  <c r="E9" i="1"/>
  <c r="E10" i="1"/>
  <c r="E11" i="1"/>
  <c r="E4" i="1"/>
  <c r="I4" i="1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16" i="4"/>
  <c r="I23" i="7" l="1"/>
  <c r="I15" i="7"/>
  <c r="I7" i="7"/>
  <c r="I22" i="7"/>
  <c r="I14" i="7"/>
  <c r="I29" i="7"/>
  <c r="I21" i="7"/>
  <c r="I13" i="7"/>
  <c r="I28" i="7"/>
  <c r="I20" i="7"/>
  <c r="I12" i="7"/>
  <c r="I27" i="7"/>
  <c r="I19" i="7"/>
  <c r="I11" i="7"/>
  <c r="I26" i="7"/>
  <c r="I18" i="7"/>
  <c r="I10" i="7"/>
  <c r="I25" i="7"/>
  <c r="I17" i="7"/>
  <c r="I9" i="7"/>
  <c r="I24" i="7"/>
  <c r="I16" i="7"/>
  <c r="I8" i="7"/>
  <c r="H29" i="7"/>
  <c r="H23" i="7"/>
  <c r="H22" i="7"/>
  <c r="H21" i="7"/>
  <c r="H15" i="7"/>
  <c r="H14" i="7"/>
  <c r="H13" i="7"/>
  <c r="H27" i="7"/>
  <c r="H19" i="7"/>
  <c r="H11" i="7"/>
  <c r="H28" i="7"/>
  <c r="H12" i="7"/>
  <c r="H26" i="7"/>
  <c r="H18" i="7"/>
  <c r="H10" i="7"/>
  <c r="H20" i="7"/>
  <c r="H25" i="7"/>
  <c r="H17" i="7"/>
  <c r="H9" i="7"/>
  <c r="H24" i="7"/>
  <c r="H16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<sst xmlns="http://schemas.openxmlformats.org/spreadsheetml/2006/main" count="1004" uniqueCount="656">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</sst>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0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9" fontId="1" fillId="0" borderId="0" xfId="0" applyNumberFormat="1" applyFont="1"/>
    <xf numFmtId="170" fontId="1" fillId="0" borderId="0" xfId="0" applyNumberFormat="1" applyFont="1"/>
    <xf numFmtId="14" fontId="3" fillId="2" borderId="6" xfId="0" applyNumberFormat="1" applyFont="1" applyFill="1" applyBorder="1"/>
  </cellXfs>
  <cellStyles count="1">
    <cellStyle name="Normale" xfId="0" builtinId="0"/>
  </cellStyles>
  <dxfs count="13">
    <dxf>
      <numFmt numFmtId="0" formatCode="General"/>
    </dxf>
    <dxf>
      <fill>
        <patternFill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Cerca_Vert_Spese-style" pivot="0" count="4" xr9:uid="{00000000-0011-0000-FFFF-FFFF01000000}">
      <tableStyleElement type="headerRow" dxfId="9"/>
      <tableStyleElement type="total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Row],[Punteggio]],F3:G6,2,0)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999"/>
  <sheetViews>
    <sheetView topLeftCell="B1" workbookViewId="0">
      <pane ySplit="3" topLeftCell="A5" activePane="bottomLeft" state="frozen"/>
      <selection pane="bottomLeft" activeCell="G5" sqref="G5"/>
    </sheetView>
  </sheetViews>
  <sheetFormatPr baseColWidth="10" defaultColWidth="14.3984375" defaultRowHeight="15" customHeight="1" x14ac:dyDescent="0.2"/>
  <cols>
    <col min="1" max="1" width="41.3984375" customWidth="1"/>
    <col min="2" max="2" width="54.3984375" customWidth="1"/>
    <col min="3" max="3" width="27.19921875" customWidth="1"/>
    <col min="4" max="4" width="17" customWidth="1"/>
    <col min="5" max="5" width="108.3984375" customWidth="1"/>
    <col min="6" max="6" width="20.19921875" customWidth="1"/>
    <col min="7" max="7" width="21.3984375" customWidth="1"/>
    <col min="8" max="8" width="8.59765625" customWidth="1"/>
    <col min="9" max="9" width="13.3984375" customWidth="1"/>
    <col min="10" max="26" width="8.59765625" customWidth="1"/>
  </cols>
  <sheetData>
    <row r="1" spans="1:26" ht="39" customHeight="1" x14ac:dyDescent="0.2">
      <c r="A1" s="54" t="s">
        <v>0</v>
      </c>
      <c r="B1" s="55"/>
      <c r="C1" s="55"/>
      <c r="D1" s="55"/>
      <c r="E1" s="55"/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7" t="s">
        <v>1</v>
      </c>
      <c r="B2" s="55"/>
      <c r="C2" s="55"/>
      <c r="D2" s="55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hidden="1" customHeight="1" x14ac:dyDescent="0.2">
      <c r="A4" s="1" t="s">
        <v>8</v>
      </c>
      <c r="B4" s="1" t="s">
        <v>9</v>
      </c>
      <c r="C4" s="6">
        <v>281000</v>
      </c>
      <c r="D4" s="6">
        <f>C4*IVATOT</f>
        <v>56200</v>
      </c>
      <c r="E4" s="1" t="str">
        <f>CONCATENATE(A4,"      ",B4)</f>
        <v>MON.SVGA 0,28 14" AOC 4VLR      1024 x 768, MPR II, N.I.,  Energy Star Digital</v>
      </c>
      <c r="F4" s="61">
        <f>SUM(C4+G4)</f>
        <v>337200</v>
      </c>
      <c r="G4" s="62">
        <f>C4*IVATOT</f>
        <v>56200</v>
      </c>
      <c r="H4" s="1"/>
      <c r="I4" s="1" t="str">
        <f>SUBSTITUTE(C4,,"")</f>
        <v>281000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>C5*IVATOT</f>
        <v>64600</v>
      </c>
      <c r="E5" s="1" t="str">
        <f t="shared" ref="E5:E68" si="0">CONCATENATE(A5,"      ",B5)</f>
        <v>MON.SVGA 0,28 15" AOC 5VLR      1280 x 1024, MPR II, N.I., Energy Star Digital</v>
      </c>
      <c r="F5" s="62">
        <f>C5*IVATOT</f>
        <v>64600</v>
      </c>
      <c r="G5" s="62">
        <f>SUM(C5+F5)</f>
        <v>387600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>C6*IVATOT</f>
        <v>68800</v>
      </c>
      <c r="E6" s="1" t="str">
        <f t="shared" si="0"/>
        <v>MON.SVGA 0,28 15" AOC 5NLR OSD      1280 x 1024, MPR II, N.I., Energy Star Digital, 69KHz</v>
      </c>
      <c r="F6" s="62">
        <f>C6*IVATOT</f>
        <v>68800</v>
      </c>
      <c r="G6" s="62">
        <f t="shared" ref="G6:G69" si="1">SUM(C6+F6)</f>
        <v>412800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>C7*IVATOT</f>
        <v>72200</v>
      </c>
      <c r="E7" s="1" t="str">
        <f t="shared" si="0"/>
        <v>MON.SVGA 0,28 15" AOC 5GLR+ OSD      1280 x 1024, MPR II,TCO'92 N.I., Energy Star Digit 69KHz</v>
      </c>
      <c r="F7" s="62">
        <f>C7*IVATOT</f>
        <v>72200</v>
      </c>
      <c r="G7" s="62">
        <f t="shared" si="1"/>
        <v>433200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>C8*IVATOT</f>
        <v>104200</v>
      </c>
      <c r="E8" s="1" t="str">
        <f t="shared" si="0"/>
        <v>MON. 15" 0.23 CM500ET HITACHI      1152x870, 75 Hz, MPR II,TCO'92, N.I.,Energy Star, P&amp;P</v>
      </c>
      <c r="F8" s="62">
        <f>C8*IVATOT</f>
        <v>104200</v>
      </c>
      <c r="G8" s="62">
        <f t="shared" si="1"/>
        <v>625200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>C9*IVATOT</f>
        <v>105400</v>
      </c>
      <c r="E9" s="1" t="str">
        <f t="shared" si="0"/>
        <v>MON. 15" 0.28 A500 NEC      1280x1024, 60Hz, MPR II, Energy Star, P&amp;P</v>
      </c>
      <c r="F9" s="62">
        <f>C9*IVATOT</f>
        <v>105400</v>
      </c>
      <c r="G9" s="62">
        <f t="shared" si="1"/>
        <v>632400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>C10*IVATOT</f>
        <v>125200</v>
      </c>
      <c r="E10" s="1" t="str">
        <f t="shared" si="0"/>
        <v>MON.SVGA 0,28 17" AOC 7VLR      1280 x 1024, MPR II, N.I., Energy Star Digital  70KHz</v>
      </c>
      <c r="F10" s="62">
        <f>C10*IVATOT</f>
        <v>125200</v>
      </c>
      <c r="G10" s="62">
        <f t="shared" si="1"/>
        <v>751200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>C11*IVATOT</f>
        <v>131200</v>
      </c>
      <c r="E11" s="1" t="str">
        <f t="shared" si="0"/>
        <v>MON. 15" 0.25 E500 NEC, Croma Clear      1280x1024, 65Hz,TCO'95, MPR II, Energy Star, P&amp;P</v>
      </c>
      <c r="F11" s="62">
        <f>C11*IVATOT</f>
        <v>131200</v>
      </c>
      <c r="G11" s="62">
        <f t="shared" si="1"/>
        <v>787200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>C12*IVATOT</f>
        <v>133200</v>
      </c>
      <c r="E12" s="1" t="str">
        <f t="shared" si="0"/>
        <v>MON.SVGA 0,26 17" AOC 7GLR OSD      1280 x 1024,TCO '92, Energy Star Digital, 85KHz</v>
      </c>
      <c r="F12" s="62">
        <f>C12*IVATOT</f>
        <v>133200</v>
      </c>
      <c r="G12" s="62">
        <f t="shared" si="1"/>
        <v>799200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>C13*IVATOT</f>
        <v>176400</v>
      </c>
      <c r="E13" s="1" t="str">
        <f t="shared" si="0"/>
        <v>MON. 17" 0.28 A700 NEC      1280x1024, 65Hz, MPR II, Energy Star, P&amp;P</v>
      </c>
      <c r="F13" s="62">
        <f>C13*IVATOT</f>
        <v>176400</v>
      </c>
      <c r="G13" s="62">
        <f t="shared" si="1"/>
        <v>1058400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>C14*IVATOT</f>
        <v>221600</v>
      </c>
      <c r="E14" s="1" t="str">
        <f t="shared" si="0"/>
        <v xml:space="preserve">MON. 17" 0.21 CM630ET HITACHI      1280x1024,80 Hz,TCO '95 N.I.,Energy Star, P&amp;P </v>
      </c>
      <c r="F14" s="62">
        <f>C14*IVATOT</f>
        <v>221600</v>
      </c>
      <c r="G14" s="62">
        <f t="shared" si="1"/>
        <v>1329600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>C15*IVATOT</f>
        <v>263200</v>
      </c>
      <c r="E15" s="1" t="str">
        <f t="shared" si="0"/>
        <v>MON. 17" 0.25 P750 NEC, Croma Clear      1600x1280, 75Hz, TCO'92, MPR II, Energy Star, P&amp;P</v>
      </c>
      <c r="F15" s="62">
        <f>C15*IVATOT</f>
        <v>263200</v>
      </c>
      <c r="G15" s="62">
        <f t="shared" si="1"/>
        <v>1579200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>C16*IVATOT</f>
        <v>318800</v>
      </c>
      <c r="E16" s="1" t="str">
        <f t="shared" si="0"/>
        <v xml:space="preserve">MON. 19" 0.22 CM751ET HITACHI      1600x1200,75 Hz,TCO '95 N.I.,Energy Star, P&amp;P </v>
      </c>
      <c r="F16" s="62">
        <f>C16*IVATOT</f>
        <v>318800</v>
      </c>
      <c r="G16" s="62">
        <f t="shared" si="1"/>
        <v>1912800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>C17*IVATOT</f>
        <v>543800</v>
      </c>
      <c r="E17" s="1" t="str">
        <f t="shared" si="0"/>
        <v xml:space="preserve">MON. 21" 0.21 CM802ETM HITACHI      1600x1280,75 Hz,TCO '95 N.I.,Energy Star, P&amp;P </v>
      </c>
      <c r="F17" s="62">
        <f>C17*IVATOT</f>
        <v>543800</v>
      </c>
      <c r="G17" s="62">
        <f t="shared" si="1"/>
        <v>3262800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>C18*IVATOT</f>
        <v>0</v>
      </c>
      <c r="E18" s="1" t="str">
        <f t="shared" si="0"/>
        <v xml:space="preserve">MONITOR  LCD      </v>
      </c>
      <c r="F18" s="62">
        <f>C18*IVATOT</f>
        <v>0</v>
      </c>
      <c r="G18" s="62">
        <f t="shared" si="1"/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>C19*IVATOT</f>
        <v>818400</v>
      </c>
      <c r="E19" s="1" t="str">
        <f t="shared" si="0"/>
        <v>MON. 14" LCD 0.28 LCD400V NEC      1024x768 75Hz, TFT, Energy Star, P&amp;P</v>
      </c>
      <c r="F19" s="62">
        <f>C19*IVATOT</f>
        <v>818400</v>
      </c>
      <c r="G19" s="62">
        <f t="shared" si="1"/>
        <v>4910400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>C20*IVATOT</f>
        <v>2771800</v>
      </c>
      <c r="E20" s="1" t="str">
        <f t="shared" si="0"/>
        <v>MON. 20" LCD 0.31 LCD2000sf NEC      1280X1024 75Hz, TFT, Energy Star, P&amp;P</v>
      </c>
      <c r="F20" s="62">
        <f>C20*IVATOT</f>
        <v>2771800</v>
      </c>
      <c r="G20" s="62">
        <f t="shared" si="1"/>
        <v>16630800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>C21*IVATOT</f>
        <v>0</v>
      </c>
      <c r="E21" s="1" t="str">
        <f t="shared" si="0"/>
        <v xml:space="preserve">SCHEDE MADRI      </v>
      </c>
      <c r="F21" s="62">
        <f>C21*IVATOT</f>
        <v>0</v>
      </c>
      <c r="G21" s="62">
        <f t="shared" si="1"/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>C22*IVATOT</f>
        <v>33400</v>
      </c>
      <c r="E22" s="1" t="str">
        <f t="shared" si="0"/>
        <v>M/B ASUS SP97-V SVGA SHARE MEMORY      PCI/ISA/Media Bus. SIS 5598 Share Memory, 4XPCI, 3XISA</v>
      </c>
      <c r="F22" s="62">
        <f>C22*IVATOT</f>
        <v>33400</v>
      </c>
      <c r="G22" s="62">
        <f t="shared" si="1"/>
        <v>200400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>C23*IVATOT</f>
        <v>40400</v>
      </c>
      <c r="E23" s="1" t="str">
        <f t="shared" si="0"/>
        <v>M/B ASUS TXP4      PCI/ISA/Media Bus.TX/ 2 x 168 Pin DIMM, 4 x 72 Pin</v>
      </c>
      <c r="F23" s="62">
        <f>C23*IVATOT</f>
        <v>40400</v>
      </c>
      <c r="G23" s="62">
        <f t="shared" si="1"/>
        <v>242400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>C24*IVATOT</f>
        <v>40600</v>
      </c>
      <c r="E24" s="1" t="str">
        <f t="shared" si="0"/>
        <v>M/B ASUS SP98AGP-X ATX      PCI/ISA/Media Bus. SIS 5591 Share Memory, 3XPCI, 3XISA</v>
      </c>
      <c r="F24" s="62">
        <f>C24*IVATOT</f>
        <v>40600</v>
      </c>
      <c r="G24" s="62">
        <f t="shared" si="1"/>
        <v>243600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>C25*IVATOT</f>
        <v>46800</v>
      </c>
      <c r="E25" s="1" t="str">
        <f t="shared" si="0"/>
        <v>M/B ASUS TX-97 - E       PCI/ISA/Media Bus.TX/ 2 x 168 Pin DIMM, 4 x 72 Pin</v>
      </c>
      <c r="F25" s="62">
        <f>C25*IVATOT</f>
        <v>46800</v>
      </c>
      <c r="G25" s="62">
        <f t="shared" si="1"/>
        <v>280800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>C26*IVATOT</f>
        <v>50400</v>
      </c>
      <c r="E26" s="1" t="str">
        <f t="shared" si="0"/>
        <v>M/B ASUS TX-97       PCI/ISA/Media Bus.TX/ 3 x 168 Pin DIMM</v>
      </c>
      <c r="F26" s="62">
        <f>C26*IVATOT</f>
        <v>50400</v>
      </c>
      <c r="G26" s="62">
        <f t="shared" si="1"/>
        <v>302400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>C27*IVATOT</f>
        <v>51800</v>
      </c>
      <c r="E27" s="1" t="str">
        <f t="shared" si="0"/>
        <v>M/B ASUS TX-97 - XE ATX NO AUDIO      PCI/ISA/Media Bus.TX/ 2 x 168 Pin DIMM, 4 x 72 Pin</v>
      </c>
      <c r="F27" s="62">
        <f>C27*IVATOT</f>
        <v>51800</v>
      </c>
      <c r="G27" s="62">
        <f t="shared" si="1"/>
        <v>310800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>C28*IVATOT</f>
        <v>53800</v>
      </c>
      <c r="E28" s="1" t="str">
        <f t="shared" si="0"/>
        <v>M/B ASUS P2L97-B      PCI/ISA/Intel 440LX/233-333 Mhz AT BABY</v>
      </c>
      <c r="F28" s="62">
        <f>C28*IVATOT</f>
        <v>53800</v>
      </c>
      <c r="G28" s="62">
        <f t="shared" si="1"/>
        <v>322800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>C29*IVATOT</f>
        <v>54200</v>
      </c>
      <c r="E29" s="1" t="str">
        <f t="shared" si="0"/>
        <v>M/B ASUS  P55T2P4 430HX 512K P5      PCI/ISA/Media Bus.Triton II/ZIF7/75-200 MHz</v>
      </c>
      <c r="F29" s="62">
        <f>C29*IVATOT</f>
        <v>54200</v>
      </c>
      <c r="G29" s="62">
        <f t="shared" si="1"/>
        <v>325200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>C30*IVATOT</f>
        <v>58400</v>
      </c>
      <c r="E30" s="1" t="str">
        <f t="shared" si="0"/>
        <v>M/B ASUS P2L97 ATX      PCI/ISA/Intel 440LX/233-333 Mhz</v>
      </c>
      <c r="F30" s="62">
        <f>C30*IVATOT</f>
        <v>58400</v>
      </c>
      <c r="G30" s="62">
        <f t="shared" si="1"/>
        <v>350400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>C31*IVATOT</f>
        <v>58600</v>
      </c>
      <c r="E31" s="1" t="str">
        <f t="shared" si="0"/>
        <v>M/B ASUS XP55T2P4 512K ATX P5      PCI/ISA/Media Bus.Triton II/ZIF7/ 75-200 MHz</v>
      </c>
      <c r="F31" s="62">
        <f>C31*IVATOT</f>
        <v>58600</v>
      </c>
      <c r="G31" s="62">
        <f t="shared" si="1"/>
        <v>351600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>C32*IVATOT</f>
        <v>61400</v>
      </c>
      <c r="E32" s="1" t="str">
        <f t="shared" si="0"/>
        <v>M/B ASUS TX-97 -XE ATX -CREATIVE VIBRA16      PCI/ISA/Media Bus.TX/ 2 x 168 Pin DIMM, 4 x 72 Pin</v>
      </c>
      <c r="F32" s="62">
        <f>C32*IVATOT</f>
        <v>61400</v>
      </c>
      <c r="G32" s="62">
        <f t="shared" si="1"/>
        <v>368400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>C33*IVATOT</f>
        <v>88000</v>
      </c>
      <c r="E33" s="1" t="str">
        <f t="shared" si="0"/>
        <v>M/B ASUS P2L97-A ATX+VGA AGP 4MB      PCI/ISA/Intel 440LX/233-333 Mhz ATI 3D Rage Pro AGP</v>
      </c>
      <c r="F33" s="62">
        <f>C33*IVATOT</f>
        <v>88000</v>
      </c>
      <c r="G33" s="62">
        <f t="shared" si="1"/>
        <v>528000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>C34*IVATOT</f>
        <v>97400</v>
      </c>
      <c r="E34" s="1" t="str">
        <f t="shared" si="0"/>
        <v>M/B ASUS P2L97-S ADAPTEC ATX      PCI/ISA/Intel 440LX/233-333 Mhz/Adaptec 7880</v>
      </c>
      <c r="F34" s="62">
        <f>C34*IVATOT</f>
        <v>97400</v>
      </c>
      <c r="G34" s="62">
        <f t="shared" si="1"/>
        <v>584400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>C35*IVATOT</f>
        <v>113200</v>
      </c>
      <c r="E35" s="1" t="str">
        <f t="shared" si="0"/>
        <v>M/B ASUS P65UP5+P55T2D 512K DUAL P5      PCI/ISA/Media Bus/Intel 430HX/75-200 Mhz</v>
      </c>
      <c r="F35" s="62">
        <f>C35*IVATOT</f>
        <v>113200</v>
      </c>
      <c r="G35" s="62">
        <f t="shared" si="1"/>
        <v>679200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>C36*IVATOT</f>
        <v>160400</v>
      </c>
      <c r="E36" s="1" t="str">
        <f t="shared" si="0"/>
        <v>M/B ASUS P2L97-DS DUAL P II      PCI/ISA/Intel 440LX/233-333 Mhz/Adaptec 7880</v>
      </c>
      <c r="F36" s="62">
        <f>C36*IVATOT</f>
        <v>160400</v>
      </c>
      <c r="G36" s="62">
        <f t="shared" si="1"/>
        <v>962400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>C37*IVATOT</f>
        <v>315800</v>
      </c>
      <c r="E37" s="1" t="str">
        <f t="shared" si="0"/>
        <v>M/B ASUS P65UP8+PKND DUAL PII      Intel 440FX CPU INTEL RISC i960, SCSI I20 RAID, EXP 1GB</v>
      </c>
      <c r="F37" s="62">
        <f>C37*IVATOT</f>
        <v>315800</v>
      </c>
      <c r="G37" s="62">
        <f t="shared" si="1"/>
        <v>1894800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>C38*IVATOT</f>
        <v>0</v>
      </c>
      <c r="E38" s="1" t="str">
        <f t="shared" si="0"/>
        <v xml:space="preserve">SCHEDE VIDEO      </v>
      </c>
      <c r="F38" s="62">
        <f>C38*IVATOT</f>
        <v>0</v>
      </c>
      <c r="G38" s="62">
        <f t="shared" si="1"/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>C39*IVATOT</f>
        <v>14000</v>
      </c>
      <c r="E39" s="1" t="str">
        <f t="shared" si="0"/>
        <v>SVGA S3 3D PRO VIRGE 2MB      S3 PRO VIRGE DX 2MB Edo exp. 4MB 3D Acc.</v>
      </c>
      <c r="F39" s="62">
        <f>C39*IVATOT</f>
        <v>14000</v>
      </c>
      <c r="G39" s="62">
        <f t="shared" si="1"/>
        <v>84000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>C40*IVATOT</f>
        <v>20800</v>
      </c>
      <c r="E40" s="1" t="str">
        <f t="shared" si="0"/>
        <v>CREATIVE ECLIPSE 4MB      ACC. 2D/3D 4MB LAGUNA 3D max 1600x1200</v>
      </c>
      <c r="F40" s="62">
        <f>C40*IVATOT</f>
        <v>20800</v>
      </c>
      <c r="G40" s="62">
        <f t="shared" si="1"/>
        <v>124800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>C41*IVATOT</f>
        <v>25400</v>
      </c>
      <c r="E41" s="1" t="str">
        <f t="shared" si="0"/>
        <v>ADD-ON MATROX m3D 4MB      MATROX - NEC Power VR PCX2</v>
      </c>
      <c r="F41" s="62">
        <f>C41*IVATOT</f>
        <v>25400</v>
      </c>
      <c r="G41" s="62">
        <f t="shared" si="1"/>
        <v>152400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>C42*IVATOT</f>
        <v>32400</v>
      </c>
      <c r="E42" s="1" t="str">
        <f t="shared" si="0"/>
        <v>ASUS 3DP-V264GT2 4MB TV-OUT      ATI Rage II+ , 2D/3D, DVD Acc.,TV OUT</v>
      </c>
      <c r="F42" s="62">
        <f>C42*IVATOT</f>
        <v>32400</v>
      </c>
      <c r="G42" s="62">
        <f t="shared" si="1"/>
        <v>194400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>C43*IVATOT</f>
        <v>35800</v>
      </c>
      <c r="E43" s="1" t="str">
        <f t="shared" si="0"/>
        <v>SVGA MYSTIQUE 220 "BULK" 4MB      MATROX,MGA 1064SG SGRAM</v>
      </c>
      <c r="F43" s="62">
        <f>C43*IVATOT</f>
        <v>35800</v>
      </c>
      <c r="G43" s="62">
        <f t="shared" si="1"/>
        <v>214800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>C44*IVATOT</f>
        <v>37200</v>
      </c>
      <c r="E44" s="1" t="str">
        <f t="shared" si="0"/>
        <v>ASUS 3DP-V385GX2 4MB TV-OUT       S3 VIRGE/GX2,2D/3D DVD Acc. VIDEO-IN&amp;TV OUT</v>
      </c>
      <c r="F44" s="62">
        <f>C44*IVATOT</f>
        <v>37200</v>
      </c>
      <c r="G44" s="62">
        <f t="shared" si="1"/>
        <v>223200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>C45*IVATOT</f>
        <v>37200</v>
      </c>
      <c r="E45" s="1" t="str">
        <f t="shared" si="0"/>
        <v>ASUS V385GX2 AGP 4MB TV-OUT      S3 VIRGE/GX2,2D/3D DVD Acc. VIDEO-IN&amp;TV OUT</v>
      </c>
      <c r="F45" s="62">
        <f>C45*IVATOT</f>
        <v>37200</v>
      </c>
      <c r="G45" s="62">
        <f t="shared" si="1"/>
        <v>223200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>C46*IVATOT</f>
        <v>40600</v>
      </c>
      <c r="E46" s="1" t="str">
        <f t="shared" si="0"/>
        <v>CREATIVE GRAPHIC EXXTREME 4MB      ACC. 2D/3D 4MB SGRAM T.I.9735AC</v>
      </c>
      <c r="F46" s="62">
        <f>C46*IVATOT</f>
        <v>40600</v>
      </c>
      <c r="G46" s="62">
        <f t="shared" si="1"/>
        <v>243600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>C47*IVATOT</f>
        <v>42400</v>
      </c>
      <c r="E47" s="1" t="str">
        <f t="shared" si="0"/>
        <v>SVGA MYSTIQUE 220  4MB      MATROX,MGA 1064SG SGRAM</v>
      </c>
      <c r="F47" s="62">
        <f>C47*IVATOT</f>
        <v>42400</v>
      </c>
      <c r="G47" s="62">
        <f t="shared" si="1"/>
        <v>254400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>C48*IVATOT</f>
        <v>44400</v>
      </c>
      <c r="E48" s="1" t="str">
        <f t="shared" si="0"/>
        <v>SVGA ACC. 3D/FX VOODO RUSH 4MB      ACC.2D/3D 3D/FX Voodo Rush+AT25 Game+Giochi</v>
      </c>
      <c r="F48" s="62">
        <f>C48*IVATOT</f>
        <v>44400</v>
      </c>
      <c r="G48" s="62">
        <f t="shared" si="1"/>
        <v>266400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>C49*IVATOT</f>
        <v>49000</v>
      </c>
      <c r="E49" s="1" t="str">
        <f t="shared" si="0"/>
        <v>SVGA ACC. 3D/FX VOODO RUSH 6MB      ACC.2D/3D 3D/FX Voodoo Rush+AT25 Game+Giochi</v>
      </c>
      <c r="F49" s="62">
        <f>C49*IVATOT</f>
        <v>49000</v>
      </c>
      <c r="G49" s="62">
        <f t="shared" si="1"/>
        <v>294000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>C50*IVATOT</f>
        <v>50200</v>
      </c>
      <c r="E50" s="1" t="str">
        <f t="shared" si="0"/>
        <v>RAINBOW R. TV      MATROX</v>
      </c>
      <c r="F50" s="62">
        <f>C50*IVATOT</f>
        <v>50200</v>
      </c>
      <c r="G50" s="62">
        <f t="shared" si="1"/>
        <v>301200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>C51*IVATOT</f>
        <v>51400</v>
      </c>
      <c r="E51" s="1" t="str">
        <f t="shared" si="0"/>
        <v>ASUS 3D EXPLORER AGP 4MB TV-OUT      ASUS, 2D/3D, 4MB SGRAM SGS T. RIVA128</v>
      </c>
      <c r="F51" s="62">
        <f>C51*IVATOT</f>
        <v>51400</v>
      </c>
      <c r="G51" s="62">
        <f t="shared" si="1"/>
        <v>308400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>C52*IVATOT</f>
        <v>53800</v>
      </c>
      <c r="E52" s="1" t="str">
        <f t="shared" si="0"/>
        <v>ASUS 3D EXPLORER PCI 4MB TV-OUT      ASUS, 2D/3D, 4MB SGRAM SGS T. RIVA128</v>
      </c>
      <c r="F52" s="62">
        <f>C52*IVATOT</f>
        <v>53800</v>
      </c>
      <c r="G52" s="62">
        <f t="shared" si="1"/>
        <v>322800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>C53*IVATOT</f>
        <v>62800</v>
      </c>
      <c r="E53" s="1" t="str">
        <f t="shared" si="0"/>
        <v xml:space="preserve">SVGA MILLENNIUM II 4MB "BULK"      MATROX,MGA MILLENNIUM II WRAM </v>
      </c>
      <c r="F53" s="62">
        <f>C53*IVATOT</f>
        <v>62800</v>
      </c>
      <c r="G53" s="62">
        <f t="shared" si="1"/>
        <v>376800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>C54*IVATOT</f>
        <v>65000</v>
      </c>
      <c r="E54" s="1" t="str">
        <f t="shared" si="0"/>
        <v>SVGA MILLENNIUM II 4MB AGP      MATROX,MGA MILLENNIUM II WRAM  AGP</v>
      </c>
      <c r="F54" s="62">
        <f>C54*IVATOT</f>
        <v>65000</v>
      </c>
      <c r="G54" s="62">
        <f t="shared" si="1"/>
        <v>390000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>C55*IVATOT</f>
        <v>69400</v>
      </c>
      <c r="E55" s="1" t="str">
        <f t="shared" si="0"/>
        <v>RAINBOW R. STUDIO      per MATROX MYSTIQUE</v>
      </c>
      <c r="F55" s="62">
        <f>C55*IVATOT</f>
        <v>69400</v>
      </c>
      <c r="G55" s="62">
        <f t="shared" si="1"/>
        <v>416400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>C56*IVATOT</f>
        <v>73800</v>
      </c>
      <c r="E56" s="1" t="str">
        <f t="shared" si="0"/>
        <v xml:space="preserve">SVGA MILLENNIUM II 4MB      MATROX,MGA MILLENNIUM II WRAM </v>
      </c>
      <c r="F56" s="62">
        <f>C56*IVATOT</f>
        <v>73800</v>
      </c>
      <c r="G56" s="62">
        <f t="shared" si="1"/>
        <v>442800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>C57*IVATOT</f>
        <v>80400</v>
      </c>
      <c r="E57" s="1" t="str">
        <f t="shared" si="0"/>
        <v>CREATIVE VOODO-2 8MB Add-on      ACC.3D Voodo 3Dfx + Pixelfx PQFP 256pin+Texelfx PQFP208pin</v>
      </c>
      <c r="F57" s="62">
        <f>C57*IVATOT</f>
        <v>80400</v>
      </c>
      <c r="G57" s="62">
        <f t="shared" si="1"/>
        <v>482400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>C58*IVATOT</f>
        <v>94200</v>
      </c>
      <c r="E58" s="1" t="str">
        <f t="shared" si="0"/>
        <v xml:space="preserve">SVGA MILLENNIUM II 8MB "BULK"      MATROX,MGA MILLENNIUM II WRAM </v>
      </c>
      <c r="F58" s="62">
        <f>C58*IVATOT</f>
        <v>94200</v>
      </c>
      <c r="G58" s="62">
        <f t="shared" si="1"/>
        <v>565200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>C59*IVATOT</f>
        <v>95200</v>
      </c>
      <c r="E59" s="1" t="str">
        <f t="shared" si="0"/>
        <v>SVGA MILLENNIUM II 8MB AGP      MATROX,MGA MILLENNIUM II WRAM  AGP</v>
      </c>
      <c r="F59" s="62">
        <f>C59*IVATOT</f>
        <v>95200</v>
      </c>
      <c r="G59" s="62">
        <f t="shared" si="1"/>
        <v>571200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>C60*IVATOT</f>
        <v>98400</v>
      </c>
      <c r="E60" s="1" t="str">
        <f t="shared" si="0"/>
        <v>CREATIVE VOODO-2 12MB Add-on      ACC.3D Voodo 3Dfx + Pixelfx PQFP 256pin+Texelfx PQFP208pin</v>
      </c>
      <c r="F60" s="62">
        <f>C60*IVATOT</f>
        <v>98400</v>
      </c>
      <c r="G60" s="62">
        <f t="shared" si="1"/>
        <v>590400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>C61*IVATOT</f>
        <v>106200</v>
      </c>
      <c r="E61" s="1" t="str">
        <f t="shared" si="0"/>
        <v>VIDEO &amp; GRAPHIC KIT      MATROX MISTIQUE 4MB+ RAINBOW RUNNER</v>
      </c>
      <c r="F61" s="62">
        <f>C61*IVATOT</f>
        <v>106200</v>
      </c>
      <c r="G61" s="62">
        <f t="shared" si="1"/>
        <v>637200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>C62*IVATOT</f>
        <v>110400</v>
      </c>
      <c r="E62" s="1" t="str">
        <f t="shared" si="0"/>
        <v xml:space="preserve">SVGA MILLENNIUM II 8MB      MATROX,MGA MILLENNIUM II WRAM </v>
      </c>
      <c r="F62" s="62">
        <f>C62*IVATOT</f>
        <v>110400</v>
      </c>
      <c r="G62" s="62">
        <f t="shared" si="1"/>
        <v>662400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>C63*IVATOT</f>
        <v>297400</v>
      </c>
      <c r="E63" s="1" t="str">
        <f t="shared" si="0"/>
        <v>ASUS 3DP- V500TX 16MB Work.Prof.3d      3D LABS GLINT500TX,8MB VRAM Frame Buffer,8MB DRAM</v>
      </c>
      <c r="F63" s="62">
        <f>C63*IVATOT</f>
        <v>297400</v>
      </c>
      <c r="G63" s="62">
        <f t="shared" si="1"/>
        <v>1784400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>C64*IVATOT</f>
        <v>0</v>
      </c>
      <c r="E64" s="1" t="str">
        <f t="shared" si="0"/>
        <v xml:space="preserve">SCHEDE I/O      </v>
      </c>
      <c r="F64" s="62">
        <f>C64*IVATOT</f>
        <v>0</v>
      </c>
      <c r="G64" s="62">
        <f t="shared" si="1"/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>C65*IVATOT</f>
        <v>20200</v>
      </c>
      <c r="E65" s="1" t="str">
        <f t="shared" si="0"/>
        <v>Contr. PCI SCSI      Fast SCSI-2</v>
      </c>
      <c r="F65" s="62">
        <f>C65*IVATOT</f>
        <v>20200</v>
      </c>
      <c r="G65" s="62">
        <f t="shared" si="1"/>
        <v>121200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>C66*IVATOT</f>
        <v>7600</v>
      </c>
      <c r="E66" s="1" t="str">
        <f t="shared" si="0"/>
        <v>Contr. PCI EIDE      Tekram 690B, 4 canali EIDE</v>
      </c>
      <c r="F66" s="62">
        <f>C66*IVATOT</f>
        <v>7600</v>
      </c>
      <c r="G66" s="62">
        <f t="shared" si="1"/>
        <v>45600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>C67*IVATOT</f>
        <v>27400</v>
      </c>
      <c r="E67" s="1" t="str">
        <f t="shared" si="0"/>
        <v>Contr. PCI SC200 SCSI-2      ASUS NCR-53C810 Ultra Fast, SCSI-2</v>
      </c>
      <c r="F67" s="62">
        <f>C67*IVATOT</f>
        <v>27400</v>
      </c>
      <c r="G67" s="62">
        <f t="shared" si="1"/>
        <v>164400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>C68*IVATOT</f>
        <v>44400</v>
      </c>
      <c r="E68" s="1" t="str">
        <f t="shared" si="0"/>
        <v>Contr. PCI SC875 Wide SCSI, SCSI-2      ASUS NCR-53C875 Ultra Fast, Wide SCSI e SCSI-2</v>
      </c>
      <c r="F68" s="62">
        <f>C68*IVATOT</f>
        <v>44400</v>
      </c>
      <c r="G68" s="62">
        <f t="shared" si="1"/>
        <v>266400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>C69*IVATOT</f>
        <v>100200</v>
      </c>
      <c r="E69" s="1" t="str">
        <f t="shared" ref="E69:E132" si="2">CONCATENATE(A69,"      ",B69)</f>
        <v>Contr. PCI AHA 2940AU SCSI-2      Adaptec 2940 Ultra Fast, SCSI-2, sw EZ SCSI 4.0</v>
      </c>
      <c r="F69" s="62">
        <f>C69*IVATOT</f>
        <v>100200</v>
      </c>
      <c r="G69" s="62">
        <f t="shared" si="1"/>
        <v>601200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>C70*IVATOT</f>
        <v>85600</v>
      </c>
      <c r="E70" s="1" t="str">
        <f t="shared" si="2"/>
        <v>Contr. PCI AHA 2940UW Wide SCSI OEM      Adaptec 2940 Ultra Fast, Wide SCSI e SCSI-2</v>
      </c>
      <c r="F70" s="62">
        <f>C70*IVATOT</f>
        <v>85600</v>
      </c>
      <c r="G70" s="62">
        <f t="shared" ref="G70:G133" si="3">SUM(C70+F70)</f>
        <v>513600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>C71*IVATOT</f>
        <v>112200</v>
      </c>
      <c r="E71" s="1" t="str">
        <f t="shared" si="2"/>
        <v>Contr. PCI AHA 2940UW Wide SCSI      Adaptec 2940 Ultra Fast, Wide SCSI e SCSI-2, sw EZ SCSI</v>
      </c>
      <c r="F71" s="62">
        <f>C71*IVATOT</f>
        <v>112200</v>
      </c>
      <c r="G71" s="62">
        <f t="shared" si="3"/>
        <v>673200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>C72*IVATOT</f>
        <v>315600</v>
      </c>
      <c r="E72" s="1" t="str">
        <f t="shared" si="2"/>
        <v>Contr.PCI DA2100 Dual Wide SCSI      ASUS Infotrend-500127 dual Ultra Fast, Wide SCSI, RAID</v>
      </c>
      <c r="F72" s="62">
        <f>C72*IVATOT</f>
        <v>315600</v>
      </c>
      <c r="G72" s="62">
        <f t="shared" si="3"/>
        <v>1893600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>C73*IVATOT</f>
        <v>6800</v>
      </c>
      <c r="E73" s="1" t="str">
        <f t="shared" si="2"/>
        <v>Scheda 2 porte seriali, 1 porta parallela      16550 Fast UART</v>
      </c>
      <c r="F73" s="62">
        <f>C73*IVATOT</f>
        <v>6800</v>
      </c>
      <c r="G73" s="62">
        <f t="shared" si="3"/>
        <v>40800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>C74*IVATOT</f>
        <v>4000</v>
      </c>
      <c r="E74" s="1" t="str">
        <f t="shared" si="2"/>
        <v xml:space="preserve">Scheda singola seriale       </v>
      </c>
      <c r="F74" s="62">
        <f>C74*IVATOT</f>
        <v>4000</v>
      </c>
      <c r="G74" s="62">
        <f t="shared" si="3"/>
        <v>24000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>C75*IVATOT</f>
        <v>4600</v>
      </c>
      <c r="E75" s="1" t="str">
        <f t="shared" si="2"/>
        <v xml:space="preserve">Scheda doppia seriale       </v>
      </c>
      <c r="F75" s="62">
        <f>C75*IVATOT</f>
        <v>4600</v>
      </c>
      <c r="G75" s="62">
        <f t="shared" si="3"/>
        <v>27600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>C76*IVATOT</f>
        <v>19600</v>
      </c>
      <c r="E76" s="1" t="str">
        <f t="shared" si="2"/>
        <v xml:space="preserve">Scheda 4 porte seriali      </v>
      </c>
      <c r="F76" s="62">
        <f>C76*IVATOT</f>
        <v>19600</v>
      </c>
      <c r="G76" s="62">
        <f t="shared" si="3"/>
        <v>117600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>C77*IVATOT</f>
        <v>50200</v>
      </c>
      <c r="E77" s="1" t="str">
        <f t="shared" si="2"/>
        <v xml:space="preserve">Scheda 8 porte seriali      </v>
      </c>
      <c r="F77" s="62">
        <f>C77*IVATOT</f>
        <v>50200</v>
      </c>
      <c r="G77" s="62">
        <f t="shared" si="3"/>
        <v>301200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>C78*IVATOT</f>
        <v>3000</v>
      </c>
      <c r="E78" s="1" t="str">
        <f t="shared" si="2"/>
        <v xml:space="preserve">Scheda singola parallela      </v>
      </c>
      <c r="F78" s="62">
        <f>C78*IVATOT</f>
        <v>3000</v>
      </c>
      <c r="G78" s="62">
        <f t="shared" si="3"/>
        <v>18000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>C79*IVATOT</f>
        <v>2800</v>
      </c>
      <c r="E79" s="1" t="str">
        <f t="shared" si="2"/>
        <v xml:space="preserve">Scheda 2 porte joystick      </v>
      </c>
      <c r="F79" s="62">
        <f>C79*IVATOT</f>
        <v>2800</v>
      </c>
      <c r="G79" s="62">
        <f t="shared" si="3"/>
        <v>16800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>C80*IVATOT</f>
        <v>0</v>
      </c>
      <c r="E80" s="1" t="str">
        <f t="shared" si="2"/>
        <v xml:space="preserve">HARD DISK      </v>
      </c>
      <c r="F80" s="62">
        <f>C80*IVATOT</f>
        <v>0</v>
      </c>
      <c r="G80" s="62">
        <f t="shared" si="3"/>
        <v>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>C81*IVATOT</f>
        <v>79800</v>
      </c>
      <c r="E81" s="1" t="str">
        <f t="shared" si="2"/>
        <v>HARD DISK 2.5"  2,1GB U.Dma      2,5" 12mm HITACHI - DK226A-21</v>
      </c>
      <c r="F81" s="62">
        <f>C81*IVATOT</f>
        <v>79800</v>
      </c>
      <c r="G81" s="62">
        <f t="shared" si="3"/>
        <v>478800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>C82*IVATOT</f>
        <v>51800</v>
      </c>
      <c r="E82" s="1" t="str">
        <f t="shared" si="2"/>
        <v xml:space="preserve">HD 2,1 GB Ultra DMA 5400rpm      3,5" ULTRA DMA FUJITSU </v>
      </c>
      <c r="F82" s="62">
        <f>C82*IVATOT</f>
        <v>51800</v>
      </c>
      <c r="G82" s="62">
        <f t="shared" si="3"/>
        <v>310800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>C83*IVATOT</f>
        <v>64800</v>
      </c>
      <c r="E83" s="1" t="str">
        <f t="shared" si="2"/>
        <v xml:space="preserve">HD 3,2 GB Ultra DMA 5400rpm      3,5" ULTRA DMA FUJITSU </v>
      </c>
      <c r="F83" s="62">
        <f>C83*IVATOT</f>
        <v>64800</v>
      </c>
      <c r="G83" s="62">
        <f t="shared" si="3"/>
        <v>388800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>C84*IVATOT</f>
        <v>75600</v>
      </c>
      <c r="E84" s="1" t="str">
        <f t="shared" si="2"/>
        <v xml:space="preserve">HD 4,3 GB Ultra DMA 5400rpm      3,5" ULTRA DMA FUJITSU </v>
      </c>
      <c r="F84" s="62">
        <f>C84*IVATOT</f>
        <v>75600</v>
      </c>
      <c r="G84" s="62">
        <f t="shared" si="3"/>
        <v>453600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>C85*IVATOT</f>
        <v>93800</v>
      </c>
      <c r="E85" s="1" t="str">
        <f t="shared" si="2"/>
        <v xml:space="preserve">HD 5,2 GB Ultra DMA 5400rpm      3,5" ULTRA DMA FUJITSU </v>
      </c>
      <c r="F85" s="62">
        <f>C85*IVATOT</f>
        <v>93800</v>
      </c>
      <c r="G85" s="62">
        <f t="shared" si="3"/>
        <v>562800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>C86*IVATOT</f>
        <v>111200</v>
      </c>
      <c r="E86" s="1" t="str">
        <f t="shared" si="2"/>
        <v xml:space="preserve">HD 6,4 GB Ultra DMA 5400rpm      3,5" ULTRA DMA FUJITSU </v>
      </c>
      <c r="F86" s="62">
        <f>C86*IVATOT</f>
        <v>111200</v>
      </c>
      <c r="G86" s="62">
        <f t="shared" si="3"/>
        <v>667200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>C87*IVATOT</f>
        <v>95200</v>
      </c>
      <c r="E87" s="1" t="str">
        <f t="shared" si="2"/>
        <v>HD 2 GB SCSI III 5400 rpm      3,5" SCSI QUANTUM FIREBALL ST</v>
      </c>
      <c r="F87" s="62">
        <f>C87*IVATOT</f>
        <v>95200</v>
      </c>
      <c r="G87" s="62">
        <f t="shared" si="3"/>
        <v>571200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>C88*IVATOT</f>
        <v>95400</v>
      </c>
      <c r="E88" s="1" t="str">
        <f t="shared" si="2"/>
        <v>HD 3,2 GB SCSI III 5400rpm      3,5" SCSI QUANTUM FIREBALL ST</v>
      </c>
      <c r="F88" s="62">
        <f>C88*IVATOT</f>
        <v>95400</v>
      </c>
      <c r="G88" s="62">
        <f t="shared" si="3"/>
        <v>572400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>C89*IVATOT</f>
        <v>111200</v>
      </c>
      <c r="E89" s="1" t="str">
        <f t="shared" si="2"/>
        <v>HD 4,3 GB SCSI 5400 rpm      3,5" SCSI QUANTUM FIREBALL ST</v>
      </c>
      <c r="F89" s="62">
        <f>C89*IVATOT</f>
        <v>111200</v>
      </c>
      <c r="G89" s="62">
        <f t="shared" si="3"/>
        <v>667200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>C90*IVATOT</f>
        <v>139000</v>
      </c>
      <c r="E90" s="1" t="str">
        <f t="shared" si="2"/>
        <v>HD 4,5 GB SCSI ULTRA WIDE 7200rpm      3,5" SCSI III, QUANTUM VIKING</v>
      </c>
      <c r="F90" s="62">
        <f>C90*IVATOT</f>
        <v>139000</v>
      </c>
      <c r="G90" s="62">
        <f t="shared" si="3"/>
        <v>834000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>C91*IVATOT</f>
        <v>255800</v>
      </c>
      <c r="E91" s="1" t="str">
        <f t="shared" si="2"/>
        <v>HD 4,5 GB SCSI ULTRA WIDE 10.000rpm      3,5" SCSI U.W. SEAGATE CHEETAH</v>
      </c>
      <c r="F91" s="62">
        <f>C91*IVATOT</f>
        <v>255800</v>
      </c>
      <c r="G91" s="62">
        <f t="shared" si="3"/>
        <v>1534800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>C92*IVATOT</f>
        <v>7000</v>
      </c>
      <c r="E92" s="1" t="str">
        <f t="shared" si="2"/>
        <v>FDD 1,44MB      PANASONIC</v>
      </c>
      <c r="F92" s="62">
        <f>C92*IVATOT</f>
        <v>7000</v>
      </c>
      <c r="G92" s="62">
        <f t="shared" si="3"/>
        <v>42000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>C93*IVATOT</f>
        <v>35000</v>
      </c>
      <c r="E93" s="1" t="str">
        <f t="shared" si="2"/>
        <v>FLOPPY DRIVE 120MB      PANASONIC LS-120</v>
      </c>
      <c r="F93" s="62">
        <f>C93*IVATOT</f>
        <v>35000</v>
      </c>
      <c r="G93" s="62">
        <f t="shared" si="3"/>
        <v>210000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>C94*IVATOT</f>
        <v>54400</v>
      </c>
      <c r="E94" s="1" t="str">
        <f t="shared" si="2"/>
        <v>ZIP DRIVE 100MB PARALL.      IOMEGA</v>
      </c>
      <c r="F94" s="62">
        <f>C94*IVATOT</f>
        <v>54400</v>
      </c>
      <c r="G94" s="62">
        <f t="shared" si="3"/>
        <v>326400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>C95*IVATOT</f>
        <v>39600</v>
      </c>
      <c r="E95" s="1" t="str">
        <f t="shared" si="2"/>
        <v>ZIP ATAPI 100MB INTERNO      IOMEGA</v>
      </c>
      <c r="F95" s="62">
        <f>C95*IVATOT</f>
        <v>39600</v>
      </c>
      <c r="G95" s="62">
        <f t="shared" si="3"/>
        <v>237600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>C96*IVATOT</f>
        <v>58000</v>
      </c>
      <c r="E96" s="1" t="str">
        <f t="shared" si="2"/>
        <v>ZIP DRIVE 100MB SCSI      IOMEGA</v>
      </c>
      <c r="F96" s="62">
        <f>C96*IVATOT</f>
        <v>58000</v>
      </c>
      <c r="G96" s="62">
        <f t="shared" si="3"/>
        <v>348000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>C97*IVATOT</f>
        <v>117800</v>
      </c>
      <c r="E97" s="1" t="str">
        <f t="shared" si="2"/>
        <v>JAZ DRIVE 1GB INT.      IOMEGA</v>
      </c>
      <c r="F97" s="62">
        <f>C97*IVATOT</f>
        <v>117800</v>
      </c>
      <c r="G97" s="62">
        <f t="shared" si="3"/>
        <v>706800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>C98*IVATOT</f>
        <v>148600</v>
      </c>
      <c r="E98" s="1" t="str">
        <f t="shared" si="2"/>
        <v>JAZ DRIVE 1GB EXT.      IOMEGA</v>
      </c>
      <c r="F98" s="62">
        <f>C98*IVATOT</f>
        <v>148600</v>
      </c>
      <c r="G98" s="62">
        <f t="shared" si="3"/>
        <v>891600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>C99*IVATOT</f>
        <v>54200</v>
      </c>
      <c r="E99" s="1" t="str">
        <f t="shared" si="2"/>
        <v xml:space="preserve">KIT 10  CARTUCCE ZIP DRIVE       </v>
      </c>
      <c r="F99" s="62">
        <f>C99*IVATOT</f>
        <v>54200</v>
      </c>
      <c r="G99" s="62">
        <f t="shared" si="3"/>
        <v>325200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>C100*IVATOT</f>
        <v>126400</v>
      </c>
      <c r="E100" s="1" t="str">
        <f t="shared" si="2"/>
        <v xml:space="preserve">KIT 3 CARTUCCE JAZ DRIVE       </v>
      </c>
      <c r="F100" s="62">
        <f>C100*IVATOT</f>
        <v>126400</v>
      </c>
      <c r="G100" s="62">
        <f t="shared" si="3"/>
        <v>758400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>C101*IVATOT</f>
        <v>18000</v>
      </c>
      <c r="E101" s="1" t="str">
        <f t="shared" si="2"/>
        <v>KIT 3 CARTUCCE 120MB 3M      per LS-120</v>
      </c>
      <c r="F101" s="62">
        <f>C101*IVATOT</f>
        <v>18000</v>
      </c>
      <c r="G101" s="62">
        <f t="shared" si="3"/>
        <v>108000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>C102*IVATOT</f>
        <v>800</v>
      </c>
      <c r="E102" s="1" t="str">
        <f t="shared" si="2"/>
        <v>FRAME HDD       Kit montaggio Hard Disk 3,5"</v>
      </c>
      <c r="F102" s="62">
        <f>C102*IVATOT</f>
        <v>800</v>
      </c>
      <c r="G102" s="62">
        <f t="shared" si="3"/>
        <v>4800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>C103*IVATOT</f>
        <v>1000</v>
      </c>
      <c r="E103" s="1" t="str">
        <f t="shared" si="2"/>
        <v>FRAME FDD       Kit montaggio Floppy Disk Drive 3,5"</v>
      </c>
      <c r="F103" s="62">
        <f>C103*IVATOT</f>
        <v>1000</v>
      </c>
      <c r="G103" s="62">
        <f t="shared" si="3"/>
        <v>6000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>C104*IVATOT</f>
        <v>8200</v>
      </c>
      <c r="E104" s="1" t="str">
        <f t="shared" si="2"/>
        <v>FRAME REMOVIBILE 3.5"      Kit FRAME REMOVIBILE per HDD 3,5"</v>
      </c>
      <c r="F104" s="62">
        <f>C104*IVATOT</f>
        <v>8200</v>
      </c>
      <c r="G104" s="62">
        <f t="shared" si="3"/>
        <v>49200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>C105*IVATOT</f>
        <v>0</v>
      </c>
      <c r="E105" s="1" t="str">
        <f t="shared" si="2"/>
        <v xml:space="preserve">MAGNETO-OTTICI      </v>
      </c>
      <c r="F105" s="62">
        <f>C105*IVATOT</f>
        <v>0</v>
      </c>
      <c r="G105" s="62">
        <f t="shared" si="3"/>
        <v>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>C106*IVATOT</f>
        <v>147400</v>
      </c>
      <c r="E106" s="1" t="str">
        <f t="shared" si="2"/>
        <v>M.O. + CD 4X,  PD 2000 INT. 650 MB      PLASMON PD2000I</v>
      </c>
      <c r="F106" s="62">
        <f>C106*IVATOT</f>
        <v>147400</v>
      </c>
      <c r="G106" s="62">
        <f t="shared" si="3"/>
        <v>884400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>C107*IVATOT</f>
        <v>182000</v>
      </c>
      <c r="E107" s="1" t="str">
        <f t="shared" si="2"/>
        <v>M.O. + CD 4X,  PD 2000 EXT. 650 MB      PLASMON PD2000E</v>
      </c>
      <c r="F107" s="62">
        <f>C107*IVATOT</f>
        <v>182000</v>
      </c>
      <c r="G107" s="62">
        <f t="shared" si="3"/>
        <v>1092000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>C108*IVATOT</f>
        <v>48200</v>
      </c>
      <c r="E108" s="1" t="str">
        <f t="shared" si="2"/>
        <v xml:space="preserve">KIT 5 CARTUCCE 650 MB      </v>
      </c>
      <c r="F108" s="62">
        <f>C108*IVATOT</f>
        <v>48200</v>
      </c>
      <c r="G108" s="62">
        <f t="shared" si="3"/>
        <v>289200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>C109*IVATOT</f>
        <v>0</v>
      </c>
      <c r="E109" s="1" t="str">
        <f t="shared" si="2"/>
        <v xml:space="preserve">CD ROM      </v>
      </c>
      <c r="F109" s="62">
        <f>C109*IVATOT</f>
        <v>0</v>
      </c>
      <c r="G109" s="62">
        <f t="shared" si="3"/>
        <v>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>C110*IVATOT</f>
        <v>22400</v>
      </c>
      <c r="E110" s="1" t="str">
        <f t="shared" si="2"/>
        <v>CD ROM 24X HITACHI CDR 8330      24 velocita',EIDE</v>
      </c>
      <c r="F110" s="62">
        <f>C110*IVATOT</f>
        <v>22400</v>
      </c>
      <c r="G110" s="62">
        <f t="shared" si="3"/>
        <v>134400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>C111*IVATOT</f>
        <v>22600</v>
      </c>
      <c r="E111" s="1" t="str">
        <f t="shared" si="2"/>
        <v>CD ROM 24X CREATIVE      24 velocita',EIDE</v>
      </c>
      <c r="F111" s="62">
        <f>C111*IVATOT</f>
        <v>22600</v>
      </c>
      <c r="G111" s="62">
        <f t="shared" si="3"/>
        <v>135600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>C112*IVATOT</f>
        <v>24200</v>
      </c>
      <c r="E112" s="1" t="str">
        <f t="shared" si="2"/>
        <v>CD ROM 24X PIONEER 502-S Bulk      24 velocita',EIDE,SLOT-IN</v>
      </c>
      <c r="F112" s="62">
        <f>C112*IVATOT</f>
        <v>24200</v>
      </c>
      <c r="G112" s="62">
        <f t="shared" si="3"/>
        <v>145200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>C113*IVATOT</f>
        <v>32000</v>
      </c>
      <c r="E113" s="1" t="str">
        <f t="shared" si="2"/>
        <v>CD ROM 34X ASUS      34 velocita',EIDE</v>
      </c>
      <c r="F113" s="62">
        <f>C113*IVATOT</f>
        <v>32000</v>
      </c>
      <c r="G113" s="62">
        <f t="shared" si="3"/>
        <v>192000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>C114*IVATOT</f>
        <v>39000</v>
      </c>
      <c r="E114" s="1" t="str">
        <f t="shared" si="2"/>
        <v>CD ROM 24X SCSI NEC      24 velocita',SCSI</v>
      </c>
      <c r="F114" s="62">
        <f>C114*IVATOT</f>
        <v>39000</v>
      </c>
      <c r="G114" s="62">
        <f t="shared" si="3"/>
        <v>234000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>C115*IVATOT</f>
        <v>43000</v>
      </c>
      <c r="E115" s="1" t="str">
        <f t="shared" si="2"/>
        <v>CD ROM 32X SCSI WAITEC      32 velocita',SCSI</v>
      </c>
      <c r="F115" s="62">
        <f>C115*IVATOT</f>
        <v>43000</v>
      </c>
      <c r="G115" s="62">
        <f t="shared" si="3"/>
        <v>258000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>C116*IVATOT</f>
        <v>64200</v>
      </c>
      <c r="E116" s="1" t="str">
        <f t="shared" si="2"/>
        <v>CD ROM PLEXTOR PX-32TSI      32 velocita',SCSI</v>
      </c>
      <c r="F116" s="62">
        <f>C116*IVATOT</f>
        <v>64200</v>
      </c>
      <c r="G116" s="62">
        <f t="shared" si="3"/>
        <v>385200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>C117*IVATOT</f>
        <v>122800</v>
      </c>
      <c r="E117" s="1" t="str">
        <f t="shared" si="2"/>
        <v>DVD CREATIVE KIT ENCORE DXR2      CREATIVE</v>
      </c>
      <c r="F117" s="62">
        <f>C117*IVATOT</f>
        <v>122800</v>
      </c>
      <c r="G117" s="62">
        <f t="shared" si="3"/>
        <v>736800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>C118*IVATOT</f>
        <v>0</v>
      </c>
      <c r="E118" s="1" t="str">
        <f t="shared" si="2"/>
        <v xml:space="preserve">MASTERIZZATORI      </v>
      </c>
      <c r="F118" s="62">
        <f>C118*IVATOT</f>
        <v>0</v>
      </c>
      <c r="G118" s="62">
        <f t="shared" si="3"/>
        <v>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>C119*IVATOT</f>
        <v>6000</v>
      </c>
      <c r="E119" s="1" t="str">
        <f t="shared" si="2"/>
        <v>CONFEZIONE 10 CDR 74'      Kit 10 pz.</v>
      </c>
      <c r="F119" s="62">
        <f>C119*IVATOT</f>
        <v>6000</v>
      </c>
      <c r="G119" s="62">
        <f t="shared" si="3"/>
        <v>36000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>C120*IVATOT</f>
        <v>6800</v>
      </c>
      <c r="E120" s="1" t="str">
        <f t="shared" si="2"/>
        <v>CD RISCRIVIBILE 74'      VERBATIM</v>
      </c>
      <c r="F120" s="62">
        <f>C120*IVATOT</f>
        <v>6800</v>
      </c>
      <c r="G120" s="62">
        <f t="shared" si="3"/>
        <v>40800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>C121*IVATOT</f>
        <v>7000</v>
      </c>
      <c r="E121" s="1" t="str">
        <f t="shared" si="2"/>
        <v>CONFEZIONE 10 CDR 74' KODAK      Kit 10 pz.</v>
      </c>
      <c r="F121" s="62">
        <f>C121*IVATOT</f>
        <v>7000</v>
      </c>
      <c r="G121" s="62">
        <f t="shared" si="3"/>
        <v>42000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>C122*IVATOT</f>
        <v>15400</v>
      </c>
      <c r="E122" s="1" t="str">
        <f t="shared" si="2"/>
        <v>SOFTWARE LABELLER CD KIT      Software per creazione etichette CD</v>
      </c>
      <c r="F122" s="62">
        <f>C122*IVATOT</f>
        <v>15400</v>
      </c>
      <c r="G122" s="62">
        <f t="shared" si="3"/>
        <v>92400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>C123*IVATOT</f>
        <v>144600</v>
      </c>
      <c r="E123" s="1" t="str">
        <f t="shared" si="2"/>
        <v>WAITEC WT48/1 - GEAR -      int. 4 WRITE 8 READ</v>
      </c>
      <c r="F123" s="62">
        <f>C123*IVATOT</f>
        <v>144600</v>
      </c>
      <c r="G123" s="62">
        <f t="shared" si="3"/>
        <v>867600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>C124*IVATOT</f>
        <v>148400</v>
      </c>
      <c r="E124" s="1" t="str">
        <f t="shared" si="2"/>
        <v>WAITEC 2036EI/1 - SOFTWARE       CD RISCRIVIBILE 2REW,2WRI,6READ, EIDE</v>
      </c>
      <c r="F124" s="62">
        <f>C124*IVATOT</f>
        <v>148400</v>
      </c>
      <c r="G124" s="62">
        <f t="shared" si="3"/>
        <v>890400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>C125*IVATOT</f>
        <v>155600</v>
      </c>
      <c r="E125" s="1" t="str">
        <f t="shared" si="2"/>
        <v>RICOH MP6200ADP + SOFT.+5 CDR      CD RISCRIVIBILE 2REW,2WRI,6R E-IDE</v>
      </c>
      <c r="F125" s="62">
        <f>C125*IVATOT</f>
        <v>155600</v>
      </c>
      <c r="G125" s="62">
        <f t="shared" si="3"/>
        <v>933600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>C126*IVATOT</f>
        <v>175600</v>
      </c>
      <c r="E126" s="1" t="str">
        <f t="shared" si="2"/>
        <v>RICOH MP6200SR - SOFTWARE SCSI      CD RISCRIVIBILE 2REW,2WRI,6READ, SCSI</v>
      </c>
      <c r="F126" s="62">
        <f>C126*IVATOT</f>
        <v>175600</v>
      </c>
      <c r="G126" s="62">
        <f t="shared" si="3"/>
        <v>1053600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>C127*IVATOT</f>
        <v>176600</v>
      </c>
      <c r="E127" s="1" t="str">
        <f t="shared" si="2"/>
        <v>WAITEC 2026/1 - SOFTWARE SCSI      CD RISCRIVIBILE 2REW,2WRI,6READ, SCSI</v>
      </c>
      <c r="F127" s="62">
        <f>C127*IVATOT</f>
        <v>176600</v>
      </c>
      <c r="G127" s="62">
        <f t="shared" si="3"/>
        <v>1059600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>C128*IVATOT</f>
        <v>182600</v>
      </c>
      <c r="E128" s="1" t="str">
        <f t="shared" si="2"/>
        <v>CDR 480i PLASMON EASY CD      int. 4 WRITE 8 READ</v>
      </c>
      <c r="F128" s="62">
        <f>C128*IVATOT</f>
        <v>182600</v>
      </c>
      <c r="G128" s="62">
        <f t="shared" si="3"/>
        <v>1095600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>C129*IVATOT</f>
        <v>225000</v>
      </c>
      <c r="E129" s="1" t="str">
        <f t="shared" si="2"/>
        <v>CDR 480e PLASMON EASY CD      ext. 4 WRITE 8 READ</v>
      </c>
      <c r="F129" s="62">
        <f>C129*IVATOT</f>
        <v>225000</v>
      </c>
      <c r="G129" s="62">
        <f t="shared" si="3"/>
        <v>1350000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>C130*IVATOT</f>
        <v>0</v>
      </c>
      <c r="E130" s="1" t="str">
        <f t="shared" si="2"/>
        <v xml:space="preserve">MEMORIE      </v>
      </c>
      <c r="F130" s="62">
        <f>C130*IVATOT</f>
        <v>0</v>
      </c>
      <c r="G130" s="62">
        <f t="shared" si="3"/>
        <v>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>C131*IVATOT</f>
        <v>6600</v>
      </c>
      <c r="E131" s="1" t="str">
        <f t="shared" si="2"/>
        <v xml:space="preserve">SIMM 8MB 72 PIN (EDO)      </v>
      </c>
      <c r="F131" s="62">
        <f>C131*IVATOT</f>
        <v>6600</v>
      </c>
      <c r="G131" s="62">
        <f t="shared" si="3"/>
        <v>39600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>C132*IVATOT</f>
        <v>10400</v>
      </c>
      <c r="E132" s="1" t="str">
        <f t="shared" si="2"/>
        <v xml:space="preserve">SIMM 16MB 72 PIN (EDO)      </v>
      </c>
      <c r="F132" s="62">
        <f>C132*IVATOT</f>
        <v>10400</v>
      </c>
      <c r="G132" s="62">
        <f t="shared" si="3"/>
        <v>62400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>C133*IVATOT</f>
        <v>19400</v>
      </c>
      <c r="E133" s="1" t="str">
        <f t="shared" ref="E133:E196" si="4">CONCATENATE(A133,"      ",B133)</f>
        <v xml:space="preserve">SIMM 32MB 72 PIN (EDO)      </v>
      </c>
      <c r="F133" s="62">
        <f>C133*IVATOT</f>
        <v>19400</v>
      </c>
      <c r="G133" s="62">
        <f t="shared" si="3"/>
        <v>116400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>C134*IVATOT</f>
        <v>0</v>
      </c>
      <c r="E134" s="1" t="str">
        <f t="shared" si="4"/>
        <v xml:space="preserve">MODEM FAX - VIDEOCAMERA       </v>
      </c>
      <c r="F134" s="62">
        <f>C134*IVATOT</f>
        <v>0</v>
      </c>
      <c r="G134" s="62">
        <f t="shared" ref="G134:G197" si="5">SUM(C134+F134)</f>
        <v>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>C135*IVATOT</f>
        <v>26200</v>
      </c>
      <c r="E135" s="1" t="str">
        <f t="shared" si="4"/>
        <v>M/F MOTOROLA 3400PRO 28800 EXT      MOTOROLA</v>
      </c>
      <c r="F135" s="62">
        <f>C135*IVATOT</f>
        <v>26200</v>
      </c>
      <c r="G135" s="62">
        <f t="shared" si="5"/>
        <v>157200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>C136*IVATOT</f>
        <v>33800</v>
      </c>
      <c r="E136" s="1" t="str">
        <f t="shared" si="4"/>
        <v>M/F LEONARDO PC 33600 INT OEM      DIGICOM</v>
      </c>
      <c r="F136" s="62">
        <f>C136*IVATOT</f>
        <v>33800</v>
      </c>
      <c r="G136" s="62">
        <f t="shared" si="5"/>
        <v>202800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>C137*IVATOT</f>
        <v>38000</v>
      </c>
      <c r="E137" s="1" t="str">
        <f t="shared" si="4"/>
        <v>M/F LEONARDO PC 33600 EXT      DIGICOM</v>
      </c>
      <c r="F137" s="62">
        <f>C137*IVATOT</f>
        <v>38000</v>
      </c>
      <c r="G137" s="62">
        <f t="shared" si="5"/>
        <v>228000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>C138*IVATOT</f>
        <v>38200</v>
      </c>
      <c r="E138" s="1" t="str">
        <f t="shared" si="4"/>
        <v>M/F MOTOROLA 56K  EXT BULK      MOTOROLA</v>
      </c>
      <c r="F138" s="62">
        <f>C138*IVATOT</f>
        <v>38200</v>
      </c>
      <c r="G138" s="62">
        <f t="shared" si="5"/>
        <v>229200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>C139*IVATOT</f>
        <v>39400</v>
      </c>
      <c r="E139" s="1" t="str">
        <f t="shared" si="4"/>
        <v>M/F LEONARDO PC 33600 INT      DIGICOM</v>
      </c>
      <c r="F139" s="62">
        <f>C139*IVATOT</f>
        <v>39400</v>
      </c>
      <c r="G139" s="62">
        <f t="shared" si="5"/>
        <v>236400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>C140*IVATOT</f>
        <v>40200</v>
      </c>
      <c r="E140" s="1" t="str">
        <f t="shared" si="4"/>
        <v>M/F TIZIANO 33600 EXT      DIGICOM</v>
      </c>
      <c r="F140" s="62">
        <f>C140*IVATOT</f>
        <v>40200</v>
      </c>
      <c r="G140" s="62">
        <f t="shared" si="5"/>
        <v>241200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>C141*IVATOT</f>
        <v>44000</v>
      </c>
      <c r="E141" s="1" t="str">
        <f t="shared" si="4"/>
        <v>M/F SPORTSTER FLASH 33600 EXT ITA       US ROBOTICS</v>
      </c>
      <c r="F141" s="62">
        <f>C141*IVATOT</f>
        <v>44000</v>
      </c>
      <c r="G141" s="62">
        <f t="shared" si="5"/>
        <v>264000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>C142*IVATOT</f>
        <v>50000</v>
      </c>
      <c r="E142" s="1" t="str">
        <f t="shared" si="4"/>
        <v>M/F MOTOROLA 56K  EXT      MOTOROLA</v>
      </c>
      <c r="F142" s="62">
        <f>C142*IVATOT</f>
        <v>50000</v>
      </c>
      <c r="G142" s="62">
        <f t="shared" si="5"/>
        <v>300000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>C143*IVATOT</f>
        <v>51400</v>
      </c>
      <c r="E143" s="1" t="str">
        <f t="shared" si="4"/>
        <v>M/F LEONARDO  56K  EXT      DIGICOM</v>
      </c>
      <c r="F143" s="62">
        <f>C143*IVATOT</f>
        <v>51400</v>
      </c>
      <c r="G143" s="62">
        <f t="shared" si="5"/>
        <v>308400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>C144*IVATOT</f>
        <v>55600</v>
      </c>
      <c r="E144" s="1" t="str">
        <f t="shared" si="4"/>
        <v>M/F TIZIANO 56K EXT      DIGICOM</v>
      </c>
      <c r="F144" s="62">
        <f>C144*IVATOT</f>
        <v>55600</v>
      </c>
      <c r="G144" s="62">
        <f t="shared" si="5"/>
        <v>333600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>C145*IVATOT</f>
        <v>56000</v>
      </c>
      <c r="E145" s="1" t="str">
        <f t="shared" si="4"/>
        <v>M/F SPORTSTER MESSAGE PLUS      US ROBOTICS</v>
      </c>
      <c r="F145" s="62">
        <f>C145*IVATOT</f>
        <v>56000</v>
      </c>
      <c r="G145" s="62">
        <f t="shared" si="5"/>
        <v>336000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>C146*IVATOT</f>
        <v>60000</v>
      </c>
      <c r="E146" s="1" t="str">
        <f t="shared" si="4"/>
        <v>M/F LEONARDO PCMCIA 33600      DIGICOM</v>
      </c>
      <c r="F146" s="62">
        <f>C146*IVATOT</f>
        <v>60000</v>
      </c>
      <c r="G146" s="62">
        <f t="shared" si="5"/>
        <v>360000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>C147*IVATOT</f>
        <v>61000</v>
      </c>
      <c r="E147" s="1" t="str">
        <f t="shared" si="4"/>
        <v>KIT VIDEOCONFERENZA "GALILEO"      DIGICOM / H.324</v>
      </c>
      <c r="F147" s="62">
        <f>C147*IVATOT</f>
        <v>61000</v>
      </c>
      <c r="G147" s="62">
        <f t="shared" si="5"/>
        <v>366000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>C148*IVATOT</f>
        <v>67000</v>
      </c>
      <c r="E148" s="1" t="str">
        <f t="shared" si="4"/>
        <v>MODEM ISDN TINTORETTO EXT.      DIGICOM</v>
      </c>
      <c r="F148" s="62">
        <f>C148*IVATOT</f>
        <v>67000</v>
      </c>
      <c r="G148" s="62">
        <f t="shared" si="5"/>
        <v>402000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>C149*IVATOT</f>
        <v>72000</v>
      </c>
      <c r="E149" s="1" t="str">
        <f t="shared" si="4"/>
        <v>M/F LEONARDO PCMCIA 56K      DIGICOM</v>
      </c>
      <c r="F149" s="62">
        <f>C149*IVATOT</f>
        <v>72000</v>
      </c>
      <c r="G149" s="62">
        <f t="shared" si="5"/>
        <v>432000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>C150*IVATOT</f>
        <v>85800</v>
      </c>
      <c r="E150" s="1" t="str">
        <f t="shared" si="4"/>
        <v>MODEM MOTOROLA ISDN  EXT.64/128K      MOTOROLA</v>
      </c>
      <c r="F150" s="62">
        <f>C150*IVATOT</f>
        <v>85800</v>
      </c>
      <c r="G150" s="62">
        <f t="shared" si="5"/>
        <v>514800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>C151*IVATOT</f>
        <v>140200</v>
      </c>
      <c r="E151" s="1" t="str">
        <f t="shared" si="4"/>
        <v>M/F ISDN DONATELLO EXT.      DIGICOM</v>
      </c>
      <c r="F151" s="62">
        <f>C151*IVATOT</f>
        <v>140200</v>
      </c>
      <c r="G151" s="62">
        <f t="shared" si="5"/>
        <v>841200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>C152*IVATOT</f>
        <v>0</v>
      </c>
      <c r="E152" s="1" t="str">
        <f t="shared" si="4"/>
        <v xml:space="preserve">MULTIMEDIA      </v>
      </c>
      <c r="F152" s="62">
        <f>C152*IVATOT</f>
        <v>0</v>
      </c>
      <c r="G152" s="62">
        <f t="shared" si="5"/>
        <v>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>C153*IVATOT</f>
        <v>18000</v>
      </c>
      <c r="E153" s="1" t="str">
        <f t="shared" si="4"/>
        <v>SOUND AXP201/U PCI 64      Asus - ESS Maestro-1 Audio accellerator</v>
      </c>
      <c r="F153" s="62">
        <f>C153*IVATOT</f>
        <v>18000</v>
      </c>
      <c r="G153" s="62">
        <f t="shared" si="5"/>
        <v>108000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>C154*IVATOT</f>
        <v>13800</v>
      </c>
      <c r="E154" s="1" t="str">
        <f t="shared" si="4"/>
        <v>SOUND BLASTER 16 PnP  O.E.M.      Creative</v>
      </c>
      <c r="F154" s="62">
        <f>C154*IVATOT</f>
        <v>13800</v>
      </c>
      <c r="G154" s="62">
        <f t="shared" si="5"/>
        <v>82800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>C155*IVATOT</f>
        <v>17800</v>
      </c>
      <c r="E155" s="1" t="str">
        <f t="shared" si="4"/>
        <v>SOUND BLASTER 16 PnP NO IDE      Creative</v>
      </c>
      <c r="F155" s="62">
        <f>C155*IVATOT</f>
        <v>17800</v>
      </c>
      <c r="G155" s="62">
        <f t="shared" si="5"/>
        <v>106800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>C156*IVATOT</f>
        <v>27600</v>
      </c>
      <c r="E156" s="1" t="str">
        <f t="shared" si="4"/>
        <v>SOUND BLASTER AWE64 STD OEM      Creative</v>
      </c>
      <c r="F156" s="62">
        <f>C156*IVATOT</f>
        <v>27600</v>
      </c>
      <c r="G156" s="62">
        <f t="shared" si="5"/>
        <v>165600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>C157*IVATOT</f>
        <v>39200</v>
      </c>
      <c r="E157" s="1" t="str">
        <f t="shared" si="4"/>
        <v>SOUND BLASTER AWE64 STANDARD      Creative</v>
      </c>
      <c r="F157" s="62">
        <f>C157*IVATOT</f>
        <v>39200</v>
      </c>
      <c r="G157" s="62">
        <f t="shared" si="5"/>
        <v>235200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>C158*IVATOT</f>
        <v>65800</v>
      </c>
      <c r="E158" s="1" t="str">
        <f t="shared" si="4"/>
        <v>SOUND BLASTER AWE64 GOLD PNP       Creative</v>
      </c>
      <c r="F158" s="62">
        <f>C158*IVATOT</f>
        <v>65800</v>
      </c>
      <c r="G158" s="62">
        <f t="shared" si="5"/>
        <v>394800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>C159*IVATOT</f>
        <v>59000</v>
      </c>
      <c r="E159" s="1" t="str">
        <f t="shared" si="4"/>
        <v>KIT "DISCOVERY AWE64" 24X PNP      Creative</v>
      </c>
      <c r="F159" s="62">
        <f>C159*IVATOT</f>
        <v>59000</v>
      </c>
      <c r="G159" s="62">
        <f t="shared" si="5"/>
        <v>354000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>C160*IVATOT</f>
        <v>3800</v>
      </c>
      <c r="E160" s="1" t="str">
        <f t="shared" si="4"/>
        <v>SPEAKERS MLI-699      MLI-60</v>
      </c>
      <c r="F160" s="62">
        <f>C160*IVATOT</f>
        <v>3800</v>
      </c>
      <c r="G160" s="62">
        <f t="shared" si="5"/>
        <v>22800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>C161*IVATOT</f>
        <v>5200</v>
      </c>
      <c r="E161" s="1" t="str">
        <f t="shared" si="4"/>
        <v>SPEAKER 25 W      FS-60</v>
      </c>
      <c r="F161" s="62">
        <f>C161*IVATOT</f>
        <v>5200</v>
      </c>
      <c r="G161" s="62">
        <f t="shared" si="5"/>
        <v>31200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>C162*IVATOT</f>
        <v>5600</v>
      </c>
      <c r="E162" s="1" t="str">
        <f t="shared" si="4"/>
        <v>SPEAKER PROFESSIONAL 70 W      FS-70</v>
      </c>
      <c r="F162" s="62">
        <f>C162*IVATOT</f>
        <v>5600</v>
      </c>
      <c r="G162" s="62">
        <f t="shared" si="5"/>
        <v>33600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>C163*IVATOT</f>
        <v>11200</v>
      </c>
      <c r="E163" s="1" t="str">
        <f t="shared" si="4"/>
        <v>ULTRA SPEAKER 130W      FS-100</v>
      </c>
      <c r="F163" s="62">
        <f>C163*IVATOT</f>
        <v>11200</v>
      </c>
      <c r="G163" s="62">
        <f t="shared" si="5"/>
        <v>67200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>C164*IVATOT</f>
        <v>0</v>
      </c>
      <c r="E164" s="1" t="str">
        <f t="shared" si="4"/>
        <v xml:space="preserve">MICROPROCESSORI      </v>
      </c>
      <c r="F164" s="62">
        <f>C164*IVATOT</f>
        <v>0</v>
      </c>
      <c r="G164" s="62">
        <f t="shared" si="5"/>
        <v>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>C165*IVATOT</f>
        <v>43200</v>
      </c>
      <c r="E165" s="1" t="str">
        <f t="shared" si="4"/>
        <v xml:space="preserve">PENTIUM 166 INTEL MMX      </v>
      </c>
      <c r="F165" s="62">
        <f>C165*IVATOT</f>
        <v>43200</v>
      </c>
      <c r="G165" s="62">
        <f t="shared" si="5"/>
        <v>259200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>C166*IVATOT</f>
        <v>50000</v>
      </c>
      <c r="E166" s="1" t="str">
        <f t="shared" si="4"/>
        <v xml:space="preserve">PENTIUM 200 INTEL MMX      </v>
      </c>
      <c r="F166" s="62">
        <f>C166*IVATOT</f>
        <v>50000</v>
      </c>
      <c r="G166" s="62">
        <f t="shared" si="5"/>
        <v>300000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>C167*IVATOT</f>
        <v>76400</v>
      </c>
      <c r="E167" s="1" t="str">
        <f t="shared" si="4"/>
        <v xml:space="preserve">PENTIUM 233 INTEL MMX      </v>
      </c>
      <c r="F167" s="62">
        <f>C167*IVATOT</f>
        <v>76400</v>
      </c>
      <c r="G167" s="62">
        <f t="shared" si="5"/>
        <v>458400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>C168*IVATOT</f>
        <v>104800</v>
      </c>
      <c r="E168" s="1" t="str">
        <f t="shared" si="4"/>
        <v xml:space="preserve">PENTIUM II 233 INTEL 512k      </v>
      </c>
      <c r="F168" s="62">
        <f>C168*IVATOT</f>
        <v>104800</v>
      </c>
      <c r="G168" s="62">
        <f t="shared" si="5"/>
        <v>628800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>C169*IVATOT</f>
        <v>151400</v>
      </c>
      <c r="E169" s="1" t="str">
        <f t="shared" si="4"/>
        <v xml:space="preserve">PENTIUM II 266 INTEL 512k      </v>
      </c>
      <c r="F169" s="62">
        <f>C169*IVATOT</f>
        <v>151400</v>
      </c>
      <c r="G169" s="62">
        <f t="shared" si="5"/>
        <v>908400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>C170*IVATOT</f>
        <v>209000</v>
      </c>
      <c r="E170" s="1" t="str">
        <f t="shared" si="4"/>
        <v xml:space="preserve">PENTIUM II 300 INTEL 512K      </v>
      </c>
      <c r="F170" s="62">
        <f>C170*IVATOT</f>
        <v>209000</v>
      </c>
      <c r="G170" s="62">
        <f t="shared" si="5"/>
        <v>1254000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>C171*IVATOT</f>
        <v>313600</v>
      </c>
      <c r="E171" s="1" t="str">
        <f t="shared" si="4"/>
        <v xml:space="preserve">PENTIUM II 333 INTEL 512K      </v>
      </c>
      <c r="F171" s="62">
        <f>C171*IVATOT</f>
        <v>313600</v>
      </c>
      <c r="G171" s="62">
        <f t="shared" si="5"/>
        <v>1881600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>C172*IVATOT</f>
        <v>23400</v>
      </c>
      <c r="E172" s="1" t="str">
        <f t="shared" si="4"/>
        <v xml:space="preserve">SGS P 166+      </v>
      </c>
      <c r="F172" s="62">
        <f>C172*IVATOT</f>
        <v>23400</v>
      </c>
      <c r="G172" s="62">
        <f t="shared" si="5"/>
        <v>140400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>C173*IVATOT</f>
        <v>31600</v>
      </c>
      <c r="E173" s="1" t="str">
        <f t="shared" si="4"/>
        <v xml:space="preserve">IBM 200 MX      </v>
      </c>
      <c r="F173" s="62">
        <f>C173*IVATOT</f>
        <v>31600</v>
      </c>
      <c r="G173" s="62">
        <f t="shared" si="5"/>
        <v>189600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>C174*IVATOT</f>
        <v>52000</v>
      </c>
      <c r="E174" s="1" t="str">
        <f t="shared" si="4"/>
        <v xml:space="preserve">IBM 233 MX      </v>
      </c>
      <c r="F174" s="62">
        <f>C174*IVATOT</f>
        <v>52000</v>
      </c>
      <c r="G174" s="62">
        <f t="shared" si="5"/>
        <v>312000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>C175*IVATOT</f>
        <v>38600</v>
      </c>
      <c r="E175" s="1" t="str">
        <f t="shared" si="4"/>
        <v xml:space="preserve">AMD K6-166      </v>
      </c>
      <c r="F175" s="62">
        <f>C175*IVATOT</f>
        <v>38600</v>
      </c>
      <c r="G175" s="62">
        <f t="shared" si="5"/>
        <v>231600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>C176*IVATOT</f>
        <v>54000</v>
      </c>
      <c r="E176" s="1" t="str">
        <f t="shared" si="4"/>
        <v xml:space="preserve">AMD K6-200      </v>
      </c>
      <c r="F176" s="62">
        <f>C176*IVATOT</f>
        <v>54000</v>
      </c>
      <c r="G176" s="62">
        <f t="shared" si="5"/>
        <v>324000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>C177*IVATOT</f>
        <v>62800</v>
      </c>
      <c r="E177" s="1" t="str">
        <f t="shared" si="4"/>
        <v xml:space="preserve">AMD K6-233      </v>
      </c>
      <c r="F177" s="62">
        <f>C177*IVATOT</f>
        <v>62800</v>
      </c>
      <c r="G177" s="62">
        <f t="shared" si="5"/>
        <v>376800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>C178*IVATOT</f>
        <v>178800</v>
      </c>
      <c r="E178" s="1" t="str">
        <f t="shared" si="4"/>
        <v xml:space="preserve">PENTIUM PRO 180 MZH      </v>
      </c>
      <c r="F178" s="62">
        <f>C178*IVATOT</f>
        <v>178800</v>
      </c>
      <c r="G178" s="62">
        <f t="shared" si="5"/>
        <v>1072800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>C179*IVATOT</f>
        <v>208000</v>
      </c>
      <c r="E179" s="1" t="str">
        <f t="shared" si="4"/>
        <v xml:space="preserve">PENTIUM PRO 200 MZH      </v>
      </c>
      <c r="F179" s="62">
        <f>C179*IVATOT</f>
        <v>208000</v>
      </c>
      <c r="G179" s="62">
        <f t="shared" si="5"/>
        <v>1248000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>C180*IVATOT</f>
        <v>1600</v>
      </c>
      <c r="E180" s="1" t="str">
        <f t="shared" si="4"/>
        <v xml:space="preserve">VENTOLINA PENTIUM 75-166      </v>
      </c>
      <c r="F180" s="62">
        <f>C180*IVATOT</f>
        <v>1600</v>
      </c>
      <c r="G180" s="62">
        <f t="shared" si="5"/>
        <v>9600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>C181*IVATOT</f>
        <v>2000</v>
      </c>
      <c r="E181" s="1" t="str">
        <f t="shared" si="4"/>
        <v xml:space="preserve">VENTOLINA PENTIUM 200      </v>
      </c>
      <c r="F181" s="62">
        <f>C181*IVATOT</f>
        <v>2000</v>
      </c>
      <c r="G181" s="62">
        <f t="shared" si="5"/>
        <v>12000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>C182*IVATOT</f>
        <v>4800</v>
      </c>
      <c r="E182" s="1" t="str">
        <f t="shared" si="4"/>
        <v xml:space="preserve">VENTOLA PER PENTIUM PRO      </v>
      </c>
      <c r="F182" s="62">
        <f>C182*IVATOT</f>
        <v>4800</v>
      </c>
      <c r="G182" s="62">
        <f t="shared" si="5"/>
        <v>28800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>C183*IVATOT</f>
        <v>2200</v>
      </c>
      <c r="E183" s="1" t="str">
        <f t="shared" si="4"/>
        <v xml:space="preserve">VENTOLINA PER IBM/CYRIX 686       </v>
      </c>
      <c r="F183" s="62">
        <f>C183*IVATOT</f>
        <v>2200</v>
      </c>
      <c r="G183" s="62">
        <f t="shared" si="5"/>
        <v>13200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>C184*IVATOT</f>
        <v>2000</v>
      </c>
      <c r="E184" s="1" t="str">
        <f t="shared" si="4"/>
        <v xml:space="preserve">VENTOLA 3 PIN per TX97       </v>
      </c>
      <c r="F184" s="62">
        <f>C184*IVATOT</f>
        <v>2000</v>
      </c>
      <c r="G184" s="62">
        <f t="shared" si="5"/>
        <v>12000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>C185*IVATOT</f>
        <v>5200</v>
      </c>
      <c r="E185" s="1" t="str">
        <f t="shared" si="4"/>
        <v xml:space="preserve">VENTOLA PENTIUM II       </v>
      </c>
      <c r="F185" s="62">
        <f>C185*IVATOT</f>
        <v>5200</v>
      </c>
      <c r="G185" s="62">
        <f t="shared" si="5"/>
        <v>31200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>C186*IVATOT</f>
        <v>0</v>
      </c>
      <c r="E186" s="1" t="str">
        <f t="shared" si="4"/>
        <v xml:space="preserve">TASTIERE      </v>
      </c>
      <c r="F186" s="62">
        <f>C186*IVATOT</f>
        <v>0</v>
      </c>
      <c r="G186" s="62">
        <f t="shared" si="5"/>
        <v>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>C187*IVATOT</f>
        <v>4400</v>
      </c>
      <c r="E187" s="1" t="str">
        <f t="shared" si="4"/>
        <v>TAST. ITA 105 TASTI WIN 95      UNIKEY</v>
      </c>
      <c r="F187" s="62">
        <f>C187*IVATOT</f>
        <v>4400</v>
      </c>
      <c r="G187" s="62">
        <f t="shared" si="5"/>
        <v>26400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>C188*IVATOT</f>
        <v>12600</v>
      </c>
      <c r="E188" s="1" t="str">
        <f t="shared" si="4"/>
        <v>TAST. ITA   79t      BTC</v>
      </c>
      <c r="F188" s="62">
        <f>C188*IVATOT</f>
        <v>12600</v>
      </c>
      <c r="G188" s="62">
        <f t="shared" si="5"/>
        <v>75600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>C189*IVATOT</f>
        <v>12600</v>
      </c>
      <c r="E189" s="1" t="str">
        <f t="shared" si="4"/>
        <v>TAST. USA 79t      BTC</v>
      </c>
      <c r="F189" s="62">
        <f>C189*IVATOT</f>
        <v>12600</v>
      </c>
      <c r="G189" s="62">
        <f t="shared" si="5"/>
        <v>75600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>C190*IVATOT</f>
        <v>5200</v>
      </c>
      <c r="E190" s="1" t="str">
        <f t="shared" si="4"/>
        <v>TAST. USA 105 TASTI WIN95      BTC</v>
      </c>
      <c r="F190" s="62">
        <f>C190*IVATOT</f>
        <v>5200</v>
      </c>
      <c r="G190" s="62">
        <f t="shared" si="5"/>
        <v>31200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>C191*IVATOT</f>
        <v>5000</v>
      </c>
      <c r="E191" s="1" t="str">
        <f t="shared" si="4"/>
        <v>TAST. ITA  105 TASTI NMB, WIN95      NMB</v>
      </c>
      <c r="F191" s="62">
        <f>C191*IVATOT</f>
        <v>5000</v>
      </c>
      <c r="G191" s="62">
        <f t="shared" si="5"/>
        <v>30000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>C192*IVATOT</f>
        <v>5000</v>
      </c>
      <c r="E192" s="1" t="str">
        <f t="shared" si="4"/>
        <v>TAST. ITA  105 TASTI NMB, PS/2 WIN95      NMB</v>
      </c>
      <c r="F192" s="62">
        <f>C192*IVATOT</f>
        <v>5000</v>
      </c>
      <c r="G192" s="62">
        <f t="shared" si="5"/>
        <v>30000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>C193*IVATOT</f>
        <v>9200</v>
      </c>
      <c r="E193" s="1" t="str">
        <f t="shared" si="4"/>
        <v>TAST. ITA 105 TASTI "CYPRESS"  WIN95      NMB</v>
      </c>
      <c r="F193" s="62">
        <f>C193*IVATOT</f>
        <v>9200</v>
      </c>
      <c r="G193" s="62">
        <f t="shared" si="5"/>
        <v>55200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>C194*IVATOT</f>
        <v>0</v>
      </c>
      <c r="E194" s="1" t="str">
        <f t="shared" si="4"/>
        <v xml:space="preserve">SCANNER E ACCESSORI      </v>
      </c>
      <c r="F194" s="62">
        <f>C194*IVATOT</f>
        <v>0</v>
      </c>
      <c r="G194" s="62">
        <f t="shared" si="5"/>
        <v>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>C195*IVATOT</f>
        <v>7400</v>
      </c>
      <c r="E195" s="1" t="str">
        <f t="shared" si="4"/>
        <v>MOUSE  PILOT SERIALE      LOGITECH</v>
      </c>
      <c r="F195" s="62">
        <f>C195*IVATOT</f>
        <v>7400</v>
      </c>
      <c r="G195" s="62">
        <f t="shared" si="5"/>
        <v>44400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>C196*IVATOT</f>
        <v>7400</v>
      </c>
      <c r="E196" s="1" t="str">
        <f t="shared" si="4"/>
        <v>MOUSE  PILOT P/S2      LOGITECH</v>
      </c>
      <c r="F196" s="62">
        <f>C196*IVATOT</f>
        <v>7400</v>
      </c>
      <c r="G196" s="62">
        <f t="shared" si="5"/>
        <v>44400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>C197*IVATOT</f>
        <v>2200</v>
      </c>
      <c r="E197" s="1" t="str">
        <f t="shared" ref="E197:E260" si="6">CONCATENATE(A197,"      ",B197)</f>
        <v>MOUSE SERIALE 3 TASTI      PRIMAX</v>
      </c>
      <c r="F197" s="62">
        <f>C197*IVATOT</f>
        <v>2200</v>
      </c>
      <c r="G197" s="62">
        <f t="shared" si="5"/>
        <v>13200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>C198*IVATOT</f>
        <v>9200</v>
      </c>
      <c r="E198" s="1" t="str">
        <f t="shared" si="6"/>
        <v>MOUSE TRACKBALL       PRIMAX</v>
      </c>
      <c r="F198" s="62">
        <f>C198*IVATOT</f>
        <v>9200</v>
      </c>
      <c r="G198" s="62">
        <f t="shared" ref="G198:G261" si="7">SUM(C198+F198)</f>
        <v>55200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>C199*IVATOT</f>
        <v>3800</v>
      </c>
      <c r="E199" s="1" t="str">
        <f t="shared" si="6"/>
        <v>MOUSE "RAINBOW" SERIALE      PRIMAX</v>
      </c>
      <c r="F199" s="62">
        <f>C199*IVATOT</f>
        <v>3800</v>
      </c>
      <c r="G199" s="62">
        <f t="shared" si="7"/>
        <v>22800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>C200*IVATOT</f>
        <v>2600</v>
      </c>
      <c r="E200" s="1" t="str">
        <f t="shared" si="6"/>
        <v>MOUSE  ECHO PS/2      PRIMAX</v>
      </c>
      <c r="F200" s="62">
        <f>C200*IVATOT</f>
        <v>2600</v>
      </c>
      <c r="G200" s="62">
        <f t="shared" si="7"/>
        <v>15600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>C201*IVATOT</f>
        <v>5200</v>
      </c>
      <c r="E201" s="1" t="str">
        <f t="shared" si="6"/>
        <v>VENUS MOUSE SERIALE      PRIMAX</v>
      </c>
      <c r="F201" s="62">
        <f>C201*IVATOT</f>
        <v>5200</v>
      </c>
      <c r="G201" s="62">
        <f t="shared" si="7"/>
        <v>31200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>C202*IVATOT</f>
        <v>5200</v>
      </c>
      <c r="E202" s="1" t="str">
        <f t="shared" si="6"/>
        <v>VENUS MOUSE PS/2      PRIMAX</v>
      </c>
      <c r="F202" s="62">
        <f>C202*IVATOT</f>
        <v>5200</v>
      </c>
      <c r="G202" s="62">
        <f t="shared" si="7"/>
        <v>31200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>C203*IVATOT</f>
        <v>4000</v>
      </c>
      <c r="E203" s="1" t="str">
        <f t="shared" si="6"/>
        <v>JOYSTICK DIGITALE      PRIMAX</v>
      </c>
      <c r="F203" s="62">
        <f>C203*IVATOT</f>
        <v>4000</v>
      </c>
      <c r="G203" s="62">
        <f t="shared" si="7"/>
        <v>24000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>C204*IVATOT</f>
        <v>9800</v>
      </c>
      <c r="E204" s="1" t="str">
        <f t="shared" si="6"/>
        <v>JOYSTICK ULTRASTRIKER      PRIMAX</v>
      </c>
      <c r="F204" s="62">
        <f>C204*IVATOT</f>
        <v>9800</v>
      </c>
      <c r="G204" s="62">
        <f t="shared" si="7"/>
        <v>58800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>C205*IVATOT</f>
        <v>6600</v>
      </c>
      <c r="E205" s="1" t="str">
        <f t="shared" si="6"/>
        <v>NAVIGATOR MOUSE      PRIMAX</v>
      </c>
      <c r="F205" s="62">
        <f>C205*IVATOT</f>
        <v>6600</v>
      </c>
      <c r="G205" s="62">
        <f t="shared" si="7"/>
        <v>39600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>C206*IVATOT</f>
        <v>13600</v>
      </c>
      <c r="E206" s="1" t="str">
        <f t="shared" si="6"/>
        <v>JOYSTICK EXCALIBUR      PRIMAX</v>
      </c>
      <c r="F206" s="62">
        <f>C206*IVATOT</f>
        <v>13600</v>
      </c>
      <c r="G206" s="62">
        <f t="shared" si="7"/>
        <v>81600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>C207*IVATOT</f>
        <v>6600</v>
      </c>
      <c r="E207" s="1" t="str">
        <f t="shared" si="6"/>
        <v>GAMEPAD CONQUEROR      PRIMAX</v>
      </c>
      <c r="F207" s="62">
        <f>C207*IVATOT</f>
        <v>6600</v>
      </c>
      <c r="G207" s="62">
        <f t="shared" si="7"/>
        <v>39600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>C208*IVATOT</f>
        <v>29400</v>
      </c>
      <c r="E208" s="1" t="str">
        <f t="shared" si="6"/>
        <v>COLOR HAND SCANNER      PRIMAX</v>
      </c>
      <c r="F208" s="62">
        <f>C208*IVATOT</f>
        <v>29400</v>
      </c>
      <c r="G208" s="62">
        <f t="shared" si="7"/>
        <v>176400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>C209*IVATOT</f>
        <v>30200</v>
      </c>
      <c r="E209" s="1" t="str">
        <f t="shared" si="6"/>
        <v>SCANNER COLORADO 4800 SW + OCR       PRIMAX</v>
      </c>
      <c r="F209" s="62">
        <f>C209*IVATOT</f>
        <v>30200</v>
      </c>
      <c r="G209" s="62">
        <f t="shared" si="7"/>
        <v>181200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>C210*IVATOT</f>
        <v>39400</v>
      </c>
      <c r="E210" s="1" t="str">
        <f t="shared" si="6"/>
        <v>SCANNER COLORADO D600 SW + OCR       PRIMAX</v>
      </c>
      <c r="F210" s="62">
        <f>C210*IVATOT</f>
        <v>39400</v>
      </c>
      <c r="G210" s="62">
        <f t="shared" si="7"/>
        <v>236400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>C211*IVATOT</f>
        <v>62000</v>
      </c>
      <c r="E211" s="1" t="str">
        <f t="shared" si="6"/>
        <v>SCANNER  DIRECT 9600 SW + OCR      PRIMAX</v>
      </c>
      <c r="F211" s="62">
        <f>C211*IVATOT</f>
        <v>62000</v>
      </c>
      <c r="G211" s="62">
        <f t="shared" si="7"/>
        <v>372000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>C212*IVATOT</f>
        <v>54200</v>
      </c>
      <c r="E212" s="1" t="str">
        <f t="shared" si="6"/>
        <v>SCANNER  JEWEL 4800 SCSI      PRIMAX</v>
      </c>
      <c r="F212" s="62">
        <f>C212*IVATOT</f>
        <v>54200</v>
      </c>
      <c r="G212" s="62">
        <f t="shared" si="7"/>
        <v>325200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>C213*IVATOT</f>
        <v>91600</v>
      </c>
      <c r="E213" s="1" t="str">
        <f t="shared" si="6"/>
        <v>SCANNER PROFI  9600 SCSI      PRIMAX</v>
      </c>
      <c r="F213" s="62">
        <f>C213*IVATOT</f>
        <v>91600</v>
      </c>
      <c r="G213" s="62">
        <f t="shared" si="7"/>
        <v>549600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>C214*IVATOT</f>
        <v>82400</v>
      </c>
      <c r="E214" s="1" t="str">
        <f t="shared" si="6"/>
        <v>SCANNER PHODOX U. S. 300      PRIMAX</v>
      </c>
      <c r="F214" s="62">
        <f>C214*IVATOT</f>
        <v>82400</v>
      </c>
      <c r="G214" s="62">
        <f t="shared" si="7"/>
        <v>494400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>C215*IVATOT</f>
        <v>161400</v>
      </c>
      <c r="E215" s="1" t="str">
        <f t="shared" si="6"/>
        <v>FILMSCAN-200PC      EPSON</v>
      </c>
      <c r="F215" s="62">
        <f>C215*IVATOT</f>
        <v>161400</v>
      </c>
      <c r="G215" s="62">
        <f t="shared" si="7"/>
        <v>968400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>C216*IVATOT</f>
        <v>800</v>
      </c>
      <c r="E216" s="1" t="str">
        <f t="shared" si="6"/>
        <v xml:space="preserve">TAPPETINO PER MOUSE      </v>
      </c>
      <c r="F216" s="62">
        <f>C216*IVATOT</f>
        <v>800</v>
      </c>
      <c r="G216" s="62">
        <f t="shared" si="7"/>
        <v>4800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>C217*IVATOT</f>
        <v>16200</v>
      </c>
      <c r="E217" s="1" t="str">
        <f t="shared" si="6"/>
        <v xml:space="preserve">ALIMENTATORE 200 W CE      </v>
      </c>
      <c r="F217" s="62">
        <f>C217*IVATOT</f>
        <v>16200</v>
      </c>
      <c r="G217" s="62">
        <f t="shared" si="7"/>
        <v>97200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>C218*IVATOT</f>
        <v>25000</v>
      </c>
      <c r="E218" s="1" t="str">
        <f t="shared" si="6"/>
        <v xml:space="preserve">ALIMENTATORE 250 W CE ATX      </v>
      </c>
      <c r="F218" s="62">
        <f>C218*IVATOT</f>
        <v>25000</v>
      </c>
      <c r="G218" s="62">
        <f t="shared" si="7"/>
        <v>150000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>C219*IVATOT</f>
        <v>19600</v>
      </c>
      <c r="E219" s="1" t="str">
        <f t="shared" si="6"/>
        <v xml:space="preserve">ALIMENTATORE 230 W CE ATX      </v>
      </c>
      <c r="F219" s="62">
        <f>C219*IVATOT</f>
        <v>19600</v>
      </c>
      <c r="G219" s="62">
        <f t="shared" si="7"/>
        <v>117600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>C220*IVATOT</f>
        <v>28000</v>
      </c>
      <c r="E220" s="1" t="str">
        <f t="shared" si="6"/>
        <v xml:space="preserve">ALIMENTATORE 300 W CE ATX      </v>
      </c>
      <c r="F220" s="62">
        <f>C220*IVATOT</f>
        <v>28000</v>
      </c>
      <c r="G220" s="62">
        <f t="shared" si="7"/>
        <v>168000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>C221*IVATOT</f>
        <v>1000</v>
      </c>
      <c r="E221" s="1" t="str">
        <f t="shared" si="6"/>
        <v>CAVO PARALLELO STAMP. MT 1,8      Unidirez.</v>
      </c>
      <c r="F221" s="62">
        <f>C221*IVATOT</f>
        <v>1000</v>
      </c>
      <c r="G221" s="62">
        <f t="shared" si="7"/>
        <v>6000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>C222*IVATOT</f>
        <v>1200</v>
      </c>
      <c r="E222" s="1" t="str">
        <f t="shared" si="6"/>
        <v>CAVO PARALLELO STAMP. MT 1,8      Bidirez.</v>
      </c>
      <c r="F222" s="62">
        <f>C222*IVATOT</f>
        <v>1200</v>
      </c>
      <c r="G222" s="62">
        <f t="shared" si="7"/>
        <v>7200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>C223*IVATOT</f>
        <v>1800</v>
      </c>
      <c r="E223" s="1" t="str">
        <f t="shared" si="6"/>
        <v xml:space="preserve">CAVO PARALLELO STAMP. MT 3      </v>
      </c>
      <c r="F223" s="62">
        <f>C223*IVATOT</f>
        <v>1800</v>
      </c>
      <c r="G223" s="62">
        <f t="shared" si="7"/>
        <v>10800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>C224*IVATOT</f>
        <v>1600</v>
      </c>
      <c r="E224" s="1" t="str">
        <f t="shared" si="6"/>
        <v>CONNETTORE MOUSE PS/2      per M/B ASUS P55T2P4</v>
      </c>
      <c r="F224" s="62">
        <f>C224*IVATOT</f>
        <v>1600</v>
      </c>
      <c r="G224" s="62">
        <f t="shared" si="7"/>
        <v>9600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>C225*IVATOT</f>
        <v>2200</v>
      </c>
      <c r="E225" s="1" t="str">
        <f t="shared" si="6"/>
        <v xml:space="preserve">CONNETTORE TASTIERA PS/2      </v>
      </c>
      <c r="F225" s="62">
        <f>C225*IVATOT</f>
        <v>2200</v>
      </c>
      <c r="G225" s="62">
        <f t="shared" si="7"/>
        <v>13200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>C226*IVATOT</f>
        <v>4200</v>
      </c>
      <c r="E226" s="1" t="str">
        <f t="shared" si="6"/>
        <v>CONNETTORE USB/MIR      per M/B ASUS TX97</v>
      </c>
      <c r="F226" s="62">
        <f>C226*IVATOT</f>
        <v>4200</v>
      </c>
      <c r="G226" s="62">
        <f t="shared" si="7"/>
        <v>25200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>C227*IVATOT</f>
        <v>2800</v>
      </c>
      <c r="E227" s="1" t="str">
        <f t="shared" si="6"/>
        <v>DATA-SWITCH 2/1 MANUALE      PRIMAX</v>
      </c>
      <c r="F227" s="62">
        <f>C227*IVATOT</f>
        <v>2800</v>
      </c>
      <c r="G227" s="62">
        <f t="shared" si="7"/>
        <v>16800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>C228*IVATOT</f>
        <v>4600</v>
      </c>
      <c r="E228" s="1" t="str">
        <f t="shared" si="6"/>
        <v>DATA-SWITCH 2/2 MANUALE      PRIMAX</v>
      </c>
      <c r="F228" s="62">
        <f>C228*IVATOT</f>
        <v>4600</v>
      </c>
      <c r="G228" s="62">
        <f t="shared" si="7"/>
        <v>27600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>C229*IVATOT</f>
        <v>10200</v>
      </c>
      <c r="E229" s="1" t="str">
        <f t="shared" si="6"/>
        <v>DATA-SWITCH 2/1 BIDIREZ.      PRIMAX</v>
      </c>
      <c r="F229" s="62">
        <f>C229*IVATOT</f>
        <v>10200</v>
      </c>
      <c r="G229" s="62">
        <f t="shared" si="7"/>
        <v>61200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>C230*IVATOT</f>
        <v>0</v>
      </c>
      <c r="E230" s="1" t="str">
        <f t="shared" si="6"/>
        <v xml:space="preserve">SOFTWARE      </v>
      </c>
      <c r="F230" s="62">
        <f>C230*IVATOT</f>
        <v>0</v>
      </c>
      <c r="G230" s="62">
        <f t="shared" si="7"/>
        <v>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>C231*IVATOT</f>
        <v>39600</v>
      </c>
      <c r="E231" s="1" t="str">
        <f t="shared" si="6"/>
        <v>COMBO DOS6.22+WIN3.11+DSK.MAN.      MICROSOFT  OEM</v>
      </c>
      <c r="F231" s="62">
        <f>C231*IVATOT</f>
        <v>39600</v>
      </c>
      <c r="G231" s="62">
        <f t="shared" si="7"/>
        <v>237600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>C232*IVATOT</f>
        <v>33400</v>
      </c>
      <c r="E232" s="1" t="str">
        <f t="shared" si="6"/>
        <v>WINDOWS 95, MANUALI + CD      MICROSOFT  OEM</v>
      </c>
      <c r="F232" s="62">
        <f>C232*IVATOT</f>
        <v>33400</v>
      </c>
      <c r="G232" s="62">
        <f t="shared" si="7"/>
        <v>200400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>C233*IVATOT</f>
        <v>19000</v>
      </c>
      <c r="E233" s="1" t="str">
        <f t="shared" si="6"/>
        <v>LICENZA STUDENTE SISTEMI       MICROSOFT  STUDENTE</v>
      </c>
      <c r="F233" s="62">
        <f>C233*IVATOT</f>
        <v>19000</v>
      </c>
      <c r="G233" s="62">
        <f t="shared" si="7"/>
        <v>114000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>C234*IVATOT</f>
        <v>28200</v>
      </c>
      <c r="E234" s="1" t="str">
        <f t="shared" si="6"/>
        <v>LICENZA STUDENTE APPLICAZIONI      MICROSOFT  STUDENTE</v>
      </c>
      <c r="F234" s="62">
        <f>C234*IVATOT</f>
        <v>28200</v>
      </c>
      <c r="G234" s="62">
        <f t="shared" si="7"/>
        <v>169200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>C235*IVATOT</f>
        <v>70200</v>
      </c>
      <c r="E235" s="1" t="str">
        <f t="shared" si="6"/>
        <v>WIN NT WORKSTATION 4.0      MICROSOFT  OEM</v>
      </c>
      <c r="F235" s="62">
        <f>C235*IVATOT</f>
        <v>70200</v>
      </c>
      <c r="G235" s="62">
        <f t="shared" si="7"/>
        <v>421200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>C236*IVATOT</f>
        <v>82800</v>
      </c>
      <c r="E236" s="1" t="str">
        <f t="shared" si="6"/>
        <v>OFFICE SMALL BUSINESS      WORD97,EXCEL97,OUTLOOK97,PUBLISHER97</v>
      </c>
      <c r="F236" s="62">
        <f>C236*IVATOT</f>
        <v>82800</v>
      </c>
      <c r="G236" s="62">
        <f t="shared" si="7"/>
        <v>496800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>C237*IVATOT</f>
        <v>12200</v>
      </c>
      <c r="E237" s="1" t="str">
        <f t="shared" si="6"/>
        <v>WORKS 4.5 ITA, MANUALI + CD      MICROSOFT  OEM</v>
      </c>
      <c r="F237" s="62">
        <f>C237*IVATOT</f>
        <v>12200</v>
      </c>
      <c r="G237" s="62">
        <f t="shared" si="7"/>
        <v>73200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>C238*IVATOT</f>
        <v>178600</v>
      </c>
      <c r="E238" s="1" t="str">
        <f t="shared" si="6"/>
        <v>FIVE PACK WIN 95      MICROSOFT  OEM</v>
      </c>
      <c r="F238" s="62">
        <f>C238*IVATOT</f>
        <v>178600</v>
      </c>
      <c r="G238" s="62">
        <f t="shared" si="7"/>
        <v>1071600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>C239*IVATOT</f>
        <v>197000</v>
      </c>
      <c r="E239" s="1" t="str">
        <f t="shared" si="6"/>
        <v>FIVE PACK COMBO WIN3.11-DOS      MICROSOFT  OEM</v>
      </c>
      <c r="F239" s="62">
        <f>C239*IVATOT</f>
        <v>197000</v>
      </c>
      <c r="G239" s="62">
        <f t="shared" si="7"/>
        <v>1182000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>C240*IVATOT</f>
        <v>59200</v>
      </c>
      <c r="E240" s="1" t="str">
        <f t="shared" si="6"/>
        <v>FIVE PACK WORKS 4.5      MICROSOFT  OEM</v>
      </c>
      <c r="F240" s="62">
        <f>C240*IVATOT</f>
        <v>59200</v>
      </c>
      <c r="G240" s="62">
        <f t="shared" si="7"/>
        <v>355200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>C241*IVATOT</f>
        <v>137000</v>
      </c>
      <c r="E241" s="1" t="str">
        <f t="shared" si="6"/>
        <v>3-PACK  HOME ESSENTIALS 98      MICROSOFT  OEM</v>
      </c>
      <c r="F241" s="62">
        <f>C241*IVATOT</f>
        <v>137000</v>
      </c>
      <c r="G241" s="62">
        <f t="shared" si="7"/>
        <v>822000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>C242*IVATOT</f>
        <v>227600</v>
      </c>
      <c r="E242" s="1" t="str">
        <f t="shared" si="6"/>
        <v>3-PACK WIN NT WORKSTATION 4.0      MICROSOFT  OEM</v>
      </c>
      <c r="F242" s="62">
        <f>C242*IVATOT</f>
        <v>227600</v>
      </c>
      <c r="G242" s="62">
        <f t="shared" si="7"/>
        <v>1365600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>C243*IVATOT</f>
        <v>266800</v>
      </c>
      <c r="E243" s="1" t="str">
        <f t="shared" si="6"/>
        <v>3-PACK OFFICE SMALL BUSINESS      MICROSOFT  OEM</v>
      </c>
      <c r="F243" s="62">
        <f>C243*IVATOT</f>
        <v>266800</v>
      </c>
      <c r="G243" s="62">
        <f t="shared" si="7"/>
        <v>1600800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>C244*IVATOT</f>
        <v>6000</v>
      </c>
      <c r="E244" s="1" t="str">
        <f t="shared" si="6"/>
        <v xml:space="preserve">CD VIDEOGUIDA  WIN'95       </v>
      </c>
      <c r="F244" s="62">
        <f>C244*IVATOT</f>
        <v>6000</v>
      </c>
      <c r="G244" s="62">
        <f t="shared" si="7"/>
        <v>36000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>C245*IVATOT</f>
        <v>6000</v>
      </c>
      <c r="E245" s="1" t="str">
        <f t="shared" si="6"/>
        <v xml:space="preserve">CD VIDEGUIDA INTERNET       </v>
      </c>
      <c r="F245" s="62">
        <f>C245*IVATOT</f>
        <v>6000</v>
      </c>
      <c r="G245" s="62">
        <f t="shared" si="7"/>
        <v>36000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>C246*IVATOT</f>
        <v>81200</v>
      </c>
      <c r="E246" s="1" t="str">
        <f t="shared" si="6"/>
        <v>WINDOWS 95       MICROSOFT</v>
      </c>
      <c r="F246" s="62">
        <f>C246*IVATOT</f>
        <v>81200</v>
      </c>
      <c r="G246" s="62">
        <f t="shared" si="7"/>
        <v>487200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>C247*IVATOT</f>
        <v>39400</v>
      </c>
      <c r="E247" s="1" t="str">
        <f t="shared" si="6"/>
        <v>WINDOWS 95 Lic. Agg.      MICROSOFT</v>
      </c>
      <c r="F247" s="62">
        <f>C247*IVATOT</f>
        <v>39400</v>
      </c>
      <c r="G247" s="62">
        <f t="shared" si="7"/>
        <v>236400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>C248*IVATOT</f>
        <v>129000</v>
      </c>
      <c r="E248" s="1" t="str">
        <f t="shared" si="6"/>
        <v>EXCEL 7.0      MICROSOFT</v>
      </c>
      <c r="F248" s="62">
        <f>C248*IVATOT</f>
        <v>129000</v>
      </c>
      <c r="G248" s="62">
        <f t="shared" si="7"/>
        <v>774000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>C249*IVATOT</f>
        <v>129000</v>
      </c>
      <c r="E249" s="1" t="str">
        <f t="shared" si="6"/>
        <v>EXCEL 97      MICROSOFT</v>
      </c>
      <c r="F249" s="62">
        <f>C249*IVATOT</f>
        <v>129000</v>
      </c>
      <c r="G249" s="62">
        <f t="shared" si="7"/>
        <v>774000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>C250*IVATOT</f>
        <v>51800</v>
      </c>
      <c r="E250" s="1" t="str">
        <f t="shared" si="6"/>
        <v>EXCEL 97 Agg.      MICROSOFT</v>
      </c>
      <c r="F250" s="62">
        <f>C250*IVATOT</f>
        <v>51800</v>
      </c>
      <c r="G250" s="62">
        <f t="shared" si="7"/>
        <v>310800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>C251*IVATOT</f>
        <v>129200</v>
      </c>
      <c r="E251" s="1" t="str">
        <f t="shared" si="6"/>
        <v>WORD 97      MICROSOFT</v>
      </c>
      <c r="F251" s="62">
        <f>C251*IVATOT</f>
        <v>129200</v>
      </c>
      <c r="G251" s="62">
        <f t="shared" si="7"/>
        <v>775200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>C252*IVATOT</f>
        <v>51800</v>
      </c>
      <c r="E252" s="1" t="str">
        <f t="shared" si="6"/>
        <v>WORD 97 Agg.      MICROSOFT</v>
      </c>
      <c r="F252" s="62">
        <f>C252*IVATOT</f>
        <v>51800</v>
      </c>
      <c r="G252" s="62">
        <f t="shared" si="7"/>
        <v>310800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>C253*IVATOT</f>
        <v>129000</v>
      </c>
      <c r="E253" s="1" t="str">
        <f t="shared" si="6"/>
        <v>ACCESS 97      MICROSOFT</v>
      </c>
      <c r="F253" s="62">
        <f>C253*IVATOT</f>
        <v>129000</v>
      </c>
      <c r="G253" s="62">
        <f t="shared" si="7"/>
        <v>774000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>C254*IVATOT</f>
        <v>175800</v>
      </c>
      <c r="E254" s="1" t="str">
        <f t="shared" si="6"/>
        <v>OFFICE 97 SMALL BUSINESS      MICROSOFT</v>
      </c>
      <c r="F254" s="62">
        <f>C254*IVATOT</f>
        <v>175800</v>
      </c>
      <c r="G254" s="62">
        <f t="shared" si="7"/>
        <v>1054800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>C255*IVATOT</f>
        <v>51800</v>
      </c>
      <c r="E255" s="1" t="str">
        <f t="shared" si="6"/>
        <v>HOME ESSENTIALS 98      MICROSOFT</v>
      </c>
      <c r="F255" s="62">
        <f>C255*IVATOT</f>
        <v>51800</v>
      </c>
      <c r="G255" s="62">
        <f t="shared" si="7"/>
        <v>310800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>C256*IVATOT</f>
        <v>54800</v>
      </c>
      <c r="E256" s="1" t="str">
        <f t="shared" si="6"/>
        <v>FRONTPAGE 98      MICROSOFT</v>
      </c>
      <c r="F256" s="62">
        <f>C256*IVATOT</f>
        <v>54800</v>
      </c>
      <c r="G256" s="62">
        <f t="shared" si="7"/>
        <v>328800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>C257*IVATOT</f>
        <v>195000</v>
      </c>
      <c r="E257" s="1" t="str">
        <f t="shared" si="6"/>
        <v>OFFICE '97      MICROSOFT</v>
      </c>
      <c r="F257" s="62">
        <f>C257*IVATOT</f>
        <v>195000</v>
      </c>
      <c r="G257" s="62">
        <f t="shared" si="7"/>
        <v>1170000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>C258*IVATOT</f>
        <v>96000</v>
      </c>
      <c r="E258" s="1" t="str">
        <f t="shared" si="6"/>
        <v>OFFICE '97 Agg.      MICROSOFT</v>
      </c>
      <c r="F258" s="62">
        <f>C258*IVATOT</f>
        <v>96000</v>
      </c>
      <c r="G258" s="62">
        <f t="shared" si="7"/>
        <v>576000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>C259*IVATOT</f>
        <v>237400</v>
      </c>
      <c r="E259" s="1" t="str">
        <f t="shared" si="6"/>
        <v>OFFICE '97 Professional      MICROSOFT</v>
      </c>
      <c r="F259" s="62">
        <f>C259*IVATOT</f>
        <v>237400</v>
      </c>
      <c r="G259" s="62">
        <f t="shared" si="7"/>
        <v>1424400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>C260*IVATOT</f>
        <v>166400</v>
      </c>
      <c r="E260" s="1" t="str">
        <f t="shared" si="6"/>
        <v>OFFICE '97 Professional Agg.      MICROSOFT</v>
      </c>
      <c r="F260" s="62">
        <f>C260*IVATOT</f>
        <v>166400</v>
      </c>
      <c r="G260" s="62">
        <f t="shared" si="7"/>
        <v>998400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>C261*IVATOT</f>
        <v>45400</v>
      </c>
      <c r="E261" s="1" t="str">
        <f t="shared" ref="E261:E324" si="8">CONCATENATE(A261,"      ",B261)</f>
        <v>VISUAL BASIC 4.0 STD      MICROSOFT</v>
      </c>
      <c r="F261" s="62">
        <f>C261*IVATOT</f>
        <v>45400</v>
      </c>
      <c r="G261" s="62">
        <f t="shared" si="7"/>
        <v>272400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>C262*IVATOT</f>
        <v>19600</v>
      </c>
      <c r="E262" s="1" t="str">
        <f t="shared" si="8"/>
        <v>VISUAL BASIC 4.0 Agg.      MICROSOFT</v>
      </c>
      <c r="F262" s="62">
        <f>C262*IVATOT</f>
        <v>19600</v>
      </c>
      <c r="G262" s="62">
        <f t="shared" ref="G262:G325" si="9">SUM(C262+F262)</f>
        <v>117600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>C263*IVATOT</f>
        <v>238000</v>
      </c>
      <c r="E263" s="1" t="str">
        <f t="shared" si="8"/>
        <v>VISUAL BASIC 4.0 PROFESSIONAL      MICROSOFT</v>
      </c>
      <c r="F263" s="62">
        <f>C263*IVATOT</f>
        <v>238000</v>
      </c>
      <c r="G263" s="62">
        <f t="shared" si="9"/>
        <v>1428000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>C264*IVATOT</f>
        <v>60000</v>
      </c>
      <c r="E264" s="1" t="str">
        <f t="shared" si="8"/>
        <v>VISUAL BASIC 4.0 PROF. Agg.      MICROSOFT</v>
      </c>
      <c r="F264" s="62">
        <f>C264*IVATOT</f>
        <v>60000</v>
      </c>
      <c r="G264" s="62">
        <f t="shared" si="9"/>
        <v>360000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>C265*IVATOT</f>
        <v>481400</v>
      </c>
      <c r="E265" s="1" t="str">
        <f t="shared" si="8"/>
        <v>VISUAL BASIC 4.0 ENTERPRICE      MICROSOFT</v>
      </c>
      <c r="F265" s="62">
        <f>C265*IVATOT</f>
        <v>481400</v>
      </c>
      <c r="G265" s="62">
        <f t="shared" si="9"/>
        <v>2888400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>C266*IVATOT</f>
        <v>204200</v>
      </c>
      <c r="E266" s="1" t="str">
        <f t="shared" si="8"/>
        <v>VISUAL BASIC 4.0 ENTERPRICE Agg.      MICROSOFT</v>
      </c>
      <c r="F266" s="62">
        <f>C266*IVATOT</f>
        <v>204200</v>
      </c>
      <c r="G266" s="62">
        <f t="shared" si="9"/>
        <v>1225200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>C267*IVATOT</f>
        <v>129200</v>
      </c>
      <c r="E267" s="1" t="str">
        <f t="shared" si="8"/>
        <v>POWERPOINT 97      MICROSOFT</v>
      </c>
      <c r="F267" s="62">
        <f>C267*IVATOT</f>
        <v>129200</v>
      </c>
      <c r="G267" s="62">
        <f t="shared" si="9"/>
        <v>775200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>C268*IVATOT</f>
        <v>51800</v>
      </c>
      <c r="E268" s="1" t="str">
        <f t="shared" si="8"/>
        <v>POWERPOINT 97 Agg.      MICROSOFT</v>
      </c>
      <c r="F268" s="62">
        <f>C268*IVATOT</f>
        <v>51800</v>
      </c>
      <c r="G268" s="62">
        <f t="shared" si="9"/>
        <v>310800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>C269*IVATOT</f>
        <v>38600</v>
      </c>
      <c r="E269" s="1" t="str">
        <f t="shared" si="8"/>
        <v>PUBLISHER 3.0      MICROSOFT</v>
      </c>
      <c r="F269" s="62">
        <f>C269*IVATOT</f>
        <v>38600</v>
      </c>
      <c r="G269" s="62">
        <f t="shared" si="9"/>
        <v>231600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>C270*IVATOT</f>
        <v>19200</v>
      </c>
      <c r="E270" s="1" t="str">
        <f t="shared" si="8"/>
        <v>PUBLISHER 3.0 Agg.      MICROSOFT</v>
      </c>
      <c r="F270" s="62">
        <f>C270*IVATOT</f>
        <v>19200</v>
      </c>
      <c r="G270" s="62">
        <f t="shared" si="9"/>
        <v>115200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>C271*IVATOT</f>
        <v>118800</v>
      </c>
      <c r="E271" s="1" t="str">
        <f t="shared" si="8"/>
        <v>WINDOWS NT 4.0 WORKSTATION      MICROSOFT</v>
      </c>
      <c r="F271" s="62">
        <f>C271*IVATOT</f>
        <v>118800</v>
      </c>
      <c r="G271" s="62">
        <f t="shared" si="9"/>
        <v>712800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>C272*IVATOT</f>
        <v>56400</v>
      </c>
      <c r="E272" s="1" t="str">
        <f t="shared" si="8"/>
        <v>WINDOWS NT 4.0 Agg. WORKSTATION      MICROSOFT</v>
      </c>
      <c r="F272" s="62">
        <f>C272*IVATOT</f>
        <v>56400</v>
      </c>
      <c r="G272" s="62">
        <f t="shared" si="9"/>
        <v>338400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>C273*IVATOT</f>
        <v>362800</v>
      </c>
      <c r="E273" s="1" t="str">
        <f t="shared" si="8"/>
        <v>WINDOWS NT 4.0 SERVER 5 client      MICROSOFT</v>
      </c>
      <c r="F273" s="62">
        <f>C273*IVATOT</f>
        <v>362800</v>
      </c>
      <c r="G273" s="62">
        <f t="shared" si="9"/>
        <v>2176800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>C274*IVATOT</f>
        <v>38600</v>
      </c>
      <c r="E274" s="1" t="str">
        <f t="shared" si="8"/>
        <v>WINDOWS 3.1      MICROSOFT</v>
      </c>
      <c r="F274" s="62">
        <f>C274*IVATOT</f>
        <v>38600</v>
      </c>
      <c r="G274" s="62">
        <f t="shared" si="9"/>
        <v>231600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>C275*IVATOT</f>
        <v>130800</v>
      </c>
      <c r="E275" s="1" t="str">
        <f t="shared" si="8"/>
        <v>POWERPOINT 4.0      MICROSOFT</v>
      </c>
      <c r="F275" s="62">
        <f>C275*IVATOT</f>
        <v>130800</v>
      </c>
      <c r="G275" s="62">
        <f t="shared" si="9"/>
        <v>784800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>C276*IVATOT</f>
        <v>145800</v>
      </c>
      <c r="E276" s="1" t="str">
        <f t="shared" si="8"/>
        <v>EXCEL 5.0      MICROSOFT</v>
      </c>
      <c r="F276" s="62">
        <f>C276*IVATOT</f>
        <v>145800</v>
      </c>
      <c r="G276" s="62">
        <f t="shared" si="9"/>
        <v>874800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>C277*IVATOT</f>
        <v>126400</v>
      </c>
      <c r="E277" s="1" t="str">
        <f t="shared" si="8"/>
        <v>ACCESS 2.0      MICROSOFT</v>
      </c>
      <c r="F277" s="62">
        <f>C277*IVATOT</f>
        <v>126400</v>
      </c>
      <c r="G277" s="62">
        <f t="shared" si="9"/>
        <v>758400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>C278*IVATOT</f>
        <v>48000</v>
      </c>
      <c r="E278" s="1" t="str">
        <f t="shared" si="8"/>
        <v>ACCESS 2.0 Competitivo      MICROSOFT</v>
      </c>
      <c r="F278" s="62">
        <f>C278*IVATOT</f>
        <v>48000</v>
      </c>
      <c r="G278" s="62">
        <f t="shared" si="9"/>
        <v>288000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>C279*IVATOT</f>
        <v>191000</v>
      </c>
      <c r="E279" s="1" t="str">
        <f t="shared" si="8"/>
        <v xml:space="preserve">OFFICE 4.2      MICROSOFT </v>
      </c>
      <c r="F279" s="62">
        <f>C279*IVATOT</f>
        <v>191000</v>
      </c>
      <c r="G279" s="62">
        <f t="shared" si="9"/>
        <v>1146000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>C280*IVATOT</f>
        <v>225200</v>
      </c>
      <c r="E280" s="1" t="str">
        <f t="shared" si="8"/>
        <v xml:space="preserve">OFFICE 4.3 PROFESSIONAL      MICROSOFT </v>
      </c>
      <c r="F280" s="62">
        <f>C280*IVATOT</f>
        <v>225200</v>
      </c>
      <c r="G280" s="62">
        <f t="shared" si="9"/>
        <v>1351200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>C281*IVATOT</f>
        <v>0</v>
      </c>
      <c r="E281" s="1" t="str">
        <f t="shared" si="8"/>
        <v xml:space="preserve">STAMPANTI      </v>
      </c>
      <c r="F281" s="62">
        <f>C281*IVATOT</f>
        <v>0</v>
      </c>
      <c r="G281" s="62">
        <f t="shared" si="9"/>
        <v>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>C282*IVATOT</f>
        <v>59400</v>
      </c>
      <c r="E282" s="1" t="str">
        <f t="shared" si="8"/>
        <v>STAMP.EPSON LX300      9 aghi, 80 col. 220 cps. opz. colore</v>
      </c>
      <c r="F282" s="62">
        <f>C282*IVATOT</f>
        <v>59400</v>
      </c>
      <c r="G282" s="62">
        <f t="shared" si="9"/>
        <v>356400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>C283*IVATOT</f>
        <v>129200</v>
      </c>
      <c r="E283" s="1" t="str">
        <f t="shared" si="8"/>
        <v>STAMP.EPSON LX1050+      9 aghi, 136 col. 200 cps</v>
      </c>
      <c r="F283" s="62">
        <f>C283*IVATOT</f>
        <v>129200</v>
      </c>
      <c r="G283" s="62">
        <f t="shared" si="9"/>
        <v>775200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>C284*IVATOT</f>
        <v>142800</v>
      </c>
      <c r="E284" s="1" t="str">
        <f t="shared" si="8"/>
        <v>STAMP.EPSON FX870      9 aghi, 80 col. 380 cps</v>
      </c>
      <c r="F284" s="62">
        <f>C284*IVATOT</f>
        <v>142800</v>
      </c>
      <c r="G284" s="62">
        <f t="shared" si="9"/>
        <v>856800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>C285*IVATOT</f>
        <v>161400</v>
      </c>
      <c r="E285" s="1" t="str">
        <f t="shared" si="8"/>
        <v>STAMP.EPSON FX1170      9 aghi, 136 col.380 cps</v>
      </c>
      <c r="F285" s="62">
        <f>C285*IVATOT</f>
        <v>161400</v>
      </c>
      <c r="G285" s="62">
        <f t="shared" si="9"/>
        <v>968400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>C286*IVATOT</f>
        <v>118200</v>
      </c>
      <c r="E286" s="1" t="str">
        <f t="shared" si="8"/>
        <v>STAMP.EPSON LQ570+      24 aghi, 80 col. 225 cps</v>
      </c>
      <c r="F286" s="62">
        <f>C286*IVATOT</f>
        <v>118200</v>
      </c>
      <c r="G286" s="62">
        <f t="shared" si="9"/>
        <v>709200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>C287*IVATOT</f>
        <v>183600</v>
      </c>
      <c r="E287" s="1" t="str">
        <f t="shared" si="8"/>
        <v>STAMP.EPSON LQ2070+      24 aghi, 136 col. 225 cps</v>
      </c>
      <c r="F287" s="62">
        <f>C287*IVATOT</f>
        <v>183600</v>
      </c>
      <c r="G287" s="62">
        <f t="shared" si="9"/>
        <v>1101600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>C288*IVATOT</f>
        <v>253000</v>
      </c>
      <c r="E288" s="1" t="str">
        <f t="shared" si="8"/>
        <v>STAMP.EPSON LQ 2170      24 aghi, 136 col. 440 cps</v>
      </c>
      <c r="F288" s="62">
        <f>C288*IVATOT</f>
        <v>253000</v>
      </c>
      <c r="G288" s="62">
        <f t="shared" si="9"/>
        <v>1518000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>C289*IVATOT</f>
        <v>51200</v>
      </c>
      <c r="E289" s="1" t="str">
        <f t="shared" si="8"/>
        <v>STAMP.EPSON STYLUS 300COLOR      Ink Jet A4,1ppm col.</v>
      </c>
      <c r="F289" s="62">
        <f>C289*IVATOT</f>
        <v>51200</v>
      </c>
      <c r="G289" s="62">
        <f t="shared" si="9"/>
        <v>307200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>C290*IVATOT</f>
        <v>74200</v>
      </c>
      <c r="E290" s="1" t="str">
        <f t="shared" si="8"/>
        <v>STAMP.EPSON STYLUS 400COLOR      Ink Jet A4,3ppm col.</v>
      </c>
      <c r="F290" s="62">
        <f>C290*IVATOT</f>
        <v>74200</v>
      </c>
      <c r="G290" s="62">
        <f t="shared" si="9"/>
        <v>445200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>C291*IVATOT</f>
        <v>91400</v>
      </c>
      <c r="E291" s="1" t="str">
        <f t="shared" si="8"/>
        <v>STAMP.EPSON STYLUS 600COLOR      Ink Jet A4,4ppm col.</v>
      </c>
      <c r="F291" s="62">
        <f>C291*IVATOT</f>
        <v>91400</v>
      </c>
      <c r="G291" s="62">
        <f t="shared" si="9"/>
        <v>548400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>C292*IVATOT</f>
        <v>128400</v>
      </c>
      <c r="E292" s="1" t="str">
        <f t="shared" si="8"/>
        <v>STAMP.EPSON STYLUS 800COLOR      Ink Jet A4,7ppm col.</v>
      </c>
      <c r="F292" s="62">
        <f>C292*IVATOT</f>
        <v>128400</v>
      </c>
      <c r="G292" s="62">
        <f t="shared" si="9"/>
        <v>770400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>C293*IVATOT</f>
        <v>314200</v>
      </c>
      <c r="E293" s="1" t="str">
        <f t="shared" si="8"/>
        <v>STAMP.EPSON STYLUS 1520COLOR      Ink Jet A2,800cps draft</v>
      </c>
      <c r="F293" s="62">
        <f>C293*IVATOT</f>
        <v>314200</v>
      </c>
      <c r="G293" s="62">
        <f t="shared" si="9"/>
        <v>1885200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>C294*IVATOT</f>
        <v>151200</v>
      </c>
      <c r="E294" s="1" t="str">
        <f t="shared" si="8"/>
        <v>STAMP.EPSON STYLUS 1000      Ink Jet A3,250cps draft</v>
      </c>
      <c r="F294" s="62">
        <f>C294*IVATOT</f>
        <v>151200</v>
      </c>
      <c r="G294" s="62">
        <f t="shared" si="9"/>
        <v>907200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>C295*IVATOT</f>
        <v>314200</v>
      </c>
      <c r="E295" s="1" t="str">
        <f t="shared" si="8"/>
        <v>STAMP.EPSON STYLUS PRO XL+      Ink Jet A4/A3</v>
      </c>
      <c r="F295" s="62">
        <f>C295*IVATOT</f>
        <v>314200</v>
      </c>
      <c r="G295" s="62">
        <f t="shared" si="9"/>
        <v>1885200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>C296*IVATOT</f>
        <v>543200</v>
      </c>
      <c r="E296" s="1" t="str">
        <f t="shared" si="8"/>
        <v xml:space="preserve">STAMP.EPSON STYLUS  3000      Ink Jet A2 800cpc 1440*720 dpi </v>
      </c>
      <c r="F296" s="62">
        <f>C296*IVATOT</f>
        <v>543200</v>
      </c>
      <c r="G296" s="62">
        <f t="shared" si="9"/>
        <v>3259200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>C297*IVATOT</f>
        <v>128000</v>
      </c>
      <c r="E297" s="1" t="str">
        <f t="shared" si="8"/>
        <v xml:space="preserve">STAMP.EPSON STYLUS PHOTO      Ink Jet A4 6 colori 2ppm </v>
      </c>
      <c r="F297" s="62">
        <f>C297*IVATOT</f>
        <v>128000</v>
      </c>
      <c r="G297" s="62">
        <f t="shared" si="9"/>
        <v>768000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>C298*IVATOT</f>
        <v>51000</v>
      </c>
      <c r="E298" s="1" t="str">
        <f t="shared" si="8"/>
        <v>STAMP. CANON BJ-250 COLOR      Ink Jet A4, 1ppm col</v>
      </c>
      <c r="F298" s="62">
        <f>C298*IVATOT</f>
        <v>51000</v>
      </c>
      <c r="G298" s="62">
        <f t="shared" si="9"/>
        <v>306000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>C299*IVATOT</f>
        <v>82600</v>
      </c>
      <c r="E299" s="1" t="str">
        <f t="shared" si="8"/>
        <v>STAMP. CANON BJC-80 COLOR      Ink jet A4, 2ppm col.</v>
      </c>
      <c r="F299" s="62">
        <f>C299*IVATOT</f>
        <v>82600</v>
      </c>
      <c r="G299" s="62">
        <f t="shared" si="9"/>
        <v>495600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>C300*IVATOT</f>
        <v>72200</v>
      </c>
      <c r="E300" s="1" t="str">
        <f t="shared" si="8"/>
        <v>STAMP. CANON BJC-4300 COLOR      Ink Jet A4, 1ppm col.</v>
      </c>
      <c r="F300" s="62">
        <f>C300*IVATOT</f>
        <v>72200</v>
      </c>
      <c r="G300" s="62">
        <f t="shared" si="9"/>
        <v>433200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>C301*IVATOT</f>
        <v>108800</v>
      </c>
      <c r="E301" s="1" t="str">
        <f t="shared" si="8"/>
        <v>STAMP. CANON BJC-4550 COLOR      Ink Jet A4/A3, 1 ppm</v>
      </c>
      <c r="F301" s="62">
        <f>C301*IVATOT</f>
        <v>108800</v>
      </c>
      <c r="G301" s="62">
        <f t="shared" si="9"/>
        <v>652800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>C302*IVATOT</f>
        <v>135600</v>
      </c>
      <c r="E302" s="1" t="str">
        <f t="shared" si="8"/>
        <v>STAMP. CANON BJC-4650 COLOR      Ink Jet A4/A3, 4,5 ppm</v>
      </c>
      <c r="F302" s="62">
        <f>C302*IVATOT</f>
        <v>135600</v>
      </c>
      <c r="G302" s="62">
        <f t="shared" si="9"/>
        <v>813600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>C303*IVATOT</f>
        <v>210800</v>
      </c>
      <c r="E303" s="1" t="str">
        <f t="shared" si="8"/>
        <v>STAMP. CANON BJC-5500 COLOR      Ink Jet A3/A2 694cps</v>
      </c>
      <c r="F303" s="62">
        <f>C303*IVATOT</f>
        <v>210800</v>
      </c>
      <c r="G303" s="62">
        <f t="shared" si="9"/>
        <v>1264800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>C304*IVATOT</f>
        <v>96400</v>
      </c>
      <c r="E304" s="1" t="str">
        <f t="shared" si="8"/>
        <v>STAMP. CANON BJC-620 COLOR      Ink Jet A4, 300cps</v>
      </c>
      <c r="F304" s="62">
        <f>C304*IVATOT</f>
        <v>96400</v>
      </c>
      <c r="G304" s="62">
        <f t="shared" si="9"/>
        <v>578400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>C305*IVATOT</f>
        <v>144400</v>
      </c>
      <c r="E305" s="1" t="str">
        <f t="shared" si="8"/>
        <v>STAMP. CANON BJC-7000 COLOR      Ink Jet A4,4,5ppm, 1200x600dpi</v>
      </c>
      <c r="F305" s="62">
        <f>C305*IVATOT</f>
        <v>144400</v>
      </c>
      <c r="G305" s="62">
        <f t="shared" si="9"/>
        <v>866400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>C306*IVATOT</f>
        <v>53800</v>
      </c>
      <c r="E306" s="1" t="str">
        <f t="shared" si="8"/>
        <v>STAMP. HP 400L      Ink Jet A4, 3 ppm col.</v>
      </c>
      <c r="F306" s="62">
        <f>C306*IVATOT</f>
        <v>53800</v>
      </c>
      <c r="G306" s="62">
        <f t="shared" si="9"/>
        <v>322800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>C307*IVATOT</f>
        <v>74200</v>
      </c>
      <c r="E307" s="1" t="str">
        <f t="shared" si="8"/>
        <v>STAMP. HP 670      Ink Jet A4, 3 ppm col.</v>
      </c>
      <c r="F307" s="62">
        <f>C307*IVATOT</f>
        <v>74200</v>
      </c>
      <c r="G307" s="62">
        <f t="shared" si="9"/>
        <v>445200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>C308*IVATOT</f>
        <v>92400</v>
      </c>
      <c r="E308" s="1" t="str">
        <f t="shared" si="8"/>
        <v>STAMP. HP 690+      Ink Jet A4,  5 ppm col.</v>
      </c>
      <c r="F308" s="62">
        <f>C308*IVATOT</f>
        <v>92400</v>
      </c>
      <c r="G308" s="62">
        <f t="shared" si="9"/>
        <v>554400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>C309*IVATOT</f>
        <v>108200</v>
      </c>
      <c r="E309" s="1" t="str">
        <f t="shared" si="8"/>
        <v>STAMP. HP 720C      Ink Jet A4,  7 ppm col.</v>
      </c>
      <c r="F309" s="62">
        <f>C309*IVATOT</f>
        <v>108200</v>
      </c>
      <c r="G309" s="62">
        <f t="shared" si="9"/>
        <v>649200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>C310*IVATOT</f>
        <v>129600</v>
      </c>
      <c r="E310" s="1" t="str">
        <f t="shared" si="8"/>
        <v>STAMP. HP 870 CXI      Ink Jet A4,  8 ppm col.</v>
      </c>
      <c r="F310" s="62">
        <f>C310*IVATOT</f>
        <v>129600</v>
      </c>
      <c r="G310" s="62">
        <f t="shared" si="9"/>
        <v>777600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>C311*IVATOT</f>
        <v>128800</v>
      </c>
      <c r="E311" s="1" t="str">
        <f t="shared" si="8"/>
        <v>STAMP. HP 890C      Ink Jet A4,  9 ppm col.</v>
      </c>
      <c r="F311" s="62">
        <f>C311*IVATOT</f>
        <v>128800</v>
      </c>
      <c r="G311" s="62">
        <f t="shared" si="9"/>
        <v>772800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>C312*IVATOT</f>
        <v>180400</v>
      </c>
      <c r="E312" s="1" t="str">
        <f t="shared" si="8"/>
        <v>STAMP. HP 1100C      Ink Jet A3/A4,  6 ppm col., 2Mb</v>
      </c>
      <c r="F312" s="62">
        <f>C312*IVATOT</f>
        <v>180400</v>
      </c>
      <c r="G312" s="62">
        <f t="shared" si="9"/>
        <v>1082400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>C313*IVATOT</f>
        <v>144400</v>
      </c>
      <c r="E313" s="1" t="str">
        <f t="shared" si="8"/>
        <v>STAMP. HP 6L      Laser, A4 600dpi, 6ppm</v>
      </c>
      <c r="F313" s="62">
        <f>C313*IVATOT</f>
        <v>144400</v>
      </c>
      <c r="G313" s="62">
        <f t="shared" si="9"/>
        <v>866400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>C314*IVATOT</f>
        <v>291400</v>
      </c>
      <c r="E314" s="1" t="str">
        <f t="shared" si="8"/>
        <v>STAMP. HP 6P      Laser, A4 600dpi, 6ppm</v>
      </c>
      <c r="F314" s="62">
        <f>C314*IVATOT</f>
        <v>291400</v>
      </c>
      <c r="G314" s="62">
        <f t="shared" si="9"/>
        <v>1748400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>C315*IVATOT</f>
        <v>357200</v>
      </c>
      <c r="E315" s="1" t="str">
        <f t="shared" si="8"/>
        <v>STAMP. HP 6MP      Laser, A4 600dpi, 8ppm, 3Mb</v>
      </c>
      <c r="F315" s="62">
        <f>C315*IVATOT</f>
        <v>357200</v>
      </c>
      <c r="G315" s="62">
        <f t="shared" si="9"/>
        <v>2143200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>C316*IVATOT</f>
        <v>0</v>
      </c>
      <c r="E316" s="1" t="str">
        <f t="shared" si="8"/>
        <v xml:space="preserve">CABINATI       </v>
      </c>
      <c r="F316" s="62">
        <f>C316*IVATOT</f>
        <v>0</v>
      </c>
      <c r="G316" s="62">
        <f t="shared" si="9"/>
        <v>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>C317*IVATOT</f>
        <v>17000</v>
      </c>
      <c r="E317" s="1" t="str">
        <f t="shared" si="8"/>
        <v>CASE DESKTOP   CE CK 131-6      P/S 200W</v>
      </c>
      <c r="F317" s="62">
        <f>C317*IVATOT</f>
        <v>17000</v>
      </c>
      <c r="G317" s="62">
        <f t="shared" si="9"/>
        <v>102000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>C318*IVATOT</f>
        <v>16800</v>
      </c>
      <c r="E318" s="1" t="str">
        <f t="shared" si="8"/>
        <v>CASE MINITOWER CE CK 136-1      P/S 200W</v>
      </c>
      <c r="F318" s="62">
        <f>C318*IVATOT</f>
        <v>16800</v>
      </c>
      <c r="G318" s="62">
        <f t="shared" si="9"/>
        <v>100800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>C319*IVATOT</f>
        <v>23000</v>
      </c>
      <c r="E319" s="1" t="str">
        <f t="shared" si="8"/>
        <v xml:space="preserve">CASE MIDITOWER CE CK 135-1      P/S 230W </v>
      </c>
      <c r="F319" s="62">
        <f>C319*IVATOT</f>
        <v>23000</v>
      </c>
      <c r="G319" s="62">
        <f t="shared" si="9"/>
        <v>138000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>C320*IVATOT</f>
        <v>30400</v>
      </c>
      <c r="E320" s="1" t="str">
        <f t="shared" si="8"/>
        <v xml:space="preserve">CASE BIG TOWER CE   CK139-1      P/S 230W </v>
      </c>
      <c r="F320" s="62">
        <f>C320*IVATOT</f>
        <v>30400</v>
      </c>
      <c r="G320" s="62">
        <f t="shared" si="9"/>
        <v>182400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>C321*IVATOT</f>
        <v>16400</v>
      </c>
      <c r="E321" s="1" t="str">
        <f t="shared" si="8"/>
        <v>CASE DESKTOP CE CK 131-8      P/S 200W</v>
      </c>
      <c r="F321" s="62">
        <f>C321*IVATOT</f>
        <v>16400</v>
      </c>
      <c r="G321" s="62">
        <f t="shared" si="9"/>
        <v>98400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>C322*IVATOT</f>
        <v>16800</v>
      </c>
      <c r="E322" s="1" t="str">
        <f t="shared" si="8"/>
        <v>CASE SUB-MIDITOWER CE  CK 132-3      P/S 200W</v>
      </c>
      <c r="F322" s="62">
        <f>C322*IVATOT</f>
        <v>16800</v>
      </c>
      <c r="G322" s="62">
        <f t="shared" si="9"/>
        <v>100800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>C323*IVATOT</f>
        <v>23000</v>
      </c>
      <c r="E323" s="1" t="str">
        <f t="shared" si="8"/>
        <v>CASE  MIDITOWER CE  CK 135-2      P/S 230W</v>
      </c>
      <c r="F323" s="62">
        <f>C323*IVATOT</f>
        <v>23000</v>
      </c>
      <c r="G323" s="62">
        <f t="shared" si="9"/>
        <v>138000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>C324*IVATOT</f>
        <v>30600</v>
      </c>
      <c r="E324" s="1" t="str">
        <f t="shared" si="8"/>
        <v>CASE TOWER CE CK 139-2      P/S 230W</v>
      </c>
      <c r="F324" s="62">
        <f>C324*IVATOT</f>
        <v>30600</v>
      </c>
      <c r="G324" s="62">
        <f t="shared" si="9"/>
        <v>183600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>C325*IVATOT</f>
        <v>16000</v>
      </c>
      <c r="E325" s="1" t="str">
        <f t="shared" ref="E325:E339" si="10">CONCATENATE(A325,"      ",B325)</f>
        <v>CASE MIDITOWER BC VIP 432      P/S 230W</v>
      </c>
      <c r="F325" s="62">
        <f>C325*IVATOT</f>
        <v>16000</v>
      </c>
      <c r="G325" s="62">
        <f t="shared" si="9"/>
        <v>96000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>C326*IVATOT</f>
        <v>20400</v>
      </c>
      <c r="E326" s="1" t="str">
        <f t="shared" si="10"/>
        <v>CASE TOWER BC VIP 730      P/S 230W</v>
      </c>
      <c r="F326" s="62">
        <f>C326*IVATOT</f>
        <v>20400</v>
      </c>
      <c r="G326" s="62">
        <f t="shared" ref="G326:G339" si="11">SUM(C326+F326)</f>
        <v>122400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>C327*IVATOT</f>
        <v>0</v>
      </c>
      <c r="E327" s="1" t="str">
        <f t="shared" si="10"/>
        <v xml:space="preserve">GRUPPI DI CONTINUITA'      </v>
      </c>
      <c r="F327" s="62">
        <f>C327*IVATOT</f>
        <v>0</v>
      </c>
      <c r="G327" s="62">
        <f t="shared" si="11"/>
        <v>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>C328*IVATOT</f>
        <v>39600</v>
      </c>
      <c r="E328" s="1" t="str">
        <f t="shared" si="10"/>
        <v>GR.CONT.REVOLUTION E300       STAND- BY</v>
      </c>
      <c r="F328" s="62">
        <f>C328*IVATOT</f>
        <v>39600</v>
      </c>
      <c r="G328" s="62">
        <f t="shared" si="11"/>
        <v>237600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>C329*IVATOT</f>
        <v>46600</v>
      </c>
      <c r="E329" s="1" t="str">
        <f t="shared" si="10"/>
        <v>GR.CONT.REVOLUTION F450      STAND- BY</v>
      </c>
      <c r="F329" s="62">
        <f>C329*IVATOT</f>
        <v>46600</v>
      </c>
      <c r="G329" s="62">
        <f t="shared" si="11"/>
        <v>279600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>C330*IVATOT</f>
        <v>55800</v>
      </c>
      <c r="E330" s="1" t="str">
        <f t="shared" si="10"/>
        <v>GR.CONT.REVOLUTION L600      STAND- BY</v>
      </c>
      <c r="F330" s="62">
        <f>C330*IVATOT</f>
        <v>55800</v>
      </c>
      <c r="G330" s="62">
        <f t="shared" si="11"/>
        <v>334800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>C331*IVATOT</f>
        <v>59600</v>
      </c>
      <c r="E331" s="1" t="str">
        <f t="shared" si="10"/>
        <v>GR.CONT.POWER PRO 600      LINE INTERACTIVE</v>
      </c>
      <c r="F331" s="62">
        <f>C331*IVATOT</f>
        <v>59600</v>
      </c>
      <c r="G331" s="62">
        <f t="shared" si="11"/>
        <v>357600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>C332*IVATOT</f>
        <v>95600</v>
      </c>
      <c r="E332" s="1" t="str">
        <f t="shared" si="10"/>
        <v>GR.CONT.POWER PRO 750      LINE INTERACTIVE</v>
      </c>
      <c r="F332" s="62">
        <f>C332*IVATOT</f>
        <v>95600</v>
      </c>
      <c r="G332" s="62">
        <f t="shared" si="11"/>
        <v>573600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>C333*IVATOT</f>
        <v>125200</v>
      </c>
      <c r="E333" s="1" t="str">
        <f t="shared" si="10"/>
        <v>GR.CONT.POWER PRO 900      LINE INTERACTIVE</v>
      </c>
      <c r="F333" s="62">
        <f>C333*IVATOT</f>
        <v>125200</v>
      </c>
      <c r="G333" s="62">
        <f t="shared" si="11"/>
        <v>751200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>C334*IVATOT</f>
        <v>151400</v>
      </c>
      <c r="E334" s="1" t="str">
        <f t="shared" si="10"/>
        <v>GR.CONT.POWER PRO 1000      LINE INTERACTIVE</v>
      </c>
      <c r="F334" s="62">
        <f>C334*IVATOT</f>
        <v>151400</v>
      </c>
      <c r="G334" s="62">
        <f t="shared" si="11"/>
        <v>908400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>C335*IVATOT</f>
        <v>225600</v>
      </c>
      <c r="E335" s="1" t="str">
        <f t="shared" si="10"/>
        <v>GR.CONT.POWER PRO 1600      LINE INTERACTIVE</v>
      </c>
      <c r="F335" s="62">
        <f>C335*IVATOT</f>
        <v>225600</v>
      </c>
      <c r="G335" s="62">
        <f t="shared" si="11"/>
        <v>1353600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>C336*IVATOT</f>
        <v>305400</v>
      </c>
      <c r="E336" s="1" t="str">
        <f t="shared" si="10"/>
        <v>GR.CONT.POWER PRO 2400      LINE INTERACTIVE</v>
      </c>
      <c r="F336" s="62">
        <f>C336*IVATOT</f>
        <v>305400</v>
      </c>
      <c r="G336" s="62">
        <f t="shared" si="11"/>
        <v>1832400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>C337*IVATOT</f>
        <v>826800</v>
      </c>
      <c r="E337" s="1" t="str">
        <f t="shared" si="10"/>
        <v>GR.CONT.POWERSAVE 4000      ON-LINE</v>
      </c>
      <c r="F337" s="62">
        <f>C337*IVATOT</f>
        <v>826800</v>
      </c>
      <c r="G337" s="62">
        <f t="shared" si="11"/>
        <v>4960800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>C338*IVATOT</f>
        <v>1370000</v>
      </c>
      <c r="E338" s="1" t="str">
        <f t="shared" si="10"/>
        <v>GR.CONT.POWERSAVE 7500      ON-LINE</v>
      </c>
      <c r="F338" s="62">
        <f>C338*IVATOT</f>
        <v>1370000</v>
      </c>
      <c r="G338" s="62">
        <f t="shared" si="11"/>
        <v>8220000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>C339*IVATOT</f>
        <v>2342400</v>
      </c>
      <c r="E339" s="1" t="str">
        <f t="shared" si="10"/>
        <v>GR.CONT.POWERSAVE 12500      ON-LINE</v>
      </c>
      <c r="F339" s="62">
        <f>C339*IVATOT</f>
        <v>2342400</v>
      </c>
      <c r="G339" s="62">
        <f t="shared" si="11"/>
        <v>14054400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autoFilter ref="F1:F999" xr:uid="{00000000-0001-0000-0000-000000000000}">
    <filterColumn colId="0">
      <filters blank="1">
        <filter val="IVA"/>
      </filters>
    </filterColumn>
  </autoFilter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2" sqref="B2"/>
    </sheetView>
  </sheetViews>
  <sheetFormatPr baseColWidth="10" defaultColWidth="14.3984375" defaultRowHeight="15" customHeight="1" x14ac:dyDescent="0.2"/>
  <cols>
    <col min="1" max="1" width="11.3984375" customWidth="1"/>
    <col min="2" max="2" width="30.796875" customWidth="1"/>
    <col min="3" max="3" width="5.59765625" customWidth="1"/>
    <col min="4" max="4" width="12" customWidth="1"/>
    <col min="5" max="5" width="30.19921875" customWidth="1"/>
    <col min="6" max="6" width="4.59765625" customWidth="1"/>
    <col min="7" max="7" width="44.3984375" customWidth="1"/>
    <col min="8" max="26" width="8.5976562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CONCATENATE(A2,"_")</f>
        <v>a23_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CONCATENATE(A3,"_")</f>
        <v>b31_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c45_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u87_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a09_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l98_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v34_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q11_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8" sqref="D8"/>
    </sheetView>
  </sheetViews>
  <sheetFormatPr baseColWidth="10" defaultColWidth="14.3984375" defaultRowHeight="15" customHeight="1" x14ac:dyDescent="0.2"/>
  <cols>
    <col min="1" max="1" width="16.3984375" customWidth="1"/>
    <col min="2" max="2" width="18.59765625" customWidth="1"/>
    <col min="3" max="4" width="19.3984375" customWidth="1"/>
    <col min="5" max="5" width="9.3984375" customWidth="1"/>
    <col min="6" max="6" width="7.3984375" customWidth="1"/>
    <col min="7" max="7" width="14.3984375" customWidth="1"/>
    <col min="8" max="8" width="12.3984375" customWidth="1"/>
    <col min="9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Row],[Punteggio]],F3:G6,2,0)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Row],[Punteggio]],F4:G7,2,0)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Row],[Punteggio]],F5:G8,2,0)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Row],[Punteggio]],F3:G6,2,0)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Row],[Punteggio]],F3:G6,2,0)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Row],[Punteggio]],F3:G6,2,0)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Row],[Punteggio]],F3:G6,2,0)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5" priority="2" operator="equal">
      <formula>"Buono"</formula>
    </cfRule>
    <cfRule type="cellIs" dxfId="4" priority="3" operator="equal">
      <formula>"Discreto"</formula>
    </cfRule>
    <cfRule type="cellIs" dxfId="3" priority="4" operator="equal">
      <formula>"Sufficiente"</formula>
    </cfRule>
    <cfRule type="cellIs" dxfId="2" priority="5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id="{B66EBF1A-8588-EC44-BF32-741F5527FE9F}">
            <xm:f>NOT(ISERROR(SEARCH($B2="Respinto",F3)))</xm:f>
            <xm:f>$B2="Respinto"</xm:f>
            <x14:dxf>
              <fill>
                <patternFill>
                  <bgColor rgb="FFFF0000"/>
                </patternFill>
              </fill>
            </x14:dxf>
          </x14:cfRule>
          <xm:sqref>F3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5" sqref="H5"/>
    </sheetView>
  </sheetViews>
  <sheetFormatPr baseColWidth="10" defaultColWidth="14.3984375" defaultRowHeight="15" customHeight="1" x14ac:dyDescent="0.2"/>
  <cols>
    <col min="1" max="3" width="9.3984375" customWidth="1"/>
    <col min="4" max="4" width="19.796875" customWidth="1"/>
    <col min="5" max="6" width="9.3984375" customWidth="1"/>
    <col min="7" max="7" width="52.19921875" customWidth="1"/>
    <col min="8" max="8" width="19.3984375" customWidth="1"/>
    <col min="9" max="9" width="9.3984375" customWidth="1"/>
    <col min="10" max="10" width="20.59765625" customWidth="1"/>
    <col min="11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58" t="s">
        <v>528</v>
      </c>
      <c r="H1" s="55"/>
      <c r="I1" s="55"/>
      <c r="J1" s="5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B1" workbookViewId="0">
      <selection activeCell="I19" sqref="I19"/>
    </sheetView>
  </sheetViews>
  <sheetFormatPr baseColWidth="10" defaultColWidth="14.3984375" defaultRowHeight="15" customHeight="1" x14ac:dyDescent="0.2"/>
  <cols>
    <col min="1" max="1" width="19.59765625" customWidth="1"/>
    <col min="2" max="2" width="28.3984375" customWidth="1"/>
    <col min="3" max="3" width="21.3984375" customWidth="1"/>
    <col min="4" max="4" width="18" customWidth="1"/>
    <col min="5" max="5" width="21.59765625" customWidth="1"/>
    <col min="6" max="6" width="3.59765625" customWidth="1"/>
    <col min="7" max="7" width="2.3984375" customWidth="1"/>
    <col min="8" max="8" width="44.59765625" customWidth="1"/>
    <col min="9" max="9" width="14.59765625" customWidth="1"/>
    <col min="10" max="26" width="8.59765625" customWidth="1"/>
  </cols>
  <sheetData>
    <row r="1" spans="1:26" ht="13.5" customHeight="1" x14ac:dyDescent="0.2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2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COUNTIF(C:C,H3)</f>
        <v>11</v>
      </c>
    </row>
    <row r="4" spans="1:26" ht="13.5" customHeight="1" thickBot="1" x14ac:dyDescent="0.2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14" si="0">COUNTIF(C:C,H4)</f>
        <v>5</v>
      </c>
    </row>
    <row r="5" spans="1:26" ht="13.5" customHeight="1" thickBot="1" x14ac:dyDescent="0.2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2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  <c r="I7" s="39"/>
    </row>
    <row r="8" spans="1:26" ht="13.5" customHeight="1" thickBot="1" x14ac:dyDescent="0.2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COUNTIF(B:B,H8)</f>
        <v>2</v>
      </c>
    </row>
    <row r="9" spans="1:26" ht="13.5" customHeight="1" thickBot="1" x14ac:dyDescent="0.2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 t="shared" ref="I9:I14" si="1">COUNTIF(B:B,H9)</f>
        <v>1</v>
      </c>
    </row>
    <row r="10" spans="1:26" ht="13.5" customHeight="1" thickBot="1" x14ac:dyDescent="0.2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 t="shared" si="1"/>
        <v>1</v>
      </c>
    </row>
    <row r="11" spans="1:26" ht="13.5" customHeight="1" thickBot="1" x14ac:dyDescent="0.2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 t="shared" si="1"/>
        <v>1</v>
      </c>
    </row>
    <row r="12" spans="1:26" ht="13.5" customHeight="1" thickBot="1" x14ac:dyDescent="0.2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 t="shared" si="1"/>
        <v>4</v>
      </c>
    </row>
    <row r="13" spans="1:26" ht="13.5" customHeight="1" thickBot="1" x14ac:dyDescent="0.2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 t="shared" si="1"/>
        <v>2</v>
      </c>
    </row>
    <row r="14" spans="1:26" ht="13.5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 t="shared" si="1"/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:H10"/>
    </sheetView>
  </sheetViews>
  <sheetFormatPr baseColWidth="10" defaultColWidth="14.3984375" defaultRowHeight="15" customHeight="1" x14ac:dyDescent="0.2"/>
  <cols>
    <col min="1" max="1" width="11.59765625" customWidth="1"/>
    <col min="2" max="2" width="15.59765625" customWidth="1"/>
    <col min="3" max="3" width="11.59765625" customWidth="1"/>
    <col min="4" max="4" width="11.796875" customWidth="1"/>
    <col min="5" max="5" width="17" customWidth="1"/>
    <col min="6" max="6" width="8.59765625" customWidth="1"/>
    <col min="7" max="7" width="21" customWidth="1"/>
    <col min="8" max="8" width="14.796875" customWidth="1"/>
    <col min="9" max="10" width="8.59765625" customWidth="1"/>
    <col min="11" max="11" width="23.59765625" customWidth="1"/>
    <col min="12" max="26" width="8.59765625" customWidth="1"/>
  </cols>
  <sheetData>
    <row r="1" spans="1:11" ht="12.75" customHeight="1" x14ac:dyDescent="0.25">
      <c r="B1" s="59" t="s">
        <v>621</v>
      </c>
      <c r="C1" s="60"/>
      <c r="D1" s="60"/>
    </row>
    <row r="2" spans="1:11" ht="12.75" customHeight="1" x14ac:dyDescent="0.2"/>
    <row r="3" spans="1:11" ht="12.75" customHeight="1" x14ac:dyDescent="0.2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 ca="1">SUMIF(C:E,G5,E:E)</f>
        <v>893.5</v>
      </c>
    </row>
    <row r="6" spans="1:11" ht="12.75" customHeight="1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ca="1" si="0">SUMIF(C:E,G6,E:E)</f>
        <v>121</v>
      </c>
    </row>
    <row r="7" spans="1:11" ht="12.75" customHeight="1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ca="1" si="0"/>
        <v>832</v>
      </c>
    </row>
    <row r="8" spans="1:11" ht="12.75" customHeight="1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ca="1" si="0"/>
        <v>19</v>
      </c>
    </row>
    <row r="9" spans="1:11" ht="12.75" customHeight="1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ca="1" si="0"/>
        <v>766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ca="1" si="0"/>
        <v>1479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H11" sqref="H11"/>
    </sheetView>
  </sheetViews>
  <sheetFormatPr baseColWidth="10" defaultColWidth="14.3984375" defaultRowHeight="15" customHeight="1" x14ac:dyDescent="0.2"/>
  <cols>
    <col min="1" max="1" width="13.3984375" customWidth="1"/>
    <col min="2" max="2" width="12.19921875" customWidth="1"/>
    <col min="3" max="3" width="11.796875" customWidth="1"/>
    <col min="4" max="4" width="7" customWidth="1"/>
    <col min="5" max="5" width="17.59765625" customWidth="1"/>
    <col min="6" max="6" width="13" customWidth="1"/>
    <col min="7" max="7" width="11.3984375" customWidth="1"/>
    <col min="8" max="8" width="20.796875" customWidth="1"/>
    <col min="9" max="9" width="29.3984375" customWidth="1"/>
    <col min="10" max="26" width="8.59765625" customWidth="1"/>
  </cols>
  <sheetData>
    <row r="1" spans="1:9" ht="12.75" customHeight="1" x14ac:dyDescent="0.2">
      <c r="A1" s="53" t="s">
        <v>650</v>
      </c>
    </row>
    <row r="2" spans="1:9" ht="12.75" customHeight="1" x14ac:dyDescent="0.2">
      <c r="A2" s="53"/>
    </row>
    <row r="3" spans="1:9" ht="12.75" customHeight="1" x14ac:dyDescent="0.2">
      <c r="A3" s="35"/>
    </row>
    <row r="4" spans="1:9" ht="12.75" customHeight="1" x14ac:dyDescent="0.2">
      <c r="A4" s="35"/>
      <c r="E4" s="48" t="s">
        <v>651</v>
      </c>
      <c r="F4" s="63">
        <f ca="1">TODAY()</f>
        <v>45275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7653</v>
      </c>
      <c r="I7">
        <f ca="1">NETWORKDAYS(A7,$F$4)</f>
        <v>5468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8014</v>
      </c>
      <c r="I8">
        <f t="shared" ref="I8:I29" ca="1" si="4">NETWORKDAYS(A8,$F$4)</f>
        <v>5725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6557</v>
      </c>
      <c r="I9">
        <f t="shared" ca="1" si="4"/>
        <v>4685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7641</v>
      </c>
      <c r="I10">
        <f t="shared" ca="1" si="4"/>
        <v>5460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7640</v>
      </c>
      <c r="I11">
        <f t="shared" ca="1" si="4"/>
        <v>5459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7633</v>
      </c>
      <c r="I12">
        <f t="shared" ca="1" si="4"/>
        <v>5454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7625</v>
      </c>
      <c r="I13">
        <f t="shared" ca="1" si="4"/>
        <v>5448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7622</v>
      </c>
      <c r="I14">
        <f t="shared" ca="1" si="4"/>
        <v>5445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7618</v>
      </c>
      <c r="I15">
        <f t="shared" ca="1" si="4"/>
        <v>5443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7617</v>
      </c>
      <c r="I16">
        <f t="shared" ca="1" si="4"/>
        <v>5442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7612</v>
      </c>
      <c r="I17">
        <f t="shared" ca="1" si="4"/>
        <v>5439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7609</v>
      </c>
      <c r="I18">
        <f t="shared" ca="1" si="4"/>
        <v>5436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6873</v>
      </c>
      <c r="I19">
        <f t="shared" ca="1" si="4"/>
        <v>4910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7602</v>
      </c>
      <c r="I20">
        <f t="shared" ca="1" si="4"/>
        <v>5431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7600</v>
      </c>
      <c r="I21">
        <f t="shared" ca="1" si="4"/>
        <v>5430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7597</v>
      </c>
      <c r="I22">
        <f t="shared" ca="1" si="4"/>
        <v>5428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7227</v>
      </c>
      <c r="I23">
        <f t="shared" ca="1" si="4"/>
        <v>5164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7590</v>
      </c>
      <c r="I24">
        <f t="shared" ca="1" si="4"/>
        <v>5423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7585</v>
      </c>
      <c r="I25">
        <f t="shared" ca="1" si="4"/>
        <v>5420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7580</v>
      </c>
      <c r="I26">
        <f t="shared" ca="1" si="4"/>
        <v>5415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7210</v>
      </c>
      <c r="I27">
        <f t="shared" ca="1" si="4"/>
        <v>5151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5747</v>
      </c>
      <c r="I28">
        <f t="shared" ca="1" si="4"/>
        <v>4106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7570</v>
      </c>
      <c r="I29">
        <f t="shared" ca="1" si="4"/>
        <v>5409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Salvatore Gargiulo</cp:lastModifiedBy>
  <dcterms:created xsi:type="dcterms:W3CDTF">2005-04-12T12:35:30Z</dcterms:created>
  <dcterms:modified xsi:type="dcterms:W3CDTF">2023-12-15T12:20:01Z</dcterms:modified>
</cp:coreProperties>
</file>