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13_ncr:1_{D22F1F07-108B-49FA-8685-AD58F0077681}" xr6:coauthVersionLast="47" xr6:coauthVersionMax="47" xr10:uidLastSave="{00000000-0000-0000-0000-000000000000}"/>
  <bookViews>
    <workbookView xWindow="-120" yWindow="-120" windowWidth="29040" windowHeight="15840" xr2:uid="{6F98E7F4-E524-431B-AD5E-8524C949F25C}"/>
  </bookViews>
  <sheets>
    <sheet name="Report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6" i="1"/>
  <c r="F7" i="1"/>
  <c r="F8" i="1"/>
  <c r="F9" i="1"/>
  <c r="F10" i="1"/>
  <c r="F15" i="1"/>
  <c r="F16" i="1"/>
  <c r="F17" i="1"/>
  <c r="F18" i="1"/>
  <c r="F19" i="1"/>
  <c r="F23" i="1"/>
  <c r="F24" i="1"/>
  <c r="F25" i="1"/>
  <c r="F26" i="1"/>
  <c r="F27" i="1"/>
  <c r="F28" i="1"/>
  <c r="F32" i="1"/>
  <c r="F33" i="1"/>
  <c r="F34" i="1"/>
  <c r="F35" i="1"/>
  <c r="F36" i="1"/>
  <c r="F37" i="1"/>
  <c r="F5" i="1"/>
  <c r="E33" i="1"/>
  <c r="E34" i="1"/>
  <c r="E35" i="1"/>
  <c r="E36" i="1"/>
  <c r="E37" i="1"/>
  <c r="E32" i="1"/>
  <c r="E24" i="1"/>
  <c r="E25" i="1"/>
  <c r="E26" i="1"/>
  <c r="E27" i="1"/>
  <c r="E28" i="1"/>
  <c r="E23" i="1"/>
  <c r="E15" i="1"/>
  <c r="E16" i="1"/>
  <c r="E17" i="1"/>
  <c r="E18" i="1"/>
  <c r="E19" i="1"/>
  <c r="E14" i="1"/>
  <c r="E7" i="1"/>
  <c r="E6" i="1"/>
  <c r="E8" i="1"/>
  <c r="E9" i="1"/>
  <c r="E10" i="1"/>
  <c r="E5" i="1"/>
  <c r="E15" i="2"/>
  <c r="E8" i="2"/>
  <c r="E6" i="2"/>
  <c r="E3" i="2"/>
  <c r="E2" i="2"/>
  <c r="E9" i="2" s="1"/>
</calcChain>
</file>

<file path=xl/sharedStrings.xml><?xml version="1.0" encoding="utf-8"?>
<sst xmlns="http://schemas.openxmlformats.org/spreadsheetml/2006/main" count="110" uniqueCount="46">
  <si>
    <t>Experimental Results</t>
  </si>
  <si>
    <t>Comparisons</t>
  </si>
  <si>
    <t>Movements</t>
  </si>
  <si>
    <t>Insertion Sort</t>
  </si>
  <si>
    <t>Selection Sort</t>
  </si>
  <si>
    <t>Quick Sort</t>
  </si>
  <si>
    <t>Merge Sort</t>
  </si>
  <si>
    <t>Radix Sort</t>
  </si>
  <si>
    <t>Project 1 - Sorting Algorithm (Rubric)</t>
  </si>
  <si>
    <t>Points</t>
  </si>
  <si>
    <t>Total</t>
  </si>
  <si>
    <r>
      <rPr>
        <b/>
        <sz val="11"/>
        <color theme="1"/>
        <rFont val="Calibri"/>
        <family val="2"/>
        <scheme val="minor"/>
      </rPr>
      <t>Experimental Results</t>
    </r>
    <r>
      <rPr>
        <sz val="11"/>
        <color theme="1"/>
        <rFont val="Calibri"/>
        <family val="2"/>
        <scheme val="minor"/>
      </rPr>
      <t xml:space="preserve"> </t>
    </r>
  </si>
  <si>
    <t xml:space="preserve"> </t>
  </si>
  <si>
    <t>(per data type per sorting algorithm)</t>
  </si>
  <si>
    <t>GUI / UI (Optional - see Bonus)</t>
  </si>
  <si>
    <t>Winning Algorithm</t>
  </si>
  <si>
    <t>Per Data Type</t>
  </si>
  <si>
    <t>Analysis Report</t>
  </si>
  <si>
    <t>Total Points without Bonus</t>
  </si>
  <si>
    <t>Bonus</t>
  </si>
  <si>
    <t>Creativity 1</t>
  </si>
  <si>
    <t>(Per the discretion of the grader)</t>
  </si>
  <si>
    <t>Creativity 2</t>
  </si>
  <si>
    <t>Creativity 3</t>
  </si>
  <si>
    <t>GUI/UI</t>
  </si>
  <si>
    <t>Total Points with Bonus</t>
  </si>
  <si>
    <t>Note: creativity means going above and beyond the requirement of the assiignement. Any ideas or implentations to show the central idea of the assignment.</t>
  </si>
  <si>
    <t>List Property: InOrder</t>
  </si>
  <si>
    <t>Heap Sort</t>
  </si>
  <si>
    <t>List Property: ReverseOrder</t>
  </si>
  <si>
    <t>List Property: AlmostOrder</t>
  </si>
  <si>
    <t>List Property: RandomOrder</t>
  </si>
  <si>
    <t>Optional</t>
  </si>
  <si>
    <t>GUI Screen</t>
  </si>
  <si>
    <t>Required Report</t>
  </si>
  <si>
    <t>ArraySize: 10000</t>
  </si>
  <si>
    <t>Total Time (ns)</t>
  </si>
  <si>
    <t>Time % diff b/t winning and other sorts</t>
  </si>
  <si>
    <t>ArraySize: 10000, Sorted 80%</t>
  </si>
  <si>
    <t>All data are the average across 50 trials</t>
  </si>
  <si>
    <t>Comparisons + Movements</t>
  </si>
  <si>
    <t>O(N)</t>
  </si>
  <si>
    <t>O(N^2)</t>
  </si>
  <si>
    <t>O(nlogn)</t>
  </si>
  <si>
    <t>Time complexity</t>
  </si>
  <si>
    <t>O(nlogn)?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</si>
</sst>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mbria"/>
      <family val="1"/>
    </font>
    <font>
      <b/>
      <sz val="10"/>
      <name val="Cambria"/>
      <family val="1"/>
    </font>
    <font>
      <b/>
      <sz val="10"/>
      <color rgb="FF000000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2" xfId="0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4" fillId="2" borderId="3" xfId="0" applyFont="1" applyFill="1" applyBorder="1" applyAlignment="1">
      <alignment vertical="center"/>
    </xf>
    <xf numFmtId="0" fontId="2" fillId="0" borderId="0" xfId="0" applyFont="1"/>
    <xf numFmtId="0" fontId="2" fillId="4" borderId="4" xfId="0" applyFont="1" applyFill="1" applyBorder="1"/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3" fontId="7" fillId="0" borderId="2" xfId="0" applyNumberFormat="1" applyFont="1" applyBorder="1" applyAlignment="1">
      <alignment vertical="top"/>
    </xf>
    <xf numFmtId="3" fontId="7" fillId="3" borderId="2" xfId="0" applyNumberFormat="1" applyFont="1" applyFill="1" applyBorder="1" applyAlignment="1">
      <alignment vertical="top"/>
    </xf>
    <xf numFmtId="3" fontId="7" fillId="0" borderId="1" xfId="0" applyNumberFormat="1" applyFont="1" applyBorder="1"/>
    <xf numFmtId="0" fontId="7" fillId="0" borderId="0" xfId="0" applyFont="1"/>
    <xf numFmtId="3" fontId="7" fillId="0" borderId="2" xfId="1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center"/>
    </xf>
    <xf numFmtId="3" fontId="7" fillId="0" borderId="0" xfId="0" applyNumberFormat="1" applyFont="1"/>
    <xf numFmtId="3" fontId="10" fillId="3" borderId="2" xfId="0" applyNumberFormat="1" applyFont="1" applyFill="1" applyBorder="1" applyAlignment="1">
      <alignment vertical="center"/>
    </xf>
    <xf numFmtId="0" fontId="0" fillId="0" borderId="0" xfId="0" applyAlignment="1"/>
    <xf numFmtId="171" fontId="7" fillId="5" borderId="2" xfId="2" applyNumberFormat="1" applyFont="1" applyFill="1" applyBorder="1"/>
    <xf numFmtId="0" fontId="5" fillId="4" borderId="7" xfId="0" applyFont="1" applyFill="1" applyBorder="1" applyAlignment="1">
      <alignment vertical="center"/>
    </xf>
    <xf numFmtId="3" fontId="10" fillId="3" borderId="8" xfId="0" applyNumberFormat="1" applyFont="1" applyFill="1" applyBorder="1" applyAlignment="1">
      <alignment vertical="center"/>
    </xf>
    <xf numFmtId="171" fontId="7" fillId="0" borderId="2" xfId="2" applyNumberFormat="1" applyFont="1" applyFill="1" applyBorder="1"/>
    <xf numFmtId="3" fontId="7" fillId="0" borderId="2" xfId="0" applyNumberFormat="1" applyFont="1" applyBorder="1"/>
    <xf numFmtId="0" fontId="7" fillId="0" borderId="2" xfId="0" applyFont="1" applyBorder="1"/>
    <xf numFmtId="3" fontId="7" fillId="5" borderId="2" xfId="0" applyNumberFormat="1" applyFont="1" applyFill="1" applyBorder="1"/>
    <xf numFmtId="0" fontId="7" fillId="5" borderId="2" xfId="0" applyFont="1" applyFill="1" applyBorder="1"/>
    <xf numFmtId="0" fontId="11" fillId="0" borderId="0" xfId="0" applyFont="1"/>
    <xf numFmtId="171" fontId="7" fillId="0" borderId="2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28575</xdr:rowOff>
    </xdr:from>
    <xdr:to>
      <xdr:col>16</xdr:col>
      <xdr:colOff>93345</xdr:colOff>
      <xdr:row>17</xdr:row>
      <xdr:rowOff>191770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331E7-CE0B-4A01-8C10-0AAC10161E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419100"/>
          <a:ext cx="3627120" cy="30873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6CFB-AE4D-4485-BCFE-2DD4A73298A7}">
  <dimension ref="A1:L37"/>
  <sheetViews>
    <sheetView tabSelected="1" topLeftCell="A7" zoomScaleNormal="100" workbookViewId="0">
      <selection activeCell="G26" sqref="G26"/>
    </sheetView>
  </sheetViews>
  <sheetFormatPr defaultRowHeight="15" x14ac:dyDescent="0.25"/>
  <cols>
    <col min="1" max="1" width="26.140625" bestFit="1" customWidth="1"/>
    <col min="2" max="2" width="12.140625" bestFit="1" customWidth="1"/>
    <col min="3" max="3" width="13.140625" bestFit="1" customWidth="1"/>
    <col min="4" max="4" width="13.85546875" customWidth="1"/>
    <col min="5" max="5" width="36.140625" bestFit="1" customWidth="1"/>
    <col min="6" max="6" width="24.5703125" bestFit="1" customWidth="1"/>
    <col min="7" max="7" width="15.5703125" bestFit="1" customWidth="1"/>
  </cols>
  <sheetData>
    <row r="1" spans="1:12" x14ac:dyDescent="0.25">
      <c r="A1" s="13" t="s">
        <v>34</v>
      </c>
      <c r="B1" s="13" t="s">
        <v>39</v>
      </c>
      <c r="K1" s="13" t="s">
        <v>32</v>
      </c>
      <c r="L1" s="13" t="s">
        <v>33</v>
      </c>
    </row>
    <row r="2" spans="1:12" ht="15.75" thickBot="1" x14ac:dyDescent="0.3">
      <c r="A2" s="13"/>
      <c r="G2" s="13"/>
      <c r="H2" s="13"/>
      <c r="J2" s="27"/>
    </row>
    <row r="3" spans="1:12" ht="16.5" thickBot="1" x14ac:dyDescent="0.3">
      <c r="A3" s="12" t="s">
        <v>0</v>
      </c>
      <c r="B3" s="13" t="s">
        <v>35</v>
      </c>
      <c r="C3" s="13"/>
    </row>
    <row r="4" spans="1:12" ht="15.75" thickBot="1" x14ac:dyDescent="0.3">
      <c r="A4" s="14" t="s">
        <v>27</v>
      </c>
      <c r="B4" s="15" t="s">
        <v>1</v>
      </c>
      <c r="C4" s="15" t="s">
        <v>2</v>
      </c>
      <c r="D4" s="16" t="s">
        <v>36</v>
      </c>
      <c r="E4" s="29" t="s">
        <v>37</v>
      </c>
      <c r="F4" s="29" t="s">
        <v>40</v>
      </c>
      <c r="G4" s="29" t="s">
        <v>44</v>
      </c>
    </row>
    <row r="5" spans="1:12" x14ac:dyDescent="0.25">
      <c r="A5" s="3" t="s">
        <v>3</v>
      </c>
      <c r="B5" s="21">
        <v>9999</v>
      </c>
      <c r="C5" s="21">
        <v>9999</v>
      </c>
      <c r="D5" s="21">
        <v>4987600</v>
      </c>
      <c r="E5" s="31">
        <f>(D5-$D$5)/(($D$5+D5)/2)</f>
        <v>0</v>
      </c>
      <c r="F5" s="32">
        <f>B5+C5</f>
        <v>19998</v>
      </c>
      <c r="G5" s="33" t="s">
        <v>41</v>
      </c>
    </row>
    <row r="6" spans="1:12" x14ac:dyDescent="0.25">
      <c r="A6" s="1" t="s">
        <v>4</v>
      </c>
      <c r="B6" s="19">
        <v>50004999</v>
      </c>
      <c r="C6" s="19">
        <v>0</v>
      </c>
      <c r="D6" s="19">
        <v>696634400</v>
      </c>
      <c r="E6" s="31">
        <f>(D6-$D$5)/(($D$5+D6)/2)</f>
        <v>1.9715653157968251</v>
      </c>
      <c r="F6" s="32">
        <f t="shared" ref="F6:F37" si="0">B6+C6</f>
        <v>50004999</v>
      </c>
      <c r="G6" s="33" t="s">
        <v>42</v>
      </c>
    </row>
    <row r="7" spans="1:12" x14ac:dyDescent="0.25">
      <c r="A7" s="2" t="s">
        <v>5</v>
      </c>
      <c r="B7" s="20">
        <v>50034994</v>
      </c>
      <c r="C7" s="20">
        <v>0</v>
      </c>
      <c r="D7" s="20">
        <v>953133100</v>
      </c>
      <c r="E7" s="28">
        <f>(D7-$D$5)/(($D$5+D7)/2)</f>
        <v>1.9791775712600719</v>
      </c>
      <c r="F7" s="34">
        <f t="shared" si="0"/>
        <v>50034994</v>
      </c>
      <c r="G7" s="35" t="s">
        <v>42</v>
      </c>
    </row>
    <row r="8" spans="1:12" x14ac:dyDescent="0.25">
      <c r="A8" s="1" t="s">
        <v>6</v>
      </c>
      <c r="B8" s="19">
        <v>64608</v>
      </c>
      <c r="C8" s="23">
        <v>133616</v>
      </c>
      <c r="D8" s="19">
        <v>20993700</v>
      </c>
      <c r="E8" s="31">
        <f t="shared" ref="E6:E10" si="1">(D8-$D$5)/(($D$5+D8)/2)</f>
        <v>1.2321246434935895</v>
      </c>
      <c r="F8" s="32">
        <f t="shared" si="0"/>
        <v>198224</v>
      </c>
      <c r="G8" s="33" t="s">
        <v>43</v>
      </c>
    </row>
    <row r="9" spans="1:12" x14ac:dyDescent="0.25">
      <c r="A9" s="2" t="s">
        <v>28</v>
      </c>
      <c r="B9" s="20">
        <v>320895</v>
      </c>
      <c r="C9" s="20">
        <v>217263</v>
      </c>
      <c r="D9" s="20">
        <v>142028500</v>
      </c>
      <c r="E9" s="28">
        <f t="shared" si="1"/>
        <v>1.8642978558130707</v>
      </c>
      <c r="F9" s="34">
        <f t="shared" si="0"/>
        <v>538158</v>
      </c>
      <c r="G9" s="35" t="s">
        <v>43</v>
      </c>
    </row>
    <row r="10" spans="1:12" x14ac:dyDescent="0.25">
      <c r="A10" s="1" t="s">
        <v>7</v>
      </c>
      <c r="B10" s="24">
        <v>0</v>
      </c>
      <c r="C10" s="24">
        <v>50000</v>
      </c>
      <c r="D10" s="24">
        <v>29814300</v>
      </c>
      <c r="E10" s="31">
        <f t="shared" si="1"/>
        <v>1.4267439421410899</v>
      </c>
      <c r="F10" s="32">
        <f t="shared" si="0"/>
        <v>50000</v>
      </c>
      <c r="G10" s="33" t="s">
        <v>41</v>
      </c>
    </row>
    <row r="11" spans="1:12" ht="15.75" thickBot="1" x14ac:dyDescent="0.3">
      <c r="A11" s="17"/>
      <c r="B11" s="18"/>
      <c r="C11" s="18"/>
      <c r="D11" s="18"/>
      <c r="E11" s="22"/>
      <c r="F11" s="25"/>
      <c r="G11" s="22"/>
    </row>
    <row r="12" spans="1:12" ht="16.5" thickBot="1" x14ac:dyDescent="0.3">
      <c r="A12" s="12" t="s">
        <v>0</v>
      </c>
      <c r="B12" s="13" t="s">
        <v>35</v>
      </c>
      <c r="C12" s="13"/>
      <c r="E12" s="36"/>
      <c r="F12" s="25"/>
      <c r="G12" s="22"/>
    </row>
    <row r="13" spans="1:12" ht="15.75" thickBot="1" x14ac:dyDescent="0.3">
      <c r="A13" s="14" t="s">
        <v>29</v>
      </c>
      <c r="B13" s="15" t="s">
        <v>1</v>
      </c>
      <c r="C13" s="15" t="s">
        <v>2</v>
      </c>
      <c r="D13" s="16" t="s">
        <v>36</v>
      </c>
      <c r="E13" s="29" t="s">
        <v>37</v>
      </c>
      <c r="F13" s="29" t="s">
        <v>40</v>
      </c>
      <c r="G13" s="29" t="s">
        <v>44</v>
      </c>
    </row>
    <row r="14" spans="1:12" x14ac:dyDescent="0.25">
      <c r="A14" s="3" t="s">
        <v>3</v>
      </c>
      <c r="B14" s="25">
        <v>49995000</v>
      </c>
      <c r="C14" s="25">
        <v>50004999</v>
      </c>
      <c r="D14" s="25">
        <v>1349248900</v>
      </c>
      <c r="E14" s="37">
        <f>(D14-$D$17)/((D14+$D$17)/2)</f>
        <v>1.9282134242235949</v>
      </c>
      <c r="F14" s="32">
        <f t="shared" si="0"/>
        <v>99999999</v>
      </c>
      <c r="G14" s="33" t="s">
        <v>42</v>
      </c>
    </row>
    <row r="15" spans="1:12" x14ac:dyDescent="0.25">
      <c r="A15" s="1" t="s">
        <v>4</v>
      </c>
      <c r="B15" s="25">
        <v>50004999</v>
      </c>
      <c r="C15" s="25">
        <v>5000</v>
      </c>
      <c r="D15" s="25">
        <v>1569920100</v>
      </c>
      <c r="E15" s="37">
        <f t="shared" ref="E15:E19" si="2">(D15-$D$17)/((D15+$D$17)/2)</f>
        <v>1.9381478637815632</v>
      </c>
      <c r="F15" s="32">
        <f t="shared" si="0"/>
        <v>50009999</v>
      </c>
      <c r="G15" s="33" t="s">
        <v>42</v>
      </c>
    </row>
    <row r="16" spans="1:12" x14ac:dyDescent="0.25">
      <c r="A16" s="2" t="s">
        <v>5</v>
      </c>
      <c r="B16" s="26">
        <v>50039992</v>
      </c>
      <c r="C16" s="26">
        <v>5000</v>
      </c>
      <c r="D16" s="30">
        <v>923684600</v>
      </c>
      <c r="E16" s="28">
        <f t="shared" si="2"/>
        <v>1.8959995006018928</v>
      </c>
      <c r="F16" s="34">
        <f t="shared" si="0"/>
        <v>50044992</v>
      </c>
      <c r="G16" s="35" t="s">
        <v>42</v>
      </c>
    </row>
    <row r="17" spans="1:7" x14ac:dyDescent="0.25">
      <c r="A17" s="1" t="s">
        <v>6</v>
      </c>
      <c r="B17" s="25">
        <v>69008</v>
      </c>
      <c r="C17" s="25">
        <v>133616</v>
      </c>
      <c r="D17" s="25">
        <v>24657000</v>
      </c>
      <c r="E17" s="37">
        <f t="shared" si="2"/>
        <v>0</v>
      </c>
      <c r="F17" s="32">
        <f t="shared" si="0"/>
        <v>202624</v>
      </c>
      <c r="G17" s="33" t="s">
        <v>43</v>
      </c>
    </row>
    <row r="18" spans="1:7" ht="15.75" customHeight="1" x14ac:dyDescent="0.25">
      <c r="A18" s="2" t="s">
        <v>28</v>
      </c>
      <c r="B18" s="26">
        <v>320895</v>
      </c>
      <c r="C18" s="26">
        <v>217263</v>
      </c>
      <c r="D18" s="30">
        <v>101673000</v>
      </c>
      <c r="E18" s="28">
        <f t="shared" si="2"/>
        <v>1.2192828306815484</v>
      </c>
      <c r="F18" s="34">
        <f t="shared" si="0"/>
        <v>538158</v>
      </c>
      <c r="G18" s="35" t="s">
        <v>43</v>
      </c>
    </row>
    <row r="19" spans="1:7" ht="15.75" customHeight="1" x14ac:dyDescent="0.25">
      <c r="A19" s="1" t="s">
        <v>7</v>
      </c>
      <c r="B19" s="25">
        <v>0</v>
      </c>
      <c r="C19" s="25">
        <v>50000</v>
      </c>
      <c r="D19" s="25">
        <v>26356500</v>
      </c>
      <c r="E19" s="37">
        <f t="shared" si="2"/>
        <v>6.6629421623687846E-2</v>
      </c>
      <c r="F19" s="32">
        <f t="shared" si="0"/>
        <v>50000</v>
      </c>
      <c r="G19" s="33" t="s">
        <v>41</v>
      </c>
    </row>
    <row r="20" spans="1:7" ht="15.75" customHeight="1" thickBot="1" x14ac:dyDescent="0.3">
      <c r="A20" s="17"/>
      <c r="B20" s="18"/>
      <c r="C20" s="18"/>
      <c r="D20" s="18"/>
      <c r="E20" s="22"/>
      <c r="F20" s="25"/>
      <c r="G20" s="22"/>
    </row>
    <row r="21" spans="1:7" ht="16.5" thickBot="1" x14ac:dyDescent="0.3">
      <c r="A21" s="12" t="s">
        <v>0</v>
      </c>
      <c r="B21" s="13" t="s">
        <v>38</v>
      </c>
      <c r="C21" s="13"/>
      <c r="E21" s="36"/>
      <c r="F21" s="25"/>
      <c r="G21" s="22"/>
    </row>
    <row r="22" spans="1:7" ht="15.75" thickBot="1" x14ac:dyDescent="0.3">
      <c r="A22" s="14" t="s">
        <v>30</v>
      </c>
      <c r="B22" s="15" t="s">
        <v>1</v>
      </c>
      <c r="C22" s="15" t="s">
        <v>2</v>
      </c>
      <c r="D22" s="16" t="s">
        <v>36</v>
      </c>
      <c r="E22" s="29" t="s">
        <v>37</v>
      </c>
      <c r="F22" s="29" t="s">
        <v>40</v>
      </c>
      <c r="G22" s="29" t="s">
        <v>44</v>
      </c>
    </row>
    <row r="23" spans="1:7" x14ac:dyDescent="0.25">
      <c r="A23" s="3" t="s">
        <v>3</v>
      </c>
      <c r="B23" s="21">
        <v>6311591</v>
      </c>
      <c r="C23" s="21">
        <v>6321574</v>
      </c>
      <c r="D23" s="21">
        <v>172217100</v>
      </c>
      <c r="E23" s="37">
        <f>(D23-$D$28)/((D23+$D$28)/2)</f>
        <v>1.5559930704252107</v>
      </c>
      <c r="F23" s="32">
        <f t="shared" si="0"/>
        <v>12633165</v>
      </c>
      <c r="G23" s="33" t="s">
        <v>42</v>
      </c>
    </row>
    <row r="24" spans="1:7" x14ac:dyDescent="0.25">
      <c r="A24" s="1" t="s">
        <v>4</v>
      </c>
      <c r="B24" s="19">
        <v>50004999</v>
      </c>
      <c r="C24" s="19">
        <v>1991</v>
      </c>
      <c r="D24" s="19">
        <v>829811900</v>
      </c>
      <c r="E24" s="37">
        <f t="shared" ref="E24:E28" si="3">(D24-$D$28)/((D24+$D$28)/2)</f>
        <v>1.8989643318949314</v>
      </c>
      <c r="F24" s="32">
        <f t="shared" si="0"/>
        <v>50006990</v>
      </c>
      <c r="G24" s="33" t="s">
        <v>42</v>
      </c>
    </row>
    <row r="25" spans="1:7" x14ac:dyDescent="0.25">
      <c r="A25" s="2" t="s">
        <v>5</v>
      </c>
      <c r="B25" s="20">
        <v>512418</v>
      </c>
      <c r="C25" s="20">
        <v>512418</v>
      </c>
      <c r="D25" s="20">
        <v>25869700</v>
      </c>
      <c r="E25" s="28">
        <f t="shared" si="3"/>
        <v>0.18434129145293732</v>
      </c>
      <c r="F25" s="34">
        <f t="shared" si="0"/>
        <v>1024836</v>
      </c>
      <c r="G25" s="35" t="s">
        <v>45</v>
      </c>
    </row>
    <row r="26" spans="1:7" x14ac:dyDescent="0.25">
      <c r="A26" s="1" t="s">
        <v>6</v>
      </c>
      <c r="B26" s="19">
        <v>113007</v>
      </c>
      <c r="C26" s="19">
        <v>133616</v>
      </c>
      <c r="D26" s="19">
        <v>36809200</v>
      </c>
      <c r="E26" s="37">
        <f t="shared" si="3"/>
        <v>0.52496120042872452</v>
      </c>
      <c r="F26" s="32">
        <f t="shared" si="0"/>
        <v>246623</v>
      </c>
      <c r="G26" s="33" t="s">
        <v>43</v>
      </c>
    </row>
    <row r="27" spans="1:7" x14ac:dyDescent="0.25">
      <c r="A27" s="2" t="s">
        <v>28</v>
      </c>
      <c r="B27" s="20">
        <v>320895</v>
      </c>
      <c r="C27" s="20">
        <v>217263</v>
      </c>
      <c r="D27" s="20">
        <v>127075500</v>
      </c>
      <c r="E27" s="28">
        <f t="shared" si="3"/>
        <v>1.4210937226576066</v>
      </c>
      <c r="F27" s="34">
        <f t="shared" si="0"/>
        <v>538158</v>
      </c>
      <c r="G27" s="35" t="s">
        <v>43</v>
      </c>
    </row>
    <row r="28" spans="1:7" x14ac:dyDescent="0.25">
      <c r="A28" s="1" t="s">
        <v>7</v>
      </c>
      <c r="B28" s="24">
        <v>0</v>
      </c>
      <c r="C28" s="24">
        <v>40000</v>
      </c>
      <c r="D28" s="24">
        <v>21503300</v>
      </c>
      <c r="E28" s="37">
        <f t="shared" si="3"/>
        <v>0</v>
      </c>
      <c r="F28" s="32">
        <f t="shared" si="0"/>
        <v>40000</v>
      </c>
      <c r="G28" s="33" t="s">
        <v>41</v>
      </c>
    </row>
    <row r="29" spans="1:7" ht="15.75" thickBot="1" x14ac:dyDescent="0.3">
      <c r="A29" s="17"/>
      <c r="B29" s="18"/>
      <c r="C29" s="18"/>
      <c r="D29" s="18"/>
      <c r="E29" s="22"/>
      <c r="F29" s="25"/>
      <c r="G29" s="22"/>
    </row>
    <row r="30" spans="1:7" ht="16.5" thickBot="1" x14ac:dyDescent="0.3">
      <c r="A30" s="12" t="s">
        <v>0</v>
      </c>
      <c r="B30" s="13" t="s">
        <v>35</v>
      </c>
      <c r="C30" s="13"/>
      <c r="E30" s="36"/>
      <c r="F30" s="25"/>
      <c r="G30" s="22"/>
    </row>
    <row r="31" spans="1:7" ht="15.75" thickBot="1" x14ac:dyDescent="0.3">
      <c r="A31" s="14" t="s">
        <v>31</v>
      </c>
      <c r="B31" s="15" t="s">
        <v>1</v>
      </c>
      <c r="C31" s="15" t="s">
        <v>2</v>
      </c>
      <c r="D31" s="16" t="s">
        <v>36</v>
      </c>
      <c r="E31" s="29" t="s">
        <v>37</v>
      </c>
      <c r="F31" s="29" t="s">
        <v>40</v>
      </c>
      <c r="G31" s="29" t="s">
        <v>44</v>
      </c>
    </row>
    <row r="32" spans="1:7" x14ac:dyDescent="0.25">
      <c r="A32" s="3" t="s">
        <v>3</v>
      </c>
      <c r="B32" s="21">
        <v>24962576</v>
      </c>
      <c r="C32" s="21">
        <v>24972567</v>
      </c>
      <c r="D32" s="21">
        <v>667157600</v>
      </c>
      <c r="E32" s="37">
        <f>(D32-$D$37)/((D32+$D$37)/2)</f>
        <v>1.8764810273792418</v>
      </c>
      <c r="F32" s="32">
        <f t="shared" si="0"/>
        <v>49935143</v>
      </c>
      <c r="G32" s="33" t="s">
        <v>42</v>
      </c>
    </row>
    <row r="33" spans="1:7" x14ac:dyDescent="0.25">
      <c r="A33" s="1" t="s">
        <v>4</v>
      </c>
      <c r="B33" s="19">
        <v>50004999</v>
      </c>
      <c r="C33" s="19">
        <v>9989</v>
      </c>
      <c r="D33" s="19">
        <v>864291200</v>
      </c>
      <c r="E33" s="37">
        <f t="shared" ref="E33:E37" si="4">(D33-$D$37)/((D33+$D$37)/2)</f>
        <v>1.9039777909598032</v>
      </c>
      <c r="F33" s="32">
        <f t="shared" si="0"/>
        <v>50014988</v>
      </c>
      <c r="G33" s="33" t="s">
        <v>42</v>
      </c>
    </row>
    <row r="34" spans="1:7" x14ac:dyDescent="0.25">
      <c r="A34" s="2" t="s">
        <v>5</v>
      </c>
      <c r="B34" s="20">
        <v>36481</v>
      </c>
      <c r="C34" s="20">
        <v>282425</v>
      </c>
      <c r="D34" s="20">
        <v>38736400</v>
      </c>
      <c r="E34" s="28">
        <f t="shared" si="4"/>
        <v>0.58266341081265782</v>
      </c>
      <c r="F34" s="34">
        <f t="shared" si="0"/>
        <v>318906</v>
      </c>
      <c r="G34" s="35" t="s">
        <v>43</v>
      </c>
    </row>
    <row r="35" spans="1:7" x14ac:dyDescent="0.25">
      <c r="A35" s="1" t="s">
        <v>6</v>
      </c>
      <c r="B35" s="19">
        <v>120438</v>
      </c>
      <c r="C35" s="19">
        <v>133616</v>
      </c>
      <c r="D35" s="19">
        <v>52034600</v>
      </c>
      <c r="E35" s="37">
        <f t="shared" si="4"/>
        <v>0.83982442999098139</v>
      </c>
      <c r="F35" s="32">
        <f t="shared" si="0"/>
        <v>254054</v>
      </c>
      <c r="G35" s="33" t="s">
        <v>43</v>
      </c>
    </row>
    <row r="36" spans="1:7" x14ac:dyDescent="0.25">
      <c r="A36" s="2" t="s">
        <v>28</v>
      </c>
      <c r="B36" s="20">
        <v>320895</v>
      </c>
      <c r="C36" s="20">
        <v>217263</v>
      </c>
      <c r="D36" s="20">
        <v>127428900</v>
      </c>
      <c r="E36" s="28">
        <f t="shared" si="4"/>
        <v>1.4281114018037893</v>
      </c>
      <c r="F36" s="34">
        <f t="shared" si="0"/>
        <v>538158</v>
      </c>
      <c r="G36" s="35" t="s">
        <v>43</v>
      </c>
    </row>
    <row r="37" spans="1:7" x14ac:dyDescent="0.25">
      <c r="A37" s="1" t="s">
        <v>7</v>
      </c>
      <c r="B37" s="24">
        <v>0</v>
      </c>
      <c r="C37" s="24">
        <v>40000</v>
      </c>
      <c r="D37" s="24">
        <v>21258100</v>
      </c>
      <c r="E37" s="37">
        <f t="shared" si="4"/>
        <v>0</v>
      </c>
      <c r="F37" s="32">
        <f t="shared" si="0"/>
        <v>40000</v>
      </c>
      <c r="G37" s="3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A59A-4A82-46F3-929C-0A8127C4C2BD}">
  <dimension ref="A1:F17"/>
  <sheetViews>
    <sheetView workbookViewId="0">
      <selection activeCell="F8" sqref="F8"/>
    </sheetView>
  </sheetViews>
  <sheetFormatPr defaultRowHeight="15" x14ac:dyDescent="0.25"/>
  <cols>
    <col min="1" max="1" width="2" style="4" bestFit="1" customWidth="1"/>
    <col min="2" max="2" width="41.140625" style="4" bestFit="1" customWidth="1"/>
    <col min="3" max="3" width="13.28515625" style="4" bestFit="1" customWidth="1"/>
    <col min="4" max="16384" width="9.140625" style="4"/>
  </cols>
  <sheetData>
    <row r="1" spans="1:5" x14ac:dyDescent="0.25">
      <c r="A1" s="5"/>
      <c r="B1" s="6" t="s">
        <v>8</v>
      </c>
      <c r="C1" s="5"/>
      <c r="D1" s="6" t="s">
        <v>9</v>
      </c>
      <c r="E1" s="6" t="s">
        <v>10</v>
      </c>
    </row>
    <row r="2" spans="1:5" x14ac:dyDescent="0.25">
      <c r="A2" s="4">
        <v>1</v>
      </c>
      <c r="B2" s="7" t="s">
        <v>11</v>
      </c>
      <c r="C2" s="4" t="s">
        <v>1</v>
      </c>
      <c r="D2" s="4">
        <v>5</v>
      </c>
      <c r="E2" s="4">
        <f>SUM(D2*6)</f>
        <v>30</v>
      </c>
    </row>
    <row r="3" spans="1:5" x14ac:dyDescent="0.25">
      <c r="A3" s="4" t="s">
        <v>12</v>
      </c>
      <c r="B3" s="4" t="s">
        <v>13</v>
      </c>
      <c r="C3" s="4" t="s">
        <v>2</v>
      </c>
      <c r="D3" s="4">
        <v>5</v>
      </c>
      <c r="E3" s="4">
        <f>SUM(D3*6)</f>
        <v>30</v>
      </c>
    </row>
    <row r="5" spans="1:5" x14ac:dyDescent="0.25">
      <c r="A5" s="4">
        <v>2</v>
      </c>
      <c r="B5" s="4" t="s">
        <v>14</v>
      </c>
    </row>
    <row r="6" spans="1:5" x14ac:dyDescent="0.25">
      <c r="A6" s="4">
        <v>3</v>
      </c>
      <c r="B6" s="8" t="s">
        <v>15</v>
      </c>
      <c r="C6" s="4" t="s">
        <v>16</v>
      </c>
      <c r="D6" s="4">
        <v>4</v>
      </c>
      <c r="E6" s="4">
        <f>SUM(D6*4)</f>
        <v>16</v>
      </c>
    </row>
    <row r="8" spans="1:5" x14ac:dyDescent="0.25">
      <c r="A8" s="4">
        <v>4</v>
      </c>
      <c r="B8" s="8" t="s">
        <v>17</v>
      </c>
      <c r="C8" s="4" t="s">
        <v>16</v>
      </c>
      <c r="D8" s="4">
        <v>6</v>
      </c>
      <c r="E8" s="4">
        <f>SUM(D8*4)</f>
        <v>24</v>
      </c>
    </row>
    <row r="9" spans="1:5" x14ac:dyDescent="0.25">
      <c r="B9" s="9" t="s">
        <v>18</v>
      </c>
      <c r="C9" s="5"/>
      <c r="D9" s="5"/>
      <c r="E9" s="5">
        <f>SUM(E2:E8)</f>
        <v>100</v>
      </c>
    </row>
    <row r="10" spans="1:5" x14ac:dyDescent="0.25">
      <c r="B10" s="8"/>
    </row>
    <row r="11" spans="1:5" x14ac:dyDescent="0.25">
      <c r="A11" s="4">
        <v>5</v>
      </c>
      <c r="B11" s="8" t="s">
        <v>19</v>
      </c>
      <c r="C11" s="4" t="s">
        <v>20</v>
      </c>
      <c r="D11" s="4">
        <v>5</v>
      </c>
    </row>
    <row r="12" spans="1:5" x14ac:dyDescent="0.25">
      <c r="B12" s="4" t="s">
        <v>21</v>
      </c>
      <c r="C12" s="4" t="s">
        <v>22</v>
      </c>
      <c r="D12" s="4">
        <v>5</v>
      </c>
    </row>
    <row r="13" spans="1:5" x14ac:dyDescent="0.25">
      <c r="C13" s="4" t="s">
        <v>23</v>
      </c>
      <c r="D13" s="4">
        <v>5</v>
      </c>
    </row>
    <row r="14" spans="1:5" x14ac:dyDescent="0.25">
      <c r="C14" s="4" t="s">
        <v>24</v>
      </c>
      <c r="D14" s="4">
        <v>10</v>
      </c>
    </row>
    <row r="15" spans="1:5" x14ac:dyDescent="0.25">
      <c r="B15" s="9" t="s">
        <v>25</v>
      </c>
      <c r="C15" s="5"/>
      <c r="D15" s="5"/>
      <c r="E15" s="5">
        <f>SUM(D11:D14)</f>
        <v>25</v>
      </c>
    </row>
    <row r="17" spans="2:6" ht="60" x14ac:dyDescent="0.25">
      <c r="B17" s="10" t="s">
        <v>26</v>
      </c>
      <c r="C17" s="11"/>
      <c r="D17" s="11"/>
      <c r="E17" s="11"/>
      <c r="F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Sam</cp:lastModifiedBy>
  <dcterms:created xsi:type="dcterms:W3CDTF">2021-02-07T17:32:01Z</dcterms:created>
  <dcterms:modified xsi:type="dcterms:W3CDTF">2021-09-22T22:57:22Z</dcterms:modified>
</cp:coreProperties>
</file>