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'S PC\Documents\"/>
    </mc:Choice>
  </mc:AlternateContent>
  <bookViews>
    <workbookView xWindow="4860" yWindow="3420" windowWidth="19425" windowHeight="11025"/>
  </bookViews>
  <sheets>
    <sheet name="Exercis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8" i="1"/>
  <c r="N9" i="1" l="1"/>
  <c r="O9" i="1" s="1"/>
  <c r="N8" i="1"/>
  <c r="O8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8" i="1"/>
  <c r="L26" i="1"/>
  <c r="L22" i="1"/>
  <c r="L16" i="1"/>
  <c r="L11" i="1"/>
  <c r="L9" i="1"/>
  <c r="L10" i="1"/>
  <c r="L12" i="1"/>
  <c r="L13" i="1"/>
  <c r="L14" i="1"/>
  <c r="L15" i="1"/>
  <c r="L17" i="1"/>
  <c r="L18" i="1"/>
  <c r="L19" i="1"/>
  <c r="L20" i="1"/>
  <c r="L21" i="1"/>
  <c r="L23" i="1"/>
  <c r="L24" i="1"/>
  <c r="L25" i="1"/>
  <c r="L27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8" i="1"/>
  <c r="B2" i="1" l="1"/>
</calcChain>
</file>

<file path=xl/sharedStrings.xml><?xml version="1.0" encoding="utf-8"?>
<sst xmlns="http://schemas.openxmlformats.org/spreadsheetml/2006/main" count="122" uniqueCount="94">
  <si>
    <t>Schedule of Pioneer Staff</t>
  </si>
  <si>
    <t>Names</t>
  </si>
  <si>
    <t>Salary</t>
  </si>
  <si>
    <t>Goodluck Jonathan</t>
  </si>
  <si>
    <t>Bayelsa</t>
  </si>
  <si>
    <t>Bukar Ibrahim</t>
  </si>
  <si>
    <t>Yobe</t>
  </si>
  <si>
    <t>Jolly Nyame</t>
  </si>
  <si>
    <t>Taraba</t>
  </si>
  <si>
    <t>Adamu Mu'azu</t>
  </si>
  <si>
    <t>Bauchi</t>
  </si>
  <si>
    <t>Lucky Igbinedion</t>
  </si>
  <si>
    <t>Edo</t>
  </si>
  <si>
    <t>Peter Obi</t>
  </si>
  <si>
    <t>Anambra</t>
  </si>
  <si>
    <t>Gbenga Daniel</t>
  </si>
  <si>
    <t>Ogun</t>
  </si>
  <si>
    <t>Ahmed Makarfi</t>
  </si>
  <si>
    <t>Kaduna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</si>
  <si>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</si>
  <si>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</si>
  <si>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</si>
  <si>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</si>
  <si>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</si>
  <si>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</si>
  <si>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</si>
  <si>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</si>
  <si>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</si>
  <si>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</si>
  <si>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</si>
  <si>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</si>
  <si>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</si>
  <si>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</si>
  <si>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</si>
  <si>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</si>
  <si>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</si>
  <si>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</si>
  <si>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</si>
  <si>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</si>
  <si>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</si>
  <si>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</si>
  <si>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</si>
  <si>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</si>
  <si>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</si>
  <si>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</si>
  <si>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Emp ID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</si>
  <si>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</si>
  <si>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</si>
  <si>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</si>
  <si>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</si>
  <si>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</si>
  <si>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</si>
  <si>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</si>
  <si>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</si>
  <si>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</si>
  <si>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</si>
  <si>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</si>
  <si>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</si>
  <si>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</si>
  <si>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</si>
  <si>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</si>
  <si>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</si>
  <si>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</si>
  <si>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</si>
  <si>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</si>
  <si>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</si>
  <si>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Department</t>
  </si>
  <si>
    <t>Marketing</t>
  </si>
  <si>
    <t>ICT</t>
  </si>
  <si>
    <t>Finance</t>
  </si>
  <si>
    <t>Procurement</t>
  </si>
  <si>
    <t>Supply Chain</t>
  </si>
  <si>
    <t>Medicals</t>
  </si>
  <si>
    <t>Resumption Date</t>
  </si>
  <si>
    <t>Exit Date</t>
  </si>
  <si>
    <t>Location</t>
  </si>
  <si>
    <t>Employment Type</t>
  </si>
  <si>
    <t>Contract</t>
  </si>
  <si>
    <t>Full-time</t>
  </si>
  <si>
    <t>Part-time</t>
  </si>
  <si>
    <t>Freelance</t>
  </si>
  <si>
    <t>Consultant</t>
  </si>
  <si>
    <t>Intern</t>
  </si>
  <si>
    <t>Resumption Year</t>
  </si>
  <si>
    <t>Resumption Month</t>
  </si>
  <si>
    <t>Resumption Day</t>
  </si>
  <si>
    <t>Days in Employment</t>
  </si>
  <si>
    <t>Months in Employment</t>
  </si>
  <si>
    <t>Next Work Anniversary</t>
  </si>
  <si>
    <t>text</t>
  </si>
  <si>
    <t>number</t>
  </si>
  <si>
    <t>mmm</t>
  </si>
  <si>
    <t>mmmm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</si>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</sst>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_);[Red]\(#,##0.0\);\ \ \-\ \ "/>
    <numFmt numFmtId="165" formatCode="_-* #,##0_-;\-* #,##0_-;_-* &quot;-&quot;??_-;_-@_-"/>
  </numFmts>
  <fonts count="14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1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2" fillId="0" borderId="0" xfId="0" applyFont="1"/>
    <xf numFmtId="0" fontId="10" fillId="0" borderId="0" xfId="0" applyFont="1"/>
    <xf numFmtId="0" fontId="13" fillId="0" borderId="0" xfId="4" applyFont="1"/>
    <xf numFmtId="0" fontId="0" fillId="0" borderId="0" xfId="0" applyFont="1"/>
    <xf numFmtId="14" fontId="10" fillId="0" borderId="4" xfId="0" applyNumberFormat="1" applyFont="1" applyBorder="1"/>
    <xf numFmtId="0" fontId="10" fillId="0" borderId="4" xfId="0" applyNumberFormat="1" applyFont="1" applyBorder="1"/>
    <xf numFmtId="14" fontId="0" fillId="0" borderId="0" xfId="0" applyNumberFormat="1" applyFont="1"/>
    <xf numFmtId="165" fontId="4" fillId="0" borderId="0" xfId="5" applyNumberFormat="1" applyFont="1"/>
    <xf numFmtId="1" fontId="10" fillId="0" borderId="4" xfId="0" applyNumberFormat="1" applyFont="1" applyBorder="1"/>
    <xf numFmtId="2" fontId="10" fillId="0" borderId="4" xfId="0" applyNumberFormat="1" applyFont="1" applyBorder="1"/>
  </cellXfs>
  <cellStyles count="6">
    <cellStyle name="Comma" xfId="5" builtinId="3"/>
    <cellStyle name="Heading 1" xfId="1" builtinId="16"/>
    <cellStyle name="Heading 2" xfId="2" builtinId="17"/>
    <cellStyle name="Normal" xfId="0" builtinId="0"/>
    <cellStyle name="Normal 4" xfId="4"/>
    <cellStyle name="TableHeader" xfId="3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showGridLines="0" tabSelected="1" zoomScale="72" zoomScaleNormal="166" workbookViewId="0">
      <pane xSplit="6" ySplit="16" topLeftCell="L17" activePane="bottomRight" state="frozen"/>
      <selection pane="topRight" activeCell="G1" sqref="G1"/>
      <selection pane="bottomLeft" activeCell="A17" sqref="A17"/>
      <selection pane="bottomRight" activeCell="M3" sqref="M3"/>
    </sheetView>
  </sheetViews>
  <sheetFormatPr defaultColWidth="9.140625" defaultRowHeight="12.75"/>
  <cols>
    <col min="1" max="1" width="5" style="2" customWidth="1"/>
    <col min="2" max="2" width="12.85546875" style="2" customWidth="1"/>
    <col min="3" max="3" width="23.28515625" style="2" bestFit="1" customWidth="1"/>
    <col min="4" max="4" width="13.85546875" style="2" bestFit="1" customWidth="1"/>
    <col min="5" max="16" width="18.7109375" style="2" customWidth="1"/>
    <col min="17" max="17" width="22.7109375" style="2" customWidth="1"/>
    <col min="18" max="19" width="22.28515625" style="2" customWidth="1"/>
    <col min="20" max="20" width="17.42578125" style="2" customWidth="1"/>
    <col min="21" max="21" width="11.42578125" style="2" customWidth="1"/>
    <col min="22" max="16384" width="9.140625" style="2"/>
  </cols>
  <sheetData>
    <row r="1" spans="1:25" ht="19.5">
      <c r="A1" s="1"/>
    </row>
    <row r="2" spans="1:25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J3" s="19">
        <v>1222</v>
      </c>
      <c r="K3" s="19"/>
    </row>
    <row r="4" spans="1:25" ht="16.5">
      <c r="A4" s="4" t="s">
        <v>44</v>
      </c>
      <c r="G4" s="15" t="s">
        <v>89</v>
      </c>
      <c r="H4" s="18" t="str">
        <f>"1/1/1900"</f>
        <v>1/1/1900</v>
      </c>
      <c r="I4" s="18"/>
      <c r="O4" s="15" t="s">
        <v>92</v>
      </c>
      <c r="P4" s="15"/>
      <c r="Q4" s="15" t="s">
        <v>93</v>
      </c>
    </row>
    <row r="5" spans="1:25" ht="15.75">
      <c r="A5" s="5" t="s">
        <v>0</v>
      </c>
      <c r="G5" s="15" t="s">
        <v>90</v>
      </c>
      <c r="O5" s="15" t="s">
        <v>91</v>
      </c>
      <c r="P5" s="15"/>
      <c r="Q5" s="15"/>
    </row>
    <row r="7" spans="1:25" ht="30">
      <c r="A7"/>
      <c r="B7" s="6" t="s">
        <v>45</v>
      </c>
      <c r="C7" s="6" t="s">
        <v>1</v>
      </c>
      <c r="D7" s="6" t="s">
        <v>66</v>
      </c>
      <c r="E7" s="6" t="s">
        <v>73</v>
      </c>
      <c r="F7" s="6" t="s">
        <v>74</v>
      </c>
      <c r="G7" s="6" t="s">
        <v>83</v>
      </c>
      <c r="H7" s="6" t="s">
        <v>84</v>
      </c>
      <c r="I7" s="6"/>
      <c r="J7" s="6" t="s">
        <v>85</v>
      </c>
      <c r="K7" s="6"/>
      <c r="L7" s="6" t="s">
        <v>86</v>
      </c>
      <c r="M7" s="6"/>
      <c r="N7" s="6"/>
      <c r="O7" s="6" t="s">
        <v>87</v>
      </c>
      <c r="P7" s="6"/>
      <c r="Q7" s="6" t="s">
        <v>88</v>
      </c>
      <c r="R7" s="6" t="s">
        <v>75</v>
      </c>
      <c r="S7" s="6" t="s">
        <v>76</v>
      </c>
      <c r="T7" s="7" t="s">
        <v>2</v>
      </c>
    </row>
    <row r="8" spans="1:25" ht="15">
      <c r="A8"/>
      <c r="B8" s="8" t="s">
        <v>46</v>
      </c>
      <c r="C8" s="8" t="s">
        <v>3</v>
      </c>
      <c r="D8" s="8" t="s">
        <v>68</v>
      </c>
      <c r="E8" s="16">
        <v>43690</v>
      </c>
      <c r="F8" s="16"/>
      <c r="G8" s="17">
        <f>YEAR(E8)</f>
        <v>2019</v>
      </c>
      <c r="H8" s="17">
        <f>(MONTH(E8))</f>
        <v>8</v>
      </c>
      <c r="I8" s="17" t="str">
        <f>TEXT(E8, "mmmm")</f>
        <v>August</v>
      </c>
      <c r="J8" s="20">
        <f>DAY(E8)</f>
        <v>13</v>
      </c>
      <c r="K8" s="20" t="str">
        <f>TEXT(DAY(E8), "dddd")</f>
        <v>Friday</v>
      </c>
      <c r="L8" s="17">
        <f ca="1">TODAY()-E8</f>
        <v>2090</v>
      </c>
      <c r="M8" s="17">
        <f ca="1">IF(F8="", TODAY()-E8, F8-E8)</f>
        <v>2090</v>
      </c>
      <c r="N8" s="17">
        <f ca="1">IF(ISBLANK(F8), TODAY()-E8, F8-E8)</f>
        <v>2090</v>
      </c>
      <c r="O8" s="21">
        <f ca="1">N8/30</f>
        <v>69.666666666666671</v>
      </c>
      <c r="P8" s="21">
        <v>46023</v>
      </c>
      <c r="Q8" s="16">
        <f ca="1">IF(F8="", DATE(YEAR(IF(OR(DAY(E8)&lt; DAY(TODAY()), MONTH(E8) &lt; MONTH(TODAY())), "46023", TODAY())),MONTH(E8),DAY(E8)),"Exited")</f>
        <v>45882</v>
      </c>
      <c r="R8" s="8" t="s">
        <v>4</v>
      </c>
      <c r="S8" s="8" t="s">
        <v>82</v>
      </c>
      <c r="T8" s="9">
        <v>4974390</v>
      </c>
    </row>
    <row r="9" spans="1:25" ht="15">
      <c r="A9"/>
      <c r="B9" s="8" t="s">
        <v>47</v>
      </c>
      <c r="C9" s="8" t="s">
        <v>5</v>
      </c>
      <c r="D9" s="8" t="s">
        <v>72</v>
      </c>
      <c r="E9" s="16">
        <v>44318</v>
      </c>
      <c r="F9" s="16"/>
      <c r="G9" s="17">
        <f t="shared" ref="G9:G27" si="0">YEAR(E9)</f>
        <v>2021</v>
      </c>
      <c r="H9" s="17">
        <f>(MONTH(E9))</f>
        <v>5</v>
      </c>
      <c r="I9" s="17" t="str">
        <f t="shared" ref="I9:I27" si="1">TEXT(E9, "mmmm")</f>
        <v>May</v>
      </c>
      <c r="J9" s="20">
        <f t="shared" ref="J9:J27" si="2">DAY(E9)</f>
        <v>2</v>
      </c>
      <c r="K9" s="20" t="str">
        <f t="shared" ref="K9:K27" si="3">TEXT(DAY(E9), "dddd")</f>
        <v>Monday</v>
      </c>
      <c r="L9" s="17">
        <f t="shared" ref="L9:L27" ca="1" si="4">TODAY()-E9</f>
        <v>1462</v>
      </c>
      <c r="M9" s="17">
        <f t="shared" ref="M9:M27" ca="1" si="5">IF(F9="", TODAY()-E9, F9-E9)</f>
        <v>1462</v>
      </c>
      <c r="N9" s="17">
        <f ca="1">IF(ISBLANK(F9), TODAY()-E9, F9-E9)</f>
        <v>1462</v>
      </c>
      <c r="O9" s="21">
        <f t="shared" ref="O9:O27" ca="1" si="6">N9/30</f>
        <v>48.733333333333334</v>
      </c>
      <c r="P9" s="21"/>
      <c r="Q9" s="16">
        <f t="shared" ref="Q9:Q27" ca="1" si="7">IF(F9="", DATE(YEAR(IF(OR(DAY(E9)&lt; DAY(TODAY()), MONTH(E9) &lt; MONTH(TODAY())), "46023", TODAY())),MONTH(E9),DAY(E9)),"Exited")</f>
        <v>46144</v>
      </c>
      <c r="R9" s="8" t="s">
        <v>6</v>
      </c>
      <c r="S9" s="8" t="s">
        <v>80</v>
      </c>
      <c r="T9" s="9">
        <v>4972165</v>
      </c>
    </row>
    <row r="10" spans="1:25" ht="15">
      <c r="A10"/>
      <c r="B10" s="8" t="s">
        <v>48</v>
      </c>
      <c r="C10" s="8" t="s">
        <v>7</v>
      </c>
      <c r="D10" s="8" t="s">
        <v>71</v>
      </c>
      <c r="E10" s="16">
        <v>43795</v>
      </c>
      <c r="F10" s="16"/>
      <c r="G10" s="17">
        <f t="shared" si="0"/>
        <v>2019</v>
      </c>
      <c r="H10" s="17">
        <f t="shared" ref="H10:H27" si="8">MONTH(E10)</f>
        <v>11</v>
      </c>
      <c r="I10" s="17" t="str">
        <f t="shared" si="1"/>
        <v>November</v>
      </c>
      <c r="J10" s="20">
        <f t="shared" si="2"/>
        <v>26</v>
      </c>
      <c r="K10" s="20" t="str">
        <f t="shared" si="3"/>
        <v>Thursday</v>
      </c>
      <c r="L10" s="17">
        <f t="shared" ca="1" si="4"/>
        <v>1985</v>
      </c>
      <c r="M10" s="17">
        <f t="shared" ca="1" si="5"/>
        <v>1985</v>
      </c>
      <c r="N10" s="17">
        <f t="shared" ref="N10:N27" ca="1" si="9">IF(ISBLANK(F10), TODAY()-E10, F10-E10)</f>
        <v>1985</v>
      </c>
      <c r="O10" s="21">
        <f t="shared" ca="1" si="6"/>
        <v>66.166666666666671</v>
      </c>
      <c r="P10" s="21"/>
      <c r="Q10" s="16">
        <f t="shared" ca="1" si="7"/>
        <v>45987</v>
      </c>
      <c r="R10" s="8" t="s">
        <v>8</v>
      </c>
      <c r="S10" s="8" t="s">
        <v>77</v>
      </c>
      <c r="T10" s="9">
        <v>4948277</v>
      </c>
      <c r="X10" s="15"/>
      <c r="Y10" s="15"/>
    </row>
    <row r="11" spans="1:25" ht="15">
      <c r="A11"/>
      <c r="B11" s="8" t="s">
        <v>49</v>
      </c>
      <c r="C11" s="8" t="s">
        <v>9</v>
      </c>
      <c r="D11" s="8" t="s">
        <v>68</v>
      </c>
      <c r="E11" s="16">
        <v>45161</v>
      </c>
      <c r="F11" s="16">
        <v>45722</v>
      </c>
      <c r="G11" s="17">
        <f t="shared" si="0"/>
        <v>2023</v>
      </c>
      <c r="H11" s="17">
        <f t="shared" si="8"/>
        <v>8</v>
      </c>
      <c r="I11" s="17" t="str">
        <f t="shared" si="1"/>
        <v>August</v>
      </c>
      <c r="J11" s="20">
        <f t="shared" si="2"/>
        <v>23</v>
      </c>
      <c r="K11" s="20" t="str">
        <f t="shared" si="3"/>
        <v>Monday</v>
      </c>
      <c r="L11" s="17">
        <f>F11-E11</f>
        <v>561</v>
      </c>
      <c r="M11" s="17">
        <f t="shared" ca="1" si="5"/>
        <v>561</v>
      </c>
      <c r="N11" s="17">
        <f t="shared" ca="1" si="9"/>
        <v>561</v>
      </c>
      <c r="O11" s="21">
        <f t="shared" ca="1" si="6"/>
        <v>18.7</v>
      </c>
      <c r="P11" s="21"/>
      <c r="Q11" s="16" t="str">
        <f t="shared" ca="1" si="7"/>
        <v>Exited</v>
      </c>
      <c r="R11" s="8" t="s">
        <v>10</v>
      </c>
      <c r="S11" s="8" t="s">
        <v>81</v>
      </c>
      <c r="T11" s="9">
        <v>4740966</v>
      </c>
      <c r="X11" s="15"/>
      <c r="Y11" s="15"/>
    </row>
    <row r="12" spans="1:25" ht="15">
      <c r="A12"/>
      <c r="B12" s="8" t="s">
        <v>50</v>
      </c>
      <c r="C12" s="8" t="s">
        <v>11</v>
      </c>
      <c r="D12" s="8" t="s">
        <v>70</v>
      </c>
      <c r="E12" s="16">
        <v>41695</v>
      </c>
      <c r="F12" s="16"/>
      <c r="G12" s="17">
        <f t="shared" si="0"/>
        <v>2014</v>
      </c>
      <c r="H12" s="17">
        <f t="shared" si="8"/>
        <v>2</v>
      </c>
      <c r="I12" s="17" t="str">
        <f t="shared" si="1"/>
        <v>February</v>
      </c>
      <c r="J12" s="20">
        <f t="shared" si="2"/>
        <v>25</v>
      </c>
      <c r="K12" s="20" t="str">
        <f t="shared" si="3"/>
        <v>Wednesday</v>
      </c>
      <c r="L12" s="17">
        <f t="shared" ca="1" si="4"/>
        <v>4085</v>
      </c>
      <c r="M12" s="17">
        <f t="shared" ca="1" si="5"/>
        <v>4085</v>
      </c>
      <c r="N12" s="17">
        <f t="shared" ca="1" si="9"/>
        <v>4085</v>
      </c>
      <c r="O12" s="21">
        <f t="shared" ca="1" si="6"/>
        <v>136.16666666666666</v>
      </c>
      <c r="P12" s="21"/>
      <c r="Q12" s="16">
        <f t="shared" ca="1" si="7"/>
        <v>46078</v>
      </c>
      <c r="R12" s="8" t="s">
        <v>12</v>
      </c>
      <c r="S12" s="8" t="s">
        <v>80</v>
      </c>
      <c r="T12" s="9">
        <v>4286346</v>
      </c>
      <c r="X12" s="15"/>
      <c r="Y12" s="15"/>
    </row>
    <row r="13" spans="1:25" ht="15">
      <c r="A13"/>
      <c r="B13" s="8" t="s">
        <v>51</v>
      </c>
      <c r="C13" s="8" t="s">
        <v>13</v>
      </c>
      <c r="D13" s="8" t="s">
        <v>72</v>
      </c>
      <c r="E13" s="16">
        <v>45618</v>
      </c>
      <c r="F13" s="16"/>
      <c r="G13" s="17">
        <f t="shared" si="0"/>
        <v>2024</v>
      </c>
      <c r="H13" s="17">
        <f t="shared" si="8"/>
        <v>11</v>
      </c>
      <c r="I13" s="17" t="str">
        <f t="shared" si="1"/>
        <v>November</v>
      </c>
      <c r="J13" s="20">
        <f t="shared" si="2"/>
        <v>22</v>
      </c>
      <c r="K13" s="20" t="str">
        <f t="shared" si="3"/>
        <v>Sunday</v>
      </c>
      <c r="L13" s="17">
        <f t="shared" ca="1" si="4"/>
        <v>162</v>
      </c>
      <c r="M13" s="17">
        <f t="shared" ca="1" si="5"/>
        <v>162</v>
      </c>
      <c r="N13" s="17">
        <f t="shared" ca="1" si="9"/>
        <v>162</v>
      </c>
      <c r="O13" s="21">
        <f t="shared" ca="1" si="6"/>
        <v>5.4</v>
      </c>
      <c r="P13" s="16"/>
      <c r="Q13" s="16">
        <f t="shared" ca="1" si="7"/>
        <v>45983</v>
      </c>
      <c r="R13" s="8" t="s">
        <v>14</v>
      </c>
      <c r="S13" s="8" t="s">
        <v>81</v>
      </c>
      <c r="T13" s="9">
        <v>4068987</v>
      </c>
      <c r="X13" s="15"/>
      <c r="Y13" s="15"/>
    </row>
    <row r="14" spans="1:25" ht="15">
      <c r="A14"/>
      <c r="B14" s="8" t="s">
        <v>52</v>
      </c>
      <c r="C14" s="8" t="s">
        <v>15</v>
      </c>
      <c r="D14" s="8" t="s">
        <v>68</v>
      </c>
      <c r="E14" s="16">
        <v>44151</v>
      </c>
      <c r="F14" s="16"/>
      <c r="G14" s="17">
        <f t="shared" si="0"/>
        <v>2020</v>
      </c>
      <c r="H14" s="17">
        <f t="shared" si="8"/>
        <v>11</v>
      </c>
      <c r="I14" s="17" t="str">
        <f t="shared" si="1"/>
        <v>November</v>
      </c>
      <c r="J14" s="20">
        <f t="shared" si="2"/>
        <v>16</v>
      </c>
      <c r="K14" s="20" t="str">
        <f t="shared" si="3"/>
        <v>Monday</v>
      </c>
      <c r="L14" s="17">
        <f t="shared" ca="1" si="4"/>
        <v>1629</v>
      </c>
      <c r="M14" s="17">
        <f t="shared" ca="1" si="5"/>
        <v>1629</v>
      </c>
      <c r="N14" s="17">
        <f t="shared" ca="1" si="9"/>
        <v>1629</v>
      </c>
      <c r="O14" s="21">
        <f t="shared" ca="1" si="6"/>
        <v>54.3</v>
      </c>
      <c r="P14" s="21"/>
      <c r="Q14" s="16">
        <f t="shared" ca="1" si="7"/>
        <v>45977</v>
      </c>
      <c r="R14" s="8" t="s">
        <v>16</v>
      </c>
      <c r="S14" s="8" t="s">
        <v>81</v>
      </c>
      <c r="T14" s="9">
        <v>3896653</v>
      </c>
      <c r="X14" s="15"/>
      <c r="Y14" s="15"/>
    </row>
    <row r="15" spans="1:25" ht="15">
      <c r="A15"/>
      <c r="B15" s="8" t="s">
        <v>53</v>
      </c>
      <c r="C15" s="8" t="s">
        <v>17</v>
      </c>
      <c r="D15" s="8" t="s">
        <v>69</v>
      </c>
      <c r="E15" s="16">
        <v>41227</v>
      </c>
      <c r="F15" s="16"/>
      <c r="G15" s="17">
        <f t="shared" si="0"/>
        <v>2012</v>
      </c>
      <c r="H15" s="17">
        <f t="shared" si="8"/>
        <v>11</v>
      </c>
      <c r="I15" s="17" t="str">
        <f t="shared" si="1"/>
        <v>November</v>
      </c>
      <c r="J15" s="20">
        <f t="shared" si="2"/>
        <v>14</v>
      </c>
      <c r="K15" s="20" t="str">
        <f t="shared" si="3"/>
        <v>Saturday</v>
      </c>
      <c r="L15" s="17">
        <f t="shared" ca="1" si="4"/>
        <v>4553</v>
      </c>
      <c r="M15" s="17">
        <f t="shared" ca="1" si="5"/>
        <v>4553</v>
      </c>
      <c r="N15" s="17">
        <f t="shared" ca="1" si="9"/>
        <v>4553</v>
      </c>
      <c r="O15" s="21">
        <f t="shared" ca="1" si="6"/>
        <v>151.76666666666668</v>
      </c>
      <c r="P15" s="21"/>
      <c r="Q15" s="16">
        <f t="shared" ca="1" si="7"/>
        <v>45975</v>
      </c>
      <c r="R15" s="8" t="s">
        <v>18</v>
      </c>
      <c r="S15" s="8" t="s">
        <v>79</v>
      </c>
      <c r="T15" s="9">
        <v>3426608</v>
      </c>
      <c r="Y15" s="15"/>
    </row>
    <row r="16" spans="1:25" ht="15">
      <c r="A16"/>
      <c r="B16" s="8" t="s">
        <v>54</v>
      </c>
      <c r="C16" s="8" t="s">
        <v>19</v>
      </c>
      <c r="D16" s="8" t="s">
        <v>67</v>
      </c>
      <c r="E16" s="16">
        <v>42401</v>
      </c>
      <c r="F16" s="16">
        <v>45630</v>
      </c>
      <c r="G16" s="17">
        <f t="shared" si="0"/>
        <v>2016</v>
      </c>
      <c r="H16" s="17">
        <f t="shared" si="8"/>
        <v>2</v>
      </c>
      <c r="I16" s="17" t="str">
        <f t="shared" si="1"/>
        <v>February</v>
      </c>
      <c r="J16" s="20">
        <f t="shared" si="2"/>
        <v>1</v>
      </c>
      <c r="K16" s="20" t="str">
        <f t="shared" si="3"/>
        <v>Sunday</v>
      </c>
      <c r="L16" s="17">
        <f>F16-E16</f>
        <v>3229</v>
      </c>
      <c r="M16" s="17">
        <f t="shared" ca="1" si="5"/>
        <v>3229</v>
      </c>
      <c r="N16" s="17">
        <f t="shared" ca="1" si="9"/>
        <v>3229</v>
      </c>
      <c r="O16" s="21">
        <f t="shared" ca="1" si="6"/>
        <v>107.63333333333334</v>
      </c>
      <c r="P16" s="21"/>
      <c r="Q16" s="16" t="str">
        <f t="shared" ca="1" si="7"/>
        <v>Exited</v>
      </c>
      <c r="R16" s="8" t="s">
        <v>20</v>
      </c>
      <c r="S16" s="8" t="s">
        <v>79</v>
      </c>
      <c r="T16" s="9">
        <v>3028264</v>
      </c>
      <c r="Y16" s="15"/>
    </row>
    <row r="17" spans="1:25" ht="15">
      <c r="A17"/>
      <c r="B17" s="8" t="s">
        <v>55</v>
      </c>
      <c r="C17" s="8" t="s">
        <v>21</v>
      </c>
      <c r="D17" s="8" t="s">
        <v>69</v>
      </c>
      <c r="E17" s="16">
        <v>42925</v>
      </c>
      <c r="F17" s="16"/>
      <c r="G17" s="17">
        <f t="shared" si="0"/>
        <v>2017</v>
      </c>
      <c r="H17" s="17">
        <f t="shared" si="8"/>
        <v>7</v>
      </c>
      <c r="I17" s="17" t="str">
        <f t="shared" si="1"/>
        <v>July</v>
      </c>
      <c r="J17" s="20">
        <f t="shared" si="2"/>
        <v>9</v>
      </c>
      <c r="K17" s="20" t="str">
        <f t="shared" si="3"/>
        <v>Monday</v>
      </c>
      <c r="L17" s="17">
        <f t="shared" ca="1" si="4"/>
        <v>2855</v>
      </c>
      <c r="M17" s="17">
        <f t="shared" ca="1" si="5"/>
        <v>2855</v>
      </c>
      <c r="N17" s="17">
        <f t="shared" ca="1" si="9"/>
        <v>2855</v>
      </c>
      <c r="O17" s="21">
        <f t="shared" ca="1" si="6"/>
        <v>95.166666666666671</v>
      </c>
      <c r="P17" s="21"/>
      <c r="Q17" s="16">
        <f t="shared" ca="1" si="7"/>
        <v>45847</v>
      </c>
      <c r="R17" s="8" t="s">
        <v>22</v>
      </c>
      <c r="S17" s="8" t="s">
        <v>78</v>
      </c>
      <c r="T17" s="9">
        <v>2318996</v>
      </c>
    </row>
    <row r="18" spans="1:25" ht="15">
      <c r="A18"/>
      <c r="B18" s="8" t="s">
        <v>56</v>
      </c>
      <c r="C18" s="8" t="s">
        <v>23</v>
      </c>
      <c r="D18" s="8" t="s">
        <v>69</v>
      </c>
      <c r="E18" s="16">
        <v>43184</v>
      </c>
      <c r="F18" s="16"/>
      <c r="G18" s="17">
        <f t="shared" si="0"/>
        <v>2018</v>
      </c>
      <c r="H18" s="17">
        <f t="shared" si="8"/>
        <v>3</v>
      </c>
      <c r="I18" s="17" t="str">
        <f t="shared" si="1"/>
        <v>March</v>
      </c>
      <c r="J18" s="20">
        <f t="shared" si="2"/>
        <v>25</v>
      </c>
      <c r="K18" s="20" t="str">
        <f t="shared" si="3"/>
        <v>Wednesday</v>
      </c>
      <c r="L18" s="17">
        <f t="shared" ca="1" si="4"/>
        <v>2596</v>
      </c>
      <c r="M18" s="17">
        <f t="shared" ca="1" si="5"/>
        <v>2596</v>
      </c>
      <c r="N18" s="17">
        <f t="shared" ca="1" si="9"/>
        <v>2596</v>
      </c>
      <c r="O18" s="21">
        <f t="shared" ca="1" si="6"/>
        <v>86.533333333333331</v>
      </c>
      <c r="P18" s="21"/>
      <c r="Q18" s="16">
        <f t="shared" ca="1" si="7"/>
        <v>46106</v>
      </c>
      <c r="R18" s="8" t="s">
        <v>24</v>
      </c>
      <c r="S18" s="8" t="s">
        <v>81</v>
      </c>
      <c r="T18" s="9">
        <v>2312631</v>
      </c>
    </row>
    <row r="19" spans="1:25" ht="15">
      <c r="A19"/>
      <c r="B19" s="8" t="s">
        <v>57</v>
      </c>
      <c r="C19" s="8" t="s">
        <v>25</v>
      </c>
      <c r="D19" s="8" t="s">
        <v>72</v>
      </c>
      <c r="E19" s="16">
        <v>42883</v>
      </c>
      <c r="F19" s="16"/>
      <c r="G19" s="17">
        <f t="shared" si="0"/>
        <v>2017</v>
      </c>
      <c r="H19" s="17">
        <f t="shared" si="8"/>
        <v>5</v>
      </c>
      <c r="I19" s="17" t="str">
        <f t="shared" si="1"/>
        <v>May</v>
      </c>
      <c r="J19" s="20">
        <f t="shared" si="2"/>
        <v>28</v>
      </c>
      <c r="K19" s="20" t="str">
        <f t="shared" si="3"/>
        <v>Saturday</v>
      </c>
      <c r="L19" s="17">
        <f t="shared" ca="1" si="4"/>
        <v>2897</v>
      </c>
      <c r="M19" s="17">
        <f t="shared" ca="1" si="5"/>
        <v>2897</v>
      </c>
      <c r="N19" s="17">
        <f t="shared" ca="1" si="9"/>
        <v>2897</v>
      </c>
      <c r="O19" s="21">
        <f t="shared" ca="1" si="6"/>
        <v>96.566666666666663</v>
      </c>
      <c r="P19" s="21"/>
      <c r="Q19" s="16">
        <f t="shared" ca="1" si="7"/>
        <v>45805</v>
      </c>
      <c r="R19" s="8" t="s">
        <v>26</v>
      </c>
      <c r="S19" s="8" t="s">
        <v>79</v>
      </c>
      <c r="T19" s="9">
        <v>2121528</v>
      </c>
    </row>
    <row r="20" spans="1:25" ht="20.25">
      <c r="A20"/>
      <c r="B20" s="8" t="s">
        <v>58</v>
      </c>
      <c r="C20" s="10" t="s">
        <v>27</v>
      </c>
      <c r="D20" s="8" t="s">
        <v>72</v>
      </c>
      <c r="E20" s="16">
        <v>42754</v>
      </c>
      <c r="F20" s="16"/>
      <c r="G20" s="17">
        <f t="shared" si="0"/>
        <v>2017</v>
      </c>
      <c r="H20" s="17">
        <f t="shared" si="8"/>
        <v>1</v>
      </c>
      <c r="I20" s="17" t="str">
        <f t="shared" si="1"/>
        <v>January</v>
      </c>
      <c r="J20" s="20">
        <f t="shared" si="2"/>
        <v>19</v>
      </c>
      <c r="K20" s="20" t="str">
        <f t="shared" si="3"/>
        <v>Thursday</v>
      </c>
      <c r="L20" s="17">
        <f t="shared" ca="1" si="4"/>
        <v>3026</v>
      </c>
      <c r="M20" s="17">
        <f t="shared" ca="1" si="5"/>
        <v>3026</v>
      </c>
      <c r="N20" s="17">
        <f t="shared" ca="1" si="9"/>
        <v>3026</v>
      </c>
      <c r="O20" s="21">
        <f t="shared" ca="1" si="6"/>
        <v>100.86666666666666</v>
      </c>
      <c r="P20" s="21"/>
      <c r="Q20" s="16">
        <f t="shared" ca="1" si="7"/>
        <v>46041</v>
      </c>
      <c r="R20" s="8" t="s">
        <v>28</v>
      </c>
      <c r="S20" s="8" t="s">
        <v>82</v>
      </c>
      <c r="T20" s="9">
        <v>1643270</v>
      </c>
      <c r="V20" s="3"/>
      <c r="W20" s="3"/>
      <c r="X20" s="3"/>
      <c r="Y20" s="3"/>
    </row>
    <row r="21" spans="1:25" ht="15">
      <c r="A21"/>
      <c r="B21" s="8" t="s">
        <v>59</v>
      </c>
      <c r="C21" s="8" t="s">
        <v>29</v>
      </c>
      <c r="D21" s="8" t="s">
        <v>71</v>
      </c>
      <c r="E21" s="16">
        <v>42543</v>
      </c>
      <c r="F21" s="16"/>
      <c r="G21" s="17">
        <f t="shared" si="0"/>
        <v>2016</v>
      </c>
      <c r="H21" s="17">
        <f t="shared" si="8"/>
        <v>6</v>
      </c>
      <c r="I21" s="17" t="str">
        <f t="shared" si="1"/>
        <v>June</v>
      </c>
      <c r="J21" s="20">
        <f t="shared" si="2"/>
        <v>22</v>
      </c>
      <c r="K21" s="20" t="str">
        <f t="shared" si="3"/>
        <v>Sunday</v>
      </c>
      <c r="L21" s="17">
        <f t="shared" ca="1" si="4"/>
        <v>3237</v>
      </c>
      <c r="M21" s="17">
        <f t="shared" ca="1" si="5"/>
        <v>3237</v>
      </c>
      <c r="N21" s="17">
        <f t="shared" ca="1" si="9"/>
        <v>3237</v>
      </c>
      <c r="O21" s="21">
        <f t="shared" ca="1" si="6"/>
        <v>107.9</v>
      </c>
      <c r="P21" s="21"/>
      <c r="Q21" s="16">
        <f t="shared" ca="1" si="7"/>
        <v>45830</v>
      </c>
      <c r="R21" s="8" t="s">
        <v>30</v>
      </c>
      <c r="S21" s="8" t="s">
        <v>82</v>
      </c>
      <c r="T21" s="9">
        <v>1562243</v>
      </c>
    </row>
    <row r="22" spans="1:25" ht="15">
      <c r="A22"/>
      <c r="B22" s="8" t="s">
        <v>60</v>
      </c>
      <c r="C22" s="8" t="s">
        <v>31</v>
      </c>
      <c r="D22" s="8" t="s">
        <v>72</v>
      </c>
      <c r="E22" s="16">
        <v>40561</v>
      </c>
      <c r="F22" s="16">
        <v>45234</v>
      </c>
      <c r="G22" s="17">
        <f t="shared" si="0"/>
        <v>2011</v>
      </c>
      <c r="H22" s="17">
        <f t="shared" si="8"/>
        <v>1</v>
      </c>
      <c r="I22" s="17" t="str">
        <f t="shared" si="1"/>
        <v>January</v>
      </c>
      <c r="J22" s="20">
        <f t="shared" si="2"/>
        <v>18</v>
      </c>
      <c r="K22" s="20" t="str">
        <f t="shared" si="3"/>
        <v>Wednesday</v>
      </c>
      <c r="L22" s="17">
        <f>F22-E22</f>
        <v>4673</v>
      </c>
      <c r="M22" s="17">
        <f t="shared" ca="1" si="5"/>
        <v>4673</v>
      </c>
      <c r="N22" s="17">
        <f t="shared" ca="1" si="9"/>
        <v>4673</v>
      </c>
      <c r="O22" s="21">
        <f t="shared" ca="1" si="6"/>
        <v>155.76666666666668</v>
      </c>
      <c r="P22" s="21"/>
      <c r="Q22" s="16" t="str">
        <f t="shared" ca="1" si="7"/>
        <v>Exited</v>
      </c>
      <c r="R22" s="8" t="s">
        <v>32</v>
      </c>
      <c r="S22" s="8" t="s">
        <v>81</v>
      </c>
      <c r="T22" s="9">
        <v>1407751</v>
      </c>
    </row>
    <row r="23" spans="1:25" ht="15">
      <c r="A23"/>
      <c r="B23" s="8" t="s">
        <v>61</v>
      </c>
      <c r="C23" s="8" t="s">
        <v>33</v>
      </c>
      <c r="D23" s="8" t="s">
        <v>67</v>
      </c>
      <c r="E23" s="16">
        <v>41035</v>
      </c>
      <c r="F23" s="16"/>
      <c r="G23" s="17">
        <f t="shared" si="0"/>
        <v>2012</v>
      </c>
      <c r="H23" s="17">
        <f t="shared" si="8"/>
        <v>5</v>
      </c>
      <c r="I23" s="17" t="str">
        <f t="shared" si="1"/>
        <v>May</v>
      </c>
      <c r="J23" s="20">
        <f t="shared" si="2"/>
        <v>6</v>
      </c>
      <c r="K23" s="20" t="str">
        <f t="shared" si="3"/>
        <v>Friday</v>
      </c>
      <c r="L23" s="17">
        <f t="shared" ca="1" si="4"/>
        <v>4745</v>
      </c>
      <c r="M23" s="17">
        <f t="shared" ca="1" si="5"/>
        <v>4745</v>
      </c>
      <c r="N23" s="17">
        <f t="shared" ca="1" si="9"/>
        <v>4745</v>
      </c>
      <c r="O23" s="21">
        <f t="shared" ca="1" si="6"/>
        <v>158.16666666666666</v>
      </c>
      <c r="P23" s="21"/>
      <c r="Q23" s="16">
        <f t="shared" ca="1" si="7"/>
        <v>45783</v>
      </c>
      <c r="R23" s="8" t="s">
        <v>34</v>
      </c>
      <c r="S23" s="8" t="s">
        <v>81</v>
      </c>
      <c r="T23" s="9">
        <v>1375956</v>
      </c>
    </row>
    <row r="24" spans="1:25" ht="15">
      <c r="A24"/>
      <c r="B24" s="8" t="s">
        <v>62</v>
      </c>
      <c r="C24" s="8" t="s">
        <v>35</v>
      </c>
      <c r="D24" s="8" t="s">
        <v>71</v>
      </c>
      <c r="E24" s="16">
        <v>44012</v>
      </c>
      <c r="F24" s="16"/>
      <c r="G24" s="17">
        <f t="shared" si="0"/>
        <v>2020</v>
      </c>
      <c r="H24" s="17">
        <f t="shared" si="8"/>
        <v>6</v>
      </c>
      <c r="I24" s="17" t="str">
        <f t="shared" si="1"/>
        <v>June</v>
      </c>
      <c r="J24" s="20">
        <f t="shared" si="2"/>
        <v>30</v>
      </c>
      <c r="K24" s="20" t="str">
        <f t="shared" si="3"/>
        <v>Monday</v>
      </c>
      <c r="L24" s="17">
        <f t="shared" ca="1" si="4"/>
        <v>1768</v>
      </c>
      <c r="M24" s="17">
        <f t="shared" ca="1" si="5"/>
        <v>1768</v>
      </c>
      <c r="N24" s="17">
        <f t="shared" ca="1" si="9"/>
        <v>1768</v>
      </c>
      <c r="O24" s="21">
        <f t="shared" ca="1" si="6"/>
        <v>58.93333333333333</v>
      </c>
      <c r="P24" s="21"/>
      <c r="Q24" s="16">
        <f t="shared" ca="1" si="7"/>
        <v>45838</v>
      </c>
      <c r="R24" s="8" t="s">
        <v>36</v>
      </c>
      <c r="S24" s="8" t="s">
        <v>79</v>
      </c>
      <c r="T24" s="9">
        <v>1364301</v>
      </c>
      <c r="V24" s="14"/>
      <c r="W24" s="14"/>
      <c r="X24" s="14"/>
      <c r="Y24" s="14"/>
    </row>
    <row r="25" spans="1:25" ht="15">
      <c r="A25"/>
      <c r="B25" s="8" t="s">
        <v>63</v>
      </c>
      <c r="C25" s="10" t="s">
        <v>37</v>
      </c>
      <c r="D25" s="8" t="s">
        <v>67</v>
      </c>
      <c r="E25" s="16">
        <v>41169</v>
      </c>
      <c r="F25" s="16"/>
      <c r="G25" s="17">
        <f t="shared" si="0"/>
        <v>2012</v>
      </c>
      <c r="H25" s="17">
        <f t="shared" si="8"/>
        <v>9</v>
      </c>
      <c r="I25" s="17" t="str">
        <f t="shared" si="1"/>
        <v>September</v>
      </c>
      <c r="J25" s="20">
        <f t="shared" si="2"/>
        <v>17</v>
      </c>
      <c r="K25" s="20" t="str">
        <f t="shared" si="3"/>
        <v>Tuesday</v>
      </c>
      <c r="L25" s="17">
        <f t="shared" ca="1" si="4"/>
        <v>4611</v>
      </c>
      <c r="M25" s="17">
        <f t="shared" ca="1" si="5"/>
        <v>4611</v>
      </c>
      <c r="N25" s="17">
        <f t="shared" ca="1" si="9"/>
        <v>4611</v>
      </c>
      <c r="O25" s="21">
        <f t="shared" ca="1" si="6"/>
        <v>153.69999999999999</v>
      </c>
      <c r="P25" s="21"/>
      <c r="Q25" s="16">
        <f t="shared" ca="1" si="7"/>
        <v>45917</v>
      </c>
      <c r="R25" s="8" t="s">
        <v>38</v>
      </c>
      <c r="S25" s="8" t="s">
        <v>77</v>
      </c>
      <c r="T25" s="9">
        <v>1358916</v>
      </c>
      <c r="V25" s="14"/>
      <c r="W25" s="14"/>
      <c r="X25" s="14"/>
      <c r="Y25" s="14"/>
    </row>
    <row r="26" spans="1:25" ht="15">
      <c r="A26"/>
      <c r="B26" s="8" t="s">
        <v>64</v>
      </c>
      <c r="C26" s="11" t="s">
        <v>39</v>
      </c>
      <c r="D26" s="8" t="s">
        <v>72</v>
      </c>
      <c r="E26" s="16">
        <v>43534</v>
      </c>
      <c r="F26" s="16">
        <v>43559</v>
      </c>
      <c r="G26" s="17">
        <f t="shared" si="0"/>
        <v>2019</v>
      </c>
      <c r="H26" s="17">
        <f t="shared" si="8"/>
        <v>3</v>
      </c>
      <c r="I26" s="17" t="str">
        <f t="shared" si="1"/>
        <v>March</v>
      </c>
      <c r="J26" s="20">
        <f t="shared" si="2"/>
        <v>10</v>
      </c>
      <c r="K26" s="20" t="str">
        <f t="shared" si="3"/>
        <v>Tuesday</v>
      </c>
      <c r="L26" s="17">
        <f>F26-E26</f>
        <v>25</v>
      </c>
      <c r="M26" s="17">
        <f t="shared" ca="1" si="5"/>
        <v>25</v>
      </c>
      <c r="N26" s="17">
        <f t="shared" ca="1" si="9"/>
        <v>25</v>
      </c>
      <c r="O26" s="21">
        <f t="shared" ca="1" si="6"/>
        <v>0.83333333333333337</v>
      </c>
      <c r="P26" s="21"/>
      <c r="Q26" s="16" t="str">
        <f t="shared" ca="1" si="7"/>
        <v>Exited</v>
      </c>
      <c r="R26" s="8" t="s">
        <v>40</v>
      </c>
      <c r="S26" s="8" t="s">
        <v>80</v>
      </c>
      <c r="T26" s="9">
        <v>1226444</v>
      </c>
    </row>
    <row r="27" spans="1:25" ht="15">
      <c r="A27"/>
      <c r="B27" s="8" t="s">
        <v>65</v>
      </c>
      <c r="C27" s="8" t="s">
        <v>41</v>
      </c>
      <c r="D27" s="8" t="s">
        <v>68</v>
      </c>
      <c r="E27" s="16">
        <v>45486</v>
      </c>
      <c r="F27" s="16"/>
      <c r="G27" s="17">
        <f t="shared" si="0"/>
        <v>2024</v>
      </c>
      <c r="H27" s="17">
        <f t="shared" si="8"/>
        <v>7</v>
      </c>
      <c r="I27" s="17" t="str">
        <f t="shared" si="1"/>
        <v>July</v>
      </c>
      <c r="J27" s="20">
        <f t="shared" si="2"/>
        <v>13</v>
      </c>
      <c r="K27" s="20" t="str">
        <f t="shared" si="3"/>
        <v>Friday</v>
      </c>
      <c r="L27" s="17">
        <f t="shared" ca="1" si="4"/>
        <v>294</v>
      </c>
      <c r="M27" s="17">
        <f t="shared" ca="1" si="5"/>
        <v>294</v>
      </c>
      <c r="N27" s="17">
        <f t="shared" ca="1" si="9"/>
        <v>294</v>
      </c>
      <c r="O27" s="21">
        <f t="shared" ca="1" si="6"/>
        <v>9.8000000000000007</v>
      </c>
      <c r="P27" s="21"/>
      <c r="Q27" s="16">
        <f t="shared" ca="1" si="7"/>
        <v>45851</v>
      </c>
      <c r="R27" s="8" t="s">
        <v>42</v>
      </c>
      <c r="S27" s="8" t="s">
        <v>77</v>
      </c>
      <c r="T27" s="9">
        <v>1130642</v>
      </c>
    </row>
    <row r="28" spans="1:25" ht="15.75">
      <c r="A28" s="12"/>
      <c r="B28" s="12"/>
    </row>
    <row r="29" spans="1:25" ht="15.75">
      <c r="A29" s="12"/>
      <c r="B29" s="12"/>
    </row>
    <row r="30" spans="1:25" ht="15.75">
      <c r="A30" s="12"/>
    </row>
    <row r="31" spans="1:25" ht="15.75">
      <c r="A31" s="12"/>
      <c r="B31" s="12"/>
    </row>
    <row r="32" spans="1:25" ht="15">
      <c r="A32" s="13"/>
      <c r="B32" s="13"/>
    </row>
    <row r="35" spans="1:25" ht="20.25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</row>
    <row r="39" spans="1:25" s="14" customFormat="1" ht="14.25">
      <c r="R39" s="2"/>
      <c r="S39" s="2"/>
      <c r="T39" s="2"/>
      <c r="U39" s="2"/>
    </row>
    <row r="40" spans="1:25" s="14" customFormat="1" ht="14.25">
      <c r="R40" s="2"/>
      <c r="S40" s="2"/>
      <c r="T40" s="2"/>
      <c r="U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SAM'S PC</cp:lastModifiedBy>
  <dcterms:created xsi:type="dcterms:W3CDTF">2024-08-23T16:09:19Z</dcterms:created>
  <dcterms:modified xsi:type="dcterms:W3CDTF">2025-05-03T21:28:09Z</dcterms:modified>
</cp:coreProperties>
</file>