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'S PC\Documents\"/>
    </mc:Choice>
  </mc:AlternateContent>
  <bookViews>
    <workbookView xWindow="0" yWindow="0" windowWidth="20490" windowHeight="6795" activeTab="1"/>
  </bookViews>
  <sheets>
    <sheet name="Named Ranges" sheetId="1" r:id="rId1"/>
    <sheet name="IF OR &amp; AND function" sheetId="2" r:id="rId2"/>
  </sheets>
  <definedNames>
    <definedName name="_xlnm._FilterDatabase" localSheetId="1" hidden="1">'IF OR &amp; AND function'!$P$2:$Q$2</definedName>
  </definedNames>
  <calcPr calcId="162913"/>
  <extLst>
    <ext uri="GoogleSheetsCustomDataVersion2">
      <go:sheetsCustomData xmlns:go="http://customooxmlschemas.google.com/" r:id="rId6" roundtripDataChecksum="R43B9OU7GMgl2ezbpEBIKptBmfOIKDMcur5qemxpFC8="/>
    </ext>
  </extLst>
</workbook>
</file>

<file path=xl/calcChain.xml><?xml version="1.0" encoding="utf-8"?>
<calcChain xmlns="http://schemas.openxmlformats.org/spreadsheetml/2006/main">
  <c r="J5" i="2" l="1"/>
  <c r="J4" i="2"/>
  <c r="X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AB4" i="2"/>
  <c r="AB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</calcChain>
</file>

<file path=xl/sharedStrings.xml><?xml version="1.0" encoding="utf-8"?>
<sst xmlns="http://schemas.openxmlformats.org/spreadsheetml/2006/main" count="652" uniqueCount="313">
  <si>
    <t>Date</t>
  </si>
  <si>
    <t>Sales Rep</t>
  </si>
  <si>
    <t>Amount</t>
  </si>
  <si>
    <t>Question 1</t>
  </si>
  <si>
    <t>Serena</t>
  </si>
  <si>
    <t>Osaka</t>
  </si>
  <si>
    <t>Distributor ID</t>
  </si>
  <si>
    <t>Distributor Name</t>
  </si>
  <si>
    <t>Country</t>
  </si>
  <si>
    <t>Product Code</t>
  </si>
  <si>
    <t xml:space="preserve">Product </t>
  </si>
  <si>
    <t>Sales Channel</t>
  </si>
  <si>
    <t>Date Sold</t>
  </si>
  <si>
    <t>Quantity</t>
  </si>
  <si>
    <t>Unit Price</t>
  </si>
  <si>
    <t>Revenue</t>
  </si>
  <si>
    <t>Roger</t>
  </si>
  <si>
    <t>Devin Abbott</t>
  </si>
  <si>
    <t>France</t>
  </si>
  <si>
    <t>SUPA105</t>
  </si>
  <si>
    <t>Super Soft Bulk - 2 Litres</t>
  </si>
  <si>
    <t>Online</t>
  </si>
  <si>
    <t>Rafael</t>
  </si>
  <si>
    <t>Aphrodite Brennan</t>
  </si>
  <si>
    <t>Malawi</t>
  </si>
  <si>
    <t>Direct</t>
  </si>
  <si>
    <t>Kelvin</t>
  </si>
  <si>
    <t>Guinevere Key</t>
  </si>
  <si>
    <t>Colombia</t>
  </si>
  <si>
    <t>Retail</t>
  </si>
  <si>
    <t>Zahir Fields</t>
  </si>
  <si>
    <t>Canada</t>
  </si>
  <si>
    <t>Deacon Craig</t>
  </si>
  <si>
    <t>Mongolia</t>
  </si>
  <si>
    <t>Brynne Mcgowan</t>
  </si>
  <si>
    <t>Finland</t>
  </si>
  <si>
    <t>Lani Sweet</t>
  </si>
  <si>
    <t>Vanuatu</t>
  </si>
  <si>
    <t>Noble Warner</t>
  </si>
  <si>
    <t>Burkina Faso</t>
  </si>
  <si>
    <t>SUPA104</t>
  </si>
  <si>
    <t>Super Soft - 1 Litre</t>
  </si>
  <si>
    <t>Levi Douglas</t>
  </si>
  <si>
    <t>Tanzania</t>
  </si>
  <si>
    <t>DETA800</t>
  </si>
  <si>
    <t>Detafast Stain Remover - 800ml</t>
  </si>
  <si>
    <t>Jelani Odonnell</t>
  </si>
  <si>
    <t>Albania</t>
  </si>
  <si>
    <t>Jared Sandoval</t>
  </si>
  <si>
    <t>Botswana</t>
  </si>
  <si>
    <t>Hiroko Acevedo</t>
  </si>
  <si>
    <t>Burundi</t>
  </si>
  <si>
    <t>Rhona Clarke</t>
  </si>
  <si>
    <t>Zimbabwe</t>
  </si>
  <si>
    <t>Tad Mack</t>
  </si>
  <si>
    <t>Iceland</t>
  </si>
  <si>
    <t>Rama Goodwin</t>
  </si>
  <si>
    <t>Tunisia</t>
  </si>
  <si>
    <t>Keaton Wolfe</t>
  </si>
  <si>
    <t>French Southern Territories</t>
  </si>
  <si>
    <t>Samuel Ayala</t>
  </si>
  <si>
    <t>Brazil</t>
  </si>
  <si>
    <t>Doris Williams</t>
  </si>
  <si>
    <t>Trinidad and Tobago</t>
  </si>
  <si>
    <t>SUPA103</t>
  </si>
  <si>
    <t>Super Soft - 500ml</t>
  </si>
  <si>
    <t>Ingrid Bush</t>
  </si>
  <si>
    <t>Montserrat</t>
  </si>
  <si>
    <t>Nell Maddox</t>
  </si>
  <si>
    <t>Azerbaijan</t>
  </si>
  <si>
    <t>Benedict Byrd</t>
  </si>
  <si>
    <t>Mauritania</t>
  </si>
  <si>
    <t>Ethan Gregory</t>
  </si>
  <si>
    <t>Tuvalu</t>
  </si>
  <si>
    <t>Ursula Mcconnell</t>
  </si>
  <si>
    <t>Hungary</t>
  </si>
  <si>
    <t>Fletcher Jimenez</t>
  </si>
  <si>
    <t>Chad</t>
  </si>
  <si>
    <t>DETA200</t>
  </si>
  <si>
    <t>Detafast Stain Remover - 200ml</t>
  </si>
  <si>
    <t>Isadora Mcclure</t>
  </si>
  <si>
    <t>Indonesia</t>
  </si>
  <si>
    <t>DETA100</t>
  </si>
  <si>
    <t>Detafast Stain Remover - 100ml</t>
  </si>
  <si>
    <t>Liberty Mcbride</t>
  </si>
  <si>
    <t>Fiji</t>
  </si>
  <si>
    <t>Noble Gilbert</t>
  </si>
  <si>
    <t>United States</t>
  </si>
  <si>
    <t>Maxine Gentry</t>
  </si>
  <si>
    <t>Panama</t>
  </si>
  <si>
    <t>Melinda Cobb</t>
  </si>
  <si>
    <t>Uruguay</t>
  </si>
  <si>
    <t>PURA250</t>
  </si>
  <si>
    <t>Pure Soft Detergent - 250ml</t>
  </si>
  <si>
    <t>Yael Carter</t>
  </si>
  <si>
    <t>Malaysia</t>
  </si>
  <si>
    <t>Kay Buckley</t>
  </si>
  <si>
    <t>Malta</t>
  </si>
  <si>
    <t>Athena Fitzpatrick</t>
  </si>
  <si>
    <t>Reunion</t>
  </si>
  <si>
    <t>Joy Vazquez</t>
  </si>
  <si>
    <t>Korea</t>
  </si>
  <si>
    <t>Amery Frazier</t>
  </si>
  <si>
    <t>Georgia</t>
  </si>
  <si>
    <t>Buckminster Hopkins</t>
  </si>
  <si>
    <t>Sierra Leone</t>
  </si>
  <si>
    <t>PURA200</t>
  </si>
  <si>
    <t>Pure Soft Detergent - 200ml</t>
  </si>
  <si>
    <t>George Best</t>
  </si>
  <si>
    <t>Western Sahara</t>
  </si>
  <si>
    <t>Maxwell Parker</t>
  </si>
  <si>
    <t>Falkland Islands (Malvinas)</t>
  </si>
  <si>
    <t>Lance Little</t>
  </si>
  <si>
    <t>Croatia</t>
  </si>
  <si>
    <t>Gwendolyn Walton</t>
  </si>
  <si>
    <t>Cuba</t>
  </si>
  <si>
    <t>SUPA102</t>
  </si>
  <si>
    <t>Super Soft - 250ml</t>
  </si>
  <si>
    <t>Isaac Wolf</t>
  </si>
  <si>
    <t>PURA500</t>
  </si>
  <si>
    <t>Pure Soft Detergent - 500ml</t>
  </si>
  <si>
    <t>Celeste Pugh</t>
  </si>
  <si>
    <t>Gabon</t>
  </si>
  <si>
    <t>Oprah Ellis</t>
  </si>
  <si>
    <t>Dominican Republic</t>
  </si>
  <si>
    <t>Emerson Beard</t>
  </si>
  <si>
    <t>Niue</t>
  </si>
  <si>
    <t>Renee Padilla</t>
  </si>
  <si>
    <t>Yemen</t>
  </si>
  <si>
    <t>Maite Henson</t>
  </si>
  <si>
    <t>Bangladesh</t>
  </si>
  <si>
    <t>Ivory Chang</t>
  </si>
  <si>
    <t>Tonga</t>
  </si>
  <si>
    <t>Clark Weaver</t>
  </si>
  <si>
    <t>Palau</t>
  </si>
  <si>
    <t>Ima Cummings</t>
  </si>
  <si>
    <t>Philippines</t>
  </si>
  <si>
    <t>Adria Kaufman</t>
  </si>
  <si>
    <t>Bouvet Island</t>
  </si>
  <si>
    <t>Nyssa Quinn</t>
  </si>
  <si>
    <t>Cocos (Keeling) Islands</t>
  </si>
  <si>
    <t>Amir Alexander</t>
  </si>
  <si>
    <t>Liberia</t>
  </si>
  <si>
    <t>Imogene Bradshaw</t>
  </si>
  <si>
    <t>Niger</t>
  </si>
  <si>
    <t>Gwendolyn Mccarty</t>
  </si>
  <si>
    <t>Madagascar</t>
  </si>
  <si>
    <t>Bell Prince</t>
  </si>
  <si>
    <t>Guinea</t>
  </si>
  <si>
    <t>Katelyn Joseph</t>
  </si>
  <si>
    <t>Slovenia</t>
  </si>
  <si>
    <t>Robert Juarez</t>
  </si>
  <si>
    <t>Svalbard and Jan Mayen</t>
  </si>
  <si>
    <t>Jerry Alvarado</t>
  </si>
  <si>
    <t>Korea, Republic of</t>
  </si>
  <si>
    <t>PURA100</t>
  </si>
  <si>
    <t>Pure Soft Detergent - 100ml</t>
  </si>
  <si>
    <t>India Gilbert</t>
  </si>
  <si>
    <t>Denmark</t>
  </si>
  <si>
    <t>Iliana Porter</t>
  </si>
  <si>
    <t>Poland</t>
  </si>
  <si>
    <t>Deanna Santana</t>
  </si>
  <si>
    <t>Solomon Islands</t>
  </si>
  <si>
    <t>Ivor Mclaughlin</t>
  </si>
  <si>
    <t>Latifah Wall</t>
  </si>
  <si>
    <t>Guadeloupe</t>
  </si>
  <si>
    <t>Anika Tillman</t>
  </si>
  <si>
    <t>Paul Duke</t>
  </si>
  <si>
    <t>Puerto Rico</t>
  </si>
  <si>
    <t>Sawyer Stokes</t>
  </si>
  <si>
    <t>Xerxes Smith</t>
  </si>
  <si>
    <t>Wanda Garza</t>
  </si>
  <si>
    <t>Kyrgyzstan</t>
  </si>
  <si>
    <t>Anjolie Hicks</t>
  </si>
  <si>
    <t>Turks and Caicos Islands</t>
  </si>
  <si>
    <t>Asher Weber</t>
  </si>
  <si>
    <t>Macedonia</t>
  </si>
  <si>
    <t>Mercedes Humphrey</t>
  </si>
  <si>
    <t>Turkey</t>
  </si>
  <si>
    <t>Hayes Rollins</t>
  </si>
  <si>
    <t>Nepal</t>
  </si>
  <si>
    <t>Josiah Yates</t>
  </si>
  <si>
    <t>Winifred Cantu</t>
  </si>
  <si>
    <t>Kazakhstan</t>
  </si>
  <si>
    <t>Germaine Kidd</t>
  </si>
  <si>
    <t>Kenyon Joyce</t>
  </si>
  <si>
    <t>Joel Rivers</t>
  </si>
  <si>
    <t>Australia</t>
  </si>
  <si>
    <t>Colby Knapp</t>
  </si>
  <si>
    <t>Pakistan</t>
  </si>
  <si>
    <t>Vance Campos</t>
  </si>
  <si>
    <t>Syrian Arab Republic</t>
  </si>
  <si>
    <t>Lael Gould</t>
  </si>
  <si>
    <t>El Salvador</t>
  </si>
  <si>
    <t>Jane Hernandez</t>
  </si>
  <si>
    <t>Dara Cunningham</t>
  </si>
  <si>
    <t>Saint Helena</t>
  </si>
  <si>
    <t>Colette Sargent</t>
  </si>
  <si>
    <t>Norfolk Island</t>
  </si>
  <si>
    <t>Shea Cortez</t>
  </si>
  <si>
    <t>India</t>
  </si>
  <si>
    <t>Cyrus Whitley</t>
  </si>
  <si>
    <t>Eleanor Hopper</t>
  </si>
  <si>
    <t>Forrest Macdonald</t>
  </si>
  <si>
    <t>New Caledonia</t>
  </si>
  <si>
    <t>Desirae Perkins</t>
  </si>
  <si>
    <t>Chile</t>
  </si>
  <si>
    <t>Barrett Mckinney</t>
  </si>
  <si>
    <t>Basil Vang</t>
  </si>
  <si>
    <t>Moldova</t>
  </si>
  <si>
    <t>Noel Key</t>
  </si>
  <si>
    <t>Gambia</t>
  </si>
  <si>
    <t>Ebony Mercer</t>
  </si>
  <si>
    <t>Cape Verde</t>
  </si>
  <si>
    <t>Isaac Cooper</t>
  </si>
  <si>
    <t>Netherlands Antilles</t>
  </si>
  <si>
    <t>James Spencer</t>
  </si>
  <si>
    <t>Clark Orr</t>
  </si>
  <si>
    <t>Phillip Perkins</t>
  </si>
  <si>
    <t>Nigeria</t>
  </si>
  <si>
    <t>Uriel Benton</t>
  </si>
  <si>
    <t>South Africa</t>
  </si>
  <si>
    <t>Aretha Patton</t>
  </si>
  <si>
    <t>Thomas Barnes</t>
  </si>
  <si>
    <t>Mayotte</t>
  </si>
  <si>
    <t>Victoria Solis</t>
  </si>
  <si>
    <t>Arsenio Knowles</t>
  </si>
  <si>
    <t>Ryder Conner</t>
  </si>
  <si>
    <t>Virgin Islands, British</t>
  </si>
  <si>
    <t>Roary Dixon</t>
  </si>
  <si>
    <t>Saudi Arabia</t>
  </si>
  <si>
    <t>Silas Battle</t>
  </si>
  <si>
    <t>Leonard Cardenas</t>
  </si>
  <si>
    <t>Brittany Burris</t>
  </si>
  <si>
    <t>Petra Mckenzie</t>
  </si>
  <si>
    <t>Morocco</t>
  </si>
  <si>
    <t>Angela Wise</t>
  </si>
  <si>
    <t>a.) Determine the Quantity Sold using named ranges</t>
  </si>
  <si>
    <t>Total Quantity Sold using named ranges</t>
  </si>
  <si>
    <t>b.) Determine the total revenue using named ranges</t>
  </si>
  <si>
    <t>Total Revenue using named ranges</t>
  </si>
  <si>
    <t>NAME</t>
  </si>
  <si>
    <t>Score 1</t>
  </si>
  <si>
    <t>Score 2</t>
  </si>
  <si>
    <t>score 3</t>
  </si>
  <si>
    <t>score 4</t>
  </si>
  <si>
    <t>total</t>
  </si>
  <si>
    <t>result</t>
  </si>
  <si>
    <t>Customer age</t>
  </si>
  <si>
    <t>Age Group</t>
  </si>
  <si>
    <t>Name</t>
  </si>
  <si>
    <t>English</t>
  </si>
  <si>
    <t>Mathematics</t>
  </si>
  <si>
    <t>Den</t>
  </si>
  <si>
    <t>Williams</t>
  </si>
  <si>
    <t>0=39</t>
  </si>
  <si>
    <t>fail</t>
  </si>
  <si>
    <t>Rukkayat</t>
  </si>
  <si>
    <t>Ife</t>
  </si>
  <si>
    <t>40 = 49</t>
  </si>
  <si>
    <t xml:space="preserve">fair </t>
  </si>
  <si>
    <t>Kunle</t>
  </si>
  <si>
    <t xml:space="preserve">Teenager </t>
  </si>
  <si>
    <t>Marvelous</t>
  </si>
  <si>
    <t>50 - 59</t>
  </si>
  <si>
    <t xml:space="preserve">average </t>
  </si>
  <si>
    <t>20 = 35</t>
  </si>
  <si>
    <t xml:space="preserve">Youth </t>
  </si>
  <si>
    <t>Nikky</t>
  </si>
  <si>
    <t>60 = 69</t>
  </si>
  <si>
    <t xml:space="preserve">good </t>
  </si>
  <si>
    <t>36 = 45</t>
  </si>
  <si>
    <t xml:space="preserve">Young Adult </t>
  </si>
  <si>
    <t>Taiwo</t>
  </si>
  <si>
    <t>70 - 79</t>
  </si>
  <si>
    <t>v.good</t>
  </si>
  <si>
    <t>46 = 55</t>
  </si>
  <si>
    <t xml:space="preserve">Adult </t>
  </si>
  <si>
    <t>Blessing</t>
  </si>
  <si>
    <t>80 - 100</t>
  </si>
  <si>
    <t>excellent</t>
  </si>
  <si>
    <t>56 = 70</t>
  </si>
  <si>
    <t xml:space="preserve">Elder </t>
  </si>
  <si>
    <t>Joshua</t>
  </si>
  <si>
    <t xml:space="preserve">Senior Citizen </t>
  </si>
  <si>
    <t>Emeka</t>
  </si>
  <si>
    <t>John</t>
  </si>
  <si>
    <t>ayodeji</t>
  </si>
  <si>
    <t>segun</t>
  </si>
  <si>
    <t>aladelola</t>
  </si>
  <si>
    <t>Grace</t>
  </si>
  <si>
    <t>Joy</t>
  </si>
  <si>
    <t>Micheal</t>
  </si>
  <si>
    <t>olaife</t>
  </si>
  <si>
    <t>samuel</t>
  </si>
  <si>
    <t>busola</t>
  </si>
  <si>
    <t>OLANIYI</t>
  </si>
  <si>
    <t>muhammed</t>
  </si>
  <si>
    <t>muyiwa</t>
  </si>
  <si>
    <t>solape</t>
  </si>
  <si>
    <t>Dare</t>
  </si>
  <si>
    <t>Felix</t>
  </si>
  <si>
    <t>Bayo</t>
  </si>
  <si>
    <t>Jeremiah</t>
  </si>
  <si>
    <t>12 = 19</t>
  </si>
  <si>
    <t>71 - above</t>
  </si>
  <si>
    <t xml:space="preserve">Promote (Must pass the two subjects) </t>
  </si>
  <si>
    <t xml:space="preserve">Repeat(Fail both or either of the two subjects) </t>
  </si>
  <si>
    <t>Remarks (cummulation of both subjects)</t>
  </si>
  <si>
    <t>Remarks(status based on either of the subject performance)</t>
  </si>
  <si>
    <t>Remarks (Status considering Individual subjects performance)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</si>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</sst>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u/>
      <sz val="11"/>
      <color rgb="FFFF0000"/>
      <name val="Calibri"/>
    </font>
    <font>
      <sz val="10"/>
      <color rgb="FF000000"/>
      <name val="Calibri"/>
    </font>
    <font>
      <sz val="11"/>
      <color theme="1"/>
      <name val="Calibri"/>
    </font>
    <font>
      <b/>
      <sz val="10"/>
      <color rgb="FFFFFFFF"/>
      <name val="Calibri"/>
    </font>
    <font>
      <b/>
      <sz val="9"/>
      <color rgb="FF602320"/>
      <name val="Calibri"/>
    </font>
    <font>
      <b/>
      <sz val="10"/>
      <color rgb="FFFFFFFF"/>
      <name val="Arial"/>
    </font>
    <font>
      <sz val="11"/>
      <name val="Calibri"/>
    </font>
    <font>
      <sz val="10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rgb="FFA8D08D"/>
      </top>
      <bottom/>
      <diagonal/>
    </border>
    <border>
      <left/>
      <right/>
      <top style="thin">
        <color rgb="FFA8D08D"/>
      </top>
      <bottom/>
      <diagonal/>
    </border>
    <border>
      <left/>
      <right style="thin">
        <color theme="9"/>
      </right>
      <top style="thin">
        <color rgb="FFA8D08D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9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 style="thin">
        <color theme="9"/>
      </right>
      <top style="thin">
        <color rgb="FFA8D08D"/>
      </top>
      <bottom style="thin">
        <color rgb="FFA8D08D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4" fontId="5" fillId="0" borderId="4" xfId="0" applyNumberFormat="1" applyFont="1" applyBorder="1"/>
    <xf numFmtId="0" fontId="5" fillId="0" borderId="5" xfId="0" applyFont="1" applyBorder="1"/>
    <xf numFmtId="164" fontId="5" fillId="0" borderId="6" xfId="0" applyNumberFormat="1" applyFont="1" applyBorder="1"/>
    <xf numFmtId="0" fontId="6" fillId="2" borderId="7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horizontal="left" wrapText="1"/>
    </xf>
    <xf numFmtId="3" fontId="6" fillId="2" borderId="8" xfId="0" applyNumberFormat="1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5" fillId="0" borderId="10" xfId="0" applyFont="1" applyBorder="1"/>
    <xf numFmtId="0" fontId="5" fillId="0" borderId="11" xfId="0" applyFont="1" applyBorder="1"/>
    <xf numFmtId="14" fontId="5" fillId="0" borderId="11" xfId="0" applyNumberFormat="1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14" fontId="5" fillId="0" borderId="14" xfId="0" applyNumberFormat="1" applyFont="1" applyBorder="1"/>
    <xf numFmtId="0" fontId="5" fillId="0" borderId="15" xfId="0" applyFont="1" applyBorder="1"/>
    <xf numFmtId="14" fontId="5" fillId="0" borderId="16" xfId="0" applyNumberFormat="1" applyFont="1" applyBorder="1"/>
    <xf numFmtId="0" fontId="5" fillId="0" borderId="17" xfId="0" applyFont="1" applyBorder="1"/>
    <xf numFmtId="164" fontId="5" fillId="0" borderId="18" xfId="0" applyNumberFormat="1" applyFont="1" applyBorder="1"/>
    <xf numFmtId="0" fontId="5" fillId="0" borderId="19" xfId="0" applyFont="1" applyBorder="1"/>
    <xf numFmtId="0" fontId="5" fillId="0" borderId="20" xfId="0" applyFont="1" applyBorder="1"/>
    <xf numFmtId="14" fontId="5" fillId="0" borderId="20" xfId="0" applyNumberFormat="1" applyFont="1" applyBorder="1"/>
    <xf numFmtId="0" fontId="5" fillId="0" borderId="21" xfId="0" applyFont="1" applyBorder="1"/>
    <xf numFmtId="49" fontId="7" fillId="0" borderId="0" xfId="0" applyNumberFormat="1" applyFont="1" applyAlignment="1">
      <alignment horizontal="right" wrapText="1"/>
    </xf>
    <xf numFmtId="164" fontId="10" fillId="3" borderId="24" xfId="0" applyNumberFormat="1" applyFont="1" applyFill="1" applyBorder="1" applyAlignment="1">
      <alignment horizontal="right" vertical="top"/>
    </xf>
    <xf numFmtId="0" fontId="2" fillId="4" borderId="24" xfId="0" applyFont="1" applyFill="1" applyBorder="1"/>
    <xf numFmtId="0" fontId="2" fillId="0" borderId="0" xfId="0" applyFont="1"/>
    <xf numFmtId="0" fontId="5" fillId="4" borderId="24" xfId="0" applyFont="1" applyFill="1" applyBorder="1"/>
    <xf numFmtId="0" fontId="11" fillId="0" borderId="0" xfId="0" applyFont="1"/>
    <xf numFmtId="0" fontId="11" fillId="0" borderId="0" xfId="0" applyFont="1" applyAlignment="1"/>
    <xf numFmtId="0" fontId="5" fillId="5" borderId="24" xfId="0" applyFont="1" applyFill="1" applyBorder="1"/>
    <xf numFmtId="0" fontId="4" fillId="0" borderId="0" xfId="0" applyFont="1"/>
    <xf numFmtId="0" fontId="0" fillId="0" borderId="0" xfId="0" applyFont="1" applyAlignment="1"/>
    <xf numFmtId="0" fontId="8" fillId="2" borderId="22" xfId="0" applyFont="1" applyFill="1" applyBorder="1" applyAlignment="1">
      <alignment horizontal="left" vertical="top" wrapText="1"/>
    </xf>
    <xf numFmtId="0" fontId="9" fillId="0" borderId="23" xfId="0" applyFont="1" applyBorder="1"/>
    <xf numFmtId="0" fontId="1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00"/>
  <sheetViews>
    <sheetView showGridLines="0" workbookViewId="0"/>
  </sheetViews>
  <sheetFormatPr defaultColWidth="14.42578125" defaultRowHeight="15" customHeight="1"/>
  <cols>
    <col min="1" max="1" width="8.7109375" customWidth="1"/>
    <col min="2" max="2" width="9.7109375" customWidth="1"/>
    <col min="3" max="3" width="9.42578125" customWidth="1"/>
    <col min="4" max="4" width="15.28515625" customWidth="1"/>
    <col min="5" max="5" width="17.85546875" customWidth="1"/>
    <col min="6" max="6" width="13.85546875" customWidth="1"/>
    <col min="7" max="7" width="24.28515625" customWidth="1"/>
    <col min="8" max="8" width="25.85546875" customWidth="1"/>
    <col min="9" max="9" width="13.85546875" customWidth="1"/>
    <col min="10" max="10" width="29.140625" customWidth="1"/>
    <col min="11" max="11" width="13.7109375" customWidth="1"/>
    <col min="12" max="12" width="10.5703125" customWidth="1"/>
    <col min="13" max="13" width="10" customWidth="1"/>
    <col min="14" max="14" width="10.7109375" customWidth="1"/>
    <col min="15" max="15" width="10" customWidth="1"/>
    <col min="16" max="26" width="8.7109375" customWidth="1"/>
  </cols>
  <sheetData>
    <row r="2" spans="2:15">
      <c r="B2" s="1" t="s">
        <v>0</v>
      </c>
      <c r="C2" s="2" t="s">
        <v>1</v>
      </c>
      <c r="D2" s="3" t="s">
        <v>2</v>
      </c>
      <c r="F2" s="4" t="s">
        <v>3</v>
      </c>
      <c r="G2" s="5"/>
      <c r="H2" s="5"/>
      <c r="I2" s="5"/>
      <c r="J2" s="5"/>
      <c r="K2" s="5"/>
      <c r="L2" s="5"/>
      <c r="M2" s="5"/>
      <c r="N2" s="5"/>
      <c r="O2" s="5"/>
    </row>
    <row r="3" spans="2:15">
      <c r="B3" s="6">
        <v>44268</v>
      </c>
      <c r="C3" s="7" t="s">
        <v>4</v>
      </c>
      <c r="D3" s="8">
        <v>15000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>
      <c r="B4" s="6">
        <v>44268</v>
      </c>
      <c r="C4" s="7" t="s">
        <v>5</v>
      </c>
      <c r="D4" s="8">
        <v>12000</v>
      </c>
      <c r="F4" s="9" t="s">
        <v>6</v>
      </c>
      <c r="G4" s="10" t="s">
        <v>7</v>
      </c>
      <c r="H4" s="10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1" t="s">
        <v>13</v>
      </c>
      <c r="N4" s="12" t="s">
        <v>14</v>
      </c>
      <c r="O4" s="13" t="s">
        <v>15</v>
      </c>
    </row>
    <row r="5" spans="2:15">
      <c r="B5" s="6">
        <v>44268</v>
      </c>
      <c r="C5" s="7" t="s">
        <v>16</v>
      </c>
      <c r="D5" s="8">
        <v>14500</v>
      </c>
      <c r="F5" s="14">
        <v>23345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6">
        <v>41150</v>
      </c>
      <c r="M5" s="15">
        <v>208</v>
      </c>
      <c r="N5" s="15">
        <v>14.5</v>
      </c>
      <c r="O5" s="17">
        <f t="shared" ref="O5:O111" si="0">N5*M5</f>
        <v>3016</v>
      </c>
    </row>
    <row r="6" spans="2:15">
      <c r="B6" s="6">
        <v>44268</v>
      </c>
      <c r="C6" s="7" t="s">
        <v>22</v>
      </c>
      <c r="D6" s="8">
        <v>20000</v>
      </c>
      <c r="F6" s="18">
        <v>23278</v>
      </c>
      <c r="G6" s="19" t="s">
        <v>23</v>
      </c>
      <c r="H6" s="19" t="s">
        <v>24</v>
      </c>
      <c r="I6" s="19" t="s">
        <v>19</v>
      </c>
      <c r="J6" s="19" t="s">
        <v>20</v>
      </c>
      <c r="K6" s="19" t="s">
        <v>25</v>
      </c>
      <c r="L6" s="20">
        <v>41145</v>
      </c>
      <c r="M6" s="19">
        <v>197</v>
      </c>
      <c r="N6" s="19">
        <v>14.5</v>
      </c>
      <c r="O6" s="21">
        <f t="shared" si="0"/>
        <v>2856.5</v>
      </c>
    </row>
    <row r="7" spans="2:15">
      <c r="B7" s="22">
        <v>43903</v>
      </c>
      <c r="C7" s="23" t="s">
        <v>26</v>
      </c>
      <c r="D7" s="24">
        <v>13300</v>
      </c>
      <c r="F7" s="18">
        <v>23303</v>
      </c>
      <c r="G7" s="19" t="s">
        <v>27</v>
      </c>
      <c r="H7" s="19" t="s">
        <v>28</v>
      </c>
      <c r="I7" s="19" t="s">
        <v>19</v>
      </c>
      <c r="J7" s="19" t="s">
        <v>20</v>
      </c>
      <c r="K7" s="19" t="s">
        <v>29</v>
      </c>
      <c r="L7" s="20">
        <v>41138</v>
      </c>
      <c r="M7" s="19">
        <v>176</v>
      </c>
      <c r="N7" s="19">
        <v>14.5</v>
      </c>
      <c r="O7" s="21">
        <f t="shared" si="0"/>
        <v>2552</v>
      </c>
    </row>
    <row r="8" spans="2:15">
      <c r="F8" s="18">
        <v>23353</v>
      </c>
      <c r="G8" s="19" t="s">
        <v>30</v>
      </c>
      <c r="H8" s="19" t="s">
        <v>31</v>
      </c>
      <c r="I8" s="19" t="s">
        <v>19</v>
      </c>
      <c r="J8" s="19" t="s">
        <v>20</v>
      </c>
      <c r="K8" s="19" t="s">
        <v>25</v>
      </c>
      <c r="L8" s="20">
        <v>41070</v>
      </c>
      <c r="M8" s="19">
        <v>168</v>
      </c>
      <c r="N8" s="19">
        <v>14.5</v>
      </c>
      <c r="O8" s="21">
        <f t="shared" si="0"/>
        <v>2436</v>
      </c>
    </row>
    <row r="9" spans="2:15">
      <c r="F9" s="18">
        <v>23289</v>
      </c>
      <c r="G9" s="19" t="s">
        <v>32</v>
      </c>
      <c r="H9" s="19" t="s">
        <v>33</v>
      </c>
      <c r="I9" s="19" t="s">
        <v>19</v>
      </c>
      <c r="J9" s="19" t="s">
        <v>20</v>
      </c>
      <c r="K9" s="19" t="s">
        <v>29</v>
      </c>
      <c r="L9" s="20">
        <v>41123</v>
      </c>
      <c r="M9" s="19">
        <v>166</v>
      </c>
      <c r="N9" s="19">
        <v>14.5</v>
      </c>
      <c r="O9" s="21">
        <f t="shared" si="0"/>
        <v>2407</v>
      </c>
    </row>
    <row r="10" spans="2:15">
      <c r="F10" s="18">
        <v>23378</v>
      </c>
      <c r="G10" s="19" t="s">
        <v>34</v>
      </c>
      <c r="H10" s="19" t="s">
        <v>35</v>
      </c>
      <c r="I10" s="19" t="s">
        <v>19</v>
      </c>
      <c r="J10" s="19" t="s">
        <v>20</v>
      </c>
      <c r="K10" s="19" t="s">
        <v>21</v>
      </c>
      <c r="L10" s="20">
        <v>41078</v>
      </c>
      <c r="M10" s="19">
        <v>157</v>
      </c>
      <c r="N10" s="19">
        <v>14.5</v>
      </c>
      <c r="O10" s="21">
        <f t="shared" si="0"/>
        <v>2276.5</v>
      </c>
    </row>
    <row r="11" spans="2:15">
      <c r="F11" s="18">
        <v>23283</v>
      </c>
      <c r="G11" s="19" t="s">
        <v>36</v>
      </c>
      <c r="H11" s="19" t="s">
        <v>37</v>
      </c>
      <c r="I11" s="19" t="s">
        <v>19</v>
      </c>
      <c r="J11" s="19" t="s">
        <v>20</v>
      </c>
      <c r="K11" s="19" t="s">
        <v>21</v>
      </c>
      <c r="L11" s="20">
        <v>41084</v>
      </c>
      <c r="M11" s="19">
        <v>142</v>
      </c>
      <c r="N11" s="19">
        <v>14.5</v>
      </c>
      <c r="O11" s="21">
        <f t="shared" si="0"/>
        <v>2059</v>
      </c>
    </row>
    <row r="12" spans="2:15">
      <c r="F12" s="18">
        <v>23324</v>
      </c>
      <c r="G12" s="19" t="s">
        <v>38</v>
      </c>
      <c r="H12" s="19" t="s">
        <v>39</v>
      </c>
      <c r="I12" s="19" t="s">
        <v>40</v>
      </c>
      <c r="J12" s="19" t="s">
        <v>41</v>
      </c>
      <c r="K12" s="19" t="s">
        <v>29</v>
      </c>
      <c r="L12" s="20">
        <v>41134</v>
      </c>
      <c r="M12" s="19">
        <v>193</v>
      </c>
      <c r="N12" s="19">
        <v>9.99</v>
      </c>
      <c r="O12" s="21">
        <f t="shared" si="0"/>
        <v>1928.07</v>
      </c>
    </row>
    <row r="13" spans="2:15">
      <c r="F13" s="18">
        <v>23264</v>
      </c>
      <c r="G13" s="19" t="s">
        <v>42</v>
      </c>
      <c r="H13" s="19" t="s">
        <v>43</v>
      </c>
      <c r="I13" s="19" t="s">
        <v>44</v>
      </c>
      <c r="J13" s="19" t="s">
        <v>45</v>
      </c>
      <c r="K13" s="19" t="s">
        <v>21</v>
      </c>
      <c r="L13" s="20">
        <v>41139</v>
      </c>
      <c r="M13" s="19">
        <v>205</v>
      </c>
      <c r="N13" s="19">
        <v>9</v>
      </c>
      <c r="O13" s="21">
        <f t="shared" si="0"/>
        <v>1845</v>
      </c>
    </row>
    <row r="14" spans="2:15">
      <c r="F14" s="18">
        <v>23291</v>
      </c>
      <c r="G14" s="19" t="s">
        <v>46</v>
      </c>
      <c r="H14" s="19" t="s">
        <v>47</v>
      </c>
      <c r="I14" s="19" t="s">
        <v>44</v>
      </c>
      <c r="J14" s="19" t="s">
        <v>45</v>
      </c>
      <c r="K14" s="19" t="s">
        <v>29</v>
      </c>
      <c r="L14" s="20">
        <v>41139</v>
      </c>
      <c r="M14" s="19">
        <v>199</v>
      </c>
      <c r="N14" s="19">
        <v>9</v>
      </c>
      <c r="O14" s="21">
        <f t="shared" si="0"/>
        <v>1791</v>
      </c>
    </row>
    <row r="15" spans="2:15">
      <c r="F15" s="18">
        <v>23305</v>
      </c>
      <c r="G15" s="19" t="s">
        <v>48</v>
      </c>
      <c r="H15" s="19" t="s">
        <v>49</v>
      </c>
      <c r="I15" s="19" t="s">
        <v>44</v>
      </c>
      <c r="J15" s="19" t="s">
        <v>45</v>
      </c>
      <c r="K15" s="19" t="s">
        <v>21</v>
      </c>
      <c r="L15" s="20">
        <v>41147</v>
      </c>
      <c r="M15" s="19">
        <v>188</v>
      </c>
      <c r="N15" s="19">
        <v>9</v>
      </c>
      <c r="O15" s="21">
        <f t="shared" si="0"/>
        <v>1692</v>
      </c>
    </row>
    <row r="16" spans="2:15">
      <c r="F16" s="18">
        <v>23350</v>
      </c>
      <c r="G16" s="19" t="s">
        <v>50</v>
      </c>
      <c r="H16" s="19" t="s">
        <v>51</v>
      </c>
      <c r="I16" s="19" t="s">
        <v>44</v>
      </c>
      <c r="J16" s="19" t="s">
        <v>45</v>
      </c>
      <c r="K16" s="19" t="s">
        <v>21</v>
      </c>
      <c r="L16" s="20">
        <v>41085</v>
      </c>
      <c r="M16" s="19">
        <v>188</v>
      </c>
      <c r="N16" s="19">
        <v>9</v>
      </c>
      <c r="O16" s="21">
        <f t="shared" si="0"/>
        <v>1692</v>
      </c>
    </row>
    <row r="17" spans="6:15">
      <c r="F17" s="18">
        <v>23300</v>
      </c>
      <c r="G17" s="19" t="s">
        <v>52</v>
      </c>
      <c r="H17" s="19" t="s">
        <v>53</v>
      </c>
      <c r="I17" s="19" t="s">
        <v>40</v>
      </c>
      <c r="J17" s="19" t="s">
        <v>41</v>
      </c>
      <c r="K17" s="19" t="s">
        <v>21</v>
      </c>
      <c r="L17" s="20">
        <v>40915</v>
      </c>
      <c r="M17" s="19">
        <v>167</v>
      </c>
      <c r="N17" s="19">
        <v>9.99</v>
      </c>
      <c r="O17" s="21">
        <f t="shared" si="0"/>
        <v>1668.33</v>
      </c>
    </row>
    <row r="18" spans="6:15">
      <c r="F18" s="18">
        <v>23348</v>
      </c>
      <c r="G18" s="19" t="s">
        <v>54</v>
      </c>
      <c r="H18" s="19" t="s">
        <v>55</v>
      </c>
      <c r="I18" s="19" t="s">
        <v>40</v>
      </c>
      <c r="J18" s="19" t="s">
        <v>41</v>
      </c>
      <c r="K18" s="19" t="s">
        <v>29</v>
      </c>
      <c r="L18" s="20">
        <v>41146</v>
      </c>
      <c r="M18" s="19">
        <v>163</v>
      </c>
      <c r="N18" s="19">
        <v>9.99</v>
      </c>
      <c r="O18" s="21">
        <f t="shared" si="0"/>
        <v>1628.3700000000001</v>
      </c>
    </row>
    <row r="19" spans="6:15">
      <c r="F19" s="18">
        <v>23290</v>
      </c>
      <c r="G19" s="19" t="s">
        <v>56</v>
      </c>
      <c r="H19" s="19" t="s">
        <v>57</v>
      </c>
      <c r="I19" s="19" t="s">
        <v>44</v>
      </c>
      <c r="J19" s="19" t="s">
        <v>45</v>
      </c>
      <c r="K19" s="19" t="s">
        <v>21</v>
      </c>
      <c r="L19" s="20">
        <v>41132</v>
      </c>
      <c r="M19" s="19">
        <v>170</v>
      </c>
      <c r="N19" s="19">
        <v>9</v>
      </c>
      <c r="O19" s="21">
        <f t="shared" si="0"/>
        <v>1530</v>
      </c>
    </row>
    <row r="20" spans="6:15">
      <c r="F20" s="18">
        <v>23328</v>
      </c>
      <c r="G20" s="19" t="s">
        <v>58</v>
      </c>
      <c r="H20" s="19" t="s">
        <v>59</v>
      </c>
      <c r="I20" s="19" t="s">
        <v>19</v>
      </c>
      <c r="J20" s="19" t="s">
        <v>20</v>
      </c>
      <c r="K20" s="19" t="s">
        <v>29</v>
      </c>
      <c r="L20" s="20">
        <v>40923</v>
      </c>
      <c r="M20" s="19">
        <v>102</v>
      </c>
      <c r="N20" s="19">
        <v>14.5</v>
      </c>
      <c r="O20" s="21">
        <f t="shared" si="0"/>
        <v>1479</v>
      </c>
    </row>
    <row r="21" spans="6:15" ht="15.75" customHeight="1">
      <c r="F21" s="18">
        <v>23294</v>
      </c>
      <c r="G21" s="19" t="s">
        <v>60</v>
      </c>
      <c r="H21" s="19" t="s">
        <v>61</v>
      </c>
      <c r="I21" s="19" t="s">
        <v>44</v>
      </c>
      <c r="J21" s="19" t="s">
        <v>45</v>
      </c>
      <c r="K21" s="19" t="s">
        <v>29</v>
      </c>
      <c r="L21" s="20">
        <v>41082</v>
      </c>
      <c r="M21" s="19">
        <v>160</v>
      </c>
      <c r="N21" s="19">
        <v>9</v>
      </c>
      <c r="O21" s="21">
        <f t="shared" si="0"/>
        <v>1440</v>
      </c>
    </row>
    <row r="22" spans="6:15" ht="15.75" customHeight="1">
      <c r="F22" s="18">
        <v>23371</v>
      </c>
      <c r="G22" s="19" t="s">
        <v>62</v>
      </c>
      <c r="H22" s="19" t="s">
        <v>63</v>
      </c>
      <c r="I22" s="19" t="s">
        <v>64</v>
      </c>
      <c r="J22" s="19" t="s">
        <v>65</v>
      </c>
      <c r="K22" s="19" t="s">
        <v>21</v>
      </c>
      <c r="L22" s="20">
        <v>41136</v>
      </c>
      <c r="M22" s="19">
        <v>204</v>
      </c>
      <c r="N22" s="19">
        <v>6.99</v>
      </c>
      <c r="O22" s="21">
        <f t="shared" si="0"/>
        <v>1425.96</v>
      </c>
    </row>
    <row r="23" spans="6:15" ht="15.75" customHeight="1">
      <c r="F23" s="18">
        <v>23288</v>
      </c>
      <c r="G23" s="19" t="s">
        <v>66</v>
      </c>
      <c r="H23" s="19" t="s">
        <v>67</v>
      </c>
      <c r="I23" s="19" t="s">
        <v>40</v>
      </c>
      <c r="J23" s="19" t="s">
        <v>41</v>
      </c>
      <c r="K23" s="19" t="s">
        <v>25</v>
      </c>
      <c r="L23" s="20">
        <v>41074</v>
      </c>
      <c r="M23" s="19">
        <v>141</v>
      </c>
      <c r="N23" s="19">
        <v>9.99</v>
      </c>
      <c r="O23" s="21">
        <f t="shared" si="0"/>
        <v>1408.59</v>
      </c>
    </row>
    <row r="24" spans="6:15" ht="15.75" customHeight="1">
      <c r="F24" s="18">
        <v>23347</v>
      </c>
      <c r="G24" s="19" t="s">
        <v>68</v>
      </c>
      <c r="H24" s="19" t="s">
        <v>69</v>
      </c>
      <c r="I24" s="19" t="s">
        <v>44</v>
      </c>
      <c r="J24" s="19" t="s">
        <v>45</v>
      </c>
      <c r="K24" s="19" t="s">
        <v>21</v>
      </c>
      <c r="L24" s="20">
        <v>41088</v>
      </c>
      <c r="M24" s="19">
        <v>147</v>
      </c>
      <c r="N24" s="19">
        <v>9</v>
      </c>
      <c r="O24" s="21">
        <f t="shared" si="0"/>
        <v>1323</v>
      </c>
    </row>
    <row r="25" spans="6:15" ht="15.75" customHeight="1">
      <c r="F25" s="18">
        <v>23361</v>
      </c>
      <c r="G25" s="19" t="s">
        <v>70</v>
      </c>
      <c r="H25" s="19" t="s">
        <v>71</v>
      </c>
      <c r="I25" s="19" t="s">
        <v>64</v>
      </c>
      <c r="J25" s="19" t="s">
        <v>65</v>
      </c>
      <c r="K25" s="19" t="s">
        <v>21</v>
      </c>
      <c r="L25" s="20">
        <v>40915</v>
      </c>
      <c r="M25" s="19">
        <v>184</v>
      </c>
      <c r="N25" s="19">
        <v>6.99</v>
      </c>
      <c r="O25" s="21">
        <f t="shared" si="0"/>
        <v>1286.1600000000001</v>
      </c>
    </row>
    <row r="26" spans="6:15" ht="15.75" customHeight="1">
      <c r="F26" s="18">
        <v>23275</v>
      </c>
      <c r="G26" s="19" t="s">
        <v>72</v>
      </c>
      <c r="H26" s="19" t="s">
        <v>73</v>
      </c>
      <c r="I26" s="19" t="s">
        <v>44</v>
      </c>
      <c r="J26" s="19" t="s">
        <v>45</v>
      </c>
      <c r="K26" s="19" t="s">
        <v>29</v>
      </c>
      <c r="L26" s="20">
        <v>40912</v>
      </c>
      <c r="M26" s="19">
        <v>141</v>
      </c>
      <c r="N26" s="19">
        <v>9</v>
      </c>
      <c r="O26" s="21">
        <f t="shared" si="0"/>
        <v>1269</v>
      </c>
    </row>
    <row r="27" spans="6:15" ht="15.75" customHeight="1">
      <c r="F27" s="18">
        <v>23297</v>
      </c>
      <c r="G27" s="19" t="s">
        <v>74</v>
      </c>
      <c r="H27" s="19" t="s">
        <v>75</v>
      </c>
      <c r="I27" s="19" t="s">
        <v>44</v>
      </c>
      <c r="J27" s="19" t="s">
        <v>45</v>
      </c>
      <c r="K27" s="19" t="s">
        <v>21</v>
      </c>
      <c r="L27" s="20">
        <v>41133</v>
      </c>
      <c r="M27" s="19">
        <v>135</v>
      </c>
      <c r="N27" s="19">
        <v>9</v>
      </c>
      <c r="O27" s="21">
        <f t="shared" si="0"/>
        <v>1215</v>
      </c>
    </row>
    <row r="28" spans="6:15" ht="15.75" customHeight="1">
      <c r="F28" s="18">
        <v>23327</v>
      </c>
      <c r="G28" s="19" t="s">
        <v>76</v>
      </c>
      <c r="H28" s="19" t="s">
        <v>77</v>
      </c>
      <c r="I28" s="19" t="s">
        <v>78</v>
      </c>
      <c r="J28" s="19" t="s">
        <v>79</v>
      </c>
      <c r="K28" s="19" t="s">
        <v>29</v>
      </c>
      <c r="L28" s="20">
        <v>40939</v>
      </c>
      <c r="M28" s="19">
        <v>176</v>
      </c>
      <c r="N28" s="19">
        <v>6.5</v>
      </c>
      <c r="O28" s="21">
        <f t="shared" si="0"/>
        <v>1144</v>
      </c>
    </row>
    <row r="29" spans="6:15" ht="15.75" customHeight="1">
      <c r="F29" s="18">
        <v>23325</v>
      </c>
      <c r="G29" s="19" t="s">
        <v>80</v>
      </c>
      <c r="H29" s="19" t="s">
        <v>81</v>
      </c>
      <c r="I29" s="19" t="s">
        <v>82</v>
      </c>
      <c r="J29" s="19" t="s">
        <v>83</v>
      </c>
      <c r="K29" s="19" t="s">
        <v>29</v>
      </c>
      <c r="L29" s="20">
        <v>41082</v>
      </c>
      <c r="M29" s="19">
        <v>184</v>
      </c>
      <c r="N29" s="19">
        <v>6</v>
      </c>
      <c r="O29" s="21">
        <f t="shared" si="0"/>
        <v>1104</v>
      </c>
    </row>
    <row r="30" spans="6:15" ht="15.75" customHeight="1">
      <c r="F30" s="18">
        <v>23292</v>
      </c>
      <c r="G30" s="19" t="s">
        <v>84</v>
      </c>
      <c r="H30" s="19" t="s">
        <v>85</v>
      </c>
      <c r="I30" s="19" t="s">
        <v>19</v>
      </c>
      <c r="J30" s="19" t="s">
        <v>20</v>
      </c>
      <c r="K30" s="19" t="s">
        <v>21</v>
      </c>
      <c r="L30" s="20">
        <v>40911</v>
      </c>
      <c r="M30" s="19">
        <v>73</v>
      </c>
      <c r="N30" s="19">
        <v>14.5</v>
      </c>
      <c r="O30" s="21">
        <f t="shared" si="0"/>
        <v>1058.5</v>
      </c>
    </row>
    <row r="31" spans="6:15" ht="15.75" customHeight="1">
      <c r="F31" s="18">
        <v>23335</v>
      </c>
      <c r="G31" s="19" t="s">
        <v>86</v>
      </c>
      <c r="H31" s="19" t="s">
        <v>87</v>
      </c>
      <c r="I31" s="19" t="s">
        <v>44</v>
      </c>
      <c r="J31" s="19" t="s">
        <v>45</v>
      </c>
      <c r="K31" s="19" t="s">
        <v>21</v>
      </c>
      <c r="L31" s="20">
        <v>41134</v>
      </c>
      <c r="M31" s="19">
        <v>116</v>
      </c>
      <c r="N31" s="19">
        <v>9</v>
      </c>
      <c r="O31" s="21">
        <f t="shared" si="0"/>
        <v>1044</v>
      </c>
    </row>
    <row r="32" spans="6:15" ht="15.75" customHeight="1">
      <c r="F32" s="18">
        <v>23314</v>
      </c>
      <c r="G32" s="19" t="s">
        <v>88</v>
      </c>
      <c r="H32" s="19" t="s">
        <v>89</v>
      </c>
      <c r="I32" s="19" t="s">
        <v>40</v>
      </c>
      <c r="J32" s="19" t="s">
        <v>41</v>
      </c>
      <c r="K32" s="19" t="s">
        <v>29</v>
      </c>
      <c r="L32" s="20">
        <v>41131</v>
      </c>
      <c r="M32" s="19">
        <v>95</v>
      </c>
      <c r="N32" s="19">
        <v>9.99</v>
      </c>
      <c r="O32" s="21">
        <f t="shared" si="0"/>
        <v>949.05000000000007</v>
      </c>
    </row>
    <row r="33" spans="6:15" ht="15.75" customHeight="1">
      <c r="F33" s="18">
        <v>23329</v>
      </c>
      <c r="G33" s="19" t="s">
        <v>90</v>
      </c>
      <c r="H33" s="19" t="s">
        <v>91</v>
      </c>
      <c r="I33" s="19" t="s">
        <v>92</v>
      </c>
      <c r="J33" s="19" t="s">
        <v>93</v>
      </c>
      <c r="K33" s="19" t="s">
        <v>29</v>
      </c>
      <c r="L33" s="20">
        <v>40931</v>
      </c>
      <c r="M33" s="19">
        <v>203</v>
      </c>
      <c r="N33" s="19">
        <v>4.5</v>
      </c>
      <c r="O33" s="21">
        <f t="shared" si="0"/>
        <v>913.5</v>
      </c>
    </row>
    <row r="34" spans="6:15" ht="15.75" customHeight="1">
      <c r="F34" s="18">
        <v>23332</v>
      </c>
      <c r="G34" s="19" t="s">
        <v>94</v>
      </c>
      <c r="H34" s="19" t="s">
        <v>95</v>
      </c>
      <c r="I34" s="19" t="s">
        <v>92</v>
      </c>
      <c r="J34" s="19" t="s">
        <v>93</v>
      </c>
      <c r="K34" s="19" t="s">
        <v>25</v>
      </c>
      <c r="L34" s="20">
        <v>40950</v>
      </c>
      <c r="M34" s="19">
        <v>203</v>
      </c>
      <c r="N34" s="19">
        <v>4.5</v>
      </c>
      <c r="O34" s="21">
        <f t="shared" si="0"/>
        <v>913.5</v>
      </c>
    </row>
    <row r="35" spans="6:15" ht="15.75" customHeight="1">
      <c r="F35" s="18">
        <v>23317</v>
      </c>
      <c r="G35" s="19" t="s">
        <v>96</v>
      </c>
      <c r="H35" s="19" t="s">
        <v>97</v>
      </c>
      <c r="I35" s="19" t="s">
        <v>92</v>
      </c>
      <c r="J35" s="19" t="s">
        <v>93</v>
      </c>
      <c r="K35" s="19" t="s">
        <v>25</v>
      </c>
      <c r="L35" s="20">
        <v>40956</v>
      </c>
      <c r="M35" s="19">
        <v>196</v>
      </c>
      <c r="N35" s="19">
        <v>4.5</v>
      </c>
      <c r="O35" s="21">
        <f t="shared" si="0"/>
        <v>882</v>
      </c>
    </row>
    <row r="36" spans="6:15" ht="15.75" customHeight="1">
      <c r="F36" s="18">
        <v>23271</v>
      </c>
      <c r="G36" s="19" t="s">
        <v>98</v>
      </c>
      <c r="H36" s="19" t="s">
        <v>99</v>
      </c>
      <c r="I36" s="19" t="s">
        <v>64</v>
      </c>
      <c r="J36" s="19" t="s">
        <v>65</v>
      </c>
      <c r="K36" s="19" t="s">
        <v>29</v>
      </c>
      <c r="L36" s="20">
        <v>40966</v>
      </c>
      <c r="M36" s="19">
        <v>125</v>
      </c>
      <c r="N36" s="19">
        <v>6.99</v>
      </c>
      <c r="O36" s="21">
        <f t="shared" si="0"/>
        <v>873.75</v>
      </c>
    </row>
    <row r="37" spans="6:15" ht="15.75" customHeight="1">
      <c r="F37" s="18">
        <v>23287</v>
      </c>
      <c r="G37" s="19" t="s">
        <v>100</v>
      </c>
      <c r="H37" s="19" t="s">
        <v>101</v>
      </c>
      <c r="I37" s="19" t="s">
        <v>92</v>
      </c>
      <c r="J37" s="19" t="s">
        <v>93</v>
      </c>
      <c r="K37" s="19" t="s">
        <v>29</v>
      </c>
      <c r="L37" s="20">
        <v>41077</v>
      </c>
      <c r="M37" s="19">
        <v>189</v>
      </c>
      <c r="N37" s="19">
        <v>4.5</v>
      </c>
      <c r="O37" s="21">
        <f t="shared" si="0"/>
        <v>850.5</v>
      </c>
    </row>
    <row r="38" spans="6:15" ht="15.75" customHeight="1">
      <c r="F38" s="18">
        <v>23349</v>
      </c>
      <c r="G38" s="19" t="s">
        <v>102</v>
      </c>
      <c r="H38" s="19" t="s">
        <v>103</v>
      </c>
      <c r="I38" s="19" t="s">
        <v>78</v>
      </c>
      <c r="J38" s="19" t="s">
        <v>79</v>
      </c>
      <c r="K38" s="19" t="s">
        <v>29</v>
      </c>
      <c r="L38" s="20">
        <v>41112</v>
      </c>
      <c r="M38" s="19">
        <v>126</v>
      </c>
      <c r="N38" s="19">
        <v>6.5</v>
      </c>
      <c r="O38" s="21">
        <f t="shared" si="0"/>
        <v>819</v>
      </c>
    </row>
    <row r="39" spans="6:15" ht="15.75" customHeight="1">
      <c r="F39" s="18">
        <v>23309</v>
      </c>
      <c r="G39" s="19" t="s">
        <v>104</v>
      </c>
      <c r="H39" s="19" t="s">
        <v>105</v>
      </c>
      <c r="I39" s="19" t="s">
        <v>106</v>
      </c>
      <c r="J39" s="19" t="s">
        <v>107</v>
      </c>
      <c r="K39" s="19" t="s">
        <v>21</v>
      </c>
      <c r="L39" s="20">
        <v>41083</v>
      </c>
      <c r="M39" s="19">
        <v>201</v>
      </c>
      <c r="N39" s="19">
        <v>3.99</v>
      </c>
      <c r="O39" s="21">
        <f t="shared" si="0"/>
        <v>801.99</v>
      </c>
    </row>
    <row r="40" spans="6:15" ht="15.75" customHeight="1">
      <c r="F40" s="18">
        <v>23338</v>
      </c>
      <c r="G40" s="19" t="s">
        <v>108</v>
      </c>
      <c r="H40" s="19" t="s">
        <v>109</v>
      </c>
      <c r="I40" s="19" t="s">
        <v>92</v>
      </c>
      <c r="J40" s="19" t="s">
        <v>93</v>
      </c>
      <c r="K40" s="19" t="s">
        <v>29</v>
      </c>
      <c r="L40" s="20">
        <v>41133</v>
      </c>
      <c r="M40" s="19">
        <v>178</v>
      </c>
      <c r="N40" s="19">
        <v>4.5</v>
      </c>
      <c r="O40" s="21">
        <f t="shared" si="0"/>
        <v>801</v>
      </c>
    </row>
    <row r="41" spans="6:15" ht="15.75" customHeight="1">
      <c r="F41" s="18">
        <v>23301</v>
      </c>
      <c r="G41" s="19" t="s">
        <v>110</v>
      </c>
      <c r="H41" s="19" t="s">
        <v>111</v>
      </c>
      <c r="I41" s="19" t="s">
        <v>64</v>
      </c>
      <c r="J41" s="19" t="s">
        <v>65</v>
      </c>
      <c r="K41" s="19" t="s">
        <v>29</v>
      </c>
      <c r="L41" s="20">
        <v>41109</v>
      </c>
      <c r="M41" s="19">
        <v>108</v>
      </c>
      <c r="N41" s="19">
        <v>6.99</v>
      </c>
      <c r="O41" s="21">
        <f t="shared" si="0"/>
        <v>754.92000000000007</v>
      </c>
    </row>
    <row r="42" spans="6:15" ht="15.75" customHeight="1">
      <c r="F42" s="18">
        <v>23320</v>
      </c>
      <c r="G42" s="19" t="s">
        <v>112</v>
      </c>
      <c r="H42" s="19" t="s">
        <v>113</v>
      </c>
      <c r="I42" s="19" t="s">
        <v>82</v>
      </c>
      <c r="J42" s="19" t="s">
        <v>83</v>
      </c>
      <c r="K42" s="19" t="s">
        <v>25</v>
      </c>
      <c r="L42" s="20">
        <v>41075</v>
      </c>
      <c r="M42" s="19">
        <v>125</v>
      </c>
      <c r="N42" s="19">
        <v>6</v>
      </c>
      <c r="O42" s="21">
        <f t="shared" si="0"/>
        <v>750</v>
      </c>
    </row>
    <row r="43" spans="6:15" ht="15.75" customHeight="1">
      <c r="F43" s="18">
        <v>23365</v>
      </c>
      <c r="G43" s="19" t="s">
        <v>114</v>
      </c>
      <c r="H43" s="19" t="s">
        <v>115</v>
      </c>
      <c r="I43" s="19" t="s">
        <v>116</v>
      </c>
      <c r="J43" s="19" t="s">
        <v>117</v>
      </c>
      <c r="K43" s="19" t="s">
        <v>29</v>
      </c>
      <c r="L43" s="20">
        <v>41099</v>
      </c>
      <c r="M43" s="19">
        <v>165</v>
      </c>
      <c r="N43" s="19">
        <v>4.5</v>
      </c>
      <c r="O43" s="21">
        <f t="shared" si="0"/>
        <v>742.5</v>
      </c>
    </row>
    <row r="44" spans="6:15" ht="15.75" customHeight="1">
      <c r="F44" s="18">
        <v>23302</v>
      </c>
      <c r="G44" s="19" t="s">
        <v>118</v>
      </c>
      <c r="H44" s="19" t="s">
        <v>89</v>
      </c>
      <c r="I44" s="19" t="s">
        <v>119</v>
      </c>
      <c r="J44" s="19" t="s">
        <v>120</v>
      </c>
      <c r="K44" s="19" t="s">
        <v>21</v>
      </c>
      <c r="L44" s="20">
        <v>41117</v>
      </c>
      <c r="M44" s="19">
        <v>105</v>
      </c>
      <c r="N44" s="19">
        <v>6.5</v>
      </c>
      <c r="O44" s="21">
        <f t="shared" si="0"/>
        <v>682.5</v>
      </c>
    </row>
    <row r="45" spans="6:15" ht="15.75" customHeight="1">
      <c r="F45" s="18">
        <v>23266</v>
      </c>
      <c r="G45" s="19" t="s">
        <v>121</v>
      </c>
      <c r="H45" s="19" t="s">
        <v>122</v>
      </c>
      <c r="I45" s="19" t="s">
        <v>106</v>
      </c>
      <c r="J45" s="19" t="s">
        <v>107</v>
      </c>
      <c r="K45" s="19" t="s">
        <v>21</v>
      </c>
      <c r="L45" s="20">
        <v>41132</v>
      </c>
      <c r="M45" s="19">
        <v>170</v>
      </c>
      <c r="N45" s="19">
        <v>3.99</v>
      </c>
      <c r="O45" s="21">
        <f t="shared" si="0"/>
        <v>678.30000000000007</v>
      </c>
    </row>
    <row r="46" spans="6:15" ht="15.75" customHeight="1">
      <c r="F46" s="18">
        <v>23307</v>
      </c>
      <c r="G46" s="19" t="s">
        <v>123</v>
      </c>
      <c r="H46" s="19" t="s">
        <v>124</v>
      </c>
      <c r="I46" s="19" t="s">
        <v>82</v>
      </c>
      <c r="J46" s="19" t="s">
        <v>83</v>
      </c>
      <c r="K46" s="19" t="s">
        <v>29</v>
      </c>
      <c r="L46" s="20">
        <v>41094</v>
      </c>
      <c r="M46" s="19">
        <v>113</v>
      </c>
      <c r="N46" s="19">
        <v>6</v>
      </c>
      <c r="O46" s="21">
        <f t="shared" si="0"/>
        <v>678</v>
      </c>
    </row>
    <row r="47" spans="6:15" ht="15.75" customHeight="1">
      <c r="F47" s="18">
        <v>23368</v>
      </c>
      <c r="G47" s="19" t="s">
        <v>125</v>
      </c>
      <c r="H47" s="19" t="s">
        <v>126</v>
      </c>
      <c r="I47" s="19" t="s">
        <v>116</v>
      </c>
      <c r="J47" s="19" t="s">
        <v>117</v>
      </c>
      <c r="K47" s="19" t="s">
        <v>29</v>
      </c>
      <c r="L47" s="20">
        <v>41146</v>
      </c>
      <c r="M47" s="19">
        <v>150</v>
      </c>
      <c r="N47" s="19">
        <v>4.5</v>
      </c>
      <c r="O47" s="21">
        <f t="shared" si="0"/>
        <v>675</v>
      </c>
    </row>
    <row r="48" spans="6:15" ht="15.75" customHeight="1">
      <c r="F48" s="18">
        <v>23286</v>
      </c>
      <c r="G48" s="19" t="s">
        <v>127</v>
      </c>
      <c r="H48" s="19" t="s">
        <v>128</v>
      </c>
      <c r="I48" s="19" t="s">
        <v>44</v>
      </c>
      <c r="J48" s="19" t="s">
        <v>45</v>
      </c>
      <c r="K48" s="19" t="s">
        <v>21</v>
      </c>
      <c r="L48" s="20">
        <v>41129</v>
      </c>
      <c r="M48" s="19">
        <v>69</v>
      </c>
      <c r="N48" s="19">
        <v>9</v>
      </c>
      <c r="O48" s="21">
        <f t="shared" si="0"/>
        <v>621</v>
      </c>
    </row>
    <row r="49" spans="6:15" ht="15.75" customHeight="1">
      <c r="F49" s="18">
        <v>23373</v>
      </c>
      <c r="G49" s="19" t="s">
        <v>129</v>
      </c>
      <c r="H49" s="19" t="s">
        <v>130</v>
      </c>
      <c r="I49" s="19" t="s">
        <v>78</v>
      </c>
      <c r="J49" s="19" t="s">
        <v>79</v>
      </c>
      <c r="K49" s="19" t="s">
        <v>21</v>
      </c>
      <c r="L49" s="20">
        <v>41114</v>
      </c>
      <c r="M49" s="19">
        <v>95</v>
      </c>
      <c r="N49" s="19">
        <v>6.5</v>
      </c>
      <c r="O49" s="21">
        <f t="shared" si="0"/>
        <v>617.5</v>
      </c>
    </row>
    <row r="50" spans="6:15" ht="15.75" customHeight="1">
      <c r="F50" s="18">
        <v>23380</v>
      </c>
      <c r="G50" s="19" t="s">
        <v>131</v>
      </c>
      <c r="H50" s="19" t="s">
        <v>132</v>
      </c>
      <c r="I50" s="19" t="s">
        <v>119</v>
      </c>
      <c r="J50" s="19" t="s">
        <v>120</v>
      </c>
      <c r="K50" s="19" t="s">
        <v>29</v>
      </c>
      <c r="L50" s="20">
        <v>41112</v>
      </c>
      <c r="M50" s="19">
        <v>95</v>
      </c>
      <c r="N50" s="19">
        <v>6.5</v>
      </c>
      <c r="O50" s="21">
        <f t="shared" si="0"/>
        <v>617.5</v>
      </c>
    </row>
    <row r="51" spans="6:15" ht="15.75" customHeight="1">
      <c r="F51" s="18">
        <v>23284</v>
      </c>
      <c r="G51" s="19" t="s">
        <v>133</v>
      </c>
      <c r="H51" s="19" t="s">
        <v>134</v>
      </c>
      <c r="I51" s="19" t="s">
        <v>92</v>
      </c>
      <c r="J51" s="19" t="s">
        <v>93</v>
      </c>
      <c r="K51" s="19" t="s">
        <v>29</v>
      </c>
      <c r="L51" s="20">
        <v>41077</v>
      </c>
      <c r="M51" s="19">
        <v>135</v>
      </c>
      <c r="N51" s="19">
        <v>4.5</v>
      </c>
      <c r="O51" s="21">
        <f t="shared" si="0"/>
        <v>607.5</v>
      </c>
    </row>
    <row r="52" spans="6:15" ht="15.75" customHeight="1">
      <c r="F52" s="18">
        <v>23306</v>
      </c>
      <c r="G52" s="19" t="s">
        <v>135</v>
      </c>
      <c r="H52" s="19" t="s">
        <v>136</v>
      </c>
      <c r="I52" s="19" t="s">
        <v>78</v>
      </c>
      <c r="J52" s="19" t="s">
        <v>79</v>
      </c>
      <c r="K52" s="19" t="s">
        <v>21</v>
      </c>
      <c r="L52" s="20">
        <v>41068</v>
      </c>
      <c r="M52" s="19">
        <v>93</v>
      </c>
      <c r="N52" s="19">
        <v>6.5</v>
      </c>
      <c r="O52" s="21">
        <f t="shared" si="0"/>
        <v>604.5</v>
      </c>
    </row>
    <row r="53" spans="6:15" ht="15.75" customHeight="1">
      <c r="F53" s="18">
        <v>23281</v>
      </c>
      <c r="G53" s="19" t="s">
        <v>137</v>
      </c>
      <c r="H53" s="19" t="s">
        <v>138</v>
      </c>
      <c r="I53" s="19" t="s">
        <v>116</v>
      </c>
      <c r="J53" s="19" t="s">
        <v>117</v>
      </c>
      <c r="K53" s="19" t="s">
        <v>29</v>
      </c>
      <c r="L53" s="20">
        <v>41103</v>
      </c>
      <c r="M53" s="19">
        <v>134</v>
      </c>
      <c r="N53" s="19">
        <v>4.5</v>
      </c>
      <c r="O53" s="21">
        <f t="shared" si="0"/>
        <v>603</v>
      </c>
    </row>
    <row r="54" spans="6:15" ht="15.75" customHeight="1">
      <c r="F54" s="18">
        <v>23351</v>
      </c>
      <c r="G54" s="19" t="s">
        <v>139</v>
      </c>
      <c r="H54" s="19" t="s">
        <v>140</v>
      </c>
      <c r="I54" s="19" t="s">
        <v>106</v>
      </c>
      <c r="J54" s="19" t="s">
        <v>107</v>
      </c>
      <c r="K54" s="19" t="s">
        <v>21</v>
      </c>
      <c r="L54" s="20">
        <v>41124</v>
      </c>
      <c r="M54" s="19">
        <v>151</v>
      </c>
      <c r="N54" s="19">
        <v>3.99</v>
      </c>
      <c r="O54" s="21">
        <f t="shared" si="0"/>
        <v>602.49</v>
      </c>
    </row>
    <row r="55" spans="6:15" ht="15.75" customHeight="1">
      <c r="F55" s="18">
        <v>23282</v>
      </c>
      <c r="G55" s="19" t="s">
        <v>141</v>
      </c>
      <c r="H55" s="19" t="s">
        <v>142</v>
      </c>
      <c r="I55" s="19" t="s">
        <v>82</v>
      </c>
      <c r="J55" s="19" t="s">
        <v>83</v>
      </c>
      <c r="K55" s="19" t="s">
        <v>29</v>
      </c>
      <c r="L55" s="20">
        <v>41142</v>
      </c>
      <c r="M55" s="19">
        <v>100</v>
      </c>
      <c r="N55" s="19">
        <v>6</v>
      </c>
      <c r="O55" s="21">
        <f t="shared" si="0"/>
        <v>600</v>
      </c>
    </row>
    <row r="56" spans="6:15" ht="15.75" customHeight="1">
      <c r="F56" s="18">
        <v>23376</v>
      </c>
      <c r="G56" s="19" t="s">
        <v>143</v>
      </c>
      <c r="H56" s="19" t="s">
        <v>144</v>
      </c>
      <c r="I56" s="19" t="s">
        <v>64</v>
      </c>
      <c r="J56" s="19" t="s">
        <v>65</v>
      </c>
      <c r="K56" s="19" t="s">
        <v>25</v>
      </c>
      <c r="L56" s="20">
        <v>41113</v>
      </c>
      <c r="M56" s="19">
        <v>85</v>
      </c>
      <c r="N56" s="19">
        <v>6.99</v>
      </c>
      <c r="O56" s="21">
        <f t="shared" si="0"/>
        <v>594.15</v>
      </c>
    </row>
    <row r="57" spans="6:15" ht="15.75" customHeight="1">
      <c r="F57" s="18">
        <v>23354</v>
      </c>
      <c r="G57" s="19" t="s">
        <v>145</v>
      </c>
      <c r="H57" s="19" t="s">
        <v>146</v>
      </c>
      <c r="I57" s="19" t="s">
        <v>64</v>
      </c>
      <c r="J57" s="19" t="s">
        <v>65</v>
      </c>
      <c r="K57" s="19" t="s">
        <v>21</v>
      </c>
      <c r="L57" s="20">
        <v>41124</v>
      </c>
      <c r="M57" s="19">
        <v>84</v>
      </c>
      <c r="N57" s="19">
        <v>6.99</v>
      </c>
      <c r="O57" s="21">
        <f t="shared" si="0"/>
        <v>587.16</v>
      </c>
    </row>
    <row r="58" spans="6:15" ht="15.75" customHeight="1">
      <c r="F58" s="18">
        <v>23337</v>
      </c>
      <c r="G58" s="19" t="s">
        <v>147</v>
      </c>
      <c r="H58" s="19" t="s">
        <v>148</v>
      </c>
      <c r="I58" s="19" t="s">
        <v>64</v>
      </c>
      <c r="J58" s="19" t="s">
        <v>65</v>
      </c>
      <c r="K58" s="19" t="s">
        <v>29</v>
      </c>
      <c r="L58" s="20">
        <v>41097</v>
      </c>
      <c r="M58" s="19">
        <v>82</v>
      </c>
      <c r="N58" s="19">
        <v>6.99</v>
      </c>
      <c r="O58" s="21">
        <f t="shared" si="0"/>
        <v>573.18000000000006</v>
      </c>
    </row>
    <row r="59" spans="6:15" ht="15.75" customHeight="1">
      <c r="F59" s="18">
        <v>23326</v>
      </c>
      <c r="G59" s="19" t="s">
        <v>149</v>
      </c>
      <c r="H59" s="19" t="s">
        <v>150</v>
      </c>
      <c r="I59" s="19" t="s">
        <v>116</v>
      </c>
      <c r="J59" s="19" t="s">
        <v>117</v>
      </c>
      <c r="K59" s="19" t="s">
        <v>29</v>
      </c>
      <c r="L59" s="20">
        <v>41142</v>
      </c>
      <c r="M59" s="19">
        <v>126</v>
      </c>
      <c r="N59" s="19">
        <v>4.5</v>
      </c>
      <c r="O59" s="21">
        <f t="shared" si="0"/>
        <v>567</v>
      </c>
    </row>
    <row r="60" spans="6:15" ht="15.75" customHeight="1">
      <c r="F60" s="18">
        <v>23316</v>
      </c>
      <c r="G60" s="19" t="s">
        <v>151</v>
      </c>
      <c r="H60" s="19" t="s">
        <v>152</v>
      </c>
      <c r="I60" s="19" t="s">
        <v>106</v>
      </c>
      <c r="J60" s="19" t="s">
        <v>107</v>
      </c>
      <c r="K60" s="19" t="s">
        <v>29</v>
      </c>
      <c r="L60" s="20">
        <v>41061</v>
      </c>
      <c r="M60" s="19">
        <v>137</v>
      </c>
      <c r="N60" s="19">
        <v>3.99</v>
      </c>
      <c r="O60" s="21">
        <f t="shared" si="0"/>
        <v>546.63</v>
      </c>
    </row>
    <row r="61" spans="6:15" ht="15.75" customHeight="1">
      <c r="F61" s="18">
        <v>23362</v>
      </c>
      <c r="G61" s="19" t="s">
        <v>153</v>
      </c>
      <c r="H61" s="19" t="s">
        <v>154</v>
      </c>
      <c r="I61" s="19" t="s">
        <v>155</v>
      </c>
      <c r="J61" s="19" t="s">
        <v>156</v>
      </c>
      <c r="K61" s="19" t="s">
        <v>21</v>
      </c>
      <c r="L61" s="20">
        <v>41139</v>
      </c>
      <c r="M61" s="19">
        <v>179</v>
      </c>
      <c r="N61" s="19">
        <v>3</v>
      </c>
      <c r="O61" s="21">
        <f t="shared" si="0"/>
        <v>537</v>
      </c>
    </row>
    <row r="62" spans="6:15" ht="15.75" customHeight="1">
      <c r="F62" s="18">
        <v>23296</v>
      </c>
      <c r="G62" s="19" t="s">
        <v>157</v>
      </c>
      <c r="H62" s="19" t="s">
        <v>158</v>
      </c>
      <c r="I62" s="19" t="s">
        <v>19</v>
      </c>
      <c r="J62" s="19" t="s">
        <v>20</v>
      </c>
      <c r="K62" s="19" t="s">
        <v>29</v>
      </c>
      <c r="L62" s="20">
        <v>41068</v>
      </c>
      <c r="M62" s="19">
        <v>37</v>
      </c>
      <c r="N62" s="19">
        <v>14.5</v>
      </c>
      <c r="O62" s="21">
        <f t="shared" si="0"/>
        <v>536.5</v>
      </c>
    </row>
    <row r="63" spans="6:15" ht="15.75" customHeight="1">
      <c r="F63" s="18">
        <v>23352</v>
      </c>
      <c r="G63" s="19" t="s">
        <v>159</v>
      </c>
      <c r="H63" s="19" t="s">
        <v>160</v>
      </c>
      <c r="I63" s="19" t="s">
        <v>82</v>
      </c>
      <c r="J63" s="19" t="s">
        <v>83</v>
      </c>
      <c r="K63" s="19" t="s">
        <v>21</v>
      </c>
      <c r="L63" s="20">
        <v>41097</v>
      </c>
      <c r="M63" s="19">
        <v>89</v>
      </c>
      <c r="N63" s="19">
        <v>6</v>
      </c>
      <c r="O63" s="21">
        <f t="shared" si="0"/>
        <v>534</v>
      </c>
    </row>
    <row r="64" spans="6:15" ht="15.75" customHeight="1">
      <c r="F64" s="18">
        <v>23304</v>
      </c>
      <c r="G64" s="19" t="s">
        <v>161</v>
      </c>
      <c r="H64" s="19" t="s">
        <v>162</v>
      </c>
      <c r="I64" s="19" t="s">
        <v>106</v>
      </c>
      <c r="J64" s="19" t="s">
        <v>107</v>
      </c>
      <c r="K64" s="19" t="s">
        <v>29</v>
      </c>
      <c r="L64" s="20">
        <v>41061</v>
      </c>
      <c r="M64" s="19">
        <v>131</v>
      </c>
      <c r="N64" s="19">
        <v>3.99</v>
      </c>
      <c r="O64" s="21">
        <f t="shared" si="0"/>
        <v>522.69000000000005</v>
      </c>
    </row>
    <row r="65" spans="6:15" ht="15.75" customHeight="1">
      <c r="F65" s="18">
        <v>23369</v>
      </c>
      <c r="G65" s="19" t="s">
        <v>163</v>
      </c>
      <c r="H65" s="19" t="s">
        <v>87</v>
      </c>
      <c r="I65" s="19" t="s">
        <v>119</v>
      </c>
      <c r="J65" s="19" t="s">
        <v>120</v>
      </c>
      <c r="K65" s="19" t="s">
        <v>29</v>
      </c>
      <c r="L65" s="20">
        <v>41092</v>
      </c>
      <c r="M65" s="19">
        <v>77</v>
      </c>
      <c r="N65" s="19">
        <v>6.5</v>
      </c>
      <c r="O65" s="21">
        <f t="shared" si="0"/>
        <v>500.5</v>
      </c>
    </row>
    <row r="66" spans="6:15" ht="15.75" customHeight="1">
      <c r="F66" s="18">
        <v>23268</v>
      </c>
      <c r="G66" s="19" t="s">
        <v>164</v>
      </c>
      <c r="H66" s="19" t="s">
        <v>165</v>
      </c>
      <c r="I66" s="19" t="s">
        <v>82</v>
      </c>
      <c r="J66" s="19" t="s">
        <v>83</v>
      </c>
      <c r="K66" s="19" t="s">
        <v>21</v>
      </c>
      <c r="L66" s="20">
        <v>41102</v>
      </c>
      <c r="M66" s="19">
        <v>82</v>
      </c>
      <c r="N66" s="19">
        <v>6</v>
      </c>
      <c r="O66" s="21">
        <f t="shared" si="0"/>
        <v>492</v>
      </c>
    </row>
    <row r="67" spans="6:15" ht="15.75" customHeight="1">
      <c r="F67" s="18">
        <v>23315</v>
      </c>
      <c r="G67" s="19" t="s">
        <v>166</v>
      </c>
      <c r="H67" s="19" t="s">
        <v>39</v>
      </c>
      <c r="I67" s="19" t="s">
        <v>92</v>
      </c>
      <c r="J67" s="19" t="s">
        <v>93</v>
      </c>
      <c r="K67" s="19" t="s">
        <v>29</v>
      </c>
      <c r="L67" s="20">
        <v>41102</v>
      </c>
      <c r="M67" s="19">
        <v>109</v>
      </c>
      <c r="N67" s="19">
        <v>4.5</v>
      </c>
      <c r="O67" s="21">
        <f t="shared" si="0"/>
        <v>490.5</v>
      </c>
    </row>
    <row r="68" spans="6:15" ht="15.75" customHeight="1">
      <c r="F68" s="18">
        <v>23342</v>
      </c>
      <c r="G68" s="19" t="s">
        <v>167</v>
      </c>
      <c r="H68" s="19" t="s">
        <v>168</v>
      </c>
      <c r="I68" s="19" t="s">
        <v>106</v>
      </c>
      <c r="J68" s="19" t="s">
        <v>107</v>
      </c>
      <c r="K68" s="19" t="s">
        <v>21</v>
      </c>
      <c r="L68" s="20">
        <v>41088</v>
      </c>
      <c r="M68" s="19">
        <v>122</v>
      </c>
      <c r="N68" s="19">
        <v>3.99</v>
      </c>
      <c r="O68" s="21">
        <f t="shared" si="0"/>
        <v>486.78000000000003</v>
      </c>
    </row>
    <row r="69" spans="6:15" ht="15.75" customHeight="1">
      <c r="F69" s="18">
        <v>23333</v>
      </c>
      <c r="G69" s="19" t="s">
        <v>169</v>
      </c>
      <c r="H69" s="19" t="s">
        <v>97</v>
      </c>
      <c r="I69" s="19" t="s">
        <v>92</v>
      </c>
      <c r="J69" s="19" t="s">
        <v>93</v>
      </c>
      <c r="K69" s="19" t="s">
        <v>21</v>
      </c>
      <c r="L69" s="20">
        <v>41126</v>
      </c>
      <c r="M69" s="19">
        <v>106</v>
      </c>
      <c r="N69" s="19">
        <v>4.5</v>
      </c>
      <c r="O69" s="21">
        <f t="shared" si="0"/>
        <v>477</v>
      </c>
    </row>
    <row r="70" spans="6:15" ht="15.75" customHeight="1">
      <c r="F70" s="18">
        <v>23263</v>
      </c>
      <c r="G70" s="19" t="s">
        <v>170</v>
      </c>
      <c r="H70" s="19" t="s">
        <v>89</v>
      </c>
      <c r="I70" s="19" t="s">
        <v>78</v>
      </c>
      <c r="J70" s="19" t="s">
        <v>79</v>
      </c>
      <c r="K70" s="19" t="s">
        <v>21</v>
      </c>
      <c r="L70" s="20">
        <v>41096</v>
      </c>
      <c r="M70" s="19">
        <v>73</v>
      </c>
      <c r="N70" s="19">
        <v>6.5</v>
      </c>
      <c r="O70" s="21">
        <f t="shared" si="0"/>
        <v>474.5</v>
      </c>
    </row>
    <row r="71" spans="6:15" ht="15.75" customHeight="1">
      <c r="F71" s="18">
        <v>23270</v>
      </c>
      <c r="G71" s="19" t="s">
        <v>171</v>
      </c>
      <c r="H71" s="19" t="s">
        <v>172</v>
      </c>
      <c r="I71" s="19" t="s">
        <v>64</v>
      </c>
      <c r="J71" s="19" t="s">
        <v>65</v>
      </c>
      <c r="K71" s="19" t="s">
        <v>29</v>
      </c>
      <c r="L71" s="20">
        <v>41067</v>
      </c>
      <c r="M71" s="19">
        <v>67</v>
      </c>
      <c r="N71" s="19">
        <v>6.99</v>
      </c>
      <c r="O71" s="21">
        <f t="shared" si="0"/>
        <v>468.33000000000004</v>
      </c>
    </row>
    <row r="72" spans="6:15" ht="15.75" customHeight="1">
      <c r="F72" s="18">
        <v>23272</v>
      </c>
      <c r="G72" s="19" t="s">
        <v>173</v>
      </c>
      <c r="H72" s="19" t="s">
        <v>174</v>
      </c>
      <c r="I72" s="19" t="s">
        <v>78</v>
      </c>
      <c r="J72" s="19" t="s">
        <v>79</v>
      </c>
      <c r="K72" s="19" t="s">
        <v>25</v>
      </c>
      <c r="L72" s="20">
        <v>41121</v>
      </c>
      <c r="M72" s="19">
        <v>71</v>
      </c>
      <c r="N72" s="19">
        <v>6.5</v>
      </c>
      <c r="O72" s="21">
        <f t="shared" si="0"/>
        <v>461.5</v>
      </c>
    </row>
    <row r="73" spans="6:15" ht="15.75" customHeight="1">
      <c r="F73" s="18">
        <v>23274</v>
      </c>
      <c r="G73" s="19" t="s">
        <v>175</v>
      </c>
      <c r="H73" s="19" t="s">
        <v>176</v>
      </c>
      <c r="I73" s="19" t="s">
        <v>155</v>
      </c>
      <c r="J73" s="19" t="s">
        <v>156</v>
      </c>
      <c r="K73" s="19" t="s">
        <v>29</v>
      </c>
      <c r="L73" s="20">
        <v>41143</v>
      </c>
      <c r="M73" s="19">
        <v>153</v>
      </c>
      <c r="N73" s="19">
        <v>3</v>
      </c>
      <c r="O73" s="21">
        <f t="shared" si="0"/>
        <v>459</v>
      </c>
    </row>
    <row r="74" spans="6:15" ht="15.75" customHeight="1">
      <c r="F74" s="18">
        <v>23364</v>
      </c>
      <c r="G74" s="19" t="s">
        <v>177</v>
      </c>
      <c r="H74" s="19" t="s">
        <v>178</v>
      </c>
      <c r="I74" s="19" t="s">
        <v>44</v>
      </c>
      <c r="J74" s="19" t="s">
        <v>45</v>
      </c>
      <c r="K74" s="19" t="s">
        <v>21</v>
      </c>
      <c r="L74" s="20">
        <v>41093</v>
      </c>
      <c r="M74" s="19">
        <v>47</v>
      </c>
      <c r="N74" s="19">
        <v>9</v>
      </c>
      <c r="O74" s="21">
        <f t="shared" si="0"/>
        <v>423</v>
      </c>
    </row>
    <row r="75" spans="6:15" ht="15.75" customHeight="1">
      <c r="F75" s="18">
        <v>23276</v>
      </c>
      <c r="G75" s="19" t="s">
        <v>179</v>
      </c>
      <c r="H75" s="19" t="s">
        <v>180</v>
      </c>
      <c r="I75" s="19" t="s">
        <v>119</v>
      </c>
      <c r="J75" s="19" t="s">
        <v>120</v>
      </c>
      <c r="K75" s="19" t="s">
        <v>21</v>
      </c>
      <c r="L75" s="20">
        <v>41122</v>
      </c>
      <c r="M75" s="19">
        <v>65</v>
      </c>
      <c r="N75" s="19">
        <v>6.5</v>
      </c>
      <c r="O75" s="21">
        <f t="shared" si="0"/>
        <v>422.5</v>
      </c>
    </row>
    <row r="76" spans="6:15" ht="15.75" customHeight="1">
      <c r="F76" s="18">
        <v>23343</v>
      </c>
      <c r="G76" s="19" t="s">
        <v>181</v>
      </c>
      <c r="H76" s="19" t="s">
        <v>130</v>
      </c>
      <c r="I76" s="19" t="s">
        <v>40</v>
      </c>
      <c r="J76" s="19" t="s">
        <v>41</v>
      </c>
      <c r="K76" s="19" t="s">
        <v>21</v>
      </c>
      <c r="L76" s="20">
        <v>41144</v>
      </c>
      <c r="M76" s="19">
        <v>42</v>
      </c>
      <c r="N76" s="19">
        <v>9.99</v>
      </c>
      <c r="O76" s="21">
        <f t="shared" si="0"/>
        <v>419.58</v>
      </c>
    </row>
    <row r="77" spans="6:15" ht="15.75" customHeight="1">
      <c r="F77" s="18">
        <v>23344</v>
      </c>
      <c r="G77" s="19" t="s">
        <v>182</v>
      </c>
      <c r="H77" s="19" t="s">
        <v>183</v>
      </c>
      <c r="I77" s="19" t="s">
        <v>78</v>
      </c>
      <c r="J77" s="19" t="s">
        <v>79</v>
      </c>
      <c r="K77" s="19" t="s">
        <v>21</v>
      </c>
      <c r="L77" s="20">
        <v>41265</v>
      </c>
      <c r="M77" s="19">
        <v>64</v>
      </c>
      <c r="N77" s="19">
        <v>6.5</v>
      </c>
      <c r="O77" s="21">
        <f t="shared" si="0"/>
        <v>416</v>
      </c>
    </row>
    <row r="78" spans="6:15" ht="15.75" customHeight="1">
      <c r="F78" s="18">
        <v>23299</v>
      </c>
      <c r="G78" s="19" t="s">
        <v>184</v>
      </c>
      <c r="H78" s="19" t="s">
        <v>144</v>
      </c>
      <c r="I78" s="19" t="s">
        <v>106</v>
      </c>
      <c r="J78" s="19" t="s">
        <v>107</v>
      </c>
      <c r="K78" s="19" t="s">
        <v>29</v>
      </c>
      <c r="L78" s="20">
        <v>41087</v>
      </c>
      <c r="M78" s="19">
        <v>104</v>
      </c>
      <c r="N78" s="19">
        <v>3.99</v>
      </c>
      <c r="O78" s="21">
        <f t="shared" si="0"/>
        <v>414.96000000000004</v>
      </c>
    </row>
    <row r="79" spans="6:15" ht="15.75" customHeight="1">
      <c r="F79" s="18">
        <v>23310</v>
      </c>
      <c r="G79" s="19" t="s">
        <v>185</v>
      </c>
      <c r="H79" s="19" t="s">
        <v>31</v>
      </c>
      <c r="I79" s="19" t="s">
        <v>40</v>
      </c>
      <c r="J79" s="19" t="s">
        <v>41</v>
      </c>
      <c r="K79" s="19" t="s">
        <v>21</v>
      </c>
      <c r="L79" s="20">
        <v>41077</v>
      </c>
      <c r="M79" s="19">
        <v>41</v>
      </c>
      <c r="N79" s="19">
        <v>9.99</v>
      </c>
      <c r="O79" s="21">
        <f t="shared" si="0"/>
        <v>409.59000000000003</v>
      </c>
    </row>
    <row r="80" spans="6:15" ht="15.75" customHeight="1">
      <c r="F80" s="18">
        <v>23358</v>
      </c>
      <c r="G80" s="19" t="s">
        <v>186</v>
      </c>
      <c r="H80" s="19" t="s">
        <v>187</v>
      </c>
      <c r="I80" s="19" t="s">
        <v>40</v>
      </c>
      <c r="J80" s="19" t="s">
        <v>41</v>
      </c>
      <c r="K80" s="19" t="s">
        <v>29</v>
      </c>
      <c r="L80" s="20">
        <v>41071</v>
      </c>
      <c r="M80" s="19">
        <v>41</v>
      </c>
      <c r="N80" s="19">
        <v>9.99</v>
      </c>
      <c r="O80" s="21">
        <f t="shared" si="0"/>
        <v>409.59000000000003</v>
      </c>
    </row>
    <row r="81" spans="6:15" ht="15.75" customHeight="1">
      <c r="F81" s="18">
        <v>23323</v>
      </c>
      <c r="G81" s="19" t="s">
        <v>188</v>
      </c>
      <c r="H81" s="19" t="s">
        <v>189</v>
      </c>
      <c r="I81" s="19" t="s">
        <v>155</v>
      </c>
      <c r="J81" s="19" t="s">
        <v>156</v>
      </c>
      <c r="K81" s="19" t="s">
        <v>21</v>
      </c>
      <c r="L81" s="20">
        <v>41272</v>
      </c>
      <c r="M81" s="19">
        <v>135</v>
      </c>
      <c r="N81" s="19">
        <v>3</v>
      </c>
      <c r="O81" s="21">
        <f t="shared" si="0"/>
        <v>405</v>
      </c>
    </row>
    <row r="82" spans="6:15" ht="15.75" customHeight="1">
      <c r="F82" s="18">
        <v>23267</v>
      </c>
      <c r="G82" s="19" t="s">
        <v>190</v>
      </c>
      <c r="H82" s="19" t="s">
        <v>191</v>
      </c>
      <c r="I82" s="19" t="s">
        <v>155</v>
      </c>
      <c r="J82" s="19" t="s">
        <v>156</v>
      </c>
      <c r="K82" s="19" t="s">
        <v>21</v>
      </c>
      <c r="L82" s="20">
        <v>41101</v>
      </c>
      <c r="M82" s="19">
        <v>129</v>
      </c>
      <c r="N82" s="19">
        <v>3</v>
      </c>
      <c r="O82" s="21">
        <f t="shared" si="0"/>
        <v>387</v>
      </c>
    </row>
    <row r="83" spans="6:15" ht="15.75" customHeight="1">
      <c r="F83" s="18">
        <v>23340</v>
      </c>
      <c r="G83" s="19" t="s">
        <v>192</v>
      </c>
      <c r="H83" s="19" t="s">
        <v>193</v>
      </c>
      <c r="I83" s="19" t="s">
        <v>116</v>
      </c>
      <c r="J83" s="19" t="s">
        <v>117</v>
      </c>
      <c r="K83" s="19" t="s">
        <v>21</v>
      </c>
      <c r="L83" s="20">
        <v>41095</v>
      </c>
      <c r="M83" s="19">
        <v>85</v>
      </c>
      <c r="N83" s="19">
        <v>4.5</v>
      </c>
      <c r="O83" s="21">
        <f t="shared" si="0"/>
        <v>382.5</v>
      </c>
    </row>
    <row r="84" spans="6:15" ht="15.75" customHeight="1">
      <c r="F84" s="18">
        <v>23269</v>
      </c>
      <c r="G84" s="19" t="s">
        <v>194</v>
      </c>
      <c r="H84" s="19" t="s">
        <v>176</v>
      </c>
      <c r="I84" s="19" t="s">
        <v>155</v>
      </c>
      <c r="J84" s="19" t="s">
        <v>156</v>
      </c>
      <c r="K84" s="19" t="s">
        <v>21</v>
      </c>
      <c r="L84" s="20">
        <v>41063</v>
      </c>
      <c r="M84" s="19">
        <v>116</v>
      </c>
      <c r="N84" s="19">
        <v>3</v>
      </c>
      <c r="O84" s="21">
        <f t="shared" si="0"/>
        <v>348</v>
      </c>
    </row>
    <row r="85" spans="6:15" ht="15.75" customHeight="1">
      <c r="F85" s="18">
        <v>23308</v>
      </c>
      <c r="G85" s="19" t="s">
        <v>195</v>
      </c>
      <c r="H85" s="19" t="s">
        <v>196</v>
      </c>
      <c r="I85" s="19" t="s">
        <v>155</v>
      </c>
      <c r="J85" s="19" t="s">
        <v>156</v>
      </c>
      <c r="K85" s="19" t="s">
        <v>29</v>
      </c>
      <c r="L85" s="20">
        <v>41099</v>
      </c>
      <c r="M85" s="19">
        <v>112</v>
      </c>
      <c r="N85" s="19">
        <v>3</v>
      </c>
      <c r="O85" s="21">
        <f t="shared" si="0"/>
        <v>336</v>
      </c>
    </row>
    <row r="86" spans="6:15" ht="15.75" customHeight="1">
      <c r="F86" s="18">
        <v>23356</v>
      </c>
      <c r="G86" s="19" t="s">
        <v>197</v>
      </c>
      <c r="H86" s="19" t="s">
        <v>198</v>
      </c>
      <c r="I86" s="19" t="s">
        <v>106</v>
      </c>
      <c r="J86" s="19" t="s">
        <v>107</v>
      </c>
      <c r="K86" s="19" t="s">
        <v>21</v>
      </c>
      <c r="L86" s="20">
        <v>41081</v>
      </c>
      <c r="M86" s="19">
        <v>80</v>
      </c>
      <c r="N86" s="19">
        <v>3.99</v>
      </c>
      <c r="O86" s="21">
        <f t="shared" si="0"/>
        <v>319.20000000000005</v>
      </c>
    </row>
    <row r="87" spans="6:15" ht="15.75" customHeight="1">
      <c r="F87" s="18">
        <v>23318</v>
      </c>
      <c r="G87" s="19" t="s">
        <v>199</v>
      </c>
      <c r="H87" s="19" t="s">
        <v>200</v>
      </c>
      <c r="I87" s="19" t="s">
        <v>78</v>
      </c>
      <c r="J87" s="19" t="s">
        <v>79</v>
      </c>
      <c r="K87" s="19" t="s">
        <v>21</v>
      </c>
      <c r="L87" s="20">
        <v>41099</v>
      </c>
      <c r="M87" s="19">
        <v>48</v>
      </c>
      <c r="N87" s="19">
        <v>6.5</v>
      </c>
      <c r="O87" s="21">
        <f t="shared" si="0"/>
        <v>312</v>
      </c>
    </row>
    <row r="88" spans="6:15" ht="15.75" customHeight="1">
      <c r="F88" s="18">
        <v>23357</v>
      </c>
      <c r="G88" s="19" t="s">
        <v>201</v>
      </c>
      <c r="H88" s="19" t="s">
        <v>158</v>
      </c>
      <c r="I88" s="19" t="s">
        <v>82</v>
      </c>
      <c r="J88" s="19" t="s">
        <v>83</v>
      </c>
      <c r="K88" s="19" t="s">
        <v>29</v>
      </c>
      <c r="L88" s="20">
        <v>41107</v>
      </c>
      <c r="M88" s="19">
        <v>50</v>
      </c>
      <c r="N88" s="19">
        <v>6</v>
      </c>
      <c r="O88" s="21">
        <f t="shared" si="0"/>
        <v>300</v>
      </c>
    </row>
    <row r="89" spans="6:15" ht="15.75" customHeight="1">
      <c r="F89" s="18">
        <v>23377</v>
      </c>
      <c r="G89" s="19" t="s">
        <v>202</v>
      </c>
      <c r="H89" s="19" t="s">
        <v>146</v>
      </c>
      <c r="I89" s="19" t="s">
        <v>119</v>
      </c>
      <c r="J89" s="19" t="s">
        <v>120</v>
      </c>
      <c r="K89" s="19" t="s">
        <v>21</v>
      </c>
      <c r="L89" s="20">
        <v>41075</v>
      </c>
      <c r="M89" s="19">
        <v>43</v>
      </c>
      <c r="N89" s="19">
        <v>6.5</v>
      </c>
      <c r="O89" s="21">
        <f t="shared" si="0"/>
        <v>279.5</v>
      </c>
    </row>
    <row r="90" spans="6:15" ht="15.75" customHeight="1">
      <c r="F90" s="18">
        <v>23311</v>
      </c>
      <c r="G90" s="19" t="s">
        <v>203</v>
      </c>
      <c r="H90" s="19" t="s">
        <v>204</v>
      </c>
      <c r="I90" s="19" t="s">
        <v>19</v>
      </c>
      <c r="J90" s="19" t="s">
        <v>20</v>
      </c>
      <c r="K90" s="19" t="s">
        <v>29</v>
      </c>
      <c r="L90" s="20">
        <v>41072</v>
      </c>
      <c r="M90" s="19">
        <v>18</v>
      </c>
      <c r="N90" s="19">
        <v>14.5</v>
      </c>
      <c r="O90" s="21">
        <f t="shared" si="0"/>
        <v>261</v>
      </c>
    </row>
    <row r="91" spans="6:15" ht="15.75" customHeight="1">
      <c r="F91" s="18">
        <v>23379</v>
      </c>
      <c r="G91" s="19" t="s">
        <v>205</v>
      </c>
      <c r="H91" s="19" t="s">
        <v>206</v>
      </c>
      <c r="I91" s="19" t="s">
        <v>106</v>
      </c>
      <c r="J91" s="19" t="s">
        <v>107</v>
      </c>
      <c r="K91" s="19" t="s">
        <v>21</v>
      </c>
      <c r="L91" s="20">
        <v>41270</v>
      </c>
      <c r="M91" s="19">
        <v>65</v>
      </c>
      <c r="N91" s="19">
        <v>3.99</v>
      </c>
      <c r="O91" s="21">
        <f t="shared" si="0"/>
        <v>259.35000000000002</v>
      </c>
    </row>
    <row r="92" spans="6:15" ht="15.75" customHeight="1">
      <c r="F92" s="18">
        <v>23360</v>
      </c>
      <c r="G92" s="19" t="s">
        <v>207</v>
      </c>
      <c r="H92" s="19" t="s">
        <v>191</v>
      </c>
      <c r="I92" s="19" t="s">
        <v>64</v>
      </c>
      <c r="J92" s="19" t="s">
        <v>65</v>
      </c>
      <c r="K92" s="19" t="s">
        <v>21</v>
      </c>
      <c r="L92" s="20">
        <v>41073</v>
      </c>
      <c r="M92" s="19">
        <v>37</v>
      </c>
      <c r="N92" s="19">
        <v>6.99</v>
      </c>
      <c r="O92" s="21">
        <f t="shared" si="0"/>
        <v>258.63</v>
      </c>
    </row>
    <row r="93" spans="6:15" ht="15.75" customHeight="1">
      <c r="F93" s="18">
        <v>23339</v>
      </c>
      <c r="G93" s="19" t="s">
        <v>208</v>
      </c>
      <c r="H93" s="19" t="s">
        <v>209</v>
      </c>
      <c r="I93" s="19" t="s">
        <v>82</v>
      </c>
      <c r="J93" s="19" t="s">
        <v>83</v>
      </c>
      <c r="K93" s="19" t="s">
        <v>21</v>
      </c>
      <c r="L93" s="20">
        <v>41101</v>
      </c>
      <c r="M93" s="19">
        <v>41</v>
      </c>
      <c r="N93" s="19">
        <v>6</v>
      </c>
      <c r="O93" s="21">
        <f t="shared" si="0"/>
        <v>246</v>
      </c>
    </row>
    <row r="94" spans="6:15" ht="15.75" customHeight="1">
      <c r="F94" s="18">
        <v>23341</v>
      </c>
      <c r="G94" s="19" t="s">
        <v>210</v>
      </c>
      <c r="H94" s="19" t="s">
        <v>211</v>
      </c>
      <c r="I94" s="19" t="s">
        <v>155</v>
      </c>
      <c r="J94" s="19" t="s">
        <v>156</v>
      </c>
      <c r="K94" s="19" t="s">
        <v>29</v>
      </c>
      <c r="L94" s="20">
        <v>41026</v>
      </c>
      <c r="M94" s="19">
        <v>77</v>
      </c>
      <c r="N94" s="19">
        <v>3</v>
      </c>
      <c r="O94" s="21">
        <f t="shared" si="0"/>
        <v>231</v>
      </c>
    </row>
    <row r="95" spans="6:15" ht="15.75" customHeight="1">
      <c r="F95" s="18">
        <v>23374</v>
      </c>
      <c r="G95" s="19" t="s">
        <v>212</v>
      </c>
      <c r="H95" s="19" t="s">
        <v>213</v>
      </c>
      <c r="I95" s="19" t="s">
        <v>106</v>
      </c>
      <c r="J95" s="19" t="s">
        <v>107</v>
      </c>
      <c r="K95" s="19" t="s">
        <v>21</v>
      </c>
      <c r="L95" s="20">
        <v>41257</v>
      </c>
      <c r="M95" s="19">
        <v>57</v>
      </c>
      <c r="N95" s="19">
        <v>3.99</v>
      </c>
      <c r="O95" s="21">
        <f t="shared" si="0"/>
        <v>227.43</v>
      </c>
    </row>
    <row r="96" spans="6:15" ht="15.75" customHeight="1">
      <c r="F96" s="18">
        <v>23273</v>
      </c>
      <c r="G96" s="19" t="s">
        <v>214</v>
      </c>
      <c r="H96" s="19" t="s">
        <v>215</v>
      </c>
      <c r="I96" s="19" t="s">
        <v>40</v>
      </c>
      <c r="J96" s="19" t="s">
        <v>41</v>
      </c>
      <c r="K96" s="19" t="s">
        <v>21</v>
      </c>
      <c r="L96" s="20">
        <v>41256</v>
      </c>
      <c r="M96" s="19">
        <v>22</v>
      </c>
      <c r="N96" s="19">
        <v>9.99</v>
      </c>
      <c r="O96" s="21">
        <f t="shared" si="0"/>
        <v>219.78</v>
      </c>
    </row>
    <row r="97" spans="6:15" ht="15.75" customHeight="1">
      <c r="F97" s="18">
        <v>23280</v>
      </c>
      <c r="G97" s="19" t="s">
        <v>216</v>
      </c>
      <c r="H97" s="19" t="s">
        <v>39</v>
      </c>
      <c r="I97" s="19" t="s">
        <v>64</v>
      </c>
      <c r="J97" s="19" t="s">
        <v>65</v>
      </c>
      <c r="K97" s="19" t="s">
        <v>21</v>
      </c>
      <c r="L97" s="20">
        <v>41002</v>
      </c>
      <c r="M97" s="19">
        <v>30</v>
      </c>
      <c r="N97" s="19">
        <v>6.99</v>
      </c>
      <c r="O97" s="21">
        <f t="shared" si="0"/>
        <v>209.70000000000002</v>
      </c>
    </row>
    <row r="98" spans="6:15" ht="15.75" customHeight="1">
      <c r="F98" s="18">
        <v>23370</v>
      </c>
      <c r="G98" s="19" t="s">
        <v>217</v>
      </c>
      <c r="H98" s="19" t="s">
        <v>81</v>
      </c>
      <c r="I98" s="19" t="s">
        <v>155</v>
      </c>
      <c r="J98" s="19" t="s">
        <v>156</v>
      </c>
      <c r="K98" s="19" t="s">
        <v>29</v>
      </c>
      <c r="L98" s="20">
        <v>41028</v>
      </c>
      <c r="M98" s="19">
        <v>63</v>
      </c>
      <c r="N98" s="19">
        <v>3</v>
      </c>
      <c r="O98" s="21">
        <f t="shared" si="0"/>
        <v>189</v>
      </c>
    </row>
    <row r="99" spans="6:15" ht="15.75" customHeight="1">
      <c r="F99" s="18">
        <v>23372</v>
      </c>
      <c r="G99" s="19" t="s">
        <v>218</v>
      </c>
      <c r="H99" s="19" t="s">
        <v>219</v>
      </c>
      <c r="I99" s="19" t="s">
        <v>119</v>
      </c>
      <c r="J99" s="19" t="s">
        <v>120</v>
      </c>
      <c r="K99" s="19" t="s">
        <v>21</v>
      </c>
      <c r="L99" s="20">
        <v>41255</v>
      </c>
      <c r="M99" s="19">
        <v>22</v>
      </c>
      <c r="N99" s="19">
        <v>6.5</v>
      </c>
      <c r="O99" s="21">
        <f t="shared" si="0"/>
        <v>143</v>
      </c>
    </row>
    <row r="100" spans="6:15" ht="15.75" customHeight="1">
      <c r="F100" s="18">
        <v>23265</v>
      </c>
      <c r="G100" s="19" t="s">
        <v>220</v>
      </c>
      <c r="H100" s="19" t="s">
        <v>221</v>
      </c>
      <c r="I100" s="19" t="s">
        <v>40</v>
      </c>
      <c r="J100" s="19" t="s">
        <v>41</v>
      </c>
      <c r="K100" s="19" t="s">
        <v>29</v>
      </c>
      <c r="L100" s="20">
        <v>41248</v>
      </c>
      <c r="M100" s="19">
        <v>14</v>
      </c>
      <c r="N100" s="19">
        <v>9.99</v>
      </c>
      <c r="O100" s="21">
        <f t="shared" si="0"/>
        <v>139.86000000000001</v>
      </c>
    </row>
    <row r="101" spans="6:15" ht="15.75" customHeight="1">
      <c r="F101" s="18">
        <v>23346</v>
      </c>
      <c r="G101" s="19" t="s">
        <v>222</v>
      </c>
      <c r="H101" s="19" t="s">
        <v>138</v>
      </c>
      <c r="I101" s="19" t="s">
        <v>40</v>
      </c>
      <c r="J101" s="19" t="s">
        <v>41</v>
      </c>
      <c r="K101" s="19" t="s">
        <v>21</v>
      </c>
      <c r="L101" s="20">
        <v>41119</v>
      </c>
      <c r="M101" s="19">
        <v>13</v>
      </c>
      <c r="N101" s="19">
        <v>9.99</v>
      </c>
      <c r="O101" s="21">
        <f t="shared" si="0"/>
        <v>129.87</v>
      </c>
    </row>
    <row r="102" spans="6:15" ht="15.75" customHeight="1">
      <c r="F102" s="18">
        <v>23312</v>
      </c>
      <c r="G102" s="19" t="s">
        <v>223</v>
      </c>
      <c r="H102" s="19" t="s">
        <v>224</v>
      </c>
      <c r="I102" s="19" t="s">
        <v>106</v>
      </c>
      <c r="J102" s="19" t="s">
        <v>107</v>
      </c>
      <c r="K102" s="19" t="s">
        <v>21</v>
      </c>
      <c r="L102" s="20">
        <v>41096</v>
      </c>
      <c r="M102" s="19">
        <v>28</v>
      </c>
      <c r="N102" s="19">
        <v>3.99</v>
      </c>
      <c r="O102" s="21">
        <f t="shared" si="0"/>
        <v>111.72</v>
      </c>
    </row>
    <row r="103" spans="6:15" ht="15.75" customHeight="1">
      <c r="F103" s="18">
        <v>23355</v>
      </c>
      <c r="G103" s="19" t="s">
        <v>225</v>
      </c>
      <c r="H103" s="19" t="s">
        <v>134</v>
      </c>
      <c r="I103" s="19" t="s">
        <v>92</v>
      </c>
      <c r="J103" s="19" t="s">
        <v>93</v>
      </c>
      <c r="K103" s="19" t="s">
        <v>21</v>
      </c>
      <c r="L103" s="20">
        <v>41026</v>
      </c>
      <c r="M103" s="19">
        <v>16</v>
      </c>
      <c r="N103" s="19">
        <v>4.5</v>
      </c>
      <c r="O103" s="21">
        <f t="shared" si="0"/>
        <v>72</v>
      </c>
    </row>
    <row r="104" spans="6:15" ht="15.75" customHeight="1">
      <c r="F104" s="18">
        <v>23322</v>
      </c>
      <c r="G104" s="19" t="s">
        <v>226</v>
      </c>
      <c r="H104" s="19" t="s">
        <v>95</v>
      </c>
      <c r="I104" s="19" t="s">
        <v>155</v>
      </c>
      <c r="J104" s="19" t="s">
        <v>156</v>
      </c>
      <c r="K104" s="19" t="s">
        <v>29</v>
      </c>
      <c r="L104" s="20">
        <v>41009</v>
      </c>
      <c r="M104" s="19">
        <v>20</v>
      </c>
      <c r="N104" s="19">
        <v>3</v>
      </c>
      <c r="O104" s="21">
        <f t="shared" si="0"/>
        <v>60</v>
      </c>
    </row>
    <row r="105" spans="6:15" ht="15.75" customHeight="1">
      <c r="F105" s="18">
        <v>23298</v>
      </c>
      <c r="G105" s="19" t="s">
        <v>227</v>
      </c>
      <c r="H105" s="19" t="s">
        <v>228</v>
      </c>
      <c r="I105" s="19" t="s">
        <v>92</v>
      </c>
      <c r="J105" s="19" t="s">
        <v>93</v>
      </c>
      <c r="K105" s="19" t="s">
        <v>25</v>
      </c>
      <c r="L105" s="20">
        <v>41118</v>
      </c>
      <c r="M105" s="19">
        <v>12</v>
      </c>
      <c r="N105" s="19">
        <v>4.5</v>
      </c>
      <c r="O105" s="21">
        <f t="shared" si="0"/>
        <v>54</v>
      </c>
    </row>
    <row r="106" spans="6:15" ht="15.75" customHeight="1">
      <c r="F106" s="18">
        <v>23367</v>
      </c>
      <c r="G106" s="19" t="s">
        <v>229</v>
      </c>
      <c r="H106" s="19" t="s">
        <v>230</v>
      </c>
      <c r="I106" s="19" t="s">
        <v>92</v>
      </c>
      <c r="J106" s="19" t="s">
        <v>93</v>
      </c>
      <c r="K106" s="19" t="s">
        <v>29</v>
      </c>
      <c r="L106" s="20">
        <v>41023</v>
      </c>
      <c r="M106" s="19">
        <v>10</v>
      </c>
      <c r="N106" s="19">
        <v>4.5</v>
      </c>
      <c r="O106" s="21">
        <f t="shared" si="0"/>
        <v>45</v>
      </c>
    </row>
    <row r="107" spans="6:15" ht="15.75" customHeight="1">
      <c r="F107" s="18">
        <v>23334</v>
      </c>
      <c r="G107" s="19" t="s">
        <v>231</v>
      </c>
      <c r="H107" s="19" t="s">
        <v>126</v>
      </c>
      <c r="I107" s="19" t="s">
        <v>155</v>
      </c>
      <c r="J107" s="19" t="s">
        <v>156</v>
      </c>
      <c r="K107" s="19" t="s">
        <v>21</v>
      </c>
      <c r="L107" s="20">
        <v>41260</v>
      </c>
      <c r="M107" s="19">
        <v>14</v>
      </c>
      <c r="N107" s="19">
        <v>3</v>
      </c>
      <c r="O107" s="21">
        <f t="shared" si="0"/>
        <v>42</v>
      </c>
    </row>
    <row r="108" spans="6:15" ht="15.75" customHeight="1">
      <c r="F108" s="18">
        <v>23285</v>
      </c>
      <c r="G108" s="19" t="s">
        <v>232</v>
      </c>
      <c r="H108" s="19" t="s">
        <v>146</v>
      </c>
      <c r="I108" s="19" t="s">
        <v>116</v>
      </c>
      <c r="J108" s="19" t="s">
        <v>117</v>
      </c>
      <c r="K108" s="19" t="s">
        <v>29</v>
      </c>
      <c r="L108" s="20">
        <v>41114</v>
      </c>
      <c r="M108" s="19">
        <v>9</v>
      </c>
      <c r="N108" s="19">
        <v>4.5</v>
      </c>
      <c r="O108" s="21">
        <f t="shared" si="0"/>
        <v>40.5</v>
      </c>
    </row>
    <row r="109" spans="6:15" ht="15.75" customHeight="1">
      <c r="F109" s="18">
        <v>23375</v>
      </c>
      <c r="G109" s="19" t="s">
        <v>233</v>
      </c>
      <c r="H109" s="19" t="s">
        <v>134</v>
      </c>
      <c r="I109" s="19" t="s">
        <v>64</v>
      </c>
      <c r="J109" s="19" t="s">
        <v>65</v>
      </c>
      <c r="K109" s="19" t="s">
        <v>29</v>
      </c>
      <c r="L109" s="20">
        <v>41029</v>
      </c>
      <c r="M109" s="19">
        <v>5</v>
      </c>
      <c r="N109" s="19">
        <v>6.99</v>
      </c>
      <c r="O109" s="21">
        <f t="shared" si="0"/>
        <v>34.950000000000003</v>
      </c>
    </row>
    <row r="110" spans="6:15" ht="15.75" customHeight="1">
      <c r="F110" s="18">
        <v>23336</v>
      </c>
      <c r="G110" s="19" t="s">
        <v>234</v>
      </c>
      <c r="H110" s="19" t="s">
        <v>235</v>
      </c>
      <c r="I110" s="19" t="s">
        <v>116</v>
      </c>
      <c r="J110" s="19" t="s">
        <v>117</v>
      </c>
      <c r="K110" s="19" t="s">
        <v>29</v>
      </c>
      <c r="L110" s="20">
        <v>41091</v>
      </c>
      <c r="M110" s="19">
        <v>7</v>
      </c>
      <c r="N110" s="19">
        <v>4.5</v>
      </c>
      <c r="O110" s="21">
        <f t="shared" si="0"/>
        <v>31.5</v>
      </c>
    </row>
    <row r="111" spans="6:15" ht="15.75" customHeight="1">
      <c r="F111" s="25">
        <v>23279</v>
      </c>
      <c r="G111" s="26" t="s">
        <v>236</v>
      </c>
      <c r="H111" s="26" t="s">
        <v>209</v>
      </c>
      <c r="I111" s="26" t="s">
        <v>155</v>
      </c>
      <c r="J111" s="26" t="s">
        <v>156</v>
      </c>
      <c r="K111" s="26" t="s">
        <v>21</v>
      </c>
      <c r="L111" s="27">
        <v>41020</v>
      </c>
      <c r="M111" s="26">
        <v>10</v>
      </c>
      <c r="N111" s="26">
        <v>3</v>
      </c>
      <c r="O111" s="28">
        <f t="shared" si="0"/>
        <v>30</v>
      </c>
    </row>
    <row r="112" spans="6:15" ht="15.75" customHeight="1"/>
    <row r="113" spans="6:11" ht="15.75" customHeight="1"/>
    <row r="114" spans="6:11" ht="15.75" customHeight="1">
      <c r="F114" s="37" t="s">
        <v>237</v>
      </c>
      <c r="G114" s="38"/>
      <c r="H114" s="38"/>
      <c r="I114" s="38"/>
      <c r="J114" s="38"/>
    </row>
    <row r="115" spans="6:11" ht="15.75" customHeight="1">
      <c r="F115" s="5"/>
      <c r="G115" s="5"/>
      <c r="H115" s="29"/>
    </row>
    <row r="116" spans="6:11" ht="15.75" customHeight="1">
      <c r="F116" s="39" t="s">
        <v>238</v>
      </c>
      <c r="G116" s="40"/>
      <c r="H116" s="30"/>
    </row>
    <row r="117" spans="6:11" ht="15.75" customHeight="1">
      <c r="F117" s="5"/>
      <c r="G117" s="5"/>
      <c r="H117" s="5"/>
    </row>
    <row r="118" spans="6:11" ht="15.75" customHeight="1">
      <c r="F118" s="37" t="s">
        <v>239</v>
      </c>
      <c r="G118" s="38"/>
      <c r="H118" s="38"/>
      <c r="I118" s="38"/>
      <c r="J118" s="38"/>
      <c r="K118" s="38"/>
    </row>
    <row r="119" spans="6:11" ht="15.75" customHeight="1">
      <c r="F119" s="5"/>
      <c r="G119" s="5"/>
      <c r="H119" s="5"/>
    </row>
    <row r="120" spans="6:11" ht="15.75" customHeight="1">
      <c r="F120" s="39" t="s">
        <v>240</v>
      </c>
      <c r="G120" s="40"/>
      <c r="H120" s="30"/>
    </row>
    <row r="121" spans="6:11" ht="15.75" customHeight="1"/>
    <row r="122" spans="6:11" ht="15.75" customHeight="1"/>
    <row r="123" spans="6:11" ht="15.75" customHeight="1"/>
    <row r="124" spans="6:11" ht="15.75" customHeight="1"/>
    <row r="125" spans="6:11" ht="15.75" customHeight="1"/>
    <row r="126" spans="6:11" ht="28.5" customHeight="1"/>
    <row r="127" spans="6:11" ht="15.75" customHeight="1"/>
    <row r="128" spans="6:11" ht="15.75" customHeight="1"/>
    <row r="129" ht="15.75" customHeight="1"/>
    <row r="130" ht="30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F114:J114"/>
    <mergeCell ref="F116:G116"/>
    <mergeCell ref="F118:K118"/>
    <mergeCell ref="F120:G12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000"/>
  <sheetViews>
    <sheetView tabSelected="1" topLeftCell="C1" workbookViewId="0">
      <selection activeCell="J10" sqref="J10"/>
    </sheetView>
  </sheetViews>
  <sheetFormatPr defaultColWidth="14.42578125" defaultRowHeight="15" customHeight="1"/>
  <cols>
    <col min="1" max="1" width="8.7109375" customWidth="1"/>
    <col min="2" max="2" width="15.28515625" customWidth="1"/>
    <col min="3" max="6" width="8.7109375" customWidth="1"/>
    <col min="7" max="7" width="6" customWidth="1"/>
    <col min="8" max="10" width="17" customWidth="1"/>
    <col min="11" max="11" width="11.7109375" customWidth="1"/>
    <col min="12" max="12" width="12.42578125" customWidth="1"/>
    <col min="13" max="13" width="7.140625" customWidth="1"/>
    <col min="14" max="15" width="9.140625" hidden="1" customWidth="1"/>
    <col min="16" max="16" width="14.85546875" customWidth="1"/>
    <col min="17" max="17" width="15.42578125" customWidth="1"/>
    <col min="18" max="19" width="8.7109375" customWidth="1"/>
    <col min="20" max="20" width="11.42578125" customWidth="1"/>
    <col min="21" max="21" width="8.7109375" customWidth="1"/>
    <col min="22" max="22" width="14.42578125" customWidth="1"/>
    <col min="23" max="24" width="8.7109375" customWidth="1"/>
    <col min="25" max="25" width="12.85546875" customWidth="1"/>
    <col min="26" max="33" width="8.7109375" customWidth="1"/>
  </cols>
  <sheetData>
    <row r="2" spans="2:32">
      <c r="B2" s="31" t="s">
        <v>241</v>
      </c>
      <c r="C2" s="32" t="s">
        <v>242</v>
      </c>
      <c r="D2" s="32" t="s">
        <v>243</v>
      </c>
      <c r="E2" s="32" t="s">
        <v>244</v>
      </c>
      <c r="F2" s="32" t="s">
        <v>245</v>
      </c>
      <c r="G2" s="32" t="s">
        <v>246</v>
      </c>
      <c r="H2" s="32" t="s">
        <v>247</v>
      </c>
      <c r="I2" s="32"/>
      <c r="J2" s="32"/>
      <c r="P2" s="32" t="s">
        <v>248</v>
      </c>
      <c r="Q2" s="32" t="s">
        <v>249</v>
      </c>
      <c r="T2" s="32" t="s">
        <v>250</v>
      </c>
      <c r="U2" s="32" t="s">
        <v>251</v>
      </c>
      <c r="V2" s="32" t="s">
        <v>252</v>
      </c>
      <c r="W2" s="44" t="s">
        <v>308</v>
      </c>
      <c r="X2" s="41" t="s">
        <v>310</v>
      </c>
      <c r="Y2" s="41" t="s">
        <v>309</v>
      </c>
      <c r="Z2" s="41"/>
    </row>
    <row r="3" spans="2:32">
      <c r="B3" s="33" t="s">
        <v>253</v>
      </c>
      <c r="C3" s="34">
        <v>20</v>
      </c>
      <c r="D3" s="34">
        <v>11</v>
      </c>
      <c r="E3" s="34">
        <v>4</v>
      </c>
      <c r="F3" s="34">
        <v>21</v>
      </c>
      <c r="G3" s="34">
        <f t="shared" ref="G3:G26" si="0">SUM(C3:F3)</f>
        <v>56</v>
      </c>
      <c r="H3" s="34" t="str">
        <f>IF(G3&gt;=50,"Pass","Fail")</f>
        <v>Pass</v>
      </c>
      <c r="I3" s="34"/>
      <c r="J3" s="34"/>
      <c r="P3" s="34">
        <v>19</v>
      </c>
      <c r="Q3" s="34" t="str">
        <f>IF(P3&lt;=19, "Teenager", IF(P3&lt;=35, "Youth", IF(P3&lt;=45, "Young Adult", IF(P3&lt;=55, "Adult", IF(P3&lt;=70, "Elder", "Senior Citizen")))))</f>
        <v>Teenager</v>
      </c>
      <c r="T3" s="34" t="s">
        <v>254</v>
      </c>
      <c r="U3" s="34">
        <v>29</v>
      </c>
      <c r="V3" s="34">
        <v>78</v>
      </c>
      <c r="W3" s="34" t="str">
        <f>IF(U3+V3/2&lt;=39, "fail", IF(U3+V3/2&lt;=49, "fair", IF(U3+V3/2&lt;=59, "average", IF(U3+V3/2&lt;=69, "good", IF(U3+V3/2&lt;=79, "V.good", "excellent")))))</f>
        <v>good</v>
      </c>
      <c r="X3" s="43" t="str">
        <f>IF(AND(U3&gt;50, V3&gt;50), "Promote", "Repeat")</f>
        <v>Repeat</v>
      </c>
      <c r="Y3" s="43" t="str">
        <f>IF(OR(U3&gt;50, V3&gt;50), "Promote", "Repeat")</f>
        <v>Promote</v>
      </c>
      <c r="Z3" s="43"/>
      <c r="AA3" s="42" t="s">
        <v>307</v>
      </c>
      <c r="AB3" s="34">
        <f>COUNTIF(X3:X29,"Repeat")</f>
        <v>18</v>
      </c>
      <c r="AE3" s="35" t="s">
        <v>255</v>
      </c>
      <c r="AF3" s="35" t="s">
        <v>256</v>
      </c>
    </row>
    <row r="4" spans="2:32">
      <c r="B4" s="33" t="s">
        <v>257</v>
      </c>
      <c r="C4" s="34">
        <v>4</v>
      </c>
      <c r="D4" s="34">
        <v>12</v>
      </c>
      <c r="E4" s="34">
        <v>12</v>
      </c>
      <c r="F4" s="34">
        <v>32</v>
      </c>
      <c r="G4" s="34">
        <f t="shared" si="0"/>
        <v>60</v>
      </c>
      <c r="H4" s="34" t="str">
        <f t="shared" ref="H4:H26" si="1">IF(G4&gt;=50,"Pass","Fail")</f>
        <v>Pass</v>
      </c>
      <c r="I4" s="45" t="s">
        <v>311</v>
      </c>
      <c r="J4" s="34">
        <f>COUNTIF(H3:H26, "Pass")</f>
        <v>14</v>
      </c>
      <c r="P4" s="34">
        <v>33</v>
      </c>
      <c r="Q4" s="34" t="str">
        <f t="shared" ref="Q4:Q35" si="2">IF(P4&lt;=19, "Teenager", IF(P4&lt;=35, "Youth", IF(P4&lt;=45, "Young Adult", IF(P4&lt;=55, "Adult", IF(P4&lt;=70, "Elder", "Senior Citizen")))))</f>
        <v>Youth</v>
      </c>
      <c r="T4" s="36" t="s">
        <v>258</v>
      </c>
      <c r="U4" s="34">
        <v>33</v>
      </c>
      <c r="V4" s="34">
        <v>65</v>
      </c>
      <c r="W4" s="34" t="str">
        <f t="shared" ref="W4:W29" si="3">IF(U4+V4/2&lt;=39, "fail", IF(U4+V4/2&lt;=49, "fair", IF(U4+V4/2&lt;=59, "average", IF(U4+V4/2&lt;=69, "good", IF(U4+V4/2&lt;=79, "V.good", "excellent")))))</f>
        <v>good</v>
      </c>
      <c r="X4" s="43" t="str">
        <f t="shared" ref="X4:X29" si="4">IF(AND(U4&gt;50, V4&gt;50), "Promote", "Repeat")</f>
        <v>Repeat</v>
      </c>
      <c r="Y4" s="43" t="str">
        <f t="shared" ref="Y4:Y29" si="5">IF(OR(U4&gt;50, V4&gt;50), "Promote", "Repeat")</f>
        <v>Promote</v>
      </c>
      <c r="Z4" s="43"/>
      <c r="AA4" s="42" t="s">
        <v>306</v>
      </c>
      <c r="AB4" s="34">
        <f>COUNTIF(X3:X29,"Promote")</f>
        <v>9</v>
      </c>
      <c r="AE4" s="35" t="s">
        <v>259</v>
      </c>
      <c r="AF4" s="35" t="s">
        <v>260</v>
      </c>
    </row>
    <row r="5" spans="2:32">
      <c r="B5" s="33" t="s">
        <v>261</v>
      </c>
      <c r="C5" s="34">
        <v>10</v>
      </c>
      <c r="D5" s="34">
        <v>33</v>
      </c>
      <c r="E5" s="34">
        <v>12</v>
      </c>
      <c r="F5" s="34">
        <v>22</v>
      </c>
      <c r="G5" s="34">
        <f t="shared" si="0"/>
        <v>77</v>
      </c>
      <c r="H5" s="34" t="str">
        <f t="shared" si="1"/>
        <v>Pass</v>
      </c>
      <c r="I5" s="45" t="s">
        <v>312</v>
      </c>
      <c r="J5" s="34">
        <f>COUNTIF(H3:H26, "Fail")</f>
        <v>10</v>
      </c>
      <c r="K5" t="s">
        <v>304</v>
      </c>
      <c r="L5" s="35" t="s">
        <v>262</v>
      </c>
      <c r="P5" s="34">
        <v>78</v>
      </c>
      <c r="Q5" s="34" t="str">
        <f t="shared" si="2"/>
        <v>Senior Citizen</v>
      </c>
      <c r="T5" s="36" t="s">
        <v>263</v>
      </c>
      <c r="U5" s="34">
        <v>78</v>
      </c>
      <c r="V5" s="34">
        <v>33</v>
      </c>
      <c r="W5" s="34" t="str">
        <f t="shared" si="3"/>
        <v>excellent</v>
      </c>
      <c r="X5" s="43" t="str">
        <f t="shared" si="4"/>
        <v>Repeat</v>
      </c>
      <c r="Y5" s="43" t="str">
        <f t="shared" si="5"/>
        <v>Promote</v>
      </c>
      <c r="Z5" s="43"/>
      <c r="AE5" s="35" t="s">
        <v>264</v>
      </c>
      <c r="AF5" s="35" t="s">
        <v>265</v>
      </c>
    </row>
    <row r="6" spans="2:32">
      <c r="B6" s="33" t="s">
        <v>258</v>
      </c>
      <c r="C6" s="34">
        <v>23</v>
      </c>
      <c r="D6" s="34">
        <v>12</v>
      </c>
      <c r="E6" s="34">
        <v>28</v>
      </c>
      <c r="F6" s="34">
        <v>4</v>
      </c>
      <c r="G6" s="34">
        <f t="shared" si="0"/>
        <v>67</v>
      </c>
      <c r="H6" s="34" t="str">
        <f t="shared" si="1"/>
        <v>Pass</v>
      </c>
      <c r="I6" s="34"/>
      <c r="J6" s="34"/>
      <c r="K6" s="35" t="s">
        <v>266</v>
      </c>
      <c r="L6" s="35" t="s">
        <v>267</v>
      </c>
      <c r="P6" s="34">
        <v>56</v>
      </c>
      <c r="Q6" s="34" t="str">
        <f t="shared" si="2"/>
        <v>Elder</v>
      </c>
      <c r="T6" s="36" t="s">
        <v>268</v>
      </c>
      <c r="U6" s="34">
        <v>99</v>
      </c>
      <c r="V6" s="34">
        <v>56</v>
      </c>
      <c r="W6" s="34" t="str">
        <f t="shared" si="3"/>
        <v>excellent</v>
      </c>
      <c r="X6" s="43" t="str">
        <f t="shared" si="4"/>
        <v>Promote</v>
      </c>
      <c r="Y6" s="43" t="str">
        <f t="shared" si="5"/>
        <v>Promote</v>
      </c>
      <c r="Z6" s="43"/>
      <c r="AE6" s="35" t="s">
        <v>269</v>
      </c>
      <c r="AF6" s="35" t="s">
        <v>270</v>
      </c>
    </row>
    <row r="7" spans="2:32">
      <c r="B7" s="33" t="s">
        <v>263</v>
      </c>
      <c r="C7" s="34">
        <v>33</v>
      </c>
      <c r="D7" s="34">
        <v>11</v>
      </c>
      <c r="E7" s="34">
        <v>20</v>
      </c>
      <c r="F7" s="34">
        <v>21</v>
      </c>
      <c r="G7" s="34">
        <f t="shared" si="0"/>
        <v>85</v>
      </c>
      <c r="H7" s="34" t="str">
        <f t="shared" si="1"/>
        <v>Pass</v>
      </c>
      <c r="I7" s="34"/>
      <c r="J7" s="34"/>
      <c r="K7" s="35" t="s">
        <v>271</v>
      </c>
      <c r="L7" s="35" t="s">
        <v>272</v>
      </c>
      <c r="P7" s="34">
        <v>88</v>
      </c>
      <c r="Q7" s="34" t="str">
        <f t="shared" si="2"/>
        <v>Senior Citizen</v>
      </c>
      <c r="T7" s="36" t="s">
        <v>273</v>
      </c>
      <c r="U7" s="34">
        <v>34</v>
      </c>
      <c r="V7" s="34">
        <v>77</v>
      </c>
      <c r="W7" s="34" t="str">
        <f t="shared" si="3"/>
        <v>V.good</v>
      </c>
      <c r="X7" s="43" t="str">
        <f t="shared" si="4"/>
        <v>Repeat</v>
      </c>
      <c r="Y7" s="43" t="str">
        <f t="shared" si="5"/>
        <v>Promote</v>
      </c>
      <c r="Z7" s="43"/>
      <c r="AE7" s="35" t="s">
        <v>274</v>
      </c>
      <c r="AF7" s="35" t="s">
        <v>275</v>
      </c>
    </row>
    <row r="8" spans="2:32">
      <c r="B8" s="33" t="s">
        <v>268</v>
      </c>
      <c r="C8" s="34">
        <v>23</v>
      </c>
      <c r="D8" s="34">
        <v>11</v>
      </c>
      <c r="E8" s="34">
        <v>22</v>
      </c>
      <c r="F8" s="34">
        <v>24</v>
      </c>
      <c r="G8" s="34">
        <f t="shared" si="0"/>
        <v>80</v>
      </c>
      <c r="H8" s="34" t="str">
        <f t="shared" si="1"/>
        <v>Pass</v>
      </c>
      <c r="I8" s="34"/>
      <c r="J8" s="34"/>
      <c r="K8" s="35" t="s">
        <v>276</v>
      </c>
      <c r="L8" s="35" t="s">
        <v>277</v>
      </c>
      <c r="P8" s="34">
        <v>23</v>
      </c>
      <c r="Q8" s="34" t="str">
        <f t="shared" si="2"/>
        <v>Youth</v>
      </c>
      <c r="T8" s="36" t="s">
        <v>278</v>
      </c>
      <c r="U8" s="34">
        <v>66</v>
      </c>
      <c r="V8" s="34">
        <v>33</v>
      </c>
      <c r="W8" s="34" t="str">
        <f t="shared" si="3"/>
        <v>excellent</v>
      </c>
      <c r="X8" s="43" t="str">
        <f t="shared" si="4"/>
        <v>Repeat</v>
      </c>
      <c r="Y8" s="43" t="str">
        <f t="shared" si="5"/>
        <v>Promote</v>
      </c>
      <c r="Z8" s="43"/>
      <c r="AE8" s="35" t="s">
        <v>279</v>
      </c>
      <c r="AF8" s="35" t="s">
        <v>280</v>
      </c>
    </row>
    <row r="9" spans="2:32">
      <c r="B9" s="33" t="s">
        <v>273</v>
      </c>
      <c r="C9" s="34">
        <v>12</v>
      </c>
      <c r="D9" s="34">
        <v>1</v>
      </c>
      <c r="E9" s="34">
        <v>12</v>
      </c>
      <c r="F9" s="34">
        <v>30</v>
      </c>
      <c r="G9" s="34">
        <f t="shared" si="0"/>
        <v>55</v>
      </c>
      <c r="H9" s="34" t="str">
        <f t="shared" si="1"/>
        <v>Pass</v>
      </c>
      <c r="I9" s="34"/>
      <c r="J9" s="34"/>
      <c r="K9" s="35" t="s">
        <v>281</v>
      </c>
      <c r="L9" s="35" t="s">
        <v>282</v>
      </c>
      <c r="P9" s="34">
        <v>12</v>
      </c>
      <c r="Q9" s="34" t="str">
        <f t="shared" si="2"/>
        <v>Teenager</v>
      </c>
      <c r="T9" s="36" t="s">
        <v>283</v>
      </c>
      <c r="U9" s="34">
        <v>44</v>
      </c>
      <c r="V9" s="34">
        <v>67</v>
      </c>
      <c r="W9" s="34" t="str">
        <f t="shared" si="3"/>
        <v>V.good</v>
      </c>
      <c r="X9" s="43" t="str">
        <f t="shared" si="4"/>
        <v>Repeat</v>
      </c>
      <c r="Y9" s="43" t="str">
        <f t="shared" si="5"/>
        <v>Promote</v>
      </c>
      <c r="Z9" s="43"/>
    </row>
    <row r="10" spans="2:32">
      <c r="B10" s="33" t="s">
        <v>278</v>
      </c>
      <c r="C10" s="34">
        <v>22</v>
      </c>
      <c r="D10" s="34">
        <v>2</v>
      </c>
      <c r="E10" s="34">
        <v>3</v>
      </c>
      <c r="F10" s="34">
        <v>11</v>
      </c>
      <c r="G10" s="34">
        <f t="shared" si="0"/>
        <v>38</v>
      </c>
      <c r="H10" s="34" t="str">
        <f t="shared" si="1"/>
        <v>Fail</v>
      </c>
      <c r="I10" s="34"/>
      <c r="J10" s="34"/>
      <c r="K10" t="s">
        <v>305</v>
      </c>
      <c r="L10" s="35" t="s">
        <v>284</v>
      </c>
      <c r="P10" s="34">
        <v>33</v>
      </c>
      <c r="Q10" s="34" t="str">
        <f t="shared" si="2"/>
        <v>Youth</v>
      </c>
      <c r="T10" s="36" t="s">
        <v>285</v>
      </c>
      <c r="U10" s="34">
        <v>68</v>
      </c>
      <c r="V10" s="34">
        <v>88</v>
      </c>
      <c r="W10" s="34" t="str">
        <f t="shared" si="3"/>
        <v>excellent</v>
      </c>
      <c r="X10" s="43" t="str">
        <f t="shared" si="4"/>
        <v>Promote</v>
      </c>
      <c r="Y10" s="43" t="str">
        <f t="shared" si="5"/>
        <v>Promote</v>
      </c>
      <c r="Z10" s="43"/>
    </row>
    <row r="11" spans="2:32">
      <c r="B11" s="33" t="s">
        <v>283</v>
      </c>
      <c r="C11" s="34">
        <v>11</v>
      </c>
      <c r="D11" s="34">
        <v>12</v>
      </c>
      <c r="E11" s="34">
        <v>25</v>
      </c>
      <c r="F11" s="34">
        <v>4</v>
      </c>
      <c r="G11" s="34">
        <f t="shared" si="0"/>
        <v>52</v>
      </c>
      <c r="H11" s="34" t="str">
        <f t="shared" si="1"/>
        <v>Pass</v>
      </c>
      <c r="I11" s="34"/>
      <c r="J11" s="34"/>
      <c r="P11" s="34">
        <v>45</v>
      </c>
      <c r="Q11" s="34" t="str">
        <f t="shared" si="2"/>
        <v>Young Adult</v>
      </c>
      <c r="T11" s="36" t="s">
        <v>286</v>
      </c>
      <c r="U11" s="34">
        <v>71</v>
      </c>
      <c r="V11" s="34">
        <v>99</v>
      </c>
      <c r="W11" s="34" t="str">
        <f t="shared" si="3"/>
        <v>excellent</v>
      </c>
      <c r="X11" s="43" t="str">
        <f t="shared" si="4"/>
        <v>Promote</v>
      </c>
      <c r="Y11" s="43" t="str">
        <f t="shared" si="5"/>
        <v>Promote</v>
      </c>
      <c r="Z11" s="43"/>
    </row>
    <row r="12" spans="2:32">
      <c r="B12" s="33" t="s">
        <v>285</v>
      </c>
      <c r="C12" s="34">
        <v>10</v>
      </c>
      <c r="D12" s="34">
        <v>4</v>
      </c>
      <c r="E12" s="34">
        <v>11</v>
      </c>
      <c r="F12" s="34">
        <v>12</v>
      </c>
      <c r="G12" s="34">
        <f t="shared" si="0"/>
        <v>37</v>
      </c>
      <c r="H12" s="34" t="str">
        <f t="shared" si="1"/>
        <v>Fail</v>
      </c>
      <c r="I12" s="34"/>
      <c r="J12" s="34"/>
      <c r="P12" s="34">
        <v>56</v>
      </c>
      <c r="Q12" s="34" t="str">
        <f t="shared" si="2"/>
        <v>Elder</v>
      </c>
      <c r="T12" s="36" t="s">
        <v>287</v>
      </c>
      <c r="U12" s="34">
        <v>34</v>
      </c>
      <c r="V12" s="34">
        <v>23</v>
      </c>
      <c r="W12" s="34" t="str">
        <f t="shared" si="3"/>
        <v>fair</v>
      </c>
      <c r="X12" s="43" t="str">
        <f t="shared" si="4"/>
        <v>Repeat</v>
      </c>
      <c r="Y12" s="43" t="str">
        <f t="shared" si="5"/>
        <v>Repeat</v>
      </c>
      <c r="Z12" s="43"/>
    </row>
    <row r="13" spans="2:32">
      <c r="B13" s="33" t="s">
        <v>286</v>
      </c>
      <c r="C13" s="34">
        <v>22</v>
      </c>
      <c r="D13" s="34">
        <v>6</v>
      </c>
      <c r="E13" s="34">
        <v>2</v>
      </c>
      <c r="F13" s="34">
        <v>10</v>
      </c>
      <c r="G13" s="34">
        <f t="shared" si="0"/>
        <v>40</v>
      </c>
      <c r="H13" s="34" t="str">
        <f t="shared" si="1"/>
        <v>Fail</v>
      </c>
      <c r="I13" s="34"/>
      <c r="J13" s="34"/>
      <c r="P13" s="34">
        <v>67</v>
      </c>
      <c r="Q13" s="34" t="str">
        <f t="shared" si="2"/>
        <v>Elder</v>
      </c>
      <c r="T13" s="36" t="s">
        <v>288</v>
      </c>
      <c r="U13" s="34">
        <v>83</v>
      </c>
      <c r="V13" s="34">
        <v>37</v>
      </c>
      <c r="W13" s="34" t="str">
        <f t="shared" si="3"/>
        <v>excellent</v>
      </c>
      <c r="X13" s="43" t="str">
        <f t="shared" si="4"/>
        <v>Repeat</v>
      </c>
      <c r="Y13" s="43" t="str">
        <f t="shared" si="5"/>
        <v>Promote</v>
      </c>
      <c r="Z13" s="43"/>
    </row>
    <row r="14" spans="2:32">
      <c r="B14" s="33" t="s">
        <v>287</v>
      </c>
      <c r="C14" s="34">
        <v>6</v>
      </c>
      <c r="D14" s="34">
        <v>21</v>
      </c>
      <c r="E14" s="34">
        <v>3</v>
      </c>
      <c r="F14" s="34">
        <v>11</v>
      </c>
      <c r="G14" s="34">
        <f t="shared" si="0"/>
        <v>41</v>
      </c>
      <c r="H14" s="34" t="str">
        <f t="shared" si="1"/>
        <v>Fail</v>
      </c>
      <c r="I14" s="34"/>
      <c r="J14" s="34"/>
      <c r="P14" s="34">
        <v>33</v>
      </c>
      <c r="Q14" s="34" t="str">
        <f t="shared" si="2"/>
        <v>Youth</v>
      </c>
      <c r="T14" s="36" t="s">
        <v>289</v>
      </c>
      <c r="U14" s="34">
        <v>55</v>
      </c>
      <c r="V14" s="34">
        <v>77</v>
      </c>
      <c r="W14" s="34" t="str">
        <f t="shared" si="3"/>
        <v>excellent</v>
      </c>
      <c r="X14" s="43" t="str">
        <f t="shared" si="4"/>
        <v>Promote</v>
      </c>
      <c r="Y14" s="43" t="str">
        <f t="shared" si="5"/>
        <v>Promote</v>
      </c>
      <c r="Z14" s="43"/>
    </row>
    <row r="15" spans="2:32">
      <c r="B15" s="33" t="s">
        <v>288</v>
      </c>
      <c r="C15" s="34">
        <v>10</v>
      </c>
      <c r="D15" s="34">
        <v>1</v>
      </c>
      <c r="E15" s="34">
        <v>11</v>
      </c>
      <c r="F15" s="34">
        <v>21</v>
      </c>
      <c r="G15" s="34">
        <f t="shared" si="0"/>
        <v>43</v>
      </c>
      <c r="H15" s="34" t="str">
        <f t="shared" si="1"/>
        <v>Fail</v>
      </c>
      <c r="I15" s="34"/>
      <c r="J15" s="34"/>
      <c r="P15" s="34">
        <v>19</v>
      </c>
      <c r="Q15" s="34" t="str">
        <f t="shared" si="2"/>
        <v>Teenager</v>
      </c>
      <c r="T15" s="36" t="s">
        <v>290</v>
      </c>
      <c r="U15" s="34">
        <v>63</v>
      </c>
      <c r="V15" s="34">
        <v>12</v>
      </c>
      <c r="W15" s="34" t="str">
        <f t="shared" si="3"/>
        <v>good</v>
      </c>
      <c r="X15" s="43" t="str">
        <f t="shared" si="4"/>
        <v>Repeat</v>
      </c>
      <c r="Y15" s="43" t="str">
        <f t="shared" si="5"/>
        <v>Promote</v>
      </c>
      <c r="Z15" s="43"/>
    </row>
    <row r="16" spans="2:32">
      <c r="B16" s="33" t="s">
        <v>289</v>
      </c>
      <c r="C16" s="34">
        <v>12</v>
      </c>
      <c r="D16" s="34">
        <v>33</v>
      </c>
      <c r="E16" s="34">
        <v>23</v>
      </c>
      <c r="F16" s="34">
        <v>28</v>
      </c>
      <c r="G16" s="34">
        <f t="shared" si="0"/>
        <v>96</v>
      </c>
      <c r="H16" s="34" t="str">
        <f t="shared" si="1"/>
        <v>Pass</v>
      </c>
      <c r="I16" s="34"/>
      <c r="J16" s="34"/>
      <c r="P16" s="34">
        <v>48</v>
      </c>
      <c r="Q16" s="34" t="str">
        <f t="shared" si="2"/>
        <v>Adult</v>
      </c>
      <c r="T16" s="36" t="s">
        <v>291</v>
      </c>
      <c r="U16" s="34">
        <v>75</v>
      </c>
      <c r="V16" s="34">
        <v>66</v>
      </c>
      <c r="W16" s="34" t="str">
        <f t="shared" si="3"/>
        <v>excellent</v>
      </c>
      <c r="X16" s="43" t="str">
        <f t="shared" si="4"/>
        <v>Promote</v>
      </c>
      <c r="Y16" s="43" t="str">
        <f t="shared" si="5"/>
        <v>Promote</v>
      </c>
      <c r="Z16" s="43"/>
    </row>
    <row r="17" spans="2:26">
      <c r="B17" s="33" t="s">
        <v>290</v>
      </c>
      <c r="C17" s="34">
        <v>9</v>
      </c>
      <c r="D17" s="34">
        <v>5</v>
      </c>
      <c r="E17" s="34">
        <v>23</v>
      </c>
      <c r="F17" s="34">
        <v>11</v>
      </c>
      <c r="G17" s="34">
        <f t="shared" si="0"/>
        <v>48</v>
      </c>
      <c r="H17" s="34" t="str">
        <f t="shared" si="1"/>
        <v>Fail</v>
      </c>
      <c r="I17" s="34"/>
      <c r="J17" s="34"/>
      <c r="P17" s="34">
        <v>76</v>
      </c>
      <c r="Q17" s="34" t="str">
        <f t="shared" si="2"/>
        <v>Senior Citizen</v>
      </c>
      <c r="T17" s="36" t="s">
        <v>292</v>
      </c>
      <c r="U17" s="34">
        <v>54</v>
      </c>
      <c r="V17" s="34">
        <v>22</v>
      </c>
      <c r="W17" s="34" t="str">
        <f t="shared" si="3"/>
        <v>good</v>
      </c>
      <c r="X17" s="43" t="str">
        <f t="shared" si="4"/>
        <v>Repeat</v>
      </c>
      <c r="Y17" s="43" t="str">
        <f t="shared" si="5"/>
        <v>Promote</v>
      </c>
      <c r="Z17" s="43"/>
    </row>
    <row r="18" spans="2:26">
      <c r="B18" s="33" t="s">
        <v>291</v>
      </c>
      <c r="C18" s="34">
        <v>28</v>
      </c>
      <c r="D18" s="34">
        <v>21</v>
      </c>
      <c r="E18" s="34">
        <v>23</v>
      </c>
      <c r="F18" s="34">
        <v>12</v>
      </c>
      <c r="G18" s="34">
        <f t="shared" si="0"/>
        <v>84</v>
      </c>
      <c r="H18" s="34" t="str">
        <f t="shared" si="1"/>
        <v>Pass</v>
      </c>
      <c r="I18" s="34"/>
      <c r="J18" s="34"/>
      <c r="P18" s="34">
        <v>55</v>
      </c>
      <c r="Q18" s="34" t="str">
        <f t="shared" si="2"/>
        <v>Adult</v>
      </c>
      <c r="T18" s="36" t="s">
        <v>293</v>
      </c>
      <c r="U18" s="34">
        <v>10</v>
      </c>
      <c r="V18" s="34">
        <v>34</v>
      </c>
      <c r="W18" s="34" t="str">
        <f t="shared" si="3"/>
        <v>fail</v>
      </c>
      <c r="X18" s="43" t="str">
        <f t="shared" si="4"/>
        <v>Repeat</v>
      </c>
      <c r="Y18" s="43" t="str">
        <f t="shared" si="5"/>
        <v>Repeat</v>
      </c>
      <c r="Z18" s="43"/>
    </row>
    <row r="19" spans="2:26">
      <c r="B19" s="33" t="s">
        <v>292</v>
      </c>
      <c r="C19" s="34">
        <v>22</v>
      </c>
      <c r="D19" s="34">
        <v>24</v>
      </c>
      <c r="E19" s="34">
        <v>23</v>
      </c>
      <c r="F19" s="34">
        <v>22</v>
      </c>
      <c r="G19" s="34">
        <f t="shared" si="0"/>
        <v>91</v>
      </c>
      <c r="H19" s="34" t="str">
        <f t="shared" si="1"/>
        <v>Pass</v>
      </c>
      <c r="I19" s="34"/>
      <c r="J19" s="34"/>
      <c r="P19" s="34">
        <v>60</v>
      </c>
      <c r="Q19" s="34" t="str">
        <f t="shared" si="2"/>
        <v>Elder</v>
      </c>
      <c r="T19" s="36" t="s">
        <v>294</v>
      </c>
      <c r="U19" s="34">
        <v>22</v>
      </c>
      <c r="V19" s="34">
        <v>88</v>
      </c>
      <c r="W19" s="34" t="str">
        <f t="shared" si="3"/>
        <v>good</v>
      </c>
      <c r="X19" s="43" t="str">
        <f t="shared" si="4"/>
        <v>Repeat</v>
      </c>
      <c r="Y19" s="43" t="str">
        <f t="shared" si="5"/>
        <v>Promote</v>
      </c>
      <c r="Z19" s="43"/>
    </row>
    <row r="20" spans="2:26">
      <c r="B20" s="33" t="s">
        <v>293</v>
      </c>
      <c r="C20" s="34">
        <v>12</v>
      </c>
      <c r="D20" s="34">
        <v>1</v>
      </c>
      <c r="E20" s="34">
        <v>12</v>
      </c>
      <c r="F20" s="34">
        <v>30</v>
      </c>
      <c r="G20" s="34">
        <f t="shared" si="0"/>
        <v>55</v>
      </c>
      <c r="H20" s="34" t="str">
        <f t="shared" si="1"/>
        <v>Pass</v>
      </c>
      <c r="I20" s="34"/>
      <c r="J20" s="34"/>
      <c r="P20" s="34">
        <v>57</v>
      </c>
      <c r="Q20" s="34" t="str">
        <f t="shared" si="2"/>
        <v>Elder</v>
      </c>
      <c r="T20" s="36" t="s">
        <v>295</v>
      </c>
      <c r="U20" s="34">
        <v>40</v>
      </c>
      <c r="V20" s="34">
        <v>55</v>
      </c>
      <c r="W20" s="34" t="str">
        <f t="shared" si="3"/>
        <v>good</v>
      </c>
      <c r="X20" s="43" t="str">
        <f t="shared" si="4"/>
        <v>Repeat</v>
      </c>
      <c r="Y20" s="43" t="str">
        <f t="shared" si="5"/>
        <v>Promote</v>
      </c>
      <c r="Z20" s="43"/>
    </row>
    <row r="21" spans="2:26" ht="15.75" customHeight="1">
      <c r="B21" s="33" t="s">
        <v>294</v>
      </c>
      <c r="C21" s="34">
        <v>2</v>
      </c>
      <c r="D21" s="34">
        <v>2</v>
      </c>
      <c r="E21" s="34">
        <v>3</v>
      </c>
      <c r="F21" s="34">
        <v>11</v>
      </c>
      <c r="G21" s="34">
        <f t="shared" si="0"/>
        <v>18</v>
      </c>
      <c r="H21" s="34" t="str">
        <f t="shared" si="1"/>
        <v>Fail</v>
      </c>
      <c r="I21" s="34"/>
      <c r="J21" s="34"/>
      <c r="P21" s="34">
        <v>80</v>
      </c>
      <c r="Q21" s="34" t="str">
        <f t="shared" si="2"/>
        <v>Senior Citizen</v>
      </c>
      <c r="T21" s="36" t="s">
        <v>296</v>
      </c>
      <c r="U21" s="34">
        <v>22</v>
      </c>
      <c r="V21" s="34">
        <v>89</v>
      </c>
      <c r="W21" s="34" t="str">
        <f t="shared" si="3"/>
        <v>good</v>
      </c>
      <c r="X21" s="43" t="str">
        <f t="shared" si="4"/>
        <v>Repeat</v>
      </c>
      <c r="Y21" s="43" t="str">
        <f t="shared" si="5"/>
        <v>Promote</v>
      </c>
      <c r="Z21" s="43"/>
    </row>
    <row r="22" spans="2:26" ht="15.75" customHeight="1">
      <c r="B22" s="33" t="s">
        <v>295</v>
      </c>
      <c r="C22" s="34">
        <v>11</v>
      </c>
      <c r="D22" s="34">
        <v>12</v>
      </c>
      <c r="E22" s="34">
        <v>25</v>
      </c>
      <c r="F22" s="34">
        <v>4</v>
      </c>
      <c r="G22" s="34">
        <f t="shared" si="0"/>
        <v>52</v>
      </c>
      <c r="H22" s="34" t="str">
        <f t="shared" si="1"/>
        <v>Pass</v>
      </c>
      <c r="I22" s="34"/>
      <c r="J22" s="34"/>
      <c r="P22" s="34">
        <v>79</v>
      </c>
      <c r="Q22" s="34" t="str">
        <f t="shared" si="2"/>
        <v>Senior Citizen</v>
      </c>
      <c r="T22" s="36" t="s">
        <v>297</v>
      </c>
      <c r="U22" s="34">
        <v>64</v>
      </c>
      <c r="V22" s="34">
        <v>89</v>
      </c>
      <c r="W22" s="34" t="str">
        <f t="shared" si="3"/>
        <v>excellent</v>
      </c>
      <c r="X22" s="43" t="str">
        <f t="shared" si="4"/>
        <v>Promote</v>
      </c>
      <c r="Y22" s="43" t="str">
        <f t="shared" si="5"/>
        <v>Promote</v>
      </c>
      <c r="Z22" s="43"/>
    </row>
    <row r="23" spans="2:26" ht="15.75" customHeight="1">
      <c r="B23" s="33" t="s">
        <v>296</v>
      </c>
      <c r="C23" s="34">
        <v>10</v>
      </c>
      <c r="D23" s="34">
        <v>4</v>
      </c>
      <c r="E23" s="34">
        <v>11</v>
      </c>
      <c r="F23" s="34">
        <v>12</v>
      </c>
      <c r="G23" s="34">
        <f t="shared" si="0"/>
        <v>37</v>
      </c>
      <c r="H23" s="34" t="str">
        <f t="shared" si="1"/>
        <v>Fail</v>
      </c>
      <c r="I23" s="34"/>
      <c r="J23" s="34"/>
      <c r="P23" s="34">
        <v>23</v>
      </c>
      <c r="Q23" s="34" t="str">
        <f t="shared" si="2"/>
        <v>Youth</v>
      </c>
      <c r="T23" s="36" t="s">
        <v>298</v>
      </c>
      <c r="U23" s="34">
        <v>6</v>
      </c>
      <c r="V23" s="34">
        <v>44</v>
      </c>
      <c r="W23" s="34" t="str">
        <f t="shared" si="3"/>
        <v>fail</v>
      </c>
      <c r="X23" s="43" t="str">
        <f t="shared" si="4"/>
        <v>Repeat</v>
      </c>
      <c r="Y23" s="43" t="str">
        <f t="shared" si="5"/>
        <v>Repeat</v>
      </c>
      <c r="Z23" s="43"/>
    </row>
    <row r="24" spans="2:26" ht="15.75" customHeight="1">
      <c r="B24" s="33" t="s">
        <v>297</v>
      </c>
      <c r="C24" s="34">
        <v>22</v>
      </c>
      <c r="D24" s="34">
        <v>6</v>
      </c>
      <c r="E24" s="34">
        <v>22</v>
      </c>
      <c r="F24" s="34">
        <v>10</v>
      </c>
      <c r="G24" s="34">
        <f t="shared" si="0"/>
        <v>60</v>
      </c>
      <c r="H24" s="34" t="str">
        <f t="shared" si="1"/>
        <v>Pass</v>
      </c>
      <c r="I24" s="34"/>
      <c r="J24" s="34"/>
      <c r="P24" s="35">
        <v>60</v>
      </c>
      <c r="Q24" s="34" t="str">
        <f t="shared" si="2"/>
        <v>Elder</v>
      </c>
      <c r="T24" s="36" t="s">
        <v>299</v>
      </c>
      <c r="U24" s="34">
        <v>77</v>
      </c>
      <c r="V24" s="34">
        <v>12</v>
      </c>
      <c r="W24" s="34" t="str">
        <f t="shared" si="3"/>
        <v>excellent</v>
      </c>
      <c r="X24" s="43" t="str">
        <f t="shared" si="4"/>
        <v>Repeat</v>
      </c>
      <c r="Y24" s="43" t="str">
        <f t="shared" si="5"/>
        <v>Promote</v>
      </c>
      <c r="Z24" s="43"/>
    </row>
    <row r="25" spans="2:26" ht="15.75" customHeight="1">
      <c r="B25" s="33" t="s">
        <v>298</v>
      </c>
      <c r="C25" s="34">
        <v>6</v>
      </c>
      <c r="D25" s="34">
        <v>21</v>
      </c>
      <c r="E25" s="34">
        <v>3</v>
      </c>
      <c r="F25" s="34">
        <v>11</v>
      </c>
      <c r="G25" s="34">
        <f t="shared" si="0"/>
        <v>41</v>
      </c>
      <c r="H25" s="34" t="str">
        <f t="shared" si="1"/>
        <v>Fail</v>
      </c>
      <c r="I25" s="34"/>
      <c r="J25" s="34"/>
      <c r="P25" s="34">
        <v>49</v>
      </c>
      <c r="Q25" s="34" t="str">
        <f t="shared" si="2"/>
        <v>Adult</v>
      </c>
      <c r="T25" s="36" t="s">
        <v>300</v>
      </c>
      <c r="U25" s="34">
        <v>76</v>
      </c>
      <c r="V25" s="34">
        <v>90</v>
      </c>
      <c r="W25" s="34" t="str">
        <f t="shared" si="3"/>
        <v>excellent</v>
      </c>
      <c r="X25" s="43" t="str">
        <f t="shared" si="4"/>
        <v>Promote</v>
      </c>
      <c r="Y25" s="43" t="str">
        <f t="shared" si="5"/>
        <v>Promote</v>
      </c>
      <c r="Z25" s="43"/>
    </row>
    <row r="26" spans="2:26" ht="15.75" customHeight="1">
      <c r="B26" s="33" t="s">
        <v>299</v>
      </c>
      <c r="C26" s="34">
        <v>10</v>
      </c>
      <c r="D26" s="34">
        <v>9</v>
      </c>
      <c r="E26" s="34">
        <v>12</v>
      </c>
      <c r="F26" s="34">
        <v>2</v>
      </c>
      <c r="G26" s="34">
        <f t="shared" si="0"/>
        <v>33</v>
      </c>
      <c r="H26" s="34" t="str">
        <f t="shared" si="1"/>
        <v>Fail</v>
      </c>
      <c r="I26" s="34"/>
      <c r="J26" s="34"/>
      <c r="P26" s="34">
        <v>98</v>
      </c>
      <c r="Q26" s="34" t="str">
        <f t="shared" si="2"/>
        <v>Senior Citizen</v>
      </c>
      <c r="T26" s="36" t="s">
        <v>301</v>
      </c>
      <c r="U26" s="34">
        <v>88</v>
      </c>
      <c r="V26" s="34">
        <v>12</v>
      </c>
      <c r="W26" s="34" t="str">
        <f t="shared" si="3"/>
        <v>excellent</v>
      </c>
      <c r="X26" s="43" t="str">
        <f t="shared" si="4"/>
        <v>Repeat</v>
      </c>
      <c r="Y26" s="43" t="str">
        <f t="shared" si="5"/>
        <v>Promote</v>
      </c>
      <c r="Z26" s="43"/>
    </row>
    <row r="27" spans="2:26" ht="15.75" customHeight="1">
      <c r="P27" s="34">
        <v>72</v>
      </c>
      <c r="Q27" s="34" t="str">
        <f t="shared" si="2"/>
        <v>Senior Citizen</v>
      </c>
      <c r="T27" s="36" t="s">
        <v>302</v>
      </c>
      <c r="U27" s="34">
        <v>96</v>
      </c>
      <c r="V27" s="34">
        <v>66</v>
      </c>
      <c r="W27" s="34" t="str">
        <f t="shared" si="3"/>
        <v>excellent</v>
      </c>
      <c r="X27" s="43" t="str">
        <f t="shared" si="4"/>
        <v>Promote</v>
      </c>
      <c r="Y27" s="43" t="str">
        <f t="shared" si="5"/>
        <v>Promote</v>
      </c>
      <c r="Z27" s="43"/>
    </row>
    <row r="28" spans="2:26" ht="15.75" customHeight="1">
      <c r="P28" s="34">
        <v>78</v>
      </c>
      <c r="Q28" s="34" t="str">
        <f t="shared" si="2"/>
        <v>Senior Citizen</v>
      </c>
      <c r="T28" s="36" t="s">
        <v>258</v>
      </c>
      <c r="U28" s="34">
        <v>59</v>
      </c>
      <c r="V28" s="34">
        <v>88</v>
      </c>
      <c r="W28" s="34" t="str">
        <f t="shared" si="3"/>
        <v>excellent</v>
      </c>
      <c r="X28" s="43" t="str">
        <f t="shared" si="4"/>
        <v>Promote</v>
      </c>
      <c r="Y28" s="43" t="str">
        <f t="shared" si="5"/>
        <v>Promote</v>
      </c>
      <c r="Z28" s="43"/>
    </row>
    <row r="29" spans="2:26" ht="15.75" customHeight="1">
      <c r="P29" s="34">
        <v>89</v>
      </c>
      <c r="Q29" s="34" t="str">
        <f t="shared" si="2"/>
        <v>Senior Citizen</v>
      </c>
      <c r="T29" s="36" t="s">
        <v>303</v>
      </c>
      <c r="U29" s="34">
        <v>89</v>
      </c>
      <c r="V29" s="34">
        <v>44</v>
      </c>
      <c r="W29" s="34" t="str">
        <f t="shared" si="3"/>
        <v>excellent</v>
      </c>
      <c r="X29" s="43" t="str">
        <f t="shared" si="4"/>
        <v>Repeat</v>
      </c>
      <c r="Y29" s="43" t="str">
        <f t="shared" si="5"/>
        <v>Promote</v>
      </c>
      <c r="Z29" s="43"/>
    </row>
    <row r="30" spans="2:26" ht="15.75" customHeight="1">
      <c r="P30" s="34">
        <v>16</v>
      </c>
      <c r="Q30" s="34" t="str">
        <f t="shared" si="2"/>
        <v>Teenager</v>
      </c>
    </row>
    <row r="31" spans="2:26" ht="15.75" customHeight="1">
      <c r="P31" s="34">
        <v>40</v>
      </c>
      <c r="Q31" s="34" t="str">
        <f t="shared" si="2"/>
        <v>Young Adult</v>
      </c>
    </row>
    <row r="32" spans="2:26" ht="15.75" customHeight="1">
      <c r="P32" s="34">
        <v>59</v>
      </c>
      <c r="Q32" s="34" t="str">
        <f t="shared" si="2"/>
        <v>Elder</v>
      </c>
    </row>
    <row r="33" spans="16:17" ht="15.75" customHeight="1">
      <c r="P33" s="34">
        <v>75</v>
      </c>
      <c r="Q33" s="34" t="str">
        <f t="shared" si="2"/>
        <v>Senior Citizen</v>
      </c>
    </row>
    <row r="34" spans="16:17" ht="15.75" customHeight="1">
      <c r="P34" s="34">
        <v>66</v>
      </c>
      <c r="Q34" s="34" t="str">
        <f t="shared" si="2"/>
        <v>Elder</v>
      </c>
    </row>
    <row r="35" spans="16:17" ht="15.75" customHeight="1">
      <c r="P35" s="34">
        <v>30</v>
      </c>
      <c r="Q35" s="34" t="str">
        <f t="shared" si="2"/>
        <v>Youth</v>
      </c>
    </row>
    <row r="36" spans="16:17" ht="15.75" customHeight="1"/>
    <row r="37" spans="16:17" ht="15.75" customHeight="1"/>
    <row r="38" spans="16:17" ht="15.75" customHeight="1"/>
    <row r="39" spans="16:17" ht="15.75" customHeight="1"/>
    <row r="40" spans="16:17" ht="15.75" customHeight="1"/>
    <row r="41" spans="16:17" ht="15.75" customHeight="1"/>
    <row r="42" spans="16:17" ht="15.75" customHeight="1"/>
    <row r="43" spans="16:17" ht="15.75" customHeight="1"/>
    <row r="44" spans="16:17" ht="15.75" customHeight="1"/>
    <row r="45" spans="16:17" ht="15.75" customHeight="1"/>
    <row r="46" spans="16:17" ht="15.75" customHeight="1"/>
    <row r="47" spans="16:17" ht="15.75" customHeight="1"/>
    <row r="48" spans="16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P2:Q2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Named Ranges</vt:lpstr>
      <vt:lpstr>IF OR &amp; AND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Oladapo Siyanbola</dc:creator>
  <cp:lastModifiedBy>SAM'S PC</cp:lastModifiedBy>
  <dcterms:created xsi:type="dcterms:W3CDTF">2021-02-25T09:29:58Z</dcterms:created>
  <dcterms:modified xsi:type="dcterms:W3CDTF">2025-04-30T23:27:38Z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4333e2-18ec-46f9-b7a7-ea989b33375d_Enabled">
    <vt:lpwstr>true</vt:lpwstr>
  </property>
  <property fmtid="{D5CDD505-2E9C-101B-9397-08002B2CF9AE}" pid="3" name="MSIP_Label_ed4333e2-18ec-46f9-b7a7-ea989b33375d_SetDate">
    <vt:lpwstr>2024-01-17T22:46:41Z</vt:lpwstr>
  </property>
  <property fmtid="{D5CDD505-2E9C-101B-9397-08002B2CF9AE}" pid="4" name="MSIP_Label_ed4333e2-18ec-46f9-b7a7-ea989b33375d_Method">
    <vt:lpwstr>Privileged</vt:lpwstr>
  </property>
  <property fmtid="{D5CDD505-2E9C-101B-9397-08002B2CF9AE}" pid="5" name="MSIP_Label_ed4333e2-18ec-46f9-b7a7-ea989b33375d_Name">
    <vt:lpwstr>ed4333e2-18ec-46f9-b7a7-ea989b33375d</vt:lpwstr>
  </property>
  <property fmtid="{D5CDD505-2E9C-101B-9397-08002B2CF9AE}" pid="6" name="MSIP_Label_ed4333e2-18ec-46f9-b7a7-ea989b33375d_SiteId">
    <vt:lpwstr>ba130eca-3030-48e1-9089-c979293aeb70</vt:lpwstr>
  </property>
  <property fmtid="{D5CDD505-2E9C-101B-9397-08002B2CF9AE}" pid="7" name="MSIP_Label_ed4333e2-18ec-46f9-b7a7-ea989b33375d_ActionId">
    <vt:lpwstr>a7d67e13-7081-4471-9772-565879fe7b2a</vt:lpwstr>
  </property>
  <property fmtid="{D5CDD505-2E9C-101B-9397-08002B2CF9AE}" pid="8" name="MSIP_Label_ed4333e2-18ec-46f9-b7a7-ea989b33375d_ContentBits">
    <vt:lpwstr>0</vt:lpwstr>
  </property>
</Properties>
</file>