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tco_model\tco_model\"/>
    </mc:Choice>
  </mc:AlternateContent>
  <xr:revisionPtr revIDLastSave="0" documentId="13_ncr:1_{CF02752E-72FC-46F2-98F1-93C1287438C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1" i="1" l="1"/>
  <c r="Q11" i="1"/>
  <c r="P11" i="1"/>
  <c r="R8" i="1"/>
  <c r="R9" i="1"/>
  <c r="R10" i="1"/>
  <c r="R12" i="1"/>
  <c r="R13" i="1"/>
  <c r="R7" i="1"/>
  <c r="Q13" i="1"/>
  <c r="Q12" i="1"/>
  <c r="Q10" i="1"/>
  <c r="Q9" i="1"/>
  <c r="Q8" i="1"/>
  <c r="Q7" i="1"/>
  <c r="P8" i="1"/>
  <c r="P9" i="1"/>
  <c r="P10" i="1"/>
  <c r="P12" i="1"/>
  <c r="P13" i="1"/>
  <c r="P7" i="1"/>
  <c r="E19" i="1" l="1"/>
</calcChain>
</file>

<file path=xl/sharedStrings.xml><?xml version="1.0" encoding="utf-8"?>
<sst xmlns="http://schemas.openxmlformats.org/spreadsheetml/2006/main" count="53" uniqueCount="50">
  <si>
    <t>Premium SPC</t>
  </si>
  <si>
    <t>Foul Release (No Biocide)</t>
  </si>
  <si>
    <t>Foul Release + Biocide</t>
  </si>
  <si>
    <t>XGIT-Fuel</t>
  </si>
  <si>
    <t>coating</t>
  </si>
  <si>
    <t>out_of_dock_savings</t>
  </si>
  <si>
    <t>SPC</t>
  </si>
  <si>
    <t>cleaning cost</t>
  </si>
  <si>
    <t>coating cost</t>
  </si>
  <si>
    <t>Market Average SPC</t>
  </si>
  <si>
    <t>Units</t>
  </si>
  <si>
    <t>% Reduction From Average Power (kW)</t>
  </si>
  <si>
    <t>Description</t>
  </si>
  <si>
    <t>Percent Reduction in Power immediately out of drydock. Reduction applied to the the average power of the vessel</t>
  </si>
  <si>
    <t>$USD</t>
  </si>
  <si>
    <t>starting_coating_thickness</t>
  </si>
  <si>
    <t xml:space="preserve">microns </t>
  </si>
  <si>
    <t xml:space="preserve">Starting DFT of the coating </t>
  </si>
  <si>
    <t>cleaning_thickness_impact</t>
  </si>
  <si>
    <t>Reduction in DFT thickness
due to a cleaning event</t>
  </si>
  <si>
    <t xml:space="preserve">Example </t>
  </si>
  <si>
    <t>Example Values</t>
  </si>
  <si>
    <t>The cost of a 
cleaning in $USD</t>
  </si>
  <si>
    <t>The cost of the 
coating system in $USD</t>
  </si>
  <si>
    <t>Coating Details Below</t>
  </si>
  <si>
    <t>power_increase_at_max_biofouling</t>
  </si>
  <si>
    <t>thickness_loss_yearly</t>
  </si>
  <si>
    <t>initial_roughness</t>
  </si>
  <si>
    <t>microns</t>
  </si>
  <si>
    <t>power_increase_at_max_slime</t>
  </si>
  <si>
    <t>growth_delay_vs_SPC</t>
  </si>
  <si>
    <t xml:space="preserve">a value </t>
  </si>
  <si>
    <t>a coating with 50% growth_delay_vs_SPC will reach max 
biofouling in half the time it takes for an SPC to reach max biofouling
higher value = better at fouling prevention</t>
  </si>
  <si>
    <t>self_cleaning_10kn</t>
  </si>
  <si>
    <t>XGIT-Prop</t>
  </si>
  <si>
    <t>Uncoated Propeller</t>
  </si>
  <si>
    <t>Perfect Coating</t>
  </si>
  <si>
    <t>Silicone</t>
  </si>
  <si>
    <t>percent reduction in biofouling growth if the vessel was moving at 10 knots. All of the experimental data we use is from test plates so this value represents the percentage that biofouling acumulates at (compared to static conditions) . Lower value =  worse at self cleaning</t>
  </si>
  <si>
    <t>application_length_days</t>
  </si>
  <si>
    <t>surface_prep_sqm</t>
  </si>
  <si>
    <t>washing_sqm</t>
  </si>
  <si>
    <t>application_sqm</t>
  </si>
  <si>
    <t>shipyard_rent</t>
  </si>
  <si>
    <t>initial_biocide_level</t>
  </si>
  <si>
    <t>biocide_leaching_rate_yearly</t>
  </si>
  <si>
    <t>biocide_removed_from_cleaning</t>
  </si>
  <si>
    <t>the amount of biocide released from a cleaning at 100% biofouling (aggressive cleaning)</t>
  </si>
  <si>
    <t>biocide_efficacy</t>
  </si>
  <si>
    <t>how effective the biocide is at preventing biofouling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</si>
</sst>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26"/>
      <color theme="1"/>
      <name val="Calibri"/>
      <family val="2"/>
      <scheme val="minor"/>
    </font>
    <font>
      <sz val="18"/>
      <color theme="1"/>
      <name val="Calibri"/>
      <family val="2"/>
      <scheme val="minor"/>
    </font>
    <font>
      <sz val="24"/>
      <color theme="1"/>
      <name val="Calibri"/>
      <family val="2"/>
      <scheme val="minor"/>
    </font>
  </fonts>
  <fills count="3">
    <fill>
      <patternFill patternType="none"/>
    </fill>
    <fill>
      <patternFill patternType="gray125"/>
    </fill>
    <fill>
      <patternFill patternType="solid">
        <fgColor rgb="FFFF0000"/>
        <bgColor indexed="64"/>
      </patternFill>
    </fill>
  </fills>
  <borders count="7">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wrapText="1"/>
    </xf>
    <xf numFmtId="0" fontId="0" fillId="0" borderId="0" xfId="0" applyAlignment="1">
      <alignment horizontal="center" vertical="center"/>
    </xf>
    <xf numFmtId="0" fontId="0" fillId="0" borderId="1" xfId="0" applyBorder="1" applyAlignment="1">
      <alignment wrapText="1"/>
    </xf>
    <xf numFmtId="0" fontId="0" fillId="0" borderId="1"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5" xfId="0" applyBorder="1" applyAlignment="1">
      <alignment horizontal="center" vertical="center"/>
    </xf>
    <xf numFmtId="0" fontId="0" fillId="0" borderId="6" xfId="0" applyBorder="1" applyAlignment="1">
      <alignment wrapText="1"/>
    </xf>
    <xf numFmtId="0" fontId="0" fillId="0" borderId="0" xfId="0" applyAlignment="1">
      <alignment horizontal="center" vertical="center" wrapText="1"/>
    </xf>
    <xf numFmtId="0" fontId="1" fillId="2" borderId="0" xfId="0" applyFont="1" applyFill="1" applyAlignment="1">
      <alignment vertical="center" wrapText="1"/>
    </xf>
    <xf numFmtId="0" fontId="0" fillId="0" borderId="0" xfId="0" applyAlignment="1">
      <alignment horizontal="center"/>
    </xf>
    <xf numFmtId="164" fontId="0" fillId="0" borderId="0" xfId="2" applyNumberFormat="1" applyFont="1" applyAlignment="1">
      <alignment horizontal="center"/>
    </xf>
    <xf numFmtId="9" fontId="4" fillId="0" borderId="0" xfId="2" applyFont="1" applyAlignment="1">
      <alignment horizontal="center" vertical="center" wrapText="1"/>
    </xf>
    <xf numFmtId="44" fontId="4" fillId="0" borderId="0" xfId="1" applyFont="1" applyAlignment="1">
      <alignment horizontal="center" vertical="center" wrapText="1"/>
    </xf>
    <xf numFmtId="0" fontId="4" fillId="0" borderId="0" xfId="0" applyFont="1" applyAlignment="1">
      <alignment horizontal="center" vertical="center"/>
    </xf>
    <xf numFmtId="9" fontId="4" fillId="0" borderId="0" xfId="0" applyNumberFormat="1" applyFont="1" applyAlignment="1">
      <alignment horizontal="center" vertical="center"/>
    </xf>
    <xf numFmtId="9" fontId="4" fillId="0" borderId="0" xfId="2" applyFont="1" applyAlignment="1">
      <alignment horizontal="center" vertical="center"/>
    </xf>
    <xf numFmtId="164" fontId="4" fillId="0" borderId="0" xfId="2" applyNumberFormat="1" applyFont="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
  <sheetViews>
    <sheetView tabSelected="1" topLeftCell="A5" zoomScale="70" zoomScaleNormal="70" workbookViewId="0">
      <pane xSplit="1" topLeftCell="L1" activePane="topRight" state="frozen"/>
      <selection activeCell="A4" sqref="A4"/>
      <selection pane="topRight" activeCell="Q12" sqref="Q12"/>
    </sheetView>
  </sheetViews>
  <sheetFormatPr defaultColWidth="8.85546875" defaultRowHeight="52.5" customHeight="1" x14ac:dyDescent="0.25"/>
  <cols>
    <col min="1" max="1" width="14.85546875" style="13" customWidth="1"/>
    <col min="2" max="2" width="36.140625" style="13" customWidth="1"/>
    <col min="3" max="3" width="21.42578125" style="13" customWidth="1"/>
    <col min="4" max="4" width="22.5703125" style="13" customWidth="1"/>
    <col min="5" max="5" width="50.85546875" style="13" customWidth="1"/>
    <col min="6" max="6" width="35.5703125" style="13" customWidth="1"/>
    <col min="7" max="7" width="36" style="13" customWidth="1"/>
    <col min="8" max="8" width="41.28515625" style="13" customWidth="1"/>
    <col min="9" max="11" width="31.28515625" style="13" customWidth="1"/>
    <col min="12" max="12" width="35.85546875" style="13" bestFit="1" customWidth="1"/>
    <col min="13" max="13" width="40.140625" style="13" customWidth="1"/>
    <col min="14" max="14" width="39.5703125" style="13" customWidth="1"/>
    <col min="15" max="18" width="17.85546875" customWidth="1"/>
    <col min="19" max="19" width="28.140625" customWidth="1"/>
    <col min="20" max="20" width="36.28515625" bestFit="1" customWidth="1"/>
    <col min="21" max="21" width="42.140625" customWidth="1"/>
    <col min="22" max="22" width="27.85546875" customWidth="1"/>
  </cols>
  <sheetData>
    <row r="1" spans="1:22" ht="52.5" customHeight="1" x14ac:dyDescent="0.25">
      <c r="A1" s="6" t="s">
        <v>10</v>
      </c>
      <c r="B1" s="7" t="s">
        <v>11</v>
      </c>
      <c r="C1" s="7" t="s">
        <v>14</v>
      </c>
      <c r="D1" s="7" t="s">
        <v>14</v>
      </c>
      <c r="E1" s="7"/>
      <c r="F1" s="7" t="s">
        <v>16</v>
      </c>
      <c r="G1" s="8" t="s">
        <v>16</v>
      </c>
      <c r="H1"/>
      <c r="I1" t="s">
        <v>28</v>
      </c>
      <c r="J1"/>
      <c r="K1"/>
      <c r="L1"/>
      <c r="M1"/>
      <c r="N1"/>
    </row>
    <row r="2" spans="1:22" ht="134.25" customHeight="1" x14ac:dyDescent="0.25">
      <c r="A2" s="9" t="s">
        <v>12</v>
      </c>
      <c r="B2" s="4" t="s">
        <v>13</v>
      </c>
      <c r="C2" s="5"/>
      <c r="D2" s="5"/>
      <c r="E2" s="5"/>
      <c r="F2" s="5" t="s">
        <v>17</v>
      </c>
      <c r="G2" s="10" t="s">
        <v>19</v>
      </c>
      <c r="H2"/>
      <c r="I2"/>
      <c r="J2" t="s">
        <v>31</v>
      </c>
      <c r="K2"/>
      <c r="L2"/>
      <c r="M2"/>
      <c r="N2"/>
    </row>
    <row r="3" spans="1:22" ht="134.25" customHeight="1" x14ac:dyDescent="0.25">
      <c r="A3" s="3" t="s">
        <v>21</v>
      </c>
      <c r="B3" s="2"/>
      <c r="C3"/>
      <c r="D3"/>
      <c r="E3"/>
      <c r="F3"/>
      <c r="G3" s="2"/>
      <c r="H3"/>
      <c r="I3"/>
      <c r="J3"/>
      <c r="K3"/>
      <c r="L3"/>
      <c r="M3"/>
      <c r="N3"/>
    </row>
    <row r="4" spans="1:22" ht="318" customHeight="1" x14ac:dyDescent="0.25">
      <c r="A4" s="3" t="s">
        <v>20</v>
      </c>
      <c r="B4" s="2"/>
      <c r="C4" s="11" t="s">
        <v>22</v>
      </c>
      <c r="D4" s="11" t="s">
        <v>23</v>
      </c>
      <c r="E4" s="11"/>
      <c r="F4"/>
      <c r="G4" s="2"/>
      <c r="H4"/>
      <c r="I4"/>
      <c r="J4" s="2" t="s">
        <v>32</v>
      </c>
      <c r="K4" s="2" t="s">
        <v>38</v>
      </c>
      <c r="L4"/>
      <c r="M4"/>
      <c r="N4"/>
      <c r="U4" t="s">
        <v>47</v>
      </c>
      <c r="V4" t="s">
        <v>49</v>
      </c>
    </row>
    <row r="5" spans="1:22" ht="52.5" customHeight="1" x14ac:dyDescent="0.25">
      <c r="A5" s="21" t="s">
        <v>24</v>
      </c>
      <c r="B5" s="21"/>
      <c r="C5" s="21"/>
      <c r="D5" s="21"/>
      <c r="E5" s="21"/>
      <c r="F5" s="21"/>
      <c r="G5" s="21"/>
      <c r="H5"/>
      <c r="I5"/>
      <c r="J5"/>
      <c r="K5"/>
      <c r="L5"/>
      <c r="M5"/>
      <c r="N5"/>
    </row>
    <row r="6" spans="1:22" ht="79.5" customHeight="1" x14ac:dyDescent="0.25">
      <c r="A6" s="12" t="s">
        <v>4</v>
      </c>
      <c r="B6" s="1" t="s">
        <v>5</v>
      </c>
      <c r="C6" s="1" t="s">
        <v>7</v>
      </c>
      <c r="D6" s="1" t="s">
        <v>8</v>
      </c>
      <c r="E6" s="1" t="s">
        <v>25</v>
      </c>
      <c r="F6" s="1" t="s">
        <v>15</v>
      </c>
      <c r="G6" s="1" t="s">
        <v>18</v>
      </c>
      <c r="H6" s="1" t="s">
        <v>26</v>
      </c>
      <c r="I6" s="1" t="s">
        <v>27</v>
      </c>
      <c r="J6" s="1" t="s">
        <v>30</v>
      </c>
      <c r="K6" s="1" t="s">
        <v>33</v>
      </c>
      <c r="L6" s="1" t="s">
        <v>29</v>
      </c>
      <c r="M6" s="1" t="s">
        <v>29</v>
      </c>
      <c r="N6" s="1" t="s">
        <v>39</v>
      </c>
      <c r="O6" s="1" t="s">
        <v>40</v>
      </c>
      <c r="P6" s="1" t="s">
        <v>41</v>
      </c>
      <c r="Q6" s="1" t="s">
        <v>42</v>
      </c>
      <c r="R6" s="1" t="s">
        <v>43</v>
      </c>
      <c r="S6" s="1" t="s">
        <v>44</v>
      </c>
      <c r="T6" s="1" t="s">
        <v>45</v>
      </c>
      <c r="U6" s="1" t="s">
        <v>46</v>
      </c>
      <c r="V6" s="1" t="s">
        <v>48</v>
      </c>
    </row>
    <row r="7" spans="1:22" ht="52.5" customHeight="1" x14ac:dyDescent="0.5">
      <c r="A7" s="11" t="s">
        <v>6</v>
      </c>
      <c r="B7" s="15">
        <v>0</v>
      </c>
      <c r="C7" s="16">
        <v>10000</v>
      </c>
      <c r="D7" s="16">
        <v>350000</v>
      </c>
      <c r="E7" s="15">
        <v>0.4</v>
      </c>
      <c r="F7" s="17">
        <v>175</v>
      </c>
      <c r="G7" s="17">
        <v>40</v>
      </c>
      <c r="H7" s="17">
        <v>30</v>
      </c>
      <c r="I7" s="17">
        <v>100</v>
      </c>
      <c r="J7" s="18">
        <v>1</v>
      </c>
      <c r="K7" s="18">
        <v>1</v>
      </c>
      <c r="L7" s="17"/>
      <c r="M7" s="17"/>
      <c r="N7" s="17">
        <v>6</v>
      </c>
      <c r="O7" s="17">
        <v>6.5</v>
      </c>
      <c r="P7" s="17">
        <f>0.55</f>
        <v>0.55000000000000004</v>
      </c>
      <c r="Q7" s="17">
        <f>0.6*1.5</f>
        <v>0.89999999999999991</v>
      </c>
      <c r="R7" s="17">
        <f>7500</f>
        <v>7500</v>
      </c>
      <c r="S7" s="17">
        <v>100</v>
      </c>
      <c r="T7" s="22">
        <v>25</v>
      </c>
      <c r="U7" s="22">
        <v>10</v>
      </c>
      <c r="V7" s="17">
        <v>50</v>
      </c>
    </row>
    <row r="8" spans="1:22" ht="52.5" customHeight="1" x14ac:dyDescent="0.5">
      <c r="A8" s="11" t="s">
        <v>0</v>
      </c>
      <c r="B8" s="15">
        <v>0.03</v>
      </c>
      <c r="C8" s="16">
        <v>10000</v>
      </c>
      <c r="D8" s="16">
        <v>400000</v>
      </c>
      <c r="E8" s="15">
        <v>0.38</v>
      </c>
      <c r="F8" s="17">
        <v>175</v>
      </c>
      <c r="G8" s="17">
        <v>30</v>
      </c>
      <c r="H8" s="17">
        <v>15</v>
      </c>
      <c r="I8" s="17">
        <v>80</v>
      </c>
      <c r="J8" s="19">
        <v>1.2</v>
      </c>
      <c r="K8" s="19">
        <v>1</v>
      </c>
      <c r="L8" s="17"/>
      <c r="M8" s="17"/>
      <c r="N8" s="17">
        <v>6</v>
      </c>
      <c r="O8" s="17">
        <v>6.5</v>
      </c>
      <c r="P8" s="17">
        <f t="shared" ref="P8:P13" si="0">0.55</f>
        <v>0.55000000000000004</v>
      </c>
      <c r="Q8" s="17">
        <f>0.6*1.5</f>
        <v>0.89999999999999991</v>
      </c>
      <c r="R8" s="17">
        <f>7500</f>
        <v>7500</v>
      </c>
      <c r="S8" s="17">
        <v>100</v>
      </c>
      <c r="T8" s="22">
        <v>25</v>
      </c>
      <c r="U8" s="22">
        <v>10</v>
      </c>
      <c r="V8" s="17">
        <v>50</v>
      </c>
    </row>
    <row r="9" spans="1:22" ht="52.5" customHeight="1" x14ac:dyDescent="0.5">
      <c r="A9" s="11" t="s">
        <v>1</v>
      </c>
      <c r="B9" s="15">
        <v>0.06</v>
      </c>
      <c r="C9" s="16">
        <v>10000</v>
      </c>
      <c r="D9" s="16">
        <v>350000</v>
      </c>
      <c r="E9" s="15">
        <v>0.4</v>
      </c>
      <c r="F9" s="17">
        <v>175</v>
      </c>
      <c r="G9" s="17">
        <v>40</v>
      </c>
      <c r="H9" s="17">
        <v>20</v>
      </c>
      <c r="I9" s="17">
        <v>50</v>
      </c>
      <c r="J9" s="19">
        <v>0.8</v>
      </c>
      <c r="K9" s="19">
        <v>1</v>
      </c>
      <c r="L9" s="17"/>
      <c r="M9" s="17"/>
      <c r="N9" s="17">
        <v>8</v>
      </c>
      <c r="O9" s="17">
        <v>6.5</v>
      </c>
      <c r="P9" s="17">
        <f t="shared" si="0"/>
        <v>0.55000000000000004</v>
      </c>
      <c r="Q9" s="17">
        <f>2.2</f>
        <v>2.2000000000000002</v>
      </c>
      <c r="R9" s="17">
        <f>7500</f>
        <v>7500</v>
      </c>
      <c r="S9" s="17">
        <v>0</v>
      </c>
      <c r="T9" s="22">
        <v>0</v>
      </c>
      <c r="U9" s="22">
        <v>0</v>
      </c>
      <c r="V9" s="17">
        <v>0</v>
      </c>
    </row>
    <row r="10" spans="1:22" ht="52.5" customHeight="1" x14ac:dyDescent="0.5">
      <c r="A10" s="11" t="s">
        <v>2</v>
      </c>
      <c r="B10" s="15">
        <v>0.06</v>
      </c>
      <c r="C10" s="16">
        <v>10000</v>
      </c>
      <c r="D10" s="16">
        <v>350000</v>
      </c>
      <c r="E10" s="15">
        <v>0.4</v>
      </c>
      <c r="F10" s="17">
        <v>175</v>
      </c>
      <c r="G10" s="17">
        <v>40</v>
      </c>
      <c r="H10" s="17">
        <v>20</v>
      </c>
      <c r="I10" s="17">
        <v>60</v>
      </c>
      <c r="J10" s="19">
        <v>1.1000000000000001</v>
      </c>
      <c r="K10" s="19">
        <v>1</v>
      </c>
      <c r="L10" s="17"/>
      <c r="M10" s="17"/>
      <c r="N10" s="17">
        <v>8</v>
      </c>
      <c r="O10" s="17">
        <v>6.5</v>
      </c>
      <c r="P10" s="17">
        <f t="shared" si="0"/>
        <v>0.55000000000000004</v>
      </c>
      <c r="Q10" s="17">
        <f>2.2</f>
        <v>2.2000000000000002</v>
      </c>
      <c r="R10" s="17">
        <f>7500</f>
        <v>7500</v>
      </c>
      <c r="S10" s="17">
        <v>100</v>
      </c>
      <c r="T10" s="22">
        <v>25</v>
      </c>
      <c r="U10" s="22">
        <v>10</v>
      </c>
      <c r="V10" s="17">
        <v>50</v>
      </c>
    </row>
    <row r="11" spans="1:22" ht="52.5" customHeight="1" x14ac:dyDescent="0.5">
      <c r="A11" s="11" t="s">
        <v>37</v>
      </c>
      <c r="B11" s="15">
        <v>0.06</v>
      </c>
      <c r="C11" s="16">
        <v>40000</v>
      </c>
      <c r="D11" s="16">
        <v>190000</v>
      </c>
      <c r="E11" s="15">
        <v>0.16</v>
      </c>
      <c r="F11" s="17">
        <v>150</v>
      </c>
      <c r="G11" s="17">
        <v>20</v>
      </c>
      <c r="H11" s="17">
        <v>5</v>
      </c>
      <c r="I11" s="17">
        <v>60</v>
      </c>
      <c r="J11" s="19">
        <v>0.8</v>
      </c>
      <c r="K11" s="19">
        <v>1.2</v>
      </c>
      <c r="L11" s="17"/>
      <c r="M11" s="17"/>
      <c r="N11" s="17">
        <v>8</v>
      </c>
      <c r="O11" s="17">
        <v>6.5</v>
      </c>
      <c r="P11" s="17">
        <f t="shared" si="0"/>
        <v>0.55000000000000004</v>
      </c>
      <c r="Q11" s="17">
        <f>2.2</f>
        <v>2.2000000000000002</v>
      </c>
      <c r="R11" s="17">
        <f>7500</f>
        <v>7500</v>
      </c>
      <c r="S11" s="17">
        <v>0</v>
      </c>
      <c r="T11" s="22">
        <v>0</v>
      </c>
      <c r="U11" s="22">
        <v>0</v>
      </c>
      <c r="V11" s="17">
        <v>0</v>
      </c>
    </row>
    <row r="12" spans="1:22" ht="52.5" customHeight="1" x14ac:dyDescent="0.5">
      <c r="A12" s="11" t="s">
        <v>3</v>
      </c>
      <c r="B12" s="15">
        <v>0.1</v>
      </c>
      <c r="C12" s="16">
        <v>10000</v>
      </c>
      <c r="D12" s="16">
        <v>190000</v>
      </c>
      <c r="E12" s="15">
        <v>0.25</v>
      </c>
      <c r="F12" s="17">
        <v>200</v>
      </c>
      <c r="G12" s="17">
        <v>1</v>
      </c>
      <c r="H12" s="17">
        <v>10</v>
      </c>
      <c r="I12" s="17">
        <v>50</v>
      </c>
      <c r="J12" s="19">
        <v>0.25</v>
      </c>
      <c r="K12" s="19">
        <v>1.1000000000000001</v>
      </c>
      <c r="L12" s="17"/>
      <c r="M12" s="17"/>
      <c r="N12" s="17">
        <v>6</v>
      </c>
      <c r="O12" s="17">
        <v>6.5</v>
      </c>
      <c r="P12" s="17">
        <f t="shared" si="0"/>
        <v>0.55000000000000004</v>
      </c>
      <c r="Q12" s="17">
        <f>0.6*1.5</f>
        <v>0.89999999999999991</v>
      </c>
      <c r="R12" s="17">
        <f>7500</f>
        <v>7500</v>
      </c>
      <c r="S12" s="17">
        <v>0</v>
      </c>
      <c r="T12" s="22">
        <v>0</v>
      </c>
      <c r="U12" s="22">
        <v>0</v>
      </c>
      <c r="V12" s="17">
        <v>0</v>
      </c>
    </row>
    <row r="13" spans="1:22" ht="52.5" customHeight="1" x14ac:dyDescent="0.5">
      <c r="A13" s="11" t="s">
        <v>9</v>
      </c>
      <c r="B13" s="15">
        <v>0</v>
      </c>
      <c r="C13" s="16">
        <v>10000</v>
      </c>
      <c r="D13" s="16">
        <v>350000</v>
      </c>
      <c r="E13" s="15">
        <v>0.4</v>
      </c>
      <c r="F13" s="17">
        <v>175</v>
      </c>
      <c r="G13" s="17">
        <v>30</v>
      </c>
      <c r="H13" s="17">
        <v>20</v>
      </c>
      <c r="I13" s="17">
        <v>150</v>
      </c>
      <c r="J13" s="19">
        <v>1</v>
      </c>
      <c r="K13" s="19">
        <v>0.5</v>
      </c>
      <c r="L13" s="17"/>
      <c r="M13" s="17"/>
      <c r="N13" s="17">
        <v>6</v>
      </c>
      <c r="O13" s="17">
        <v>6.5</v>
      </c>
      <c r="P13" s="17">
        <f t="shared" si="0"/>
        <v>0.55000000000000004</v>
      </c>
      <c r="Q13" s="17">
        <f>0.6*1.5</f>
        <v>0.89999999999999991</v>
      </c>
      <c r="R13" s="17">
        <f>7500</f>
        <v>7500</v>
      </c>
      <c r="S13" s="17">
        <v>50</v>
      </c>
      <c r="T13" s="22">
        <v>5</v>
      </c>
      <c r="U13" s="22">
        <v>3</v>
      </c>
      <c r="V13" s="17">
        <v>25</v>
      </c>
    </row>
    <row r="14" spans="1:22" ht="52.5" customHeight="1" x14ac:dyDescent="0.5">
      <c r="A14" s="11" t="s">
        <v>34</v>
      </c>
      <c r="B14" s="15">
        <v>0</v>
      </c>
      <c r="C14" s="16">
        <v>2000</v>
      </c>
      <c r="D14" s="16">
        <v>20000</v>
      </c>
      <c r="E14" s="20">
        <v>1.4999999999999999E-2</v>
      </c>
      <c r="F14" s="17">
        <v>200</v>
      </c>
      <c r="G14" s="17">
        <v>0</v>
      </c>
      <c r="H14" s="17">
        <v>0</v>
      </c>
      <c r="I14" s="17">
        <v>45</v>
      </c>
      <c r="J14" s="19">
        <v>0.12</v>
      </c>
      <c r="K14" s="19">
        <v>1.1000000000000001</v>
      </c>
      <c r="L14" s="17"/>
      <c r="M14" s="17"/>
      <c r="N14" s="17"/>
      <c r="O14" s="17"/>
      <c r="P14" s="17"/>
      <c r="Q14" s="17"/>
      <c r="R14" s="17"/>
      <c r="S14" s="17">
        <v>0</v>
      </c>
      <c r="T14" s="22">
        <v>0</v>
      </c>
      <c r="U14" s="22">
        <v>0</v>
      </c>
      <c r="V14" s="17">
        <v>0</v>
      </c>
    </row>
    <row r="15" spans="1:22" ht="52.5" customHeight="1" x14ac:dyDescent="0.5">
      <c r="A15" s="11" t="s">
        <v>35</v>
      </c>
      <c r="B15" s="15">
        <v>0</v>
      </c>
      <c r="C15" s="16">
        <v>5000</v>
      </c>
      <c r="D15" s="16">
        <v>0</v>
      </c>
      <c r="E15" s="15">
        <v>0.02</v>
      </c>
      <c r="F15" s="17">
        <v>200</v>
      </c>
      <c r="G15" s="17">
        <v>0</v>
      </c>
      <c r="H15" s="17">
        <v>0</v>
      </c>
      <c r="I15" s="17">
        <v>50</v>
      </c>
      <c r="J15" s="19">
        <v>0.1</v>
      </c>
      <c r="K15" s="19">
        <v>1.1000000000000001</v>
      </c>
      <c r="L15" s="17"/>
      <c r="M15" s="17"/>
      <c r="N15" s="17"/>
      <c r="O15" s="17"/>
      <c r="P15" s="17"/>
      <c r="Q15" s="17"/>
      <c r="R15" s="17"/>
      <c r="S15" s="17">
        <v>0</v>
      </c>
      <c r="T15" s="22">
        <v>0</v>
      </c>
      <c r="U15" s="22">
        <v>0</v>
      </c>
      <c r="V15" s="17">
        <v>0</v>
      </c>
    </row>
    <row r="16" spans="1:22" ht="52.5" customHeight="1" x14ac:dyDescent="0.25">
      <c r="A16" s="11" t="s">
        <v>36</v>
      </c>
      <c r="B16" s="15">
        <v>0</v>
      </c>
      <c r="C16" s="16">
        <v>10000</v>
      </c>
      <c r="D16" s="16">
        <v>350000</v>
      </c>
      <c r="E16" s="15">
        <v>0</v>
      </c>
      <c r="F16" s="17">
        <v>175</v>
      </c>
      <c r="G16" s="17">
        <v>0</v>
      </c>
      <c r="H16" s="17">
        <v>0</v>
      </c>
      <c r="I16" s="17">
        <v>150</v>
      </c>
      <c r="J16" s="19">
        <v>1</v>
      </c>
      <c r="K16" s="19">
        <v>0.9</v>
      </c>
      <c r="L16" s="17"/>
      <c r="M16" s="17"/>
      <c r="N16" s="17">
        <v>0</v>
      </c>
      <c r="O16" s="17">
        <v>0</v>
      </c>
      <c r="P16" s="17">
        <v>0</v>
      </c>
      <c r="Q16" s="17">
        <v>0</v>
      </c>
      <c r="R16" s="17">
        <v>0</v>
      </c>
      <c r="S16" s="17">
        <v>0</v>
      </c>
      <c r="T16" s="17">
        <v>0</v>
      </c>
      <c r="U16" s="17">
        <v>0</v>
      </c>
    </row>
    <row r="18" spans="4:5" ht="52.5" customHeight="1" x14ac:dyDescent="0.25">
      <c r="D18" s="14"/>
    </row>
    <row r="19" spans="4:5" ht="52.5" customHeight="1" x14ac:dyDescent="0.25">
      <c r="E19" s="14">
        <f>(17.49-16.83)/17.49</f>
        <v>3.7735849056603786E-2</v>
      </c>
    </row>
  </sheetData>
  <mergeCells count="1">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Jacot</dc:creator>
  <cp:lastModifiedBy>Michael Jacot</cp:lastModifiedBy>
  <dcterms:created xsi:type="dcterms:W3CDTF">2015-06-05T18:17:20Z</dcterms:created>
  <dcterms:modified xsi:type="dcterms:W3CDTF">2024-06-06T17:45:17Z</dcterms:modified>
</cp:coreProperties>
</file>