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ta" sheetId="1" r:id="rId1"/>
    <sheet name="Desriptive Statistics" sheetId="2" r:id="rId2"/>
    <sheet name="Correlation" sheetId="3" r:id="rId3"/>
    <sheet name="T- Test" sheetId="4" r:id="rId4"/>
    <sheet name="Regression" sheetId="5" r:id="rId5"/>
  </sheets>
  <calcPr calcId="152511"/>
</workbook>
</file>

<file path=xl/calcChain.xml><?xml version="1.0" encoding="utf-8"?>
<calcChain xmlns="http://schemas.openxmlformats.org/spreadsheetml/2006/main">
  <c r="E34" i="1" l="1"/>
  <c r="E33" i="1"/>
  <c r="I4" i="1"/>
  <c r="I8" i="1"/>
  <c r="I12" i="1"/>
  <c r="I16" i="1"/>
  <c r="I20" i="1"/>
  <c r="I24" i="1"/>
  <c r="I28" i="1"/>
  <c r="I32" i="1"/>
  <c r="H2" i="1"/>
  <c r="I2" i="1" s="1"/>
  <c r="H3" i="1"/>
  <c r="I3" i="1" s="1"/>
  <c r="H4" i="1"/>
  <c r="H5" i="1"/>
  <c r="I5" i="1" s="1"/>
  <c r="H6" i="1"/>
  <c r="I6" i="1" s="1"/>
  <c r="H7" i="1"/>
  <c r="I7" i="1" s="1"/>
  <c r="H8" i="1"/>
  <c r="H9" i="1"/>
  <c r="I9" i="1" s="1"/>
  <c r="H10" i="1"/>
  <c r="I10" i="1" s="1"/>
  <c r="H11" i="1"/>
  <c r="I11" i="1" s="1"/>
  <c r="H12" i="1"/>
  <c r="H13" i="1"/>
  <c r="I13" i="1" s="1"/>
  <c r="H14" i="1"/>
  <c r="I14" i="1" s="1"/>
  <c r="H15" i="1"/>
  <c r="I15" i="1" s="1"/>
  <c r="H16" i="1"/>
  <c r="H17" i="1"/>
  <c r="I17" i="1" s="1"/>
  <c r="H18" i="1"/>
  <c r="I18" i="1" s="1"/>
  <c r="H19" i="1"/>
  <c r="I19" i="1" s="1"/>
  <c r="H20" i="1"/>
  <c r="H21" i="1"/>
  <c r="I21" i="1" s="1"/>
  <c r="H22" i="1"/>
  <c r="I22" i="1" s="1"/>
  <c r="H23" i="1"/>
  <c r="I23" i="1" s="1"/>
  <c r="H24" i="1"/>
  <c r="H25" i="1"/>
  <c r="I25" i="1" s="1"/>
  <c r="H26" i="1"/>
  <c r="I26" i="1" s="1"/>
  <c r="H27" i="1"/>
  <c r="I27" i="1" s="1"/>
  <c r="H28" i="1"/>
  <c r="H29" i="1"/>
  <c r="I29" i="1" s="1"/>
  <c r="H30" i="1"/>
  <c r="I30" i="1" s="1"/>
  <c r="H31" i="1"/>
  <c r="I31" i="1" s="1"/>
  <c r="H32" i="1"/>
  <c r="I33" i="1" l="1"/>
</calcChain>
</file>

<file path=xl/sharedStrings.xml><?xml version="1.0" encoding="utf-8"?>
<sst xmlns="http://schemas.openxmlformats.org/spreadsheetml/2006/main" count="151" uniqueCount="64">
  <si>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</si>
  <si>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</si>
  <si>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</si>
  <si>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</si>
  <si>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</si>
  <si>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</si>
  <si>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</si>
  <si>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</si>
  <si>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Beach</t>
  </si>
  <si>
    <t>Sales</t>
  </si>
  <si>
    <t>Revenue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</si>
  <si>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</si>
  <si>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</si>
  <si>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</si>
  <si>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</si>
  <si>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</si>
  <si>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</si>
  <si>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</si>
  <si>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</si>
  <si>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</si>
  <si>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</si>
  <si>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</si>
  <si>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</si>
  <si>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</si>
  <si>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LeafLets</t>
  </si>
  <si>
    <t>t-Test: Two-Sample Assuming Equal Variances</t>
  </si>
  <si>
    <t>Variable 1</t>
  </si>
  <si>
    <t>Variable 2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</si>
  <si>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</si>
  <si>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</si>
  <si>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</si>
  <si>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</si>
  <si>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</si>
  <si>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</si>
  <si>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</si>
  <si>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</si>
  <si>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</si>
  <si>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</si>
  <si>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SUMMARY OUTPUT</t>
  </si>
  <si>
    <t>Regression Statistics</t>
  </si>
  <si>
    <t>Multiple R</t>
  </si>
  <si>
    <t>R Square</t>
  </si>
  <si>
    <t>Adjusted R Square</t>
  </si>
  <si>
    <t>ANOVA</t>
  </si>
  <si>
    <t>Regression</t>
  </si>
  <si>
    <t>Residual</t>
  </si>
  <si>
    <t>Total</t>
  </si>
  <si>
    <t>Intercept</t>
  </si>
  <si>
    <t>SS</t>
  </si>
  <si>
    <t>MS</t>
  </si>
  <si>
    <t>F</t>
  </si>
  <si>
    <t>Significance F</t>
  </si>
  <si>
    <t>Coefficients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</si>
  <si>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</si>
  <si>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</si>
  <si>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</si>
  <si>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</si>
  <si>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</si>
  <si>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</si>
  <si>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</si>
  <si>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</si>
  <si>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</si>
  <si>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Standard Residuals</t>
  </si>
  <si>
    <t>Temperaure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</si>
</sst>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2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Vs Date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Data!$I$1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Data!$A$2:$A$34</c:f>
              <c:numCache>
                <c:formatCode>m/d/yyyy</c:formatCode>
                <c:ptCount val="33"/>
                <c:pt idx="0">
                  <c:v>42552</c:v>
                </c:pt>
                <c:pt idx="1">
                  <c:v>42553</c:v>
                </c:pt>
                <c:pt idx="2">
                  <c:v>42554</c:v>
                </c:pt>
                <c:pt idx="3">
                  <c:v>42555</c:v>
                </c:pt>
                <c:pt idx="4">
                  <c:v>42556</c:v>
                </c:pt>
                <c:pt idx="5">
                  <c:v>42557</c:v>
                </c:pt>
                <c:pt idx="6">
                  <c:v>42558</c:v>
                </c:pt>
                <c:pt idx="7">
                  <c:v>42559</c:v>
                </c:pt>
                <c:pt idx="8">
                  <c:v>42560</c:v>
                </c:pt>
                <c:pt idx="9">
                  <c:v>42561</c:v>
                </c:pt>
                <c:pt idx="10">
                  <c:v>42562</c:v>
                </c:pt>
                <c:pt idx="11">
                  <c:v>42563</c:v>
                </c:pt>
                <c:pt idx="12">
                  <c:v>42564</c:v>
                </c:pt>
                <c:pt idx="13">
                  <c:v>42565</c:v>
                </c:pt>
                <c:pt idx="14">
                  <c:v>42566</c:v>
                </c:pt>
                <c:pt idx="15">
                  <c:v>42567</c:v>
                </c:pt>
                <c:pt idx="16">
                  <c:v>42568</c:v>
                </c:pt>
                <c:pt idx="17">
                  <c:v>42569</c:v>
                </c:pt>
                <c:pt idx="18">
                  <c:v>42570</c:v>
                </c:pt>
                <c:pt idx="19">
                  <c:v>42571</c:v>
                </c:pt>
                <c:pt idx="20">
                  <c:v>42572</c:v>
                </c:pt>
                <c:pt idx="21">
                  <c:v>42573</c:v>
                </c:pt>
                <c:pt idx="22">
                  <c:v>42574</c:v>
                </c:pt>
                <c:pt idx="23">
                  <c:v>42575</c:v>
                </c:pt>
                <c:pt idx="24">
                  <c:v>42576</c:v>
                </c:pt>
                <c:pt idx="25">
                  <c:v>42577</c:v>
                </c:pt>
                <c:pt idx="26">
                  <c:v>42578</c:v>
                </c:pt>
                <c:pt idx="27">
                  <c:v>42579</c:v>
                </c:pt>
                <c:pt idx="28">
                  <c:v>42580</c:v>
                </c:pt>
                <c:pt idx="29">
                  <c:v>42581</c:v>
                </c:pt>
                <c:pt idx="30">
                  <c:v>42582</c:v>
                </c:pt>
              </c:numCache>
            </c:numRef>
          </c:cat>
          <c:val>
            <c:numRef>
              <c:f>Data!$I$2:$I$34</c:f>
              <c:numCache>
                <c:formatCode>General</c:formatCode>
                <c:ptCount val="33"/>
                <c:pt idx="0">
                  <c:v>41</c:v>
                </c:pt>
                <c:pt idx="1">
                  <c:v>41.25</c:v>
                </c:pt>
                <c:pt idx="2">
                  <c:v>46.75</c:v>
                </c:pt>
                <c:pt idx="3">
                  <c:v>58.25</c:v>
                </c:pt>
                <c:pt idx="4">
                  <c:v>69.25</c:v>
                </c:pt>
                <c:pt idx="5">
                  <c:v>43</c:v>
                </c:pt>
                <c:pt idx="6">
                  <c:v>61</c:v>
                </c:pt>
                <c:pt idx="7">
                  <c:v>52.25</c:v>
                </c:pt>
                <c:pt idx="8">
                  <c:v>57.25</c:v>
                </c:pt>
                <c:pt idx="9">
                  <c:v>59.5</c:v>
                </c:pt>
                <c:pt idx="10">
                  <c:v>70.5</c:v>
                </c:pt>
                <c:pt idx="11">
                  <c:v>56.25</c:v>
                </c:pt>
                <c:pt idx="12">
                  <c:v>46</c:v>
                </c:pt>
                <c:pt idx="13">
                  <c:v>51.75</c:v>
                </c:pt>
                <c:pt idx="14">
                  <c:v>80</c:v>
                </c:pt>
                <c:pt idx="15">
                  <c:v>65.5</c:v>
                </c:pt>
                <c:pt idx="16">
                  <c:v>95.5</c:v>
                </c:pt>
                <c:pt idx="17">
                  <c:v>111.5</c:v>
                </c:pt>
                <c:pt idx="18">
                  <c:v>103.5</c:v>
                </c:pt>
                <c:pt idx="19">
                  <c:v>56.5</c:v>
                </c:pt>
                <c:pt idx="20">
                  <c:v>66.5</c:v>
                </c:pt>
                <c:pt idx="21">
                  <c:v>93.5</c:v>
                </c:pt>
                <c:pt idx="22">
                  <c:v>101</c:v>
                </c:pt>
                <c:pt idx="23">
                  <c:v>101.5</c:v>
                </c:pt>
                <c:pt idx="24">
                  <c:v>134.5</c:v>
                </c:pt>
                <c:pt idx="25">
                  <c:v>106.75</c:v>
                </c:pt>
                <c:pt idx="26">
                  <c:v>60.199999999999996</c:v>
                </c:pt>
                <c:pt idx="27">
                  <c:v>55.65</c:v>
                </c:pt>
                <c:pt idx="28">
                  <c:v>58.099999999999994</c:v>
                </c:pt>
                <c:pt idx="29">
                  <c:v>50.75</c:v>
                </c:pt>
                <c:pt idx="30">
                  <c:v>43.05</c:v>
                </c:pt>
                <c:pt idx="31">
                  <c:v>2138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3073712"/>
        <c:axId val="1523074256"/>
      </c:lineChart>
      <c:dateAx>
        <c:axId val="152307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074256"/>
        <c:crosses val="autoZero"/>
        <c:auto val="1"/>
        <c:lblOffset val="100"/>
        <c:baseTimeUnit val="days"/>
      </c:dateAx>
      <c:valAx>
        <c:axId val="1523074256"/>
        <c:scaling>
          <c:orientation val="minMax"/>
          <c:max val="1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07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LeafLets Vs 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Data!$F$2:$F$34</c:f>
              <c:numCache>
                <c:formatCode>General</c:formatCode>
                <c:ptCount val="33"/>
                <c:pt idx="0">
                  <c:v>90</c:v>
                </c:pt>
                <c:pt idx="1">
                  <c:v>90</c:v>
                </c:pt>
                <c:pt idx="2">
                  <c:v>104</c:v>
                </c:pt>
                <c:pt idx="3">
                  <c:v>98</c:v>
                </c:pt>
                <c:pt idx="4">
                  <c:v>135</c:v>
                </c:pt>
                <c:pt idx="5">
                  <c:v>90</c:v>
                </c:pt>
                <c:pt idx="6">
                  <c:v>135</c:v>
                </c:pt>
                <c:pt idx="7">
                  <c:v>113</c:v>
                </c:pt>
                <c:pt idx="8">
                  <c:v>126</c:v>
                </c:pt>
                <c:pt idx="9">
                  <c:v>131</c:v>
                </c:pt>
                <c:pt idx="10">
                  <c:v>135</c:v>
                </c:pt>
                <c:pt idx="11">
                  <c:v>99</c:v>
                </c:pt>
                <c:pt idx="12">
                  <c:v>99</c:v>
                </c:pt>
                <c:pt idx="13">
                  <c:v>113</c:v>
                </c:pt>
                <c:pt idx="14">
                  <c:v>108</c:v>
                </c:pt>
                <c:pt idx="15">
                  <c:v>90</c:v>
                </c:pt>
                <c:pt idx="16">
                  <c:v>126</c:v>
                </c:pt>
                <c:pt idx="17">
                  <c:v>122</c:v>
                </c:pt>
                <c:pt idx="18">
                  <c:v>113</c:v>
                </c:pt>
                <c:pt idx="19">
                  <c:v>101</c:v>
                </c:pt>
                <c:pt idx="20">
                  <c:v>90</c:v>
                </c:pt>
                <c:pt idx="21">
                  <c:v>108</c:v>
                </c:pt>
                <c:pt idx="22">
                  <c:v>117</c:v>
                </c:pt>
                <c:pt idx="23">
                  <c:v>117</c:v>
                </c:pt>
                <c:pt idx="24">
                  <c:v>135</c:v>
                </c:pt>
                <c:pt idx="25">
                  <c:v>158</c:v>
                </c:pt>
                <c:pt idx="26">
                  <c:v>99</c:v>
                </c:pt>
                <c:pt idx="27">
                  <c:v>90</c:v>
                </c:pt>
                <c:pt idx="28">
                  <c:v>95</c:v>
                </c:pt>
                <c:pt idx="29">
                  <c:v>81</c:v>
                </c:pt>
                <c:pt idx="30">
                  <c:v>68</c:v>
                </c:pt>
              </c:numCache>
            </c:numRef>
          </c:xVal>
          <c:yVal>
            <c:numRef>
              <c:f>Data!$H$2:$H$34</c:f>
              <c:numCache>
                <c:formatCode>General</c:formatCode>
                <c:ptCount val="33"/>
                <c:pt idx="0">
                  <c:v>164</c:v>
                </c:pt>
                <c:pt idx="1">
                  <c:v>165</c:v>
                </c:pt>
                <c:pt idx="2">
                  <c:v>187</c:v>
                </c:pt>
                <c:pt idx="3">
                  <c:v>233</c:v>
                </c:pt>
                <c:pt idx="4">
                  <c:v>277</c:v>
                </c:pt>
                <c:pt idx="5">
                  <c:v>172</c:v>
                </c:pt>
                <c:pt idx="6">
                  <c:v>244</c:v>
                </c:pt>
                <c:pt idx="7">
                  <c:v>209</c:v>
                </c:pt>
                <c:pt idx="8">
                  <c:v>229</c:v>
                </c:pt>
                <c:pt idx="9">
                  <c:v>238</c:v>
                </c:pt>
                <c:pt idx="10">
                  <c:v>282</c:v>
                </c:pt>
                <c:pt idx="11">
                  <c:v>225</c:v>
                </c:pt>
                <c:pt idx="12">
                  <c:v>184</c:v>
                </c:pt>
                <c:pt idx="13">
                  <c:v>207</c:v>
                </c:pt>
                <c:pt idx="14">
                  <c:v>160</c:v>
                </c:pt>
                <c:pt idx="15">
                  <c:v>131</c:v>
                </c:pt>
                <c:pt idx="16">
                  <c:v>191</c:v>
                </c:pt>
                <c:pt idx="17">
                  <c:v>223</c:v>
                </c:pt>
                <c:pt idx="18">
                  <c:v>207</c:v>
                </c:pt>
                <c:pt idx="19">
                  <c:v>113</c:v>
                </c:pt>
                <c:pt idx="20">
                  <c:v>133</c:v>
                </c:pt>
                <c:pt idx="21">
                  <c:v>187</c:v>
                </c:pt>
                <c:pt idx="22">
                  <c:v>202</c:v>
                </c:pt>
                <c:pt idx="23">
                  <c:v>203</c:v>
                </c:pt>
                <c:pt idx="24">
                  <c:v>269</c:v>
                </c:pt>
                <c:pt idx="25">
                  <c:v>305</c:v>
                </c:pt>
                <c:pt idx="26">
                  <c:v>172</c:v>
                </c:pt>
                <c:pt idx="27">
                  <c:v>159</c:v>
                </c:pt>
                <c:pt idx="28">
                  <c:v>166</c:v>
                </c:pt>
                <c:pt idx="29">
                  <c:v>145</c:v>
                </c:pt>
                <c:pt idx="30">
                  <c:v>123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940960"/>
        <c:axId val="1677944768"/>
      </c:scatterChart>
      <c:valAx>
        <c:axId val="167794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LeafLets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944768"/>
        <c:crosses val="autoZero"/>
        <c:crossBetween val="midCat"/>
      </c:valAx>
      <c:valAx>
        <c:axId val="167794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8499234470691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94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Temperature Line Fit  Plot</a:t>
            </a:r>
          </a:p>
        </c:rich>
      </c:tx>
      <c:layout>
        <c:manualLayout>
          <c:xMode val="edge"/>
          <c:yMode val="edge"/>
          <c:x val="0.16940097331583551"/>
          <c:y val="3.9408866995073892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Data!$E$2:$E$32</c:f>
              <c:numCache>
                <c:formatCode>General</c:formatCode>
                <c:ptCount val="31"/>
                <c:pt idx="0">
                  <c:v>70</c:v>
                </c:pt>
                <c:pt idx="1">
                  <c:v>72</c:v>
                </c:pt>
                <c:pt idx="2">
                  <c:v>71</c:v>
                </c:pt>
                <c:pt idx="3">
                  <c:v>76</c:v>
                </c:pt>
                <c:pt idx="4">
                  <c:v>78</c:v>
                </c:pt>
                <c:pt idx="5">
                  <c:v>82</c:v>
                </c:pt>
                <c:pt idx="6">
                  <c:v>81</c:v>
                </c:pt>
                <c:pt idx="7">
                  <c:v>82</c:v>
                </c:pt>
                <c:pt idx="8">
                  <c:v>80</c:v>
                </c:pt>
                <c:pt idx="9">
                  <c:v>82</c:v>
                </c:pt>
                <c:pt idx="10">
                  <c:v>83</c:v>
                </c:pt>
                <c:pt idx="11">
                  <c:v>84</c:v>
                </c:pt>
                <c:pt idx="12">
                  <c:v>77</c:v>
                </c:pt>
                <c:pt idx="13">
                  <c:v>78</c:v>
                </c:pt>
                <c:pt idx="14">
                  <c:v>75</c:v>
                </c:pt>
                <c:pt idx="15">
                  <c:v>74</c:v>
                </c:pt>
                <c:pt idx="16">
                  <c:v>77</c:v>
                </c:pt>
                <c:pt idx="17">
                  <c:v>81</c:v>
                </c:pt>
                <c:pt idx="18">
                  <c:v>78</c:v>
                </c:pt>
                <c:pt idx="19">
                  <c:v>70</c:v>
                </c:pt>
                <c:pt idx="20">
                  <c:v>77</c:v>
                </c:pt>
                <c:pt idx="21">
                  <c:v>80</c:v>
                </c:pt>
                <c:pt idx="22">
                  <c:v>81</c:v>
                </c:pt>
                <c:pt idx="23">
                  <c:v>82</c:v>
                </c:pt>
                <c:pt idx="24">
                  <c:v>84</c:v>
                </c:pt>
                <c:pt idx="25">
                  <c:v>83</c:v>
                </c:pt>
                <c:pt idx="26">
                  <c:v>80</c:v>
                </c:pt>
                <c:pt idx="27">
                  <c:v>82</c:v>
                </c:pt>
                <c:pt idx="28">
                  <c:v>81</c:v>
                </c:pt>
                <c:pt idx="29">
                  <c:v>82</c:v>
                </c:pt>
                <c:pt idx="30">
                  <c:v>82</c:v>
                </c:pt>
              </c:numCache>
            </c:numRef>
          </c:xVal>
          <c:yVal>
            <c:numRef>
              <c:f>Data!$H$2:$H$32</c:f>
              <c:numCache>
                <c:formatCode>General</c:formatCode>
                <c:ptCount val="31"/>
                <c:pt idx="0">
                  <c:v>164</c:v>
                </c:pt>
                <c:pt idx="1">
                  <c:v>165</c:v>
                </c:pt>
                <c:pt idx="2">
                  <c:v>187</c:v>
                </c:pt>
                <c:pt idx="3">
                  <c:v>233</c:v>
                </c:pt>
                <c:pt idx="4">
                  <c:v>277</c:v>
                </c:pt>
                <c:pt idx="5">
                  <c:v>172</c:v>
                </c:pt>
                <c:pt idx="6">
                  <c:v>244</c:v>
                </c:pt>
                <c:pt idx="7">
                  <c:v>209</c:v>
                </c:pt>
                <c:pt idx="8">
                  <c:v>229</c:v>
                </c:pt>
                <c:pt idx="9">
                  <c:v>238</c:v>
                </c:pt>
                <c:pt idx="10">
                  <c:v>282</c:v>
                </c:pt>
                <c:pt idx="11">
                  <c:v>225</c:v>
                </c:pt>
                <c:pt idx="12">
                  <c:v>184</c:v>
                </c:pt>
                <c:pt idx="13">
                  <c:v>207</c:v>
                </c:pt>
                <c:pt idx="14">
                  <c:v>160</c:v>
                </c:pt>
                <c:pt idx="15">
                  <c:v>131</c:v>
                </c:pt>
                <c:pt idx="16">
                  <c:v>191</c:v>
                </c:pt>
                <c:pt idx="17">
                  <c:v>223</c:v>
                </c:pt>
                <c:pt idx="18">
                  <c:v>207</c:v>
                </c:pt>
                <c:pt idx="19">
                  <c:v>113</c:v>
                </c:pt>
                <c:pt idx="20">
                  <c:v>133</c:v>
                </c:pt>
                <c:pt idx="21">
                  <c:v>187</c:v>
                </c:pt>
                <c:pt idx="22">
                  <c:v>202</c:v>
                </c:pt>
                <c:pt idx="23">
                  <c:v>203</c:v>
                </c:pt>
                <c:pt idx="24">
                  <c:v>269</c:v>
                </c:pt>
                <c:pt idx="25">
                  <c:v>305</c:v>
                </c:pt>
                <c:pt idx="26">
                  <c:v>172</c:v>
                </c:pt>
                <c:pt idx="27">
                  <c:v>159</c:v>
                </c:pt>
                <c:pt idx="28">
                  <c:v>166</c:v>
                </c:pt>
                <c:pt idx="29">
                  <c:v>145</c:v>
                </c:pt>
                <c:pt idx="30">
                  <c:v>123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Data!$E$2:$E$32</c:f>
              <c:numCache>
                <c:formatCode>General</c:formatCode>
                <c:ptCount val="31"/>
                <c:pt idx="0">
                  <c:v>70</c:v>
                </c:pt>
                <c:pt idx="1">
                  <c:v>72</c:v>
                </c:pt>
                <c:pt idx="2">
                  <c:v>71</c:v>
                </c:pt>
                <c:pt idx="3">
                  <c:v>76</c:v>
                </c:pt>
                <c:pt idx="4">
                  <c:v>78</c:v>
                </c:pt>
                <c:pt idx="5">
                  <c:v>82</c:v>
                </c:pt>
                <c:pt idx="6">
                  <c:v>81</c:v>
                </c:pt>
                <c:pt idx="7">
                  <c:v>82</c:v>
                </c:pt>
                <c:pt idx="8">
                  <c:v>80</c:v>
                </c:pt>
                <c:pt idx="9">
                  <c:v>82</c:v>
                </c:pt>
                <c:pt idx="10">
                  <c:v>83</c:v>
                </c:pt>
                <c:pt idx="11">
                  <c:v>84</c:v>
                </c:pt>
                <c:pt idx="12">
                  <c:v>77</c:v>
                </c:pt>
                <c:pt idx="13">
                  <c:v>78</c:v>
                </c:pt>
                <c:pt idx="14">
                  <c:v>75</c:v>
                </c:pt>
                <c:pt idx="15">
                  <c:v>74</c:v>
                </c:pt>
                <c:pt idx="16">
                  <c:v>77</c:v>
                </c:pt>
                <c:pt idx="17">
                  <c:v>81</c:v>
                </c:pt>
                <c:pt idx="18">
                  <c:v>78</c:v>
                </c:pt>
                <c:pt idx="19">
                  <c:v>70</c:v>
                </c:pt>
                <c:pt idx="20">
                  <c:v>77</c:v>
                </c:pt>
                <c:pt idx="21">
                  <c:v>80</c:v>
                </c:pt>
                <c:pt idx="22">
                  <c:v>81</c:v>
                </c:pt>
                <c:pt idx="23">
                  <c:v>82</c:v>
                </c:pt>
                <c:pt idx="24">
                  <c:v>84</c:v>
                </c:pt>
                <c:pt idx="25">
                  <c:v>83</c:v>
                </c:pt>
                <c:pt idx="26">
                  <c:v>80</c:v>
                </c:pt>
                <c:pt idx="27">
                  <c:v>82</c:v>
                </c:pt>
                <c:pt idx="28">
                  <c:v>81</c:v>
                </c:pt>
                <c:pt idx="29">
                  <c:v>82</c:v>
                </c:pt>
                <c:pt idx="30">
                  <c:v>82</c:v>
                </c:pt>
              </c:numCache>
            </c:numRef>
          </c:xVal>
          <c:yVal>
            <c:numRef>
              <c:f>Regression!$B$27:$B$57</c:f>
              <c:numCache>
                <c:formatCode>General</c:formatCode>
                <c:ptCount val="31"/>
                <c:pt idx="0">
                  <c:v>152.53981231308501</c:v>
                </c:pt>
                <c:pt idx="1">
                  <c:v>157.3067502325963</c:v>
                </c:pt>
                <c:pt idx="2">
                  <c:v>182.29066217155798</c:v>
                </c:pt>
                <c:pt idx="3">
                  <c:v>182.47912944231439</c:v>
                </c:pt>
                <c:pt idx="4">
                  <c:v>259.57414545129296</c:v>
                </c:pt>
                <c:pt idx="5">
                  <c:v>181.14143983015259</c:v>
                </c:pt>
                <c:pt idx="6">
                  <c:v>266.72455233055985</c:v>
                </c:pt>
                <c:pt idx="7">
                  <c:v>226.10213702090249</c:v>
                </c:pt>
                <c:pt idx="8">
                  <c:v>246.74776707877157</c:v>
                </c:pt>
                <c:pt idx="9">
                  <c:v>261.28876960496763</c:v>
                </c:pt>
                <c:pt idx="10">
                  <c:v>271.49149025007108</c:v>
                </c:pt>
                <c:pt idx="11">
                  <c:v>203.5016940416964</c:v>
                </c:pt>
                <c:pt idx="12">
                  <c:v>186.81741132340699</c:v>
                </c:pt>
                <c:pt idx="13">
                  <c:v>216.56826118187996</c:v>
                </c:pt>
                <c:pt idx="14">
                  <c:v>167.94912420772766</c:v>
                </c:pt>
                <c:pt idx="15">
                  <c:v>130.37902266390691</c:v>
                </c:pt>
                <c:pt idx="16">
                  <c:v>207.90269471130412</c:v>
                </c:pt>
                <c:pt idx="17">
                  <c:v>209.61731886497878</c:v>
                </c:pt>
                <c:pt idx="18">
                  <c:v>184.87359569367931</c:v>
                </c:pt>
                <c:pt idx="19">
                  <c:v>142.34808895959085</c:v>
                </c:pt>
                <c:pt idx="20">
                  <c:v>137.52942954317379</c:v>
                </c:pt>
                <c:pt idx="21">
                  <c:v>179.86646900650581</c:v>
                </c:pt>
                <c:pt idx="22">
                  <c:v>199.84325425829402</c:v>
                </c:pt>
                <c:pt idx="23">
                  <c:v>202.22672321804967</c:v>
                </c:pt>
                <c:pt idx="24">
                  <c:v>242.1802937216261</c:v>
                </c:pt>
                <c:pt idx="25">
                  <c:v>303.77432124554076</c:v>
                </c:pt>
                <c:pt idx="26">
                  <c:v>181.28995200739362</c:v>
                </c:pt>
                <c:pt idx="27">
                  <c:v>168.46357363487232</c:v>
                </c:pt>
                <c:pt idx="28">
                  <c:v>175.85416928180146</c:v>
                </c:pt>
                <c:pt idx="29">
                  <c:v>150.87025734283972</c:v>
                </c:pt>
                <c:pt idx="30">
                  <c:v>125.45768936545934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939872"/>
        <c:axId val="1677932800"/>
      </c:scatterChart>
      <c:valAx>
        <c:axId val="167793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77932800"/>
        <c:crosses val="autoZero"/>
        <c:crossBetween val="midCat"/>
      </c:valAx>
      <c:valAx>
        <c:axId val="1677932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77939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LeafLets Line Fit  Plot</a:t>
            </a:r>
          </a:p>
        </c:rich>
      </c:tx>
      <c:layout>
        <c:manualLayout>
          <c:xMode val="edge"/>
          <c:yMode val="edge"/>
          <c:x val="0.17287319553805774"/>
          <c:y val="4.6204620462046202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Data!$F$2:$F$32</c:f>
              <c:numCache>
                <c:formatCode>General</c:formatCode>
                <c:ptCount val="31"/>
                <c:pt idx="0">
                  <c:v>90</c:v>
                </c:pt>
                <c:pt idx="1">
                  <c:v>90</c:v>
                </c:pt>
                <c:pt idx="2">
                  <c:v>104</c:v>
                </c:pt>
                <c:pt idx="3">
                  <c:v>98</c:v>
                </c:pt>
                <c:pt idx="4">
                  <c:v>135</c:v>
                </c:pt>
                <c:pt idx="5">
                  <c:v>90</c:v>
                </c:pt>
                <c:pt idx="6">
                  <c:v>135</c:v>
                </c:pt>
                <c:pt idx="7">
                  <c:v>113</c:v>
                </c:pt>
                <c:pt idx="8">
                  <c:v>126</c:v>
                </c:pt>
                <c:pt idx="9">
                  <c:v>131</c:v>
                </c:pt>
                <c:pt idx="10">
                  <c:v>135</c:v>
                </c:pt>
                <c:pt idx="11">
                  <c:v>99</c:v>
                </c:pt>
                <c:pt idx="12">
                  <c:v>99</c:v>
                </c:pt>
                <c:pt idx="13">
                  <c:v>113</c:v>
                </c:pt>
                <c:pt idx="14">
                  <c:v>108</c:v>
                </c:pt>
                <c:pt idx="15">
                  <c:v>90</c:v>
                </c:pt>
                <c:pt idx="16">
                  <c:v>126</c:v>
                </c:pt>
                <c:pt idx="17">
                  <c:v>122</c:v>
                </c:pt>
                <c:pt idx="18">
                  <c:v>113</c:v>
                </c:pt>
                <c:pt idx="19">
                  <c:v>101</c:v>
                </c:pt>
                <c:pt idx="20">
                  <c:v>90</c:v>
                </c:pt>
                <c:pt idx="21">
                  <c:v>108</c:v>
                </c:pt>
                <c:pt idx="22">
                  <c:v>117</c:v>
                </c:pt>
                <c:pt idx="23">
                  <c:v>117</c:v>
                </c:pt>
                <c:pt idx="24">
                  <c:v>135</c:v>
                </c:pt>
                <c:pt idx="25">
                  <c:v>158</c:v>
                </c:pt>
                <c:pt idx="26">
                  <c:v>99</c:v>
                </c:pt>
                <c:pt idx="27">
                  <c:v>90</c:v>
                </c:pt>
                <c:pt idx="28">
                  <c:v>95</c:v>
                </c:pt>
                <c:pt idx="29">
                  <c:v>81</c:v>
                </c:pt>
                <c:pt idx="30">
                  <c:v>68</c:v>
                </c:pt>
              </c:numCache>
            </c:numRef>
          </c:xVal>
          <c:yVal>
            <c:numRef>
              <c:f>Data!$H$2:$H$32</c:f>
              <c:numCache>
                <c:formatCode>General</c:formatCode>
                <c:ptCount val="31"/>
                <c:pt idx="0">
                  <c:v>164</c:v>
                </c:pt>
                <c:pt idx="1">
                  <c:v>165</c:v>
                </c:pt>
                <c:pt idx="2">
                  <c:v>187</c:v>
                </c:pt>
                <c:pt idx="3">
                  <c:v>233</c:v>
                </c:pt>
                <c:pt idx="4">
                  <c:v>277</c:v>
                </c:pt>
                <c:pt idx="5">
                  <c:v>172</c:v>
                </c:pt>
                <c:pt idx="6">
                  <c:v>244</c:v>
                </c:pt>
                <c:pt idx="7">
                  <c:v>209</c:v>
                </c:pt>
                <c:pt idx="8">
                  <c:v>229</c:v>
                </c:pt>
                <c:pt idx="9">
                  <c:v>238</c:v>
                </c:pt>
                <c:pt idx="10">
                  <c:v>282</c:v>
                </c:pt>
                <c:pt idx="11">
                  <c:v>225</c:v>
                </c:pt>
                <c:pt idx="12">
                  <c:v>184</c:v>
                </c:pt>
                <c:pt idx="13">
                  <c:v>207</c:v>
                </c:pt>
                <c:pt idx="14">
                  <c:v>160</c:v>
                </c:pt>
                <c:pt idx="15">
                  <c:v>131</c:v>
                </c:pt>
                <c:pt idx="16">
                  <c:v>191</c:v>
                </c:pt>
                <c:pt idx="17">
                  <c:v>223</c:v>
                </c:pt>
                <c:pt idx="18">
                  <c:v>207</c:v>
                </c:pt>
                <c:pt idx="19">
                  <c:v>113</c:v>
                </c:pt>
                <c:pt idx="20">
                  <c:v>133</c:v>
                </c:pt>
                <c:pt idx="21">
                  <c:v>187</c:v>
                </c:pt>
                <c:pt idx="22">
                  <c:v>202</c:v>
                </c:pt>
                <c:pt idx="23">
                  <c:v>203</c:v>
                </c:pt>
                <c:pt idx="24">
                  <c:v>269</c:v>
                </c:pt>
                <c:pt idx="25">
                  <c:v>305</c:v>
                </c:pt>
                <c:pt idx="26">
                  <c:v>172</c:v>
                </c:pt>
                <c:pt idx="27">
                  <c:v>159</c:v>
                </c:pt>
                <c:pt idx="28">
                  <c:v>166</c:v>
                </c:pt>
                <c:pt idx="29">
                  <c:v>145</c:v>
                </c:pt>
                <c:pt idx="30">
                  <c:v>123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Data!$F$2:$F$32</c:f>
              <c:numCache>
                <c:formatCode>General</c:formatCode>
                <c:ptCount val="31"/>
                <c:pt idx="0">
                  <c:v>90</c:v>
                </c:pt>
                <c:pt idx="1">
                  <c:v>90</c:v>
                </c:pt>
                <c:pt idx="2">
                  <c:v>104</c:v>
                </c:pt>
                <c:pt idx="3">
                  <c:v>98</c:v>
                </c:pt>
                <c:pt idx="4">
                  <c:v>135</c:v>
                </c:pt>
                <c:pt idx="5">
                  <c:v>90</c:v>
                </c:pt>
                <c:pt idx="6">
                  <c:v>135</c:v>
                </c:pt>
                <c:pt idx="7">
                  <c:v>113</c:v>
                </c:pt>
                <c:pt idx="8">
                  <c:v>126</c:v>
                </c:pt>
                <c:pt idx="9">
                  <c:v>131</c:v>
                </c:pt>
                <c:pt idx="10">
                  <c:v>135</c:v>
                </c:pt>
                <c:pt idx="11">
                  <c:v>99</c:v>
                </c:pt>
                <c:pt idx="12">
                  <c:v>99</c:v>
                </c:pt>
                <c:pt idx="13">
                  <c:v>113</c:v>
                </c:pt>
                <c:pt idx="14">
                  <c:v>108</c:v>
                </c:pt>
                <c:pt idx="15">
                  <c:v>90</c:v>
                </c:pt>
                <c:pt idx="16">
                  <c:v>126</c:v>
                </c:pt>
                <c:pt idx="17">
                  <c:v>122</c:v>
                </c:pt>
                <c:pt idx="18">
                  <c:v>113</c:v>
                </c:pt>
                <c:pt idx="19">
                  <c:v>101</c:v>
                </c:pt>
                <c:pt idx="20">
                  <c:v>90</c:v>
                </c:pt>
                <c:pt idx="21">
                  <c:v>108</c:v>
                </c:pt>
                <c:pt idx="22">
                  <c:v>117</c:v>
                </c:pt>
                <c:pt idx="23">
                  <c:v>117</c:v>
                </c:pt>
                <c:pt idx="24">
                  <c:v>135</c:v>
                </c:pt>
                <c:pt idx="25">
                  <c:v>158</c:v>
                </c:pt>
                <c:pt idx="26">
                  <c:v>99</c:v>
                </c:pt>
                <c:pt idx="27">
                  <c:v>90</c:v>
                </c:pt>
                <c:pt idx="28">
                  <c:v>95</c:v>
                </c:pt>
                <c:pt idx="29">
                  <c:v>81</c:v>
                </c:pt>
                <c:pt idx="30">
                  <c:v>68</c:v>
                </c:pt>
              </c:numCache>
            </c:numRef>
          </c:xVal>
          <c:yVal>
            <c:numRef>
              <c:f>Regression!$B$27:$B$57</c:f>
              <c:numCache>
                <c:formatCode>General</c:formatCode>
                <c:ptCount val="31"/>
                <c:pt idx="0">
                  <c:v>152.53981231308501</c:v>
                </c:pt>
                <c:pt idx="1">
                  <c:v>157.3067502325963</c:v>
                </c:pt>
                <c:pt idx="2">
                  <c:v>182.29066217155798</c:v>
                </c:pt>
                <c:pt idx="3">
                  <c:v>182.47912944231439</c:v>
                </c:pt>
                <c:pt idx="4">
                  <c:v>259.57414545129296</c:v>
                </c:pt>
                <c:pt idx="5">
                  <c:v>181.14143983015259</c:v>
                </c:pt>
                <c:pt idx="6">
                  <c:v>266.72455233055985</c:v>
                </c:pt>
                <c:pt idx="7">
                  <c:v>226.10213702090249</c:v>
                </c:pt>
                <c:pt idx="8">
                  <c:v>246.74776707877157</c:v>
                </c:pt>
                <c:pt idx="9">
                  <c:v>261.28876960496763</c:v>
                </c:pt>
                <c:pt idx="10">
                  <c:v>271.49149025007108</c:v>
                </c:pt>
                <c:pt idx="11">
                  <c:v>203.5016940416964</c:v>
                </c:pt>
                <c:pt idx="12">
                  <c:v>186.81741132340699</c:v>
                </c:pt>
                <c:pt idx="13">
                  <c:v>216.56826118187996</c:v>
                </c:pt>
                <c:pt idx="14">
                  <c:v>167.94912420772766</c:v>
                </c:pt>
                <c:pt idx="15">
                  <c:v>130.37902266390691</c:v>
                </c:pt>
                <c:pt idx="16">
                  <c:v>207.90269471130412</c:v>
                </c:pt>
                <c:pt idx="17">
                  <c:v>209.61731886497878</c:v>
                </c:pt>
                <c:pt idx="18">
                  <c:v>184.87359569367931</c:v>
                </c:pt>
                <c:pt idx="19">
                  <c:v>142.34808895959085</c:v>
                </c:pt>
                <c:pt idx="20">
                  <c:v>137.52942954317379</c:v>
                </c:pt>
                <c:pt idx="21">
                  <c:v>179.86646900650581</c:v>
                </c:pt>
                <c:pt idx="22">
                  <c:v>199.84325425829402</c:v>
                </c:pt>
                <c:pt idx="23">
                  <c:v>202.22672321804967</c:v>
                </c:pt>
                <c:pt idx="24">
                  <c:v>242.1802937216261</c:v>
                </c:pt>
                <c:pt idx="25">
                  <c:v>303.77432124554076</c:v>
                </c:pt>
                <c:pt idx="26">
                  <c:v>181.28995200739362</c:v>
                </c:pt>
                <c:pt idx="27">
                  <c:v>168.46357363487232</c:v>
                </c:pt>
                <c:pt idx="28">
                  <c:v>175.85416928180146</c:v>
                </c:pt>
                <c:pt idx="29">
                  <c:v>150.87025734283972</c:v>
                </c:pt>
                <c:pt idx="30">
                  <c:v>125.45768936545934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05392"/>
        <c:axId val="1678108656"/>
      </c:scatterChart>
      <c:valAx>
        <c:axId val="1678105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LeafLets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78108656"/>
        <c:crosses val="autoZero"/>
        <c:crossBetween val="midCat"/>
      </c:valAx>
      <c:valAx>
        <c:axId val="1678108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78105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Price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Data!$G$2:$G$32</c:f>
              <c:numCache>
                <c:formatCode>General</c:formatCode>
                <c:ptCount val="3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0.35</c:v>
                </c:pt>
                <c:pt idx="26">
                  <c:v>0.35</c:v>
                </c:pt>
                <c:pt idx="27">
                  <c:v>0.35</c:v>
                </c:pt>
                <c:pt idx="28">
                  <c:v>0.35</c:v>
                </c:pt>
                <c:pt idx="29">
                  <c:v>0.35</c:v>
                </c:pt>
                <c:pt idx="30">
                  <c:v>0.35</c:v>
                </c:pt>
              </c:numCache>
            </c:numRef>
          </c:xVal>
          <c:yVal>
            <c:numRef>
              <c:f>Data!$H$2:$H$32</c:f>
              <c:numCache>
                <c:formatCode>General</c:formatCode>
                <c:ptCount val="31"/>
                <c:pt idx="0">
                  <c:v>164</c:v>
                </c:pt>
                <c:pt idx="1">
                  <c:v>165</c:v>
                </c:pt>
                <c:pt idx="2">
                  <c:v>187</c:v>
                </c:pt>
                <c:pt idx="3">
                  <c:v>233</c:v>
                </c:pt>
                <c:pt idx="4">
                  <c:v>277</c:v>
                </c:pt>
                <c:pt idx="5">
                  <c:v>172</c:v>
                </c:pt>
                <c:pt idx="6">
                  <c:v>244</c:v>
                </c:pt>
                <c:pt idx="7">
                  <c:v>209</c:v>
                </c:pt>
                <c:pt idx="8">
                  <c:v>229</c:v>
                </c:pt>
                <c:pt idx="9">
                  <c:v>238</c:v>
                </c:pt>
                <c:pt idx="10">
                  <c:v>282</c:v>
                </c:pt>
                <c:pt idx="11">
                  <c:v>225</c:v>
                </c:pt>
                <c:pt idx="12">
                  <c:v>184</c:v>
                </c:pt>
                <c:pt idx="13">
                  <c:v>207</c:v>
                </c:pt>
                <c:pt idx="14">
                  <c:v>160</c:v>
                </c:pt>
                <c:pt idx="15">
                  <c:v>131</c:v>
                </c:pt>
                <c:pt idx="16">
                  <c:v>191</c:v>
                </c:pt>
                <c:pt idx="17">
                  <c:v>223</c:v>
                </c:pt>
                <c:pt idx="18">
                  <c:v>207</c:v>
                </c:pt>
                <c:pt idx="19">
                  <c:v>113</c:v>
                </c:pt>
                <c:pt idx="20">
                  <c:v>133</c:v>
                </c:pt>
                <c:pt idx="21">
                  <c:v>187</c:v>
                </c:pt>
                <c:pt idx="22">
                  <c:v>202</c:v>
                </c:pt>
                <c:pt idx="23">
                  <c:v>203</c:v>
                </c:pt>
                <c:pt idx="24">
                  <c:v>269</c:v>
                </c:pt>
                <c:pt idx="25">
                  <c:v>305</c:v>
                </c:pt>
                <c:pt idx="26">
                  <c:v>172</c:v>
                </c:pt>
                <c:pt idx="27">
                  <c:v>159</c:v>
                </c:pt>
                <c:pt idx="28">
                  <c:v>166</c:v>
                </c:pt>
                <c:pt idx="29">
                  <c:v>145</c:v>
                </c:pt>
                <c:pt idx="30">
                  <c:v>123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Data!$G$2:$G$32</c:f>
              <c:numCache>
                <c:formatCode>General</c:formatCode>
                <c:ptCount val="3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0.35</c:v>
                </c:pt>
                <c:pt idx="26">
                  <c:v>0.35</c:v>
                </c:pt>
                <c:pt idx="27">
                  <c:v>0.35</c:v>
                </c:pt>
                <c:pt idx="28">
                  <c:v>0.35</c:v>
                </c:pt>
                <c:pt idx="29">
                  <c:v>0.35</c:v>
                </c:pt>
                <c:pt idx="30">
                  <c:v>0.35</c:v>
                </c:pt>
              </c:numCache>
            </c:numRef>
          </c:xVal>
          <c:yVal>
            <c:numRef>
              <c:f>Regression!$B$27:$B$57</c:f>
              <c:numCache>
                <c:formatCode>General</c:formatCode>
                <c:ptCount val="31"/>
                <c:pt idx="0">
                  <c:v>152.53981231308501</c:v>
                </c:pt>
                <c:pt idx="1">
                  <c:v>157.3067502325963</c:v>
                </c:pt>
                <c:pt idx="2">
                  <c:v>182.29066217155798</c:v>
                </c:pt>
                <c:pt idx="3">
                  <c:v>182.47912944231439</c:v>
                </c:pt>
                <c:pt idx="4">
                  <c:v>259.57414545129296</c:v>
                </c:pt>
                <c:pt idx="5">
                  <c:v>181.14143983015259</c:v>
                </c:pt>
                <c:pt idx="6">
                  <c:v>266.72455233055985</c:v>
                </c:pt>
                <c:pt idx="7">
                  <c:v>226.10213702090249</c:v>
                </c:pt>
                <c:pt idx="8">
                  <c:v>246.74776707877157</c:v>
                </c:pt>
                <c:pt idx="9">
                  <c:v>261.28876960496763</c:v>
                </c:pt>
                <c:pt idx="10">
                  <c:v>271.49149025007108</c:v>
                </c:pt>
                <c:pt idx="11">
                  <c:v>203.5016940416964</c:v>
                </c:pt>
                <c:pt idx="12">
                  <c:v>186.81741132340699</c:v>
                </c:pt>
                <c:pt idx="13">
                  <c:v>216.56826118187996</c:v>
                </c:pt>
                <c:pt idx="14">
                  <c:v>167.94912420772766</c:v>
                </c:pt>
                <c:pt idx="15">
                  <c:v>130.37902266390691</c:v>
                </c:pt>
                <c:pt idx="16">
                  <c:v>207.90269471130412</c:v>
                </c:pt>
                <c:pt idx="17">
                  <c:v>209.61731886497878</c:v>
                </c:pt>
                <c:pt idx="18">
                  <c:v>184.87359569367931</c:v>
                </c:pt>
                <c:pt idx="19">
                  <c:v>142.34808895959085</c:v>
                </c:pt>
                <c:pt idx="20">
                  <c:v>137.52942954317379</c:v>
                </c:pt>
                <c:pt idx="21">
                  <c:v>179.86646900650581</c:v>
                </c:pt>
                <c:pt idx="22">
                  <c:v>199.84325425829402</c:v>
                </c:pt>
                <c:pt idx="23">
                  <c:v>202.22672321804967</c:v>
                </c:pt>
                <c:pt idx="24">
                  <c:v>242.1802937216261</c:v>
                </c:pt>
                <c:pt idx="25">
                  <c:v>303.77432124554076</c:v>
                </c:pt>
                <c:pt idx="26">
                  <c:v>181.28995200739362</c:v>
                </c:pt>
                <c:pt idx="27">
                  <c:v>168.46357363487232</c:v>
                </c:pt>
                <c:pt idx="28">
                  <c:v>175.85416928180146</c:v>
                </c:pt>
                <c:pt idx="29">
                  <c:v>150.87025734283972</c:v>
                </c:pt>
                <c:pt idx="30">
                  <c:v>125.45768936545934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013088"/>
        <c:axId val="1697008192"/>
      </c:scatterChart>
      <c:valAx>
        <c:axId val="1697013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7008192"/>
        <c:crosses val="autoZero"/>
        <c:crossBetween val="midCat"/>
      </c:valAx>
      <c:valAx>
        <c:axId val="1697008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7013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2</xdr:row>
      <xdr:rowOff>14287</xdr:rowOff>
    </xdr:from>
    <xdr:to>
      <xdr:col>17</xdr:col>
      <xdr:colOff>314325</xdr:colOff>
      <xdr:row>16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18</xdr:row>
      <xdr:rowOff>4762</xdr:rowOff>
    </xdr:from>
    <xdr:to>
      <xdr:col>17</xdr:col>
      <xdr:colOff>314325</xdr:colOff>
      <xdr:row>32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16</xdr:col>
      <xdr:colOff>0</xdr:colOff>
      <xdr:row>11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12</xdr:row>
      <xdr:rowOff>9525</xdr:rowOff>
    </xdr:from>
    <xdr:to>
      <xdr:col>16</xdr:col>
      <xdr:colOff>0</xdr:colOff>
      <xdr:row>22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23</xdr:row>
      <xdr:rowOff>0</xdr:rowOff>
    </xdr:from>
    <xdr:to>
      <xdr:col>16</xdr:col>
      <xdr:colOff>9525</xdr:colOff>
      <xdr:row>33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I33" totalsRowCount="1" headerRowDxfId="14" dataDxfId="13">
  <autoFilter ref="A1:I33"/>
  <tableColumns count="9">
    <tableColumn id="1" name="Date" dataDxfId="21" totalsRowDxfId="8"/>
    <tableColumn id="2" name="Location" dataDxfId="20" totalsRowDxfId="7"/>
    <tableColumn id="3" name="Lemon" dataDxfId="19" totalsRowDxfId="6"/>
    <tableColumn id="4" name="Orange" dataDxfId="18" totalsRowDxfId="5"/>
    <tableColumn id="5" name="Temperature" totalsRowFunction="custom" dataDxfId="17" totalsRowDxfId="4">
      <totalsRowFormula>MAX(Table1[Temperature])</totalsRowFormula>
    </tableColumn>
    <tableColumn id="6" name="Leaflets" dataDxfId="16" totalsRowDxfId="3"/>
    <tableColumn id="7" name="Price" dataDxfId="15" totalsRowDxfId="2"/>
    <tableColumn id="8" name="Sales" dataDxfId="12" totalsRowDxfId="1">
      <calculatedColumnFormula>(Table1[[#This Row],[Lemon]]+Table1[[#This Row],[Orange]])</calculatedColumnFormula>
    </tableColumn>
    <tableColumn id="9" name="Revenue" totalsRowFunction="custom" dataDxfId="11" totalsRowDxfId="0">
      <calculatedColumnFormula>(Table1[[#This Row],[Sales]]*Table1[[#This Row],[Price]])</calculatedColumnFormula>
      <totalsRowFormula>SUM(Table1[Revenue])</totalsRow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pane ySplit="1" topLeftCell="A2" activePane="bottomLeft" state="frozen"/>
      <selection pane="bottomLeft" activeCell="A35" sqref="A35"/>
    </sheetView>
  </sheetViews>
  <sheetFormatPr defaultRowHeight="15" x14ac:dyDescent="0.25"/>
  <cols>
    <col min="1" max="1" width="9.7109375" style="1" bestFit="1" customWidth="1"/>
    <col min="2" max="2" width="13" style="1" bestFit="1" customWidth="1"/>
    <col min="3" max="3" width="11.5703125" style="1" bestFit="1" customWidth="1"/>
    <col min="4" max="4" width="12" style="1" bestFit="1" customWidth="1"/>
    <col min="5" max="5" width="17.140625" style="1" bestFit="1" customWidth="1"/>
    <col min="6" max="6" width="12.5703125" style="1" bestFit="1" customWidth="1"/>
    <col min="7" max="7" width="10" style="1" bestFit="1" customWidth="1"/>
    <col min="8" max="8" width="10.140625" style="1" bestFit="1" customWidth="1"/>
    <col min="9" max="9" width="13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</row>
    <row r="2" spans="1:9" x14ac:dyDescent="0.25">
      <c r="A2" s="2">
        <v>42552</v>
      </c>
      <c r="B2" s="1" t="s">
        <v>7</v>
      </c>
      <c r="C2" s="1">
        <v>97</v>
      </c>
      <c r="D2" s="1">
        <v>67</v>
      </c>
      <c r="E2" s="1">
        <v>70</v>
      </c>
      <c r="F2" s="1">
        <v>90</v>
      </c>
      <c r="G2" s="1">
        <v>0.25</v>
      </c>
      <c r="H2" s="1">
        <f>(Table1[[#This Row],[Lemon]]+Table1[[#This Row],[Orange]])</f>
        <v>164</v>
      </c>
      <c r="I2" s="1">
        <f>(Table1[[#This Row],[Sales]]*Table1[[#This Row],[Price]])</f>
        <v>41</v>
      </c>
    </row>
    <row r="3" spans="1:9" x14ac:dyDescent="0.25">
      <c r="A3" s="2">
        <v>42553</v>
      </c>
      <c r="B3" s="1" t="s">
        <v>7</v>
      </c>
      <c r="C3" s="1">
        <v>98</v>
      </c>
      <c r="D3" s="1">
        <v>67</v>
      </c>
      <c r="E3" s="1">
        <v>72</v>
      </c>
      <c r="F3" s="1">
        <v>90</v>
      </c>
      <c r="G3" s="1">
        <v>0.25</v>
      </c>
      <c r="H3" s="1">
        <f>(Table1[[#This Row],[Lemon]]+Table1[[#This Row],[Orange]])</f>
        <v>165</v>
      </c>
      <c r="I3" s="1">
        <f>(Table1[[#This Row],[Sales]]*Table1[[#This Row],[Price]])</f>
        <v>41.25</v>
      </c>
    </row>
    <row r="4" spans="1:9" x14ac:dyDescent="0.25">
      <c r="A4" s="2">
        <v>42554</v>
      </c>
      <c r="B4" s="1" t="s">
        <v>7</v>
      </c>
      <c r="C4" s="1">
        <v>110</v>
      </c>
      <c r="D4" s="1">
        <v>77</v>
      </c>
      <c r="E4" s="1">
        <v>71</v>
      </c>
      <c r="F4" s="1">
        <v>104</v>
      </c>
      <c r="G4" s="1">
        <v>0.25</v>
      </c>
      <c r="H4" s="1">
        <f>(Table1[[#This Row],[Lemon]]+Table1[[#This Row],[Orange]])</f>
        <v>187</v>
      </c>
      <c r="I4" s="1">
        <f>(Table1[[#This Row],[Sales]]*Table1[[#This Row],[Price]])</f>
        <v>46.75</v>
      </c>
    </row>
    <row r="5" spans="1:9" x14ac:dyDescent="0.25">
      <c r="A5" s="2">
        <v>42555</v>
      </c>
      <c r="B5" s="1" t="s">
        <v>8</v>
      </c>
      <c r="C5" s="1">
        <v>134</v>
      </c>
      <c r="D5" s="1">
        <v>99</v>
      </c>
      <c r="E5" s="1">
        <v>76</v>
      </c>
      <c r="F5" s="1">
        <v>98</v>
      </c>
      <c r="G5" s="1">
        <v>0.25</v>
      </c>
      <c r="H5" s="1">
        <f>(Table1[[#This Row],[Lemon]]+Table1[[#This Row],[Orange]])</f>
        <v>233</v>
      </c>
      <c r="I5" s="1">
        <f>(Table1[[#This Row],[Sales]]*Table1[[#This Row],[Price]])</f>
        <v>58.25</v>
      </c>
    </row>
    <row r="6" spans="1:9" x14ac:dyDescent="0.25">
      <c r="A6" s="2">
        <v>42556</v>
      </c>
      <c r="B6" s="1" t="s">
        <v>8</v>
      </c>
      <c r="C6" s="1">
        <v>159</v>
      </c>
      <c r="D6" s="1">
        <v>118</v>
      </c>
      <c r="E6" s="1">
        <v>78</v>
      </c>
      <c r="F6" s="1">
        <v>135</v>
      </c>
      <c r="G6" s="1">
        <v>0.25</v>
      </c>
      <c r="H6" s="1">
        <f>(Table1[[#This Row],[Lemon]]+Table1[[#This Row],[Orange]])</f>
        <v>277</v>
      </c>
      <c r="I6" s="1">
        <f>(Table1[[#This Row],[Sales]]*Table1[[#This Row],[Price]])</f>
        <v>69.25</v>
      </c>
    </row>
    <row r="7" spans="1:9" x14ac:dyDescent="0.25">
      <c r="A7" s="2">
        <v>42557</v>
      </c>
      <c r="B7" s="1" t="s">
        <v>8</v>
      </c>
      <c r="C7" s="1">
        <v>103</v>
      </c>
      <c r="D7" s="1">
        <v>69</v>
      </c>
      <c r="E7" s="1">
        <v>82</v>
      </c>
      <c r="F7" s="1">
        <v>90</v>
      </c>
      <c r="G7" s="1">
        <v>0.25</v>
      </c>
      <c r="H7" s="1">
        <f>(Table1[[#This Row],[Lemon]]+Table1[[#This Row],[Orange]])</f>
        <v>172</v>
      </c>
      <c r="I7" s="1">
        <f>(Table1[[#This Row],[Sales]]*Table1[[#This Row],[Price]])</f>
        <v>43</v>
      </c>
    </row>
    <row r="8" spans="1:9" x14ac:dyDescent="0.25">
      <c r="A8" s="2">
        <v>42558</v>
      </c>
      <c r="B8" s="1" t="s">
        <v>8</v>
      </c>
      <c r="C8" s="1">
        <v>143</v>
      </c>
      <c r="D8" s="1">
        <v>101</v>
      </c>
      <c r="E8" s="1">
        <v>81</v>
      </c>
      <c r="F8" s="1">
        <v>135</v>
      </c>
      <c r="G8" s="1">
        <v>0.25</v>
      </c>
      <c r="H8" s="1">
        <f>(Table1[[#This Row],[Lemon]]+Table1[[#This Row],[Orange]])</f>
        <v>244</v>
      </c>
      <c r="I8" s="1">
        <f>(Table1[[#This Row],[Sales]]*Table1[[#This Row],[Price]])</f>
        <v>61</v>
      </c>
    </row>
    <row r="9" spans="1:9" x14ac:dyDescent="0.25">
      <c r="A9" s="2">
        <v>42559</v>
      </c>
      <c r="B9" s="1" t="s">
        <v>8</v>
      </c>
      <c r="C9" s="1">
        <v>123</v>
      </c>
      <c r="D9" s="1">
        <v>86</v>
      </c>
      <c r="E9" s="1">
        <v>82</v>
      </c>
      <c r="F9" s="1">
        <v>113</v>
      </c>
      <c r="G9" s="1">
        <v>0.25</v>
      </c>
      <c r="H9" s="1">
        <f>(Table1[[#This Row],[Lemon]]+Table1[[#This Row],[Orange]])</f>
        <v>209</v>
      </c>
      <c r="I9" s="1">
        <f>(Table1[[#This Row],[Sales]]*Table1[[#This Row],[Price]])</f>
        <v>52.25</v>
      </c>
    </row>
    <row r="10" spans="1:9" x14ac:dyDescent="0.25">
      <c r="A10" s="2">
        <v>42560</v>
      </c>
      <c r="B10" s="1" t="s">
        <v>8</v>
      </c>
      <c r="C10" s="1">
        <v>134</v>
      </c>
      <c r="D10" s="1">
        <v>95</v>
      </c>
      <c r="E10" s="1">
        <v>80</v>
      </c>
      <c r="F10" s="1">
        <v>126</v>
      </c>
      <c r="G10" s="1">
        <v>0.25</v>
      </c>
      <c r="H10" s="1">
        <f>(Table1[[#This Row],[Lemon]]+Table1[[#This Row],[Orange]])</f>
        <v>229</v>
      </c>
      <c r="I10" s="1">
        <f>(Table1[[#This Row],[Sales]]*Table1[[#This Row],[Price]])</f>
        <v>57.25</v>
      </c>
    </row>
    <row r="11" spans="1:9" x14ac:dyDescent="0.25">
      <c r="A11" s="2">
        <v>42561</v>
      </c>
      <c r="B11" s="1" t="s">
        <v>8</v>
      </c>
      <c r="C11" s="1">
        <v>140</v>
      </c>
      <c r="D11" s="1">
        <v>98</v>
      </c>
      <c r="E11" s="1">
        <v>82</v>
      </c>
      <c r="F11" s="1">
        <v>131</v>
      </c>
      <c r="G11" s="1">
        <v>0.25</v>
      </c>
      <c r="H11" s="1">
        <f>(Table1[[#This Row],[Lemon]]+Table1[[#This Row],[Orange]])</f>
        <v>238</v>
      </c>
      <c r="I11" s="1">
        <f>(Table1[[#This Row],[Sales]]*Table1[[#This Row],[Price]])</f>
        <v>59.5</v>
      </c>
    </row>
    <row r="12" spans="1:9" x14ac:dyDescent="0.25">
      <c r="A12" s="2">
        <v>42562</v>
      </c>
      <c r="B12" s="1" t="s">
        <v>8</v>
      </c>
      <c r="C12" s="1">
        <v>162</v>
      </c>
      <c r="D12" s="1">
        <v>120</v>
      </c>
      <c r="E12" s="1">
        <v>83</v>
      </c>
      <c r="F12" s="1">
        <v>135</v>
      </c>
      <c r="G12" s="1">
        <v>0.25</v>
      </c>
      <c r="H12" s="1">
        <f>(Table1[[#This Row],[Lemon]]+Table1[[#This Row],[Orange]])</f>
        <v>282</v>
      </c>
      <c r="I12" s="1">
        <f>(Table1[[#This Row],[Sales]]*Table1[[#This Row],[Price]])</f>
        <v>70.5</v>
      </c>
    </row>
    <row r="13" spans="1:9" x14ac:dyDescent="0.25">
      <c r="A13" s="2">
        <v>42563</v>
      </c>
      <c r="B13" s="1" t="s">
        <v>8</v>
      </c>
      <c r="C13" s="1">
        <v>130</v>
      </c>
      <c r="D13" s="1">
        <v>95</v>
      </c>
      <c r="E13" s="1">
        <v>84</v>
      </c>
      <c r="F13" s="1">
        <v>99</v>
      </c>
      <c r="G13" s="1">
        <v>0.25</v>
      </c>
      <c r="H13" s="1">
        <f>(Table1[[#This Row],[Lemon]]+Table1[[#This Row],[Orange]])</f>
        <v>225</v>
      </c>
      <c r="I13" s="1">
        <f>(Table1[[#This Row],[Sales]]*Table1[[#This Row],[Price]])</f>
        <v>56.25</v>
      </c>
    </row>
    <row r="14" spans="1:9" x14ac:dyDescent="0.25">
      <c r="A14" s="2">
        <v>42564</v>
      </c>
      <c r="B14" s="1" t="s">
        <v>8</v>
      </c>
      <c r="C14" s="1">
        <v>109</v>
      </c>
      <c r="D14" s="1">
        <v>75</v>
      </c>
      <c r="E14" s="1">
        <v>77</v>
      </c>
      <c r="F14" s="1">
        <v>99</v>
      </c>
      <c r="G14" s="1">
        <v>0.25</v>
      </c>
      <c r="H14" s="1">
        <f>(Table1[[#This Row],[Lemon]]+Table1[[#This Row],[Orange]])</f>
        <v>184</v>
      </c>
      <c r="I14" s="1">
        <f>(Table1[[#This Row],[Sales]]*Table1[[#This Row],[Price]])</f>
        <v>46</v>
      </c>
    </row>
    <row r="15" spans="1:9" x14ac:dyDescent="0.25">
      <c r="A15" s="2">
        <v>42565</v>
      </c>
      <c r="B15" s="1" t="s">
        <v>8</v>
      </c>
      <c r="C15" s="1">
        <v>122</v>
      </c>
      <c r="D15" s="1">
        <v>85</v>
      </c>
      <c r="E15" s="1">
        <v>78</v>
      </c>
      <c r="F15" s="1">
        <v>113</v>
      </c>
      <c r="G15" s="1">
        <v>0.25</v>
      </c>
      <c r="H15" s="1">
        <f>(Table1[[#This Row],[Lemon]]+Table1[[#This Row],[Orange]])</f>
        <v>207</v>
      </c>
      <c r="I15" s="1">
        <f>(Table1[[#This Row],[Sales]]*Table1[[#This Row],[Price]])</f>
        <v>51.75</v>
      </c>
    </row>
    <row r="16" spans="1:9" x14ac:dyDescent="0.25">
      <c r="A16" s="2">
        <v>42566</v>
      </c>
      <c r="B16" s="1" t="s">
        <v>8</v>
      </c>
      <c r="C16" s="1">
        <v>98</v>
      </c>
      <c r="D16" s="1">
        <v>62</v>
      </c>
      <c r="E16" s="1">
        <v>75</v>
      </c>
      <c r="F16" s="1">
        <v>108</v>
      </c>
      <c r="G16" s="1">
        <v>0.5</v>
      </c>
      <c r="H16" s="1">
        <f>(Table1[[#This Row],[Lemon]]+Table1[[#This Row],[Orange]])</f>
        <v>160</v>
      </c>
      <c r="I16" s="1">
        <f>(Table1[[#This Row],[Sales]]*Table1[[#This Row],[Price]])</f>
        <v>80</v>
      </c>
    </row>
    <row r="17" spans="1:9" x14ac:dyDescent="0.25">
      <c r="A17" s="2">
        <v>42567</v>
      </c>
      <c r="B17" s="1" t="s">
        <v>8</v>
      </c>
      <c r="C17" s="1">
        <v>81</v>
      </c>
      <c r="D17" s="1">
        <v>50</v>
      </c>
      <c r="E17" s="1">
        <v>74</v>
      </c>
      <c r="F17" s="1">
        <v>90</v>
      </c>
      <c r="G17" s="1">
        <v>0.5</v>
      </c>
      <c r="H17" s="1">
        <f>(Table1[[#This Row],[Lemon]]+Table1[[#This Row],[Orange]])</f>
        <v>131</v>
      </c>
      <c r="I17" s="1">
        <f>(Table1[[#This Row],[Sales]]*Table1[[#This Row],[Price]])</f>
        <v>65.5</v>
      </c>
    </row>
    <row r="18" spans="1:9" x14ac:dyDescent="0.25">
      <c r="A18" s="2">
        <v>42568</v>
      </c>
      <c r="B18" s="1" t="s">
        <v>8</v>
      </c>
      <c r="C18" s="1">
        <v>115</v>
      </c>
      <c r="D18" s="1">
        <v>76</v>
      </c>
      <c r="E18" s="1">
        <v>77</v>
      </c>
      <c r="F18" s="1">
        <v>126</v>
      </c>
      <c r="G18" s="1">
        <v>0.5</v>
      </c>
      <c r="H18" s="1">
        <f>(Table1[[#This Row],[Lemon]]+Table1[[#This Row],[Orange]])</f>
        <v>191</v>
      </c>
      <c r="I18" s="1">
        <f>(Table1[[#This Row],[Sales]]*Table1[[#This Row],[Price]])</f>
        <v>95.5</v>
      </c>
    </row>
    <row r="19" spans="1:9" x14ac:dyDescent="0.25">
      <c r="A19" s="2">
        <v>42569</v>
      </c>
      <c r="B19" s="1" t="s">
        <v>7</v>
      </c>
      <c r="C19" s="1">
        <v>131</v>
      </c>
      <c r="D19" s="1">
        <v>92</v>
      </c>
      <c r="E19" s="1">
        <v>81</v>
      </c>
      <c r="F19" s="1">
        <v>122</v>
      </c>
      <c r="G19" s="1">
        <v>0.5</v>
      </c>
      <c r="H19" s="1">
        <f>(Table1[[#This Row],[Lemon]]+Table1[[#This Row],[Orange]])</f>
        <v>223</v>
      </c>
      <c r="I19" s="1">
        <f>(Table1[[#This Row],[Sales]]*Table1[[#This Row],[Price]])</f>
        <v>111.5</v>
      </c>
    </row>
    <row r="20" spans="1:9" x14ac:dyDescent="0.25">
      <c r="A20" s="2">
        <v>42570</v>
      </c>
      <c r="B20" s="1" t="s">
        <v>7</v>
      </c>
      <c r="C20" s="1">
        <v>122</v>
      </c>
      <c r="D20" s="1">
        <v>85</v>
      </c>
      <c r="E20" s="1">
        <v>78</v>
      </c>
      <c r="F20" s="1">
        <v>113</v>
      </c>
      <c r="G20" s="1">
        <v>0.5</v>
      </c>
      <c r="H20" s="1">
        <f>(Table1[[#This Row],[Lemon]]+Table1[[#This Row],[Orange]])</f>
        <v>207</v>
      </c>
      <c r="I20" s="1">
        <f>(Table1[[#This Row],[Sales]]*Table1[[#This Row],[Price]])</f>
        <v>103.5</v>
      </c>
    </row>
    <row r="21" spans="1:9" x14ac:dyDescent="0.25">
      <c r="A21" s="2">
        <v>42571</v>
      </c>
      <c r="B21" s="1" t="s">
        <v>7</v>
      </c>
      <c r="C21" s="1">
        <v>71</v>
      </c>
      <c r="D21" s="1">
        <v>42</v>
      </c>
      <c r="E21" s="1">
        <v>70</v>
      </c>
      <c r="F21" s="1">
        <v>101</v>
      </c>
      <c r="G21" s="1">
        <v>0.5</v>
      </c>
      <c r="H21" s="1">
        <f>(Table1[[#This Row],[Lemon]]+Table1[[#This Row],[Orange]])</f>
        <v>113</v>
      </c>
      <c r="I21" s="1">
        <f>(Table1[[#This Row],[Sales]]*Table1[[#This Row],[Price]])</f>
        <v>56.5</v>
      </c>
    </row>
    <row r="22" spans="1:9" x14ac:dyDescent="0.25">
      <c r="A22" s="2">
        <v>42572</v>
      </c>
      <c r="B22" s="1" t="s">
        <v>7</v>
      </c>
      <c r="C22" s="1">
        <v>83</v>
      </c>
      <c r="D22" s="1">
        <v>50</v>
      </c>
      <c r="E22" s="1">
        <v>77</v>
      </c>
      <c r="F22" s="1">
        <v>90</v>
      </c>
      <c r="G22" s="1">
        <v>0.5</v>
      </c>
      <c r="H22" s="1">
        <f>(Table1[[#This Row],[Lemon]]+Table1[[#This Row],[Orange]])</f>
        <v>133</v>
      </c>
      <c r="I22" s="1">
        <f>(Table1[[#This Row],[Sales]]*Table1[[#This Row],[Price]])</f>
        <v>66.5</v>
      </c>
    </row>
    <row r="23" spans="1:9" x14ac:dyDescent="0.25">
      <c r="A23" s="2">
        <v>42573</v>
      </c>
      <c r="B23" s="1" t="s">
        <v>7</v>
      </c>
      <c r="C23" s="1">
        <v>112</v>
      </c>
      <c r="D23" s="1">
        <v>75</v>
      </c>
      <c r="E23" s="1">
        <v>80</v>
      </c>
      <c r="F23" s="1">
        <v>108</v>
      </c>
      <c r="G23" s="1">
        <v>0.5</v>
      </c>
      <c r="H23" s="1">
        <f>(Table1[[#This Row],[Lemon]]+Table1[[#This Row],[Orange]])</f>
        <v>187</v>
      </c>
      <c r="I23" s="1">
        <f>(Table1[[#This Row],[Sales]]*Table1[[#This Row],[Price]])</f>
        <v>93.5</v>
      </c>
    </row>
    <row r="24" spans="1:9" x14ac:dyDescent="0.25">
      <c r="A24" s="2">
        <v>42574</v>
      </c>
      <c r="B24" s="1" t="s">
        <v>7</v>
      </c>
      <c r="C24" s="1">
        <v>120</v>
      </c>
      <c r="D24" s="1">
        <v>82</v>
      </c>
      <c r="E24" s="1">
        <v>81</v>
      </c>
      <c r="F24" s="1">
        <v>117</v>
      </c>
      <c r="G24" s="1">
        <v>0.5</v>
      </c>
      <c r="H24" s="1">
        <f>(Table1[[#This Row],[Lemon]]+Table1[[#This Row],[Orange]])</f>
        <v>202</v>
      </c>
      <c r="I24" s="1">
        <f>(Table1[[#This Row],[Sales]]*Table1[[#This Row],[Price]])</f>
        <v>101</v>
      </c>
    </row>
    <row r="25" spans="1:9" x14ac:dyDescent="0.25">
      <c r="A25" s="2">
        <v>42575</v>
      </c>
      <c r="B25" s="1" t="s">
        <v>7</v>
      </c>
      <c r="C25" s="1">
        <v>121</v>
      </c>
      <c r="D25" s="1">
        <v>82</v>
      </c>
      <c r="E25" s="1">
        <v>82</v>
      </c>
      <c r="F25" s="1">
        <v>117</v>
      </c>
      <c r="G25" s="1">
        <v>0.5</v>
      </c>
      <c r="H25" s="1">
        <f>(Table1[[#This Row],[Lemon]]+Table1[[#This Row],[Orange]])</f>
        <v>203</v>
      </c>
      <c r="I25" s="1">
        <f>(Table1[[#This Row],[Sales]]*Table1[[#This Row],[Price]])</f>
        <v>101.5</v>
      </c>
    </row>
    <row r="26" spans="1:9" x14ac:dyDescent="0.25">
      <c r="A26" s="2">
        <v>42576</v>
      </c>
      <c r="B26" s="1" t="s">
        <v>7</v>
      </c>
      <c r="C26" s="1">
        <v>156</v>
      </c>
      <c r="D26" s="1">
        <v>113</v>
      </c>
      <c r="E26" s="1">
        <v>84</v>
      </c>
      <c r="F26" s="1">
        <v>135</v>
      </c>
      <c r="G26" s="1">
        <v>0.5</v>
      </c>
      <c r="H26" s="1">
        <f>(Table1[[#This Row],[Lemon]]+Table1[[#This Row],[Orange]])</f>
        <v>269</v>
      </c>
      <c r="I26" s="1">
        <f>(Table1[[#This Row],[Sales]]*Table1[[#This Row],[Price]])</f>
        <v>134.5</v>
      </c>
    </row>
    <row r="27" spans="1:9" x14ac:dyDescent="0.25">
      <c r="A27" s="2">
        <v>42577</v>
      </c>
      <c r="B27" s="1" t="s">
        <v>7</v>
      </c>
      <c r="C27" s="1">
        <v>176</v>
      </c>
      <c r="D27" s="1">
        <v>129</v>
      </c>
      <c r="E27" s="1">
        <v>83</v>
      </c>
      <c r="F27" s="1">
        <v>158</v>
      </c>
      <c r="G27" s="1">
        <v>0.35</v>
      </c>
      <c r="H27" s="1">
        <f>(Table1[[#This Row],[Lemon]]+Table1[[#This Row],[Orange]])</f>
        <v>305</v>
      </c>
      <c r="I27" s="1">
        <f>(Table1[[#This Row],[Sales]]*Table1[[#This Row],[Price]])</f>
        <v>106.75</v>
      </c>
    </row>
    <row r="28" spans="1:9" x14ac:dyDescent="0.25">
      <c r="A28" s="2">
        <v>42578</v>
      </c>
      <c r="B28" s="1" t="s">
        <v>7</v>
      </c>
      <c r="C28" s="1">
        <v>104</v>
      </c>
      <c r="D28" s="1">
        <v>68</v>
      </c>
      <c r="E28" s="1">
        <v>80</v>
      </c>
      <c r="F28" s="1">
        <v>99</v>
      </c>
      <c r="G28" s="1">
        <v>0.35</v>
      </c>
      <c r="H28" s="1">
        <f>(Table1[[#This Row],[Lemon]]+Table1[[#This Row],[Orange]])</f>
        <v>172</v>
      </c>
      <c r="I28" s="1">
        <f>(Table1[[#This Row],[Sales]]*Table1[[#This Row],[Price]])</f>
        <v>60.199999999999996</v>
      </c>
    </row>
    <row r="29" spans="1:9" x14ac:dyDescent="0.25">
      <c r="A29" s="2">
        <v>42579</v>
      </c>
      <c r="B29" s="1" t="s">
        <v>7</v>
      </c>
      <c r="C29" s="1">
        <v>96</v>
      </c>
      <c r="D29" s="1">
        <v>63</v>
      </c>
      <c r="E29" s="1">
        <v>82</v>
      </c>
      <c r="F29" s="1">
        <v>90</v>
      </c>
      <c r="G29" s="1">
        <v>0.35</v>
      </c>
      <c r="H29" s="1">
        <f>(Table1[[#This Row],[Lemon]]+Table1[[#This Row],[Orange]])</f>
        <v>159</v>
      </c>
      <c r="I29" s="1">
        <f>(Table1[[#This Row],[Sales]]*Table1[[#This Row],[Price]])</f>
        <v>55.65</v>
      </c>
    </row>
    <row r="30" spans="1:9" x14ac:dyDescent="0.25">
      <c r="A30" s="2">
        <v>42580</v>
      </c>
      <c r="B30" s="1" t="s">
        <v>7</v>
      </c>
      <c r="C30" s="1">
        <v>100</v>
      </c>
      <c r="D30" s="1">
        <v>66</v>
      </c>
      <c r="E30" s="1">
        <v>81</v>
      </c>
      <c r="F30" s="1">
        <v>95</v>
      </c>
      <c r="G30" s="1">
        <v>0.35</v>
      </c>
      <c r="H30" s="1">
        <f>(Table1[[#This Row],[Lemon]]+Table1[[#This Row],[Orange]])</f>
        <v>166</v>
      </c>
      <c r="I30" s="1">
        <f>(Table1[[#This Row],[Sales]]*Table1[[#This Row],[Price]])</f>
        <v>58.099999999999994</v>
      </c>
    </row>
    <row r="31" spans="1:9" x14ac:dyDescent="0.25">
      <c r="A31" s="2">
        <v>42581</v>
      </c>
      <c r="B31" s="1" t="s">
        <v>8</v>
      </c>
      <c r="C31" s="1">
        <v>88</v>
      </c>
      <c r="D31" s="1">
        <v>57</v>
      </c>
      <c r="E31" s="1">
        <v>82</v>
      </c>
      <c r="F31" s="1">
        <v>81</v>
      </c>
      <c r="G31" s="1">
        <v>0.35</v>
      </c>
      <c r="H31" s="1">
        <f>(Table1[[#This Row],[Lemon]]+Table1[[#This Row],[Orange]])</f>
        <v>145</v>
      </c>
      <c r="I31" s="1">
        <f>(Table1[[#This Row],[Sales]]*Table1[[#This Row],[Price]])</f>
        <v>50.75</v>
      </c>
    </row>
    <row r="32" spans="1:9" x14ac:dyDescent="0.25">
      <c r="A32" s="2">
        <v>42582</v>
      </c>
      <c r="B32" s="1" t="s">
        <v>8</v>
      </c>
      <c r="C32" s="1">
        <v>76</v>
      </c>
      <c r="D32" s="1">
        <v>47</v>
      </c>
      <c r="E32" s="1">
        <v>82</v>
      </c>
      <c r="F32" s="1">
        <v>68</v>
      </c>
      <c r="G32" s="1">
        <v>0.35</v>
      </c>
      <c r="H32" s="1">
        <f>(Table1[[#This Row],[Lemon]]+Table1[[#This Row],[Orange]])</f>
        <v>123</v>
      </c>
      <c r="I32" s="1">
        <f>(Table1[[#This Row],[Sales]]*Table1[[#This Row],[Price]])</f>
        <v>43.05</v>
      </c>
    </row>
    <row r="33" spans="1:9" x14ac:dyDescent="0.25">
      <c r="A33" s="2"/>
      <c r="E33" s="1">
        <f>MAX(Table1[Temperature])</f>
        <v>84</v>
      </c>
      <c r="H33" s="3"/>
      <c r="I33" s="3">
        <f>SUM(Table1[Revenue])</f>
        <v>2138</v>
      </c>
    </row>
    <row r="34" spans="1:9" x14ac:dyDescent="0.25">
      <c r="E34" s="1">
        <f>MIN(Table1[Temperature])</f>
        <v>70</v>
      </c>
    </row>
  </sheetData>
  <conditionalFormatting sqref="E2:E32">
    <cfRule type="top10" dxfId="9" priority="2" percent="1" rank="10"/>
    <cfRule type="top10" dxfId="10" priority="1" percent="1" bottom="1" rank="10"/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0" sqref="F20"/>
    </sheetView>
  </sheetViews>
  <sheetFormatPr defaultRowHeight="15" x14ac:dyDescent="0.25"/>
  <cols>
    <col min="1" max="1" width="18.140625" bestFit="1" customWidth="1"/>
    <col min="2" max="2" width="12.7109375" bestFit="1" customWidth="1"/>
    <col min="3" max="3" width="18.140625" bestFit="1" customWidth="1"/>
    <col min="4" max="4" width="12.7109375" bestFit="1" customWidth="1"/>
    <col min="5" max="5" width="18.140625" bestFit="1" customWidth="1"/>
    <col min="6" max="6" width="12.7109375" bestFit="1" customWidth="1"/>
    <col min="7" max="7" width="18.140625" bestFit="1" customWidth="1"/>
    <col min="8" max="8" width="12.7109375" bestFit="1" customWidth="1"/>
  </cols>
  <sheetData>
    <row r="1" spans="1:8" x14ac:dyDescent="0.25">
      <c r="A1" s="6" t="s">
        <v>4</v>
      </c>
      <c r="B1" s="6"/>
      <c r="C1" s="6" t="s">
        <v>24</v>
      </c>
      <c r="D1" s="6"/>
      <c r="E1" s="6" t="s">
        <v>6</v>
      </c>
      <c r="F1" s="6"/>
      <c r="G1" s="6" t="s">
        <v>9</v>
      </c>
      <c r="H1" s="6"/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7" t="s">
        <v>11</v>
      </c>
      <c r="B3" s="7">
        <v>78.870967741935488</v>
      </c>
      <c r="C3" s="7" t="s">
        <v>11</v>
      </c>
      <c r="D3" s="7">
        <v>108.90322580645162</v>
      </c>
      <c r="E3" s="7" t="s">
        <v>11</v>
      </c>
      <c r="F3" s="7">
        <v>0.35806451612903217</v>
      </c>
      <c r="G3" s="7" t="s">
        <v>11</v>
      </c>
      <c r="H3" s="7">
        <v>196.93548387096774</v>
      </c>
    </row>
    <row r="4" spans="1:8" x14ac:dyDescent="0.25">
      <c r="A4" s="4" t="s">
        <v>12</v>
      </c>
      <c r="B4" s="4">
        <v>0.73578563890370041</v>
      </c>
      <c r="C4" s="4" t="s">
        <v>12</v>
      </c>
      <c r="D4" s="4">
        <v>3.5696916642576082</v>
      </c>
      <c r="E4" s="4" t="s">
        <v>12</v>
      </c>
      <c r="F4" s="4">
        <v>2.0359243256732815E-2</v>
      </c>
      <c r="G4" s="4" t="s">
        <v>12</v>
      </c>
      <c r="H4" s="4">
        <v>8.661984113499523</v>
      </c>
    </row>
    <row r="5" spans="1:8" x14ac:dyDescent="0.25">
      <c r="A5" s="7" t="s">
        <v>13</v>
      </c>
      <c r="B5" s="7">
        <v>80</v>
      </c>
      <c r="C5" s="7" t="s">
        <v>13</v>
      </c>
      <c r="D5" s="7">
        <v>108</v>
      </c>
      <c r="E5" s="7" t="s">
        <v>13</v>
      </c>
      <c r="F5" s="7">
        <v>0.35</v>
      </c>
      <c r="G5" s="7" t="s">
        <v>13</v>
      </c>
      <c r="H5" s="7">
        <v>191</v>
      </c>
    </row>
    <row r="6" spans="1:8" x14ac:dyDescent="0.25">
      <c r="A6" s="7" t="s">
        <v>14</v>
      </c>
      <c r="B6" s="7">
        <v>82</v>
      </c>
      <c r="C6" s="7" t="s">
        <v>14</v>
      </c>
      <c r="D6" s="7">
        <v>90</v>
      </c>
      <c r="E6" s="7" t="s">
        <v>14</v>
      </c>
      <c r="F6" s="7">
        <v>0.25</v>
      </c>
      <c r="G6" s="7" t="s">
        <v>14</v>
      </c>
      <c r="H6" s="7">
        <v>187</v>
      </c>
    </row>
    <row r="7" spans="1:8" x14ac:dyDescent="0.25">
      <c r="A7" s="8" t="s">
        <v>15</v>
      </c>
      <c r="B7" s="8">
        <v>4.0966810589701419</v>
      </c>
      <c r="C7" s="8" t="s">
        <v>15</v>
      </c>
      <c r="D7" s="8">
        <v>19.875202034544902</v>
      </c>
      <c r="E7" s="8" t="s">
        <v>15</v>
      </c>
      <c r="F7" s="8">
        <v>0.11335546905902438</v>
      </c>
      <c r="G7" s="8" t="s">
        <v>15</v>
      </c>
      <c r="H7" s="8">
        <v>48.227886458542436</v>
      </c>
    </row>
    <row r="8" spans="1:8" x14ac:dyDescent="0.25">
      <c r="A8" s="8" t="s">
        <v>16</v>
      </c>
      <c r="B8" s="8">
        <v>16.782795698924723</v>
      </c>
      <c r="C8" s="8" t="s">
        <v>16</v>
      </c>
      <c r="D8" s="8">
        <v>395.02365591397779</v>
      </c>
      <c r="E8" s="8" t="s">
        <v>16</v>
      </c>
      <c r="F8" s="8">
        <v>1.2849462365591435E-2</v>
      </c>
      <c r="G8" s="8" t="s">
        <v>16</v>
      </c>
      <c r="H8" s="8">
        <v>2325.9290322580609</v>
      </c>
    </row>
    <row r="9" spans="1:8" x14ac:dyDescent="0.25">
      <c r="A9" s="4" t="s">
        <v>17</v>
      </c>
      <c r="B9" s="4">
        <v>-0.13428863746643094</v>
      </c>
      <c r="C9" s="4" t="s">
        <v>17</v>
      </c>
      <c r="D9" s="4">
        <v>-9.6884143825640479E-2</v>
      </c>
      <c r="E9" s="4" t="s">
        <v>17</v>
      </c>
      <c r="F9" s="4">
        <v>-1.7531353156375418</v>
      </c>
      <c r="G9" s="4" t="s">
        <v>17</v>
      </c>
      <c r="H9" s="4">
        <v>-0.32390101912181457</v>
      </c>
    </row>
    <row r="10" spans="1:8" x14ac:dyDescent="0.25">
      <c r="A10" s="4" t="s">
        <v>18</v>
      </c>
      <c r="B10" s="4">
        <v>-0.91163462314131105</v>
      </c>
      <c r="C10" s="4" t="s">
        <v>18</v>
      </c>
      <c r="D10" s="4">
        <v>0.34283268268359529</v>
      </c>
      <c r="E10" s="4" t="s">
        <v>18</v>
      </c>
      <c r="F10" s="4">
        <v>0.33716585048405046</v>
      </c>
      <c r="G10" s="4" t="s">
        <v>18</v>
      </c>
      <c r="H10" s="4">
        <v>0.36227744053700056</v>
      </c>
    </row>
    <row r="11" spans="1:8" x14ac:dyDescent="0.25">
      <c r="A11" s="8" t="s">
        <v>19</v>
      </c>
      <c r="B11" s="8">
        <v>14</v>
      </c>
      <c r="C11" s="8" t="s">
        <v>19</v>
      </c>
      <c r="D11" s="8">
        <v>90</v>
      </c>
      <c r="E11" s="8" t="s">
        <v>19</v>
      </c>
      <c r="F11" s="8">
        <v>0.25</v>
      </c>
      <c r="G11" s="8" t="s">
        <v>19</v>
      </c>
      <c r="H11" s="8">
        <v>192</v>
      </c>
    </row>
    <row r="12" spans="1:8" x14ac:dyDescent="0.25">
      <c r="A12" s="4" t="s">
        <v>20</v>
      </c>
      <c r="B12" s="4">
        <v>70</v>
      </c>
      <c r="C12" s="4" t="s">
        <v>20</v>
      </c>
      <c r="D12" s="4">
        <v>68</v>
      </c>
      <c r="E12" s="4" t="s">
        <v>20</v>
      </c>
      <c r="F12" s="4">
        <v>0.25</v>
      </c>
      <c r="G12" s="4" t="s">
        <v>20</v>
      </c>
      <c r="H12" s="4">
        <v>113</v>
      </c>
    </row>
    <row r="13" spans="1:8" x14ac:dyDescent="0.25">
      <c r="A13" s="4" t="s">
        <v>21</v>
      </c>
      <c r="B13" s="4">
        <v>84</v>
      </c>
      <c r="C13" s="4" t="s">
        <v>21</v>
      </c>
      <c r="D13" s="4">
        <v>158</v>
      </c>
      <c r="E13" s="4" t="s">
        <v>21</v>
      </c>
      <c r="F13" s="4">
        <v>0.5</v>
      </c>
      <c r="G13" s="4" t="s">
        <v>21</v>
      </c>
      <c r="H13" s="4">
        <v>305</v>
      </c>
    </row>
    <row r="14" spans="1:8" x14ac:dyDescent="0.25">
      <c r="A14" s="4" t="s">
        <v>22</v>
      </c>
      <c r="B14" s="4">
        <v>2445</v>
      </c>
      <c r="C14" s="4" t="s">
        <v>22</v>
      </c>
      <c r="D14" s="4">
        <v>3376</v>
      </c>
      <c r="E14" s="4" t="s">
        <v>22</v>
      </c>
      <c r="F14" s="4">
        <v>11.099999999999998</v>
      </c>
      <c r="G14" s="4" t="s">
        <v>22</v>
      </c>
      <c r="H14" s="4">
        <v>6105</v>
      </c>
    </row>
    <row r="15" spans="1:8" ht="15.75" thickBot="1" x14ac:dyDescent="0.3">
      <c r="A15" s="5" t="s">
        <v>23</v>
      </c>
      <c r="B15" s="5">
        <v>31</v>
      </c>
      <c r="C15" s="5" t="s">
        <v>23</v>
      </c>
      <c r="D15" s="5">
        <v>31</v>
      </c>
      <c r="E15" s="5" t="s">
        <v>23</v>
      </c>
      <c r="F15" s="5">
        <v>31</v>
      </c>
      <c r="G15" s="5" t="s">
        <v>23</v>
      </c>
      <c r="H15" s="5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12.5703125" bestFit="1" customWidth="1"/>
  </cols>
  <sheetData>
    <row r="1" spans="1:5" x14ac:dyDescent="0.25">
      <c r="A1" s="6"/>
      <c r="B1" s="6" t="s">
        <v>4</v>
      </c>
      <c r="C1" s="6" t="s">
        <v>24</v>
      </c>
      <c r="D1" s="6" t="s">
        <v>6</v>
      </c>
      <c r="E1" s="6" t="s">
        <v>9</v>
      </c>
    </row>
    <row r="2" spans="1:5" x14ac:dyDescent="0.25">
      <c r="A2" s="4" t="s">
        <v>4</v>
      </c>
      <c r="B2" s="4">
        <v>1</v>
      </c>
      <c r="C2" s="4"/>
      <c r="D2" s="4"/>
      <c r="E2" s="4"/>
    </row>
    <row r="3" spans="1:5" x14ac:dyDescent="0.25">
      <c r="A3" s="4" t="s">
        <v>24</v>
      </c>
      <c r="B3" s="4">
        <v>0.31547962502193322</v>
      </c>
      <c r="C3" s="4">
        <v>1</v>
      </c>
      <c r="D3" s="4"/>
      <c r="E3" s="4"/>
    </row>
    <row r="4" spans="1:5" x14ac:dyDescent="0.25">
      <c r="A4" s="4" t="s">
        <v>6</v>
      </c>
      <c r="B4" s="4">
        <v>-3.3574567075296491E-2</v>
      </c>
      <c r="C4" s="4">
        <v>1.5153283578252524E-2</v>
      </c>
      <c r="D4" s="4">
        <v>1</v>
      </c>
      <c r="E4" s="4"/>
    </row>
    <row r="5" spans="1:5" ht="15.75" thickBot="1" x14ac:dyDescent="0.3">
      <c r="A5" s="5" t="s">
        <v>9</v>
      </c>
      <c r="B5" s="5">
        <v>0.46661641888188637</v>
      </c>
      <c r="C5" s="5">
        <v>0.86495547867885425</v>
      </c>
      <c r="D5" s="5">
        <v>-0.29257237534797398</v>
      </c>
      <c r="E5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8" sqref="A18"/>
    </sheetView>
  </sheetViews>
  <sheetFormatPr defaultRowHeight="15" x14ac:dyDescent="0.25"/>
  <cols>
    <col min="1" max="1" width="42.5703125" bestFit="1" customWidth="1"/>
    <col min="2" max="3" width="12" bestFit="1" customWidth="1"/>
  </cols>
  <sheetData>
    <row r="1" spans="1:3" x14ac:dyDescent="0.25">
      <c r="A1" t="s">
        <v>25</v>
      </c>
    </row>
    <row r="2" spans="1:3" ht="15.75" thickBot="1" x14ac:dyDescent="0.3"/>
    <row r="3" spans="1:3" x14ac:dyDescent="0.25">
      <c r="A3" s="6"/>
      <c r="B3" s="6" t="s">
        <v>26</v>
      </c>
      <c r="C3" s="6" t="s">
        <v>27</v>
      </c>
    </row>
    <row r="4" spans="1:3" x14ac:dyDescent="0.25">
      <c r="A4" s="4" t="s">
        <v>11</v>
      </c>
      <c r="B4" s="4">
        <v>116.58064516129032</v>
      </c>
      <c r="C4" s="4">
        <v>80.354838709677423</v>
      </c>
    </row>
    <row r="5" spans="1:3" x14ac:dyDescent="0.25">
      <c r="A5" s="4" t="s">
        <v>28</v>
      </c>
      <c r="B5" s="4">
        <v>683.11827956989293</v>
      </c>
      <c r="C5" s="4">
        <v>489.7698924731182</v>
      </c>
    </row>
    <row r="6" spans="1:3" x14ac:dyDescent="0.25">
      <c r="A6" s="4" t="s">
        <v>29</v>
      </c>
      <c r="B6" s="4">
        <v>31</v>
      </c>
      <c r="C6" s="4">
        <v>31</v>
      </c>
    </row>
    <row r="7" spans="1:3" x14ac:dyDescent="0.25">
      <c r="A7" s="4" t="s">
        <v>30</v>
      </c>
      <c r="B7" s="4">
        <v>586.44408602150554</v>
      </c>
      <c r="C7" s="4"/>
    </row>
    <row r="8" spans="1:3" x14ac:dyDescent="0.25">
      <c r="A8" s="4" t="s">
        <v>31</v>
      </c>
      <c r="B8" s="4">
        <v>0</v>
      </c>
      <c r="C8" s="4"/>
    </row>
    <row r="9" spans="1:3" x14ac:dyDescent="0.25">
      <c r="A9" s="4" t="s">
        <v>32</v>
      </c>
      <c r="B9" s="4">
        <v>60</v>
      </c>
      <c r="C9" s="4"/>
    </row>
    <row r="10" spans="1:3" x14ac:dyDescent="0.25">
      <c r="A10" s="4" t="s">
        <v>33</v>
      </c>
      <c r="B10" s="4">
        <v>5.8893939518238767</v>
      </c>
      <c r="C10" s="4"/>
    </row>
    <row r="11" spans="1:3" x14ac:dyDescent="0.25">
      <c r="A11" s="4" t="s">
        <v>34</v>
      </c>
      <c r="B11" s="4">
        <v>9.3931126296514368E-8</v>
      </c>
      <c r="C11" s="4"/>
    </row>
    <row r="12" spans="1:3" x14ac:dyDescent="0.25">
      <c r="A12" s="4" t="s">
        <v>35</v>
      </c>
      <c r="B12" s="4">
        <v>1.6706488649046354</v>
      </c>
      <c r="C12" s="4"/>
    </row>
    <row r="13" spans="1:3" x14ac:dyDescent="0.25">
      <c r="A13" s="4" t="s">
        <v>36</v>
      </c>
      <c r="B13" s="4">
        <v>1.8786225259302874E-7</v>
      </c>
      <c r="C13" s="4"/>
    </row>
    <row r="14" spans="1:3" ht="15.75" thickBot="1" x14ac:dyDescent="0.3">
      <c r="A14" s="5" t="s">
        <v>37</v>
      </c>
      <c r="B14" s="5">
        <v>2.0002978220142609</v>
      </c>
      <c r="C1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B17" sqref="B17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8.570312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38</v>
      </c>
    </row>
    <row r="2" spans="1:9" ht="15.75" thickBot="1" x14ac:dyDescent="0.3"/>
    <row r="3" spans="1:9" x14ac:dyDescent="0.25">
      <c r="A3" s="9" t="s">
        <v>39</v>
      </c>
      <c r="B3" s="9"/>
    </row>
    <row r="4" spans="1:9" x14ac:dyDescent="0.25">
      <c r="A4" s="4" t="s">
        <v>40</v>
      </c>
      <c r="B4" s="4">
        <v>0.93726201505525863</v>
      </c>
    </row>
    <row r="5" spans="1:9" x14ac:dyDescent="0.25">
      <c r="A5" s="4" t="s">
        <v>41</v>
      </c>
      <c r="B5" s="4">
        <v>0.8784600848654438</v>
      </c>
    </row>
    <row r="6" spans="1:9" x14ac:dyDescent="0.25">
      <c r="A6" s="4" t="s">
        <v>42</v>
      </c>
      <c r="B6" s="4">
        <v>0.86495564985049311</v>
      </c>
    </row>
    <row r="7" spans="1:9" x14ac:dyDescent="0.25">
      <c r="A7" s="4" t="s">
        <v>12</v>
      </c>
      <c r="B7" s="4">
        <v>17.722967433676619</v>
      </c>
    </row>
    <row r="8" spans="1:9" ht="15.75" thickBot="1" x14ac:dyDescent="0.3">
      <c r="A8" s="5" t="s">
        <v>29</v>
      </c>
      <c r="B8" s="5">
        <v>31</v>
      </c>
    </row>
    <row r="10" spans="1:9" ht="15.75" thickBot="1" x14ac:dyDescent="0.3">
      <c r="A10" t="s">
        <v>43</v>
      </c>
    </row>
    <row r="11" spans="1:9" x14ac:dyDescent="0.25">
      <c r="A11" s="6"/>
      <c r="B11" s="6" t="s">
        <v>32</v>
      </c>
      <c r="C11" s="6" t="s">
        <v>48</v>
      </c>
      <c r="D11" s="6" t="s">
        <v>49</v>
      </c>
      <c r="E11" s="6" t="s">
        <v>50</v>
      </c>
      <c r="F11" s="6" t="s">
        <v>51</v>
      </c>
    </row>
    <row r="12" spans="1:9" x14ac:dyDescent="0.25">
      <c r="A12" s="4" t="s">
        <v>44</v>
      </c>
      <c r="B12" s="4">
        <v>3</v>
      </c>
      <c r="C12" s="4">
        <v>61297.07445205257</v>
      </c>
      <c r="D12" s="4">
        <v>20432.358150684191</v>
      </c>
      <c r="E12" s="4">
        <v>65.049747278794328</v>
      </c>
      <c r="F12" s="4">
        <v>1.7661207378332629E-12</v>
      </c>
    </row>
    <row r="13" spans="1:9" x14ac:dyDescent="0.25">
      <c r="A13" s="4" t="s">
        <v>45</v>
      </c>
      <c r="B13" s="4">
        <v>27</v>
      </c>
      <c r="C13" s="4">
        <v>8480.7965156893715</v>
      </c>
      <c r="D13" s="4">
        <v>314.10357465516194</v>
      </c>
      <c r="E13" s="4"/>
      <c r="F13" s="4"/>
    </row>
    <row r="14" spans="1:9" ht="15.75" thickBot="1" x14ac:dyDescent="0.3">
      <c r="A14" s="5" t="s">
        <v>46</v>
      </c>
      <c r="B14" s="5">
        <v>30</v>
      </c>
      <c r="C14" s="5">
        <v>69777.870967741939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52</v>
      </c>
      <c r="C16" s="6" t="s">
        <v>12</v>
      </c>
      <c r="D16" s="6" t="s">
        <v>33</v>
      </c>
      <c r="E16" s="6" t="s">
        <v>53</v>
      </c>
      <c r="F16" s="6" t="s">
        <v>54</v>
      </c>
      <c r="G16" s="6" t="s">
        <v>55</v>
      </c>
      <c r="H16" s="6" t="s">
        <v>56</v>
      </c>
      <c r="I16" s="6" t="s">
        <v>57</v>
      </c>
    </row>
    <row r="17" spans="1:9" x14ac:dyDescent="0.25">
      <c r="A17" s="4" t="s">
        <v>47</v>
      </c>
      <c r="B17" s="4">
        <v>-158.54151230193429</v>
      </c>
      <c r="C17" s="4">
        <v>63.626146132580864</v>
      </c>
      <c r="D17" s="4">
        <v>-2.491766701877145</v>
      </c>
      <c r="E17" s="4">
        <v>1.9150098084611253E-2</v>
      </c>
      <c r="F17" s="4">
        <v>-289.09158058279786</v>
      </c>
      <c r="G17" s="4">
        <v>-27.991444021070748</v>
      </c>
      <c r="H17" s="4">
        <v>-289.09158058279786</v>
      </c>
      <c r="I17" s="4">
        <v>-27.991444021070748</v>
      </c>
    </row>
    <row r="18" spans="1:9" x14ac:dyDescent="0.25">
      <c r="A18" s="4" t="s">
        <v>63</v>
      </c>
      <c r="B18" s="4">
        <v>2.3834689597556307</v>
      </c>
      <c r="C18" s="4">
        <v>0.83303554684172798</v>
      </c>
      <c r="D18" s="4">
        <v>2.8611851784621098</v>
      </c>
      <c r="E18" s="4">
        <v>8.0516313619471546E-3</v>
      </c>
      <c r="F18" s="4">
        <v>0.67422120343293046</v>
      </c>
      <c r="G18" s="4">
        <v>4.0927167160783311</v>
      </c>
      <c r="H18" s="4">
        <v>0.67422120343293046</v>
      </c>
      <c r="I18" s="4">
        <v>4.0927167160783311</v>
      </c>
    </row>
    <row r="19" spans="1:9" x14ac:dyDescent="0.25">
      <c r="A19" s="4" t="s">
        <v>24</v>
      </c>
      <c r="B19" s="4">
        <v>1.9548129213369532</v>
      </c>
      <c r="C19" s="4">
        <v>0.17162837302589634</v>
      </c>
      <c r="D19" s="4">
        <v>11.38980045590713</v>
      </c>
      <c r="E19" s="4">
        <v>8.1129000033832449E-12</v>
      </c>
      <c r="F19" s="4">
        <v>1.6026605880685572</v>
      </c>
      <c r="G19" s="4">
        <v>2.3069652546053492</v>
      </c>
      <c r="H19" s="4">
        <v>1.6026605880685572</v>
      </c>
      <c r="I19" s="4">
        <v>2.3069652546053492</v>
      </c>
    </row>
    <row r="20" spans="1:9" ht="15.75" thickBot="1" x14ac:dyDescent="0.3">
      <c r="A20" s="5" t="s">
        <v>6</v>
      </c>
      <c r="B20" s="5">
        <v>-126.77866195280257</v>
      </c>
      <c r="C20" s="5">
        <v>28.571847902064601</v>
      </c>
      <c r="D20" s="5">
        <v>-4.437188045637102</v>
      </c>
      <c r="E20" s="5">
        <v>1.3808296780912414E-4</v>
      </c>
      <c r="F20" s="5">
        <v>-185.40325139049196</v>
      </c>
      <c r="G20" s="5">
        <v>-68.154072515113185</v>
      </c>
      <c r="H20" s="5">
        <v>-185.40325139049196</v>
      </c>
      <c r="I20" s="5">
        <v>-68.154072515113185</v>
      </c>
    </row>
    <row r="24" spans="1:9" x14ac:dyDescent="0.25">
      <c r="A24" t="s">
        <v>58</v>
      </c>
    </row>
    <row r="25" spans="1:9" ht="15.75" thickBot="1" x14ac:dyDescent="0.3"/>
    <row r="26" spans="1:9" x14ac:dyDescent="0.25">
      <c r="A26" s="6" t="s">
        <v>59</v>
      </c>
      <c r="B26" s="6" t="s">
        <v>60</v>
      </c>
      <c r="C26" s="6" t="s">
        <v>61</v>
      </c>
      <c r="D26" s="6" t="s">
        <v>62</v>
      </c>
    </row>
    <row r="27" spans="1:9" x14ac:dyDescent="0.25">
      <c r="A27" s="4">
        <v>1</v>
      </c>
      <c r="B27" s="4">
        <v>152.53981231308501</v>
      </c>
      <c r="C27" s="4">
        <v>11.460187686914992</v>
      </c>
      <c r="D27" s="4">
        <v>0.68160699083994536</v>
      </c>
    </row>
    <row r="28" spans="1:9" x14ac:dyDescent="0.25">
      <c r="A28" s="4">
        <v>2</v>
      </c>
      <c r="B28" s="4">
        <v>157.3067502325963</v>
      </c>
      <c r="C28" s="4">
        <v>7.6932497674036995</v>
      </c>
      <c r="D28" s="4">
        <v>0.45756430583832219</v>
      </c>
    </row>
    <row r="29" spans="1:9" x14ac:dyDescent="0.25">
      <c r="A29" s="4">
        <v>3</v>
      </c>
      <c r="B29" s="4">
        <v>182.29066217155798</v>
      </c>
      <c r="C29" s="4">
        <v>4.7093378284420169</v>
      </c>
      <c r="D29" s="4">
        <v>0.28009293336077773</v>
      </c>
    </row>
    <row r="30" spans="1:9" x14ac:dyDescent="0.25">
      <c r="A30" s="4">
        <v>4</v>
      </c>
      <c r="B30" s="4">
        <v>182.47912944231439</v>
      </c>
      <c r="C30" s="4">
        <v>50.520870557685612</v>
      </c>
      <c r="D30" s="4">
        <v>3.0047831236443097</v>
      </c>
    </row>
    <row r="31" spans="1:9" x14ac:dyDescent="0.25">
      <c r="A31" s="4">
        <v>5</v>
      </c>
      <c r="B31" s="4">
        <v>259.57414545129296</v>
      </c>
      <c r="C31" s="4">
        <v>17.425854548707036</v>
      </c>
      <c r="D31" s="4">
        <v>1.0364214449402396</v>
      </c>
    </row>
    <row r="32" spans="1:9" x14ac:dyDescent="0.25">
      <c r="A32" s="4">
        <v>6</v>
      </c>
      <c r="B32" s="4">
        <v>181.14143983015259</v>
      </c>
      <c r="C32" s="4">
        <v>-9.1414398301525921</v>
      </c>
      <c r="D32" s="4">
        <v>-0.54369696769355791</v>
      </c>
    </row>
    <row r="33" spans="1:4" x14ac:dyDescent="0.25">
      <c r="A33" s="4">
        <v>7</v>
      </c>
      <c r="B33" s="4">
        <v>266.72455233055985</v>
      </c>
      <c r="C33" s="4">
        <v>-22.724552330559845</v>
      </c>
      <c r="D33" s="4">
        <v>-1.3515671955270883</v>
      </c>
    </row>
    <row r="34" spans="1:4" x14ac:dyDescent="0.25">
      <c r="A34" s="4">
        <v>8</v>
      </c>
      <c r="B34" s="4">
        <v>226.10213702090249</v>
      </c>
      <c r="C34" s="4">
        <v>-17.102137020902489</v>
      </c>
      <c r="D34" s="4">
        <v>-1.0171679967387817</v>
      </c>
    </row>
    <row r="35" spans="1:4" x14ac:dyDescent="0.25">
      <c r="A35" s="4">
        <v>9</v>
      </c>
      <c r="B35" s="4">
        <v>246.74776707877157</v>
      </c>
      <c r="C35" s="4">
        <v>-17.747767078771574</v>
      </c>
      <c r="D35" s="4">
        <v>-1.0555675389594055</v>
      </c>
    </row>
    <row r="36" spans="1:4" x14ac:dyDescent="0.25">
      <c r="A36" s="4">
        <v>10</v>
      </c>
      <c r="B36" s="4">
        <v>261.28876960496763</v>
      </c>
      <c r="C36" s="4">
        <v>-23.288769604967626</v>
      </c>
      <c r="D36" s="4">
        <v>-1.3851246248725171</v>
      </c>
    </row>
    <row r="37" spans="1:4" x14ac:dyDescent="0.25">
      <c r="A37" s="4">
        <v>11</v>
      </c>
      <c r="B37" s="4">
        <v>271.49149025007108</v>
      </c>
      <c r="C37" s="4">
        <v>10.508509749928919</v>
      </c>
      <c r="D37" s="4">
        <v>0.62500492178147071</v>
      </c>
    </row>
    <row r="38" spans="1:4" x14ac:dyDescent="0.25">
      <c r="A38" s="4">
        <v>12</v>
      </c>
      <c r="B38" s="4">
        <v>203.5016940416964</v>
      </c>
      <c r="C38" s="4">
        <v>21.498305958303604</v>
      </c>
      <c r="D38" s="4">
        <v>1.2786348734171897</v>
      </c>
    </row>
    <row r="39" spans="1:4" x14ac:dyDescent="0.25">
      <c r="A39" s="4">
        <v>13</v>
      </c>
      <c r="B39" s="4">
        <v>186.81741132340699</v>
      </c>
      <c r="C39" s="4">
        <v>-2.8174113234069864</v>
      </c>
      <c r="D39" s="4">
        <v>-0.16756856925637093</v>
      </c>
    </row>
    <row r="40" spans="1:4" x14ac:dyDescent="0.25">
      <c r="A40" s="4">
        <v>14</v>
      </c>
      <c r="B40" s="4">
        <v>216.56826118187996</v>
      </c>
      <c r="C40" s="4">
        <v>-9.5682611818799614</v>
      </c>
      <c r="D40" s="4">
        <v>-0.56908262673553867</v>
      </c>
    </row>
    <row r="41" spans="1:4" x14ac:dyDescent="0.25">
      <c r="A41" s="4">
        <v>15</v>
      </c>
      <c r="B41" s="4">
        <v>167.94912420772766</v>
      </c>
      <c r="C41" s="4">
        <v>-7.9491242077276638</v>
      </c>
      <c r="D41" s="4">
        <v>-0.47278271343047756</v>
      </c>
    </row>
    <row r="42" spans="1:4" x14ac:dyDescent="0.25">
      <c r="A42" s="4">
        <v>16</v>
      </c>
      <c r="B42" s="4">
        <v>130.37902266390691</v>
      </c>
      <c r="C42" s="4">
        <v>0.62097733609309103</v>
      </c>
      <c r="D42" s="4">
        <v>3.6933295073124296E-2</v>
      </c>
    </row>
    <row r="43" spans="1:4" x14ac:dyDescent="0.25">
      <c r="A43" s="4">
        <v>17</v>
      </c>
      <c r="B43" s="4">
        <v>207.90269471130412</v>
      </c>
      <c r="C43" s="4">
        <v>-16.902694711304122</v>
      </c>
      <c r="D43" s="4">
        <v>-1.0053059508277249</v>
      </c>
    </row>
    <row r="44" spans="1:4" x14ac:dyDescent="0.25">
      <c r="A44" s="4">
        <v>18</v>
      </c>
      <c r="B44" s="4">
        <v>209.61731886497878</v>
      </c>
      <c r="C44" s="4">
        <v>13.382681135021215</v>
      </c>
      <c r="D44" s="4">
        <v>0.79594935676553702</v>
      </c>
    </row>
    <row r="45" spans="1:4" x14ac:dyDescent="0.25">
      <c r="A45" s="4">
        <v>19</v>
      </c>
      <c r="B45" s="4">
        <v>184.87359569367931</v>
      </c>
      <c r="C45" s="4">
        <v>22.126404306320694</v>
      </c>
      <c r="D45" s="4">
        <v>1.3159916983348379</v>
      </c>
    </row>
    <row r="46" spans="1:4" x14ac:dyDescent="0.25">
      <c r="A46" s="4">
        <v>20</v>
      </c>
      <c r="B46" s="4">
        <v>142.34808895959085</v>
      </c>
      <c r="C46" s="4">
        <v>-29.348088959590854</v>
      </c>
      <c r="D46" s="4">
        <v>-1.7455091617295018</v>
      </c>
    </row>
    <row r="47" spans="1:4" x14ac:dyDescent="0.25">
      <c r="A47" s="4">
        <v>21</v>
      </c>
      <c r="B47" s="4">
        <v>137.52942954317379</v>
      </c>
      <c r="C47" s="4">
        <v>-4.5294295431737908</v>
      </c>
      <c r="D47" s="4">
        <v>-0.26939269456025067</v>
      </c>
    </row>
    <row r="48" spans="1:4" x14ac:dyDescent="0.25">
      <c r="A48" s="4">
        <v>22</v>
      </c>
      <c r="B48" s="4">
        <v>179.86646900650581</v>
      </c>
      <c r="C48" s="4">
        <v>7.1335309934941904</v>
      </c>
      <c r="D48" s="4">
        <v>0.42427442964923651</v>
      </c>
    </row>
    <row r="49" spans="1:4" x14ac:dyDescent="0.25">
      <c r="A49" s="4">
        <v>23</v>
      </c>
      <c r="B49" s="4">
        <v>199.84325425829402</v>
      </c>
      <c r="C49" s="4">
        <v>2.1567457417059757</v>
      </c>
      <c r="D49" s="4">
        <v>0.12827477308155719</v>
      </c>
    </row>
    <row r="50" spans="1:4" x14ac:dyDescent="0.25">
      <c r="A50" s="4">
        <v>24</v>
      </c>
      <c r="B50" s="4">
        <v>202.22672321804967</v>
      </c>
      <c r="C50" s="4">
        <v>0.77327678195032945</v>
      </c>
      <c r="D50" s="4">
        <v>4.5991468449802037E-2</v>
      </c>
    </row>
    <row r="51" spans="1:4" x14ac:dyDescent="0.25">
      <c r="A51" s="4">
        <v>25</v>
      </c>
      <c r="B51" s="4">
        <v>242.1802937216261</v>
      </c>
      <c r="C51" s="4">
        <v>26.8197062783739</v>
      </c>
      <c r="D51" s="4">
        <v>1.5951308818865091</v>
      </c>
    </row>
    <row r="52" spans="1:4" x14ac:dyDescent="0.25">
      <c r="A52" s="4">
        <v>26</v>
      </c>
      <c r="B52" s="4">
        <v>303.77432124554076</v>
      </c>
      <c r="C52" s="4">
        <v>1.2256787544592385</v>
      </c>
      <c r="D52" s="4">
        <v>7.2898562430813593E-2</v>
      </c>
    </row>
    <row r="53" spans="1:4" x14ac:dyDescent="0.25">
      <c r="A53" s="4">
        <v>27</v>
      </c>
      <c r="B53" s="4">
        <v>181.28995200739362</v>
      </c>
      <c r="C53" s="4">
        <v>-9.289952007393623</v>
      </c>
      <c r="D53" s="4">
        <v>-0.55252988919517743</v>
      </c>
    </row>
    <row r="54" spans="1:4" x14ac:dyDescent="0.25">
      <c r="A54" s="4">
        <v>28</v>
      </c>
      <c r="B54" s="4">
        <v>168.46357363487232</v>
      </c>
      <c r="C54" s="4">
        <v>-9.4635736348723185</v>
      </c>
      <c r="D54" s="4">
        <v>-0.56285622226087484</v>
      </c>
    </row>
    <row r="55" spans="1:4" x14ac:dyDescent="0.25">
      <c r="A55" s="4">
        <v>29</v>
      </c>
      <c r="B55" s="4">
        <v>175.85416928180146</v>
      </c>
      <c r="C55" s="4">
        <v>-9.854169281801461</v>
      </c>
      <c r="D55" s="4">
        <v>-0.58608731854060969</v>
      </c>
    </row>
    <row r="56" spans="1:4" x14ac:dyDescent="0.25">
      <c r="A56" s="4">
        <v>30</v>
      </c>
      <c r="B56" s="4">
        <v>150.87025734283972</v>
      </c>
      <c r="C56" s="4">
        <v>-5.8702573428397216</v>
      </c>
      <c r="D56" s="4">
        <v>-0.34913987032494892</v>
      </c>
    </row>
    <row r="57" spans="1:4" ht="15.75" thickBot="1" x14ac:dyDescent="0.3">
      <c r="A57" s="5">
        <v>31</v>
      </c>
      <c r="B57" s="5">
        <v>125.45768936545934</v>
      </c>
      <c r="C57" s="5">
        <v>-2.4576893654593448</v>
      </c>
      <c r="D57" s="5">
        <v>-0.14617371884081473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Desriptive Statistics</vt:lpstr>
      <vt:lpstr>Correlation</vt:lpstr>
      <vt:lpstr>T- Test</vt:lpstr>
      <vt:lpstr>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2016-09-07T14:34:34Z</dcterms:modified>
</cp:coreProperties>
</file>