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X:\Development\frontend_keuzedeel\scouting_nederland\startpakket\startpakket\"/>
    </mc:Choice>
  </mc:AlternateContent>
  <xr:revisionPtr revIDLastSave="0" documentId="13_ncr:1_{8935D87D-1A76-41DB-B924-F7474A884F4E}" xr6:coauthVersionLast="47" xr6:coauthVersionMax="47" xr10:uidLastSave="{00000000-0000-0000-0000-000000000000}"/>
  <bookViews>
    <workbookView xWindow="1530" yWindow="5805" windowWidth="21600" windowHeight="11295" activeTab="1" xr2:uid="{00000000-000D-0000-FFFF-FFFF00000000}"/>
  </bookViews>
  <sheets>
    <sheet name="Uitleg" sheetId="6" r:id="rId1"/>
    <sheet name="Taak1" sheetId="1" r:id="rId2"/>
    <sheet name="Taak2" sheetId="2" r:id="rId3"/>
    <sheet name="Taak3" sheetId="3" r:id="rId4"/>
    <sheet name="Score" sheetId="8" r:id="rId5"/>
    <sheet name="totaal" sheetId="5" r:id="rId6"/>
    <sheet name="totaal-mod" sheetId="9" r:id="rId7"/>
    <sheet name="totaal-taak" sheetId="10" r:id="rId8"/>
  </sheets>
  <definedNames>
    <definedName name="_xlnm._FilterDatabase" localSheetId="7" hidden="1">'totaal-taak'!$A$2:$E$2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8" l="1"/>
  <c r="A8" i="8" s="1"/>
  <c r="A6" i="8"/>
  <c r="A29" i="5"/>
  <c r="A33" i="10" s="1"/>
  <c r="A45" i="9"/>
  <c r="A28" i="5"/>
  <c r="A44" i="9" s="1"/>
  <c r="A27" i="5"/>
  <c r="A31" i="10" s="1"/>
  <c r="A26" i="5"/>
  <c r="A30" i="10" s="1"/>
  <c r="A25" i="5"/>
  <c r="A41" i="9" s="1"/>
  <c r="A29" i="10"/>
  <c r="A24" i="5"/>
  <c r="A26" i="10" s="1"/>
  <c r="A38" i="9"/>
  <c r="A39" i="9" s="1"/>
  <c r="B18" i="8" s="1"/>
  <c r="C18" i="8" s="1"/>
  <c r="A23" i="5"/>
  <c r="A25" i="10" s="1"/>
  <c r="A22" i="5"/>
  <c r="A24" i="10"/>
  <c r="A21" i="5"/>
  <c r="A23" i="10" s="1"/>
  <c r="A11" i="5"/>
  <c r="A15" i="9" s="1"/>
  <c r="A16" i="9" s="1"/>
  <c r="B13" i="8" s="1"/>
  <c r="C13" i="8" s="1"/>
  <c r="A10" i="5"/>
  <c r="A12" i="9"/>
  <c r="A9" i="5"/>
  <c r="A11" i="9" s="1"/>
  <c r="A8" i="5"/>
  <c r="A10" i="9" s="1"/>
  <c r="A7" i="5"/>
  <c r="A9" i="9"/>
  <c r="A6" i="5"/>
  <c r="A8" i="9"/>
  <c r="A5" i="5"/>
  <c r="A7" i="9" s="1"/>
  <c r="A13" i="9" s="1"/>
  <c r="B12" i="8" s="1"/>
  <c r="C12" i="8" s="1"/>
  <c r="A4" i="5"/>
  <c r="A4" i="9" s="1"/>
  <c r="A3" i="5"/>
  <c r="A3" i="9" s="1"/>
  <c r="A14" i="10"/>
  <c r="A20" i="5"/>
  <c r="A11" i="10"/>
  <c r="A19" i="5"/>
  <c r="A29" i="9" s="1"/>
  <c r="A18" i="5"/>
  <c r="A9" i="10" s="1"/>
  <c r="A17" i="5"/>
  <c r="A27" i="9" s="1"/>
  <c r="A16" i="5"/>
  <c r="A26" i="9" s="1"/>
  <c r="A7" i="10"/>
  <c r="A15" i="5"/>
  <c r="A23" i="9" s="1"/>
  <c r="A14" i="5"/>
  <c r="A22" i="9" s="1"/>
  <c r="A13" i="5"/>
  <c r="A4" i="10"/>
  <c r="A12" i="5"/>
  <c r="A3" i="10" s="1"/>
  <c r="A20" i="8"/>
  <c r="A7" i="8"/>
  <c r="A19" i="8"/>
  <c r="A18" i="8"/>
  <c r="A17" i="8"/>
  <c r="A16" i="8"/>
  <c r="A15" i="8"/>
  <c r="A14" i="8"/>
  <c r="A13" i="8"/>
  <c r="A12" i="8"/>
  <c r="A11" i="8"/>
  <c r="A42" i="9"/>
  <c r="A34" i="9"/>
  <c r="A5" i="10"/>
  <c r="A37" i="9"/>
  <c r="A15" i="10"/>
  <c r="A21" i="9"/>
  <c r="A17" i="10"/>
  <c r="A18" i="10"/>
  <c r="A21" i="10"/>
  <c r="A19" i="10"/>
  <c r="A30" i="9"/>
  <c r="A8" i="10" l="1"/>
  <c r="A18" i="9"/>
  <c r="A19" i="9" s="1"/>
  <c r="B14" i="8" s="1"/>
  <c r="C14" i="8" s="1"/>
  <c r="A24" i="9"/>
  <c r="B15" i="8" s="1"/>
  <c r="C15" i="8" s="1"/>
  <c r="A5" i="9"/>
  <c r="B11" i="8" s="1"/>
  <c r="A33" i="9"/>
  <c r="A35" i="9" s="1"/>
  <c r="B17" i="8" s="1"/>
  <c r="C17" i="8" s="1"/>
  <c r="A32" i="10"/>
  <c r="A34" i="10" s="1"/>
  <c r="B7" i="8" s="1"/>
  <c r="C7" i="8" s="1"/>
  <c r="A28" i="9"/>
  <c r="A31" i="9" s="1"/>
  <c r="B16" i="8" s="1"/>
  <c r="C16" i="8" s="1"/>
  <c r="A20" i="10"/>
  <c r="A43" i="9"/>
  <c r="A46" i="9" s="1"/>
  <c r="B19" i="8" s="1"/>
  <c r="C19" i="8" s="1"/>
  <c r="A10" i="10"/>
  <c r="A16" i="10"/>
  <c r="A27" i="10" s="1"/>
  <c r="B6" i="8" s="1"/>
  <c r="C6" i="8" s="1"/>
  <c r="A22" i="10"/>
  <c r="A6" i="10"/>
  <c r="A12" i="10" l="1"/>
  <c r="B5" i="8" s="1"/>
  <c r="B8" i="8" s="1"/>
  <c r="C8" i="8" s="1"/>
  <c r="B20" i="8"/>
  <c r="C20" i="8" s="1"/>
  <c r="C11" i="8"/>
  <c r="C5" i="8" l="1"/>
</calcChain>
</file>

<file path=xl/sharedStrings.xml><?xml version="1.0" encoding="utf-8"?>
<sst xmlns="http://schemas.openxmlformats.org/spreadsheetml/2006/main" count="169" uniqueCount="70">
  <si>
    <t>Maken, voorbereiden en evalueren van scoutingprogramma's</t>
  </si>
  <si>
    <t>Uitvoeren van een scoutingprogramma</t>
  </si>
  <si>
    <t>Het begeleiden van jeugdleden in hun persoonlijke ontwikkeling</t>
  </si>
  <si>
    <t>regel</t>
  </si>
  <si>
    <t>Hoofdtaken</t>
  </si>
  <si>
    <t>ik weet ervan, maar heb het nooit gebruikt</t>
  </si>
  <si>
    <t>is mij onbekend/ kan ik niet</t>
  </si>
  <si>
    <t>Uitleg</t>
  </si>
  <si>
    <t xml:space="preserve">Er zal dan duidelijk worden welk thema’s in meer of minder mate aandacht nodig hebben. </t>
  </si>
  <si>
    <t>Beantwoord de vragen zo eerlijk mogelijk. Er bestaat geen goed of fout, je kunt er enkel van leren!</t>
  </si>
  <si>
    <t xml:space="preserve">Op het volgende tabbladden vind je de onderdelen van de kwalificatie die betrekking hebben op jou als leidinggevende binnen scouting. </t>
  </si>
  <si>
    <t xml:space="preserve">Deze meting is bedoeld om te kijken welke onderdelen je al denkt te beheersen en welke je denkt te kunnen verbeteren. </t>
  </si>
  <si>
    <t>Modulen</t>
  </si>
  <si>
    <t>Spelvisie en spelaanbod</t>
  </si>
  <si>
    <t>Scouting Academy</t>
  </si>
  <si>
    <t>Leeftijdseigen kenmerken</t>
  </si>
  <si>
    <t>Programmeren</t>
  </si>
  <si>
    <t>Motivatietechnieken en groepsproces</t>
  </si>
  <si>
    <t>Veiligheid</t>
  </si>
  <si>
    <t>Gewenst gedrag</t>
  </si>
  <si>
    <t>Evalueren</t>
  </si>
  <si>
    <t>Gespreks- en overlegvaardigheden</t>
  </si>
  <si>
    <t>score</t>
  </si>
  <si>
    <t>%</t>
  </si>
  <si>
    <t>Score overzicht</t>
  </si>
  <si>
    <t>Totaal</t>
  </si>
  <si>
    <t>ik weet het en kan het toepassen</t>
  </si>
  <si>
    <t>Geef bij ieder onderdeel (gele cellen) aan in hoeverre je hiermee bekend bent of het beheerst (schaal van 1 t/m 5).</t>
  </si>
  <si>
    <t xml:space="preserve">Als je alle onderdelen hebt ingevuld, is op het laatste tabblad "Score" te zien wat je score is. </t>
  </si>
  <si>
    <t>Hierop zullen verdere workshops en gesprekken met je praktijkbegeleider afgestemd worden.</t>
  </si>
  <si>
    <t>KWALIFICATIEKAART TEAMLEIDING BEVERS/WELPEN/SCOUTS</t>
  </si>
  <si>
    <t>Belang van de kwaliteit van het activiteitenprogramma.</t>
  </si>
  <si>
    <t>Bewaken kwalititeit van het activiteitenprogramma, rekening houdend met de progressiematrix.</t>
  </si>
  <si>
    <t>Actieve rol aannemen in begeleiding nieuwe teamleden tijdens introductiefase.</t>
  </si>
  <si>
    <t>Ontwikkelplan team opstellen, in overleg met groeps- em praktijkbegeleider</t>
  </si>
  <si>
    <t>Complexe leeftijds- en gedragskenmerken in de eigen en naastliggende speltak verklaren, rekening houdend met ontwikkeling brein.</t>
  </si>
  <si>
    <t>Periodiek planning taken en werkzaamheden maken.</t>
  </si>
  <si>
    <t>Leiderschap tonen bij crisis</t>
  </si>
  <si>
    <t>Juist afhandelen ongeval richting jeugdlid en ouders, in samenwerking met groepsbestuur.</t>
  </si>
  <si>
    <t>Binnen leidingteam reflecteren op elkaars houding en gedrag.</t>
  </si>
  <si>
    <t>Stimuleren en motiveren teamleden in houdig en gedrag goed voorbeeld te geven.</t>
  </si>
  <si>
    <t>Initiatief (regelmatig) teamoverleg en evaluatie leidingteam.</t>
  </si>
  <si>
    <t>Zorgen zinvol overleg/evaluatie voor samenwerking en kwaliteit van spel.</t>
  </si>
  <si>
    <t>Actief participeren in overleg met eigen inbreng en afstemmig.</t>
  </si>
  <si>
    <t>Coördinerende en teamgerichte taken</t>
  </si>
  <si>
    <t>Vertegenwoordiging team binnen en buiten groep</t>
  </si>
  <si>
    <t>Kwaliteitsbewaking team en activiteitenprogramma</t>
  </si>
  <si>
    <t>Tonen daadkracht ten aanzien van veiligheid en optreden indien nodig.</t>
  </si>
  <si>
    <t>Kwaliteit leidingteam bewaken, in overleg met team</t>
  </si>
  <si>
    <t>Kwaliteit leidingteam verbeteren, in overleg met team</t>
  </si>
  <si>
    <t>Kwaliteit leidingteam bewaken, in overleg met groeps- en praktijkbegeleider</t>
  </si>
  <si>
    <t>Kwaliteit leidingteam verbeteren, in overleg met groeps- en praktijkbegeleider</t>
  </si>
  <si>
    <t>Bevorderen samenwerking leidingteam, zowel voor jeugdleden als voor leiding onderling.</t>
  </si>
  <si>
    <t>Bevorderen taakverdeling leidingteam, zowel voor jeugdleden als voor leiding onderling.</t>
  </si>
  <si>
    <t>Bevorderen gezamenlijke verantwoordelijkheid leidingteam, zowel voor jeugdleden als voor leiding onderling.</t>
  </si>
  <si>
    <t>Aanpassen eigen gedrag situatie van het moment.</t>
  </si>
  <si>
    <t>Aanpassen eigen houding situatie van het moment.</t>
  </si>
  <si>
    <t>Inzien noodzaak juiste taakverdeling.</t>
  </si>
  <si>
    <t>Eigen werkzaamheden afstemmen met overige teamleden.</t>
  </si>
  <si>
    <t>Op bekwame wijze speleenheid vertegenwoordigen binnen groep (contacten andere teamleiders, aanspreekpunt ouders).</t>
  </si>
  <si>
    <t>Op bekwame wijze speleenheid vertegenwoordigen buiten groep (contacten teamleiders andere groepen, regio).</t>
  </si>
  <si>
    <t>taak</t>
  </si>
  <si>
    <t>module</t>
  </si>
  <si>
    <t>Jouw #</t>
  </si>
  <si>
    <t>Max #</t>
  </si>
  <si>
    <t>De schaal is opvolgend. Wanneer je ervan weet, maar het nog nooit hebt gebruikt en het wel aan een ander kan uitleggen, scoor je 2.</t>
  </si>
  <si>
    <t>Leiderschap tonen bij crisis (voorspelbare situatie)</t>
  </si>
  <si>
    <t>Juist afhandelen ongeval (onvoospelbare situatie) richting jeugdlid en ouders, in samenwerking met groepsbestuur.</t>
  </si>
  <si>
    <t>ik kan het toepassen in andere situaties / omstandigheden</t>
  </si>
  <si>
    <t>ik kan een ander uitleggen wat het is en hoe je het kan toepassen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</si>
</sst>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>
    <font>
      <sz val="10"/>
      <name val="Arial"/>
    </font>
    <font>
      <sz val="10"/>
      <name val="Arial"/>
    </font>
    <font>
      <sz val="10"/>
      <color indexed="8"/>
      <name val="Arial-Black"/>
    </font>
    <font>
      <sz val="10"/>
      <name val="Arial"/>
      <family val="2"/>
    </font>
    <font>
      <sz val="10"/>
      <color indexed="8"/>
      <name val="ArialMT"/>
    </font>
    <font>
      <sz val="10"/>
      <name val="Arial"/>
      <family val="2"/>
    </font>
    <font>
      <sz val="8"/>
      <name val="Arial"/>
      <family val="2"/>
    </font>
    <font>
      <b/>
      <sz val="10"/>
      <color indexed="8"/>
      <name val="Arial-Black"/>
    </font>
    <font>
      <b/>
      <sz val="11"/>
      <color indexed="8"/>
      <name val="Arial-Black"/>
    </font>
    <font>
      <b/>
      <sz val="10"/>
      <name val="Arial"/>
      <family val="2"/>
    </font>
    <font>
      <sz val="12"/>
      <color indexed="8"/>
      <name val="Calibri"/>
      <family val="2"/>
    </font>
    <font>
      <sz val="10"/>
      <color indexed="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10" fillId="0" borderId="0" xfId="0" applyFont="1"/>
    <xf numFmtId="0" fontId="0" fillId="0" borderId="1" xfId="0" applyBorder="1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1" fillId="0" borderId="0" xfId="0" applyFont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/>
    <xf numFmtId="0" fontId="12" fillId="0" borderId="0" xfId="0" applyFont="1"/>
    <xf numFmtId="0" fontId="0" fillId="0" borderId="6" xfId="0" applyBorder="1"/>
    <xf numFmtId="0" fontId="0" fillId="0" borderId="7" xfId="0" applyBorder="1"/>
    <xf numFmtId="9" fontId="0" fillId="0" borderId="7" xfId="1" applyFont="1" applyBorder="1"/>
    <xf numFmtId="0" fontId="2" fillId="0" borderId="8" xfId="0" applyFont="1" applyBorder="1"/>
    <xf numFmtId="0" fontId="1" fillId="2" borderId="9" xfId="0" applyFont="1" applyFill="1" applyBorder="1"/>
    <xf numFmtId="0" fontId="0" fillId="2" borderId="9" xfId="0" applyFill="1" applyBorder="1"/>
    <xf numFmtId="2" fontId="1" fillId="0" borderId="0" xfId="0" applyNumberFormat="1" applyFont="1"/>
    <xf numFmtId="164" fontId="1" fillId="0" borderId="0" xfId="0" applyNumberFormat="1" applyFont="1"/>
    <xf numFmtId="164" fontId="1" fillId="2" borderId="0" xfId="0" applyNumberFormat="1" applyFont="1" applyFill="1"/>
    <xf numFmtId="164" fontId="1" fillId="3" borderId="10" xfId="0" applyNumberFormat="1" applyFont="1" applyFill="1" applyBorder="1"/>
    <xf numFmtId="164" fontId="1" fillId="3" borderId="11" xfId="0" applyNumberFormat="1" applyFont="1" applyFill="1" applyBorder="1"/>
    <xf numFmtId="164" fontId="1" fillId="4" borderId="10" xfId="0" applyNumberFormat="1" applyFont="1" applyFill="1" applyBorder="1"/>
    <xf numFmtId="164" fontId="1" fillId="4" borderId="12" xfId="0" applyNumberFormat="1" applyFont="1" applyFill="1" applyBorder="1"/>
    <xf numFmtId="164" fontId="1" fillId="4" borderId="11" xfId="0" applyNumberFormat="1" applyFont="1" applyFill="1" applyBorder="1"/>
    <xf numFmtId="0" fontId="10" fillId="2" borderId="9" xfId="0" applyFont="1" applyFill="1" applyBorder="1"/>
  </cellXfs>
  <cellStyles count="2">
    <cellStyle name="Normal" xfId="0" builtinId="0"/>
    <cellStyle name="Percent" xfId="1" builtinId="5"/>
  </cellStyles>
  <dxfs count="1">
    <dxf>
      <fill>
        <patternFill>
          <bgColor rgb="FF00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C31"/>
  <sheetViews>
    <sheetView topLeftCell="A10" workbookViewId="0">
      <selection activeCell="B20" sqref="B20:B24"/>
    </sheetView>
  </sheetViews>
  <sheetFormatPr defaultRowHeight="12.75"/>
  <cols>
    <col min="1" max="2" width="4.7109375" customWidth="1"/>
  </cols>
  <sheetData>
    <row r="1" spans="1:2" ht="15">
      <c r="A1" s="6" t="s">
        <v>30</v>
      </c>
    </row>
    <row r="2" spans="1:2">
      <c r="A2" s="1"/>
    </row>
    <row r="3" spans="1:2">
      <c r="A3" s="5" t="s">
        <v>4</v>
      </c>
    </row>
    <row r="4" spans="1:2">
      <c r="A4">
        <v>1</v>
      </c>
      <c r="B4" s="1" t="s">
        <v>44</v>
      </c>
    </row>
    <row r="5" spans="1:2">
      <c r="A5">
        <v>2</v>
      </c>
      <c r="B5" s="1" t="s">
        <v>46</v>
      </c>
    </row>
    <row r="6" spans="1:2">
      <c r="A6">
        <v>3</v>
      </c>
      <c r="B6" s="1" t="s">
        <v>45</v>
      </c>
    </row>
    <row r="7" spans="1:2">
      <c r="B7" s="1"/>
    </row>
    <row r="8" spans="1:2">
      <c r="B8" s="1"/>
    </row>
    <row r="9" spans="1:2">
      <c r="A9" s="7" t="s">
        <v>7</v>
      </c>
      <c r="B9" s="1"/>
    </row>
    <row r="10" spans="1:2">
      <c r="B10" s="8" t="s">
        <v>10</v>
      </c>
    </row>
    <row r="11" spans="1:2">
      <c r="B11" s="8" t="s">
        <v>27</v>
      </c>
    </row>
    <row r="12" spans="1:2">
      <c r="B12" s="8" t="s">
        <v>65</v>
      </c>
    </row>
    <row r="13" spans="1:2">
      <c r="B13" s="8" t="s">
        <v>11</v>
      </c>
    </row>
    <row r="14" spans="1:2">
      <c r="B14" s="8" t="s">
        <v>28</v>
      </c>
    </row>
    <row r="15" spans="1:2">
      <c r="B15" s="8" t="s">
        <v>8</v>
      </c>
    </row>
    <row r="16" spans="1:2">
      <c r="B16" s="8" t="s">
        <v>29</v>
      </c>
    </row>
    <row r="17" spans="2:3">
      <c r="B17" s="8"/>
    </row>
    <row r="18" spans="2:3">
      <c r="B18" s="8" t="s">
        <v>9</v>
      </c>
    </row>
    <row r="19" spans="2:3">
      <c r="B19" s="1"/>
    </row>
    <row r="20" spans="2:3">
      <c r="B20" s="25">
        <v>1</v>
      </c>
      <c r="C20" t="s">
        <v>6</v>
      </c>
    </row>
    <row r="21" spans="2:3">
      <c r="B21" s="25">
        <v>2</v>
      </c>
      <c r="C21" t="s">
        <v>5</v>
      </c>
    </row>
    <row r="22" spans="2:3">
      <c r="B22" s="25">
        <v>3</v>
      </c>
      <c r="C22" t="s">
        <v>26</v>
      </c>
    </row>
    <row r="23" spans="2:3">
      <c r="B23" s="25">
        <v>4</v>
      </c>
      <c r="C23" t="s">
        <v>68</v>
      </c>
    </row>
    <row r="24" spans="2:3" ht="12.75" customHeight="1">
      <c r="B24" s="34">
        <v>5</v>
      </c>
      <c r="C24" t="s">
        <v>69</v>
      </c>
    </row>
    <row r="25" spans="2:3" ht="15.75">
      <c r="B25" s="9"/>
    </row>
    <row r="26" spans="2:3" ht="15.75">
      <c r="B26" s="9"/>
    </row>
    <row r="27" spans="2:3" ht="15.75">
      <c r="B27" s="9"/>
    </row>
    <row r="28" spans="2:3" ht="15.75">
      <c r="B28" s="9"/>
    </row>
    <row r="29" spans="2:3" ht="15.75">
      <c r="B29" s="9"/>
    </row>
    <row r="30" spans="2:3" ht="15.75">
      <c r="B30" s="9"/>
    </row>
    <row r="31" spans="2:3" ht="15.75">
      <c r="B31" s="9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C15"/>
  <sheetViews>
    <sheetView tabSelected="1" workbookViewId="0">
      <selection activeCell="L14" sqref="L14"/>
    </sheetView>
  </sheetViews>
  <sheetFormatPr defaultColWidth="9.140625" defaultRowHeight="12.75"/>
  <cols>
    <col min="1" max="1" width="4.7109375" style="4" customWidth="1"/>
    <col min="2" max="16384" width="9.140625" style="4"/>
  </cols>
  <sheetData>
    <row r="1" spans="1:3" s="2" customFormat="1">
      <c r="B1" s="5" t="s">
        <v>30</v>
      </c>
    </row>
    <row r="2" spans="1:3" s="2" customFormat="1">
      <c r="B2" s="1" t="s">
        <v>44</v>
      </c>
    </row>
    <row r="3" spans="1:3" s="2" customFormat="1"/>
    <row r="4" spans="1:3">
      <c r="A4" s="24">
        <v>1</v>
      </c>
      <c r="B4" t="s">
        <v>36</v>
      </c>
      <c r="C4"/>
    </row>
    <row r="5" spans="1:3">
      <c r="A5" s="14"/>
      <c r="B5"/>
      <c r="C5"/>
    </row>
    <row r="6" spans="1:3">
      <c r="A6" s="24">
        <v>1</v>
      </c>
      <c r="B6" t="s">
        <v>52</v>
      </c>
      <c r="C6"/>
    </row>
    <row r="7" spans="1:3">
      <c r="A7" s="25">
        <v>1</v>
      </c>
      <c r="B7" t="s">
        <v>53</v>
      </c>
      <c r="C7"/>
    </row>
    <row r="8" spans="1:3">
      <c r="A8" s="24">
        <v>1</v>
      </c>
      <c r="B8" t="s">
        <v>54</v>
      </c>
      <c r="C8"/>
    </row>
    <row r="9" spans="1:3">
      <c r="A9" s="14"/>
      <c r="B9"/>
      <c r="C9"/>
    </row>
    <row r="10" spans="1:3">
      <c r="A10" s="24">
        <v>1</v>
      </c>
      <c r="B10" t="s">
        <v>47</v>
      </c>
      <c r="C10"/>
    </row>
    <row r="11" spans="1:3">
      <c r="A11" s="24">
        <v>1</v>
      </c>
      <c r="B11" s="2" t="s">
        <v>66</v>
      </c>
      <c r="C11"/>
    </row>
    <row r="12" spans="1:3">
      <c r="A12" s="25">
        <v>1</v>
      </c>
      <c r="B12" t="s">
        <v>56</v>
      </c>
      <c r="C12"/>
    </row>
    <row r="13" spans="1:3">
      <c r="A13" s="24">
        <v>1</v>
      </c>
      <c r="B13" t="s">
        <v>55</v>
      </c>
      <c r="C13"/>
    </row>
    <row r="14" spans="1:3">
      <c r="A14" s="24">
        <v>1</v>
      </c>
      <c r="B14" s="2" t="s">
        <v>67</v>
      </c>
      <c r="C14"/>
    </row>
    <row r="15" spans="1:3">
      <c r="B15" s="3"/>
    </row>
  </sheetData>
  <phoneticPr fontId="6" type="noConversion"/>
  <dataValidations count="1">
    <dataValidation type="whole" allowBlank="1" showInputMessage="1" showErrorMessage="1" error="De waarde die ingevuld dient te worden ligt tussen de 1 en de 5." sqref="A4:A14" xr:uid="{00000000-0002-0000-0100-000000000000}">
      <formula1>0</formula1>
      <formula2>5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I20"/>
  <sheetViews>
    <sheetView workbookViewId="0">
      <selection activeCell="B2" sqref="B2"/>
    </sheetView>
  </sheetViews>
  <sheetFormatPr defaultRowHeight="12.75"/>
  <cols>
    <col min="1" max="1" width="4.7109375" customWidth="1"/>
    <col min="2" max="2" width="20.7109375" customWidth="1"/>
    <col min="3" max="3" width="4.7109375" customWidth="1"/>
    <col min="4" max="4" width="20.7109375" customWidth="1"/>
    <col min="5" max="5" width="4.7109375" customWidth="1"/>
    <col min="6" max="6" width="20.7109375" customWidth="1"/>
    <col min="7" max="7" width="4.7109375" customWidth="1"/>
    <col min="8" max="8" width="20.7109375" customWidth="1"/>
    <col min="9" max="9" width="4.7109375" customWidth="1"/>
    <col min="10" max="10" width="10" customWidth="1"/>
    <col min="11" max="11" width="4.7109375" customWidth="1"/>
    <col min="12" max="12" width="12.28515625" customWidth="1"/>
  </cols>
  <sheetData>
    <row r="1" spans="1:9" s="2" customFormat="1">
      <c r="B1" s="5" t="s">
        <v>30</v>
      </c>
      <c r="C1" s="1"/>
    </row>
    <row r="2" spans="1:9" s="2" customFormat="1">
      <c r="B2" s="1" t="s">
        <v>46</v>
      </c>
      <c r="C2" s="1"/>
    </row>
    <row r="3" spans="1:9" s="2" customFormat="1"/>
    <row r="4" spans="1:9" s="4" customFormat="1">
      <c r="A4" s="24"/>
      <c r="B4" t="s">
        <v>31</v>
      </c>
      <c r="C4" s="14"/>
    </row>
    <row r="5" spans="1:9" s="4" customFormat="1">
      <c r="A5" s="24"/>
      <c r="B5" t="s">
        <v>32</v>
      </c>
      <c r="C5" s="14"/>
      <c r="E5" s="3"/>
      <c r="F5" s="3"/>
      <c r="G5" s="3"/>
      <c r="H5" s="3"/>
      <c r="I5" s="3"/>
    </row>
    <row r="6" spans="1:9" s="4" customFormat="1">
      <c r="A6" s="14"/>
      <c r="B6"/>
      <c r="C6" s="14"/>
      <c r="E6" s="3"/>
      <c r="F6" s="3"/>
      <c r="G6" s="3"/>
      <c r="H6" s="3"/>
      <c r="I6" s="3"/>
    </row>
    <row r="7" spans="1:9" s="4" customFormat="1">
      <c r="A7" s="24"/>
      <c r="B7" t="s">
        <v>33</v>
      </c>
      <c r="C7" s="14"/>
      <c r="E7" s="3"/>
      <c r="F7" s="3"/>
      <c r="G7" s="3"/>
    </row>
    <row r="8" spans="1:9" s="4" customFormat="1">
      <c r="A8" s="25"/>
      <c r="B8" t="s">
        <v>48</v>
      </c>
      <c r="C8"/>
      <c r="F8" s="3"/>
      <c r="G8" s="3"/>
      <c r="H8" s="3"/>
      <c r="I8" s="3"/>
    </row>
    <row r="9" spans="1:9" s="4" customFormat="1">
      <c r="A9" s="24"/>
      <c r="B9" t="s">
        <v>49</v>
      </c>
      <c r="C9"/>
    </row>
    <row r="10" spans="1:9" s="4" customFormat="1">
      <c r="A10" s="24"/>
      <c r="B10" t="s">
        <v>50</v>
      </c>
      <c r="C10"/>
    </row>
    <row r="11" spans="1:9" s="4" customFormat="1">
      <c r="A11" s="24"/>
      <c r="B11" t="s">
        <v>51</v>
      </c>
      <c r="C11"/>
    </row>
    <row r="12" spans="1:9" s="4" customFormat="1">
      <c r="A12" s="25"/>
      <c r="B12" t="s">
        <v>34</v>
      </c>
      <c r="C12"/>
    </row>
    <row r="13" spans="1:9" s="4" customFormat="1">
      <c r="A13"/>
      <c r="B13"/>
      <c r="C13"/>
    </row>
    <row r="14" spans="1:9" s="4" customFormat="1">
      <c r="A14" s="24"/>
      <c r="B14" t="s">
        <v>35</v>
      </c>
      <c r="C14"/>
    </row>
    <row r="15" spans="1:9" s="4" customFormat="1">
      <c r="A15" s="14"/>
      <c r="B15"/>
      <c r="C15"/>
    </row>
    <row r="16" spans="1:9" s="4" customFormat="1">
      <c r="A16" s="24"/>
      <c r="B16" t="s">
        <v>39</v>
      </c>
      <c r="C16"/>
    </row>
    <row r="17" spans="1:3" s="4" customFormat="1">
      <c r="A17" s="25"/>
      <c r="B17" t="s">
        <v>40</v>
      </c>
      <c r="C17"/>
    </row>
    <row r="18" spans="1:3" s="4" customFormat="1">
      <c r="A18"/>
      <c r="B18"/>
      <c r="C18"/>
    </row>
    <row r="19" spans="1:3" s="4" customFormat="1">
      <c r="A19" s="24"/>
      <c r="B19" t="s">
        <v>41</v>
      </c>
      <c r="C19"/>
    </row>
    <row r="20" spans="1:3" s="4" customFormat="1">
      <c r="A20" s="24"/>
      <c r="B20" t="s">
        <v>42</v>
      </c>
      <c r="C20"/>
    </row>
  </sheetData>
  <phoneticPr fontId="6" type="noConversion"/>
  <dataValidations count="1">
    <dataValidation type="whole" allowBlank="1" showInputMessage="1" showErrorMessage="1" error="De waarde die ingevuld dient te worden ligt tussen de 1 en de 5." sqref="A4:A20" xr:uid="{00000000-0002-0000-0200-000000000000}">
      <formula1>0</formula1>
      <formula2>5</formula2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8"/>
  <sheetViews>
    <sheetView workbookViewId="0">
      <selection activeCell="B2" sqref="B2"/>
    </sheetView>
  </sheetViews>
  <sheetFormatPr defaultRowHeight="12.75"/>
  <cols>
    <col min="1" max="1" width="4.7109375" customWidth="1"/>
  </cols>
  <sheetData>
    <row r="1" spans="1:14" s="2" customFormat="1">
      <c r="B1" s="5" t="s">
        <v>30</v>
      </c>
    </row>
    <row r="2" spans="1:14" s="2" customFormat="1">
      <c r="B2" s="1" t="s">
        <v>45</v>
      </c>
    </row>
    <row r="3" spans="1:14" s="2" customFormat="1"/>
    <row r="4" spans="1:14" s="14" customFormat="1">
      <c r="A4" s="24"/>
      <c r="B4" t="s">
        <v>43</v>
      </c>
      <c r="D4"/>
      <c r="N4"/>
    </row>
    <row r="5" spans="1:14" s="14" customFormat="1">
      <c r="A5" s="25"/>
      <c r="B5" t="s">
        <v>57</v>
      </c>
      <c r="D5"/>
      <c r="N5"/>
    </row>
    <row r="6" spans="1:14" s="14" customFormat="1">
      <c r="A6" s="24"/>
      <c r="B6" t="s">
        <v>58</v>
      </c>
      <c r="C6"/>
      <c r="D6"/>
      <c r="N6"/>
    </row>
    <row r="7" spans="1:14" s="14" customFormat="1">
      <c r="A7" s="24"/>
      <c r="B7" t="s">
        <v>59</v>
      </c>
      <c r="D7"/>
      <c r="N7"/>
    </row>
    <row r="8" spans="1:14" s="14" customFormat="1">
      <c r="A8" s="24"/>
      <c r="B8" t="s">
        <v>60</v>
      </c>
      <c r="C8"/>
      <c r="D8"/>
      <c r="N8"/>
    </row>
  </sheetData>
  <phoneticPr fontId="6" type="noConversion"/>
  <dataValidations count="1">
    <dataValidation type="whole" allowBlank="1" showInputMessage="1" showErrorMessage="1" error="De waarde die ingevuld dient te worden ligt tussen de 1 en de 5." sqref="A4:A8" xr:uid="{00000000-0002-0000-0300-000000000000}">
      <formula1>0</formula1>
      <formula2>5</formula2>
    </dataValidation>
  </dataValidations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20"/>
  <sheetViews>
    <sheetView workbookViewId="0">
      <selection activeCell="E27" sqref="E27"/>
    </sheetView>
  </sheetViews>
  <sheetFormatPr defaultRowHeight="12.75"/>
  <cols>
    <col min="1" max="1" width="6.85546875" customWidth="1"/>
    <col min="2" max="2" width="8.140625" customWidth="1"/>
    <col min="3" max="3" width="10.7109375" style="18" bestFit="1" customWidth="1"/>
    <col min="4" max="4" width="4.7109375" customWidth="1"/>
    <col min="5" max="5" width="54.140625" bestFit="1" customWidth="1"/>
  </cols>
  <sheetData>
    <row r="2" spans="1:5">
      <c r="A2" s="7" t="s">
        <v>24</v>
      </c>
    </row>
    <row r="4" spans="1:5">
      <c r="A4" s="19" t="s">
        <v>64</v>
      </c>
      <c r="B4" s="19" t="s">
        <v>63</v>
      </c>
      <c r="C4" s="18" t="s">
        <v>23</v>
      </c>
      <c r="D4" s="5" t="s">
        <v>4</v>
      </c>
    </row>
    <row r="5" spans="1:5">
      <c r="A5">
        <f>6*5</f>
        <v>30</v>
      </c>
      <c r="B5">
        <f>'totaal-taak'!A12</f>
        <v>6</v>
      </c>
      <c r="C5" s="18">
        <f>B5/A5</f>
        <v>0.2</v>
      </c>
      <c r="D5">
        <v>1</v>
      </c>
      <c r="E5" s="1" t="s">
        <v>0</v>
      </c>
    </row>
    <row r="6" spans="1:5">
      <c r="A6">
        <f>11*5</f>
        <v>55</v>
      </c>
      <c r="B6">
        <f>'totaal-taak'!A27</f>
        <v>0</v>
      </c>
      <c r="C6" s="18">
        <f t="shared" ref="C6:C20" si="0">B6/A6</f>
        <v>0</v>
      </c>
      <c r="D6">
        <v>2</v>
      </c>
      <c r="E6" s="1" t="s">
        <v>1</v>
      </c>
    </row>
    <row r="7" spans="1:5">
      <c r="A7">
        <f>3*5</f>
        <v>15</v>
      </c>
      <c r="B7">
        <f>'totaal-taak'!A34</f>
        <v>0</v>
      </c>
      <c r="C7" s="18">
        <f t="shared" si="0"/>
        <v>0</v>
      </c>
      <c r="D7">
        <v>3</v>
      </c>
      <c r="E7" s="1" t="s">
        <v>2</v>
      </c>
    </row>
    <row r="8" spans="1:5">
      <c r="A8" s="20">
        <f>SUM(A5:A7)</f>
        <v>100</v>
      </c>
      <c r="B8" s="21">
        <f>SUM(B5:B7)</f>
        <v>6</v>
      </c>
      <c r="C8" s="22">
        <f t="shared" si="0"/>
        <v>0.06</v>
      </c>
      <c r="D8" s="21"/>
      <c r="E8" s="23" t="s">
        <v>25</v>
      </c>
    </row>
    <row r="10" spans="1:5">
      <c r="A10" s="19" t="s">
        <v>64</v>
      </c>
      <c r="B10" s="19" t="s">
        <v>63</v>
      </c>
      <c r="C10" s="18" t="s">
        <v>23</v>
      </c>
      <c r="D10" s="7" t="s">
        <v>12</v>
      </c>
    </row>
    <row r="11" spans="1:5">
      <c r="A11">
        <f>2*5</f>
        <v>10</v>
      </c>
      <c r="B11">
        <f>'totaal-mod'!A5</f>
        <v>0</v>
      </c>
      <c r="C11" s="18">
        <f t="shared" si="0"/>
        <v>0</v>
      </c>
      <c r="D11">
        <v>1</v>
      </c>
      <c r="E11" s="1" t="s">
        <v>13</v>
      </c>
    </row>
    <row r="12" spans="1:5">
      <c r="A12">
        <f>4*5</f>
        <v>20</v>
      </c>
      <c r="B12">
        <f>'totaal-mod'!A13</f>
        <v>0</v>
      </c>
      <c r="C12" s="18">
        <f t="shared" si="0"/>
        <v>0</v>
      </c>
      <c r="D12">
        <v>3</v>
      </c>
      <c r="E12" s="1" t="s">
        <v>14</v>
      </c>
    </row>
    <row r="13" spans="1:5">
      <c r="A13">
        <f>1*5</f>
        <v>5</v>
      </c>
      <c r="B13">
        <f>'totaal-mod'!A16</f>
        <v>0</v>
      </c>
      <c r="C13" s="18">
        <f t="shared" si="0"/>
        <v>0</v>
      </c>
      <c r="D13">
        <v>4</v>
      </c>
      <c r="E13" s="1" t="s">
        <v>15</v>
      </c>
    </row>
    <row r="14" spans="1:5">
      <c r="A14">
        <f>1*5</f>
        <v>5</v>
      </c>
      <c r="B14">
        <f>'totaal-mod'!A19</f>
        <v>1</v>
      </c>
      <c r="C14" s="18">
        <f t="shared" si="0"/>
        <v>0.2</v>
      </c>
      <c r="D14">
        <v>6</v>
      </c>
      <c r="E14" s="1" t="s">
        <v>16</v>
      </c>
    </row>
    <row r="15" spans="1:5">
      <c r="A15">
        <f>1*5</f>
        <v>5</v>
      </c>
      <c r="B15">
        <f>'totaal-mod'!A24</f>
        <v>1</v>
      </c>
      <c r="C15" s="18">
        <f t="shared" si="0"/>
        <v>0.2</v>
      </c>
      <c r="D15">
        <v>7</v>
      </c>
      <c r="E15" s="1" t="s">
        <v>17</v>
      </c>
    </row>
    <row r="16" spans="1:5">
      <c r="A16">
        <f>4*5</f>
        <v>20</v>
      </c>
      <c r="B16">
        <f>'totaal-mod'!A31</f>
        <v>4</v>
      </c>
      <c r="C16" s="18">
        <f t="shared" si="0"/>
        <v>0.2</v>
      </c>
      <c r="D16">
        <v>8</v>
      </c>
      <c r="E16" s="1" t="s">
        <v>18</v>
      </c>
    </row>
    <row r="17" spans="1:5">
      <c r="A17">
        <f>2*5</f>
        <v>10</v>
      </c>
      <c r="B17">
        <f>'totaal-mod'!A35</f>
        <v>0</v>
      </c>
      <c r="C17" s="18">
        <f t="shared" si="0"/>
        <v>0</v>
      </c>
      <c r="D17">
        <v>10</v>
      </c>
      <c r="E17" s="1" t="s">
        <v>19</v>
      </c>
    </row>
    <row r="18" spans="1:5">
      <c r="A18">
        <f>2*5</f>
        <v>10</v>
      </c>
      <c r="B18">
        <f>'totaal-mod'!A39</f>
        <v>0</v>
      </c>
      <c r="C18" s="18">
        <f t="shared" si="0"/>
        <v>0</v>
      </c>
      <c r="D18">
        <v>11</v>
      </c>
      <c r="E18" s="1" t="s">
        <v>20</v>
      </c>
    </row>
    <row r="19" spans="1:5">
      <c r="A19">
        <f>3*5</f>
        <v>15</v>
      </c>
      <c r="B19">
        <f>'totaal-mod'!A46</f>
        <v>0</v>
      </c>
      <c r="C19" s="18">
        <f t="shared" si="0"/>
        <v>0</v>
      </c>
      <c r="D19">
        <v>12</v>
      </c>
      <c r="E19" s="1" t="s">
        <v>21</v>
      </c>
    </row>
    <row r="20" spans="1:5">
      <c r="A20" s="20">
        <f>SUM(A11:A19)</f>
        <v>100</v>
      </c>
      <c r="B20" s="21">
        <f>SUM(B11:B19)</f>
        <v>6</v>
      </c>
      <c r="C20" s="22">
        <f t="shared" si="0"/>
        <v>0.06</v>
      </c>
      <c r="D20" s="21"/>
      <c r="E20" s="23" t="s">
        <v>25</v>
      </c>
    </row>
  </sheetData>
  <phoneticPr fontId="6" type="noConversion"/>
  <conditionalFormatting sqref="C5:C9 C11:C20">
    <cfRule type="cellIs" dxfId="0" priority="1" stopIfTrue="1" operator="greaterThan">
      <formula>0.75</formula>
    </cfRule>
  </conditionalFormatting>
  <pageMargins left="0.75" right="0.75" top="1" bottom="1" header="0.5" footer="0.5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499984740745262"/>
  </sheetPr>
  <dimension ref="A1:Q30"/>
  <sheetViews>
    <sheetView workbookViewId="0">
      <selection activeCell="E35" sqref="E35"/>
    </sheetView>
  </sheetViews>
  <sheetFormatPr defaultColWidth="9.140625" defaultRowHeight="12.75"/>
  <cols>
    <col min="1" max="1" width="4.7109375" style="14" customWidth="1"/>
    <col min="2" max="2" width="5" style="14" bestFit="1" customWidth="1"/>
    <col min="3" max="3" width="4.5703125" style="14" bestFit="1" customWidth="1"/>
    <col min="4" max="4" width="7" style="14" bestFit="1" customWidth="1"/>
    <col min="5" max="5" width="113" style="14" bestFit="1" customWidth="1"/>
    <col min="6" max="6" width="4.7109375" style="14" customWidth="1"/>
    <col min="7" max="7" width="20.7109375" style="14" customWidth="1"/>
    <col min="8" max="8" width="4.7109375" style="14" customWidth="1"/>
    <col min="9" max="9" width="20.7109375" style="14" customWidth="1"/>
    <col min="10" max="10" width="4.7109375" style="14" customWidth="1"/>
    <col min="11" max="11" width="20.7109375" style="14" customWidth="1"/>
    <col min="12" max="12" width="4.7109375" style="14" customWidth="1"/>
    <col min="13" max="13" width="9.85546875" style="14" customWidth="1"/>
    <col min="14" max="14" width="4.7109375" style="14" customWidth="1"/>
    <col min="15" max="16384" width="9.140625" style="14"/>
  </cols>
  <sheetData>
    <row r="1" spans="1:17">
      <c r="E1" s="1" t="s">
        <v>30</v>
      </c>
      <c r="F1" s="1"/>
    </row>
    <row r="2" spans="1:17">
      <c r="B2" s="14" t="s">
        <v>3</v>
      </c>
      <c r="C2" t="s">
        <v>61</v>
      </c>
      <c r="D2" t="s">
        <v>62</v>
      </c>
      <c r="Q2"/>
    </row>
    <row r="3" spans="1:17">
      <c r="A3" s="27">
        <f>Taak2!A4</f>
        <v>0</v>
      </c>
      <c r="B3" s="14">
        <v>1</v>
      </c>
      <c r="C3" s="14">
        <v>2</v>
      </c>
      <c r="D3" s="14">
        <v>1</v>
      </c>
      <c r="E3" t="s">
        <v>31</v>
      </c>
      <c r="M3" s="5"/>
      <c r="N3"/>
      <c r="Q3"/>
    </row>
    <row r="4" spans="1:17">
      <c r="A4" s="27">
        <f>Taak2!A5</f>
        <v>0</v>
      </c>
      <c r="B4" s="14">
        <v>2</v>
      </c>
      <c r="C4" s="14">
        <v>2</v>
      </c>
      <c r="D4" s="14">
        <v>1</v>
      </c>
      <c r="E4" t="s">
        <v>32</v>
      </c>
      <c r="M4"/>
      <c r="N4" s="1"/>
      <c r="Q4"/>
    </row>
    <row r="5" spans="1:17">
      <c r="A5" s="27">
        <f>Taak2!A7</f>
        <v>0</v>
      </c>
      <c r="B5" s="14">
        <v>3</v>
      </c>
      <c r="C5" s="14">
        <v>2</v>
      </c>
      <c r="D5" s="14">
        <v>3</v>
      </c>
      <c r="E5" t="s">
        <v>33</v>
      </c>
      <c r="M5"/>
      <c r="N5" s="1"/>
      <c r="Q5"/>
    </row>
    <row r="6" spans="1:17">
      <c r="A6" s="29">
        <f>Taak2!A8/2</f>
        <v>0</v>
      </c>
      <c r="B6" s="10">
        <v>4</v>
      </c>
      <c r="C6" s="10">
        <v>2</v>
      </c>
      <c r="D6" s="10">
        <v>3</v>
      </c>
      <c r="E6" s="15" t="s">
        <v>48</v>
      </c>
      <c r="M6"/>
      <c r="N6" s="1"/>
    </row>
    <row r="7" spans="1:17">
      <c r="A7" s="30">
        <f>Taak2!A9/2</f>
        <v>0</v>
      </c>
      <c r="B7" s="12">
        <v>5</v>
      </c>
      <c r="C7" s="13">
        <v>2</v>
      </c>
      <c r="D7" s="13">
        <v>3</v>
      </c>
      <c r="E7" s="16" t="s">
        <v>49</v>
      </c>
      <c r="N7"/>
    </row>
    <row r="8" spans="1:17">
      <c r="A8" s="29">
        <f>Taak2!A10/2</f>
        <v>0</v>
      </c>
      <c r="B8" s="11">
        <v>6</v>
      </c>
      <c r="C8" s="10">
        <v>2</v>
      </c>
      <c r="D8" s="10">
        <v>3</v>
      </c>
      <c r="E8" s="15" t="s">
        <v>50</v>
      </c>
      <c r="N8"/>
    </row>
    <row r="9" spans="1:17">
      <c r="A9" s="30">
        <f>Taak2!A11/2</f>
        <v>0</v>
      </c>
      <c r="B9" s="12">
        <v>7</v>
      </c>
      <c r="C9" s="13">
        <v>2</v>
      </c>
      <c r="D9" s="13">
        <v>3</v>
      </c>
      <c r="E9" s="16" t="s">
        <v>51</v>
      </c>
      <c r="N9"/>
    </row>
    <row r="10" spans="1:17">
      <c r="A10" s="27">
        <f>Taak2!A12</f>
        <v>0</v>
      </c>
      <c r="B10">
        <v>8</v>
      </c>
      <c r="C10">
        <v>2</v>
      </c>
      <c r="D10">
        <v>3</v>
      </c>
      <c r="E10" t="s">
        <v>34</v>
      </c>
      <c r="N10"/>
      <c r="Q10" s="1"/>
    </row>
    <row r="11" spans="1:17">
      <c r="A11" s="27">
        <f>Taak2!A14</f>
        <v>0</v>
      </c>
      <c r="B11" s="14">
        <v>9</v>
      </c>
      <c r="C11">
        <v>2</v>
      </c>
      <c r="D11">
        <v>4</v>
      </c>
      <c r="E11" t="s">
        <v>35</v>
      </c>
      <c r="N11"/>
      <c r="Q11" s="1"/>
    </row>
    <row r="12" spans="1:17">
      <c r="A12" s="27">
        <f>Taak1!A4</f>
        <v>1</v>
      </c>
      <c r="B12" s="14">
        <v>10</v>
      </c>
      <c r="C12">
        <v>1</v>
      </c>
      <c r="D12">
        <v>6</v>
      </c>
      <c r="E12" t="s">
        <v>36</v>
      </c>
      <c r="N12"/>
    </row>
    <row r="13" spans="1:17">
      <c r="A13" s="31">
        <f>Taak1!A6/3</f>
        <v>0.33333333333333331</v>
      </c>
      <c r="B13" s="11">
        <v>11</v>
      </c>
      <c r="C13" s="11">
        <v>1</v>
      </c>
      <c r="D13" s="10">
        <v>7</v>
      </c>
      <c r="E13" s="15" t="s">
        <v>52</v>
      </c>
    </row>
    <row r="14" spans="1:17">
      <c r="A14" s="32">
        <f>Taak1!A7/3</f>
        <v>0.33333333333333331</v>
      </c>
      <c r="B14">
        <v>12</v>
      </c>
      <c r="C14">
        <v>1</v>
      </c>
      <c r="D14">
        <v>7</v>
      </c>
      <c r="E14" s="17" t="s">
        <v>53</v>
      </c>
    </row>
    <row r="15" spans="1:17">
      <c r="A15" s="33">
        <f>Taak1!A8/3</f>
        <v>0.33333333333333331</v>
      </c>
      <c r="B15" s="12">
        <v>13</v>
      </c>
      <c r="C15" s="13">
        <v>1</v>
      </c>
      <c r="D15" s="13">
        <v>7</v>
      </c>
      <c r="E15" s="16" t="s">
        <v>54</v>
      </c>
    </row>
    <row r="16" spans="1:17">
      <c r="A16" s="27">
        <f>Taak1!A10</f>
        <v>1</v>
      </c>
      <c r="B16" s="14">
        <v>14</v>
      </c>
      <c r="C16" s="14">
        <v>1</v>
      </c>
      <c r="D16">
        <v>8</v>
      </c>
      <c r="E16" t="s">
        <v>47</v>
      </c>
    </row>
    <row r="17" spans="1:14">
      <c r="A17" s="27">
        <f>Taak1!A11</f>
        <v>1</v>
      </c>
      <c r="B17" s="14">
        <v>15</v>
      </c>
      <c r="C17">
        <v>1</v>
      </c>
      <c r="D17">
        <v>8</v>
      </c>
      <c r="E17" t="s">
        <v>37</v>
      </c>
      <c r="N17"/>
    </row>
    <row r="18" spans="1:14">
      <c r="A18" s="29">
        <f>Taak1!A12/2</f>
        <v>0.5</v>
      </c>
      <c r="B18" s="10">
        <v>16</v>
      </c>
      <c r="C18" s="10">
        <v>1</v>
      </c>
      <c r="D18" s="10">
        <v>8</v>
      </c>
      <c r="E18" s="15" t="s">
        <v>56</v>
      </c>
      <c r="N18"/>
    </row>
    <row r="19" spans="1:14">
      <c r="A19" s="30">
        <f>Taak1!A13/2</f>
        <v>0.5</v>
      </c>
      <c r="B19" s="12">
        <v>17</v>
      </c>
      <c r="C19" s="13">
        <v>1</v>
      </c>
      <c r="D19" s="13">
        <v>8</v>
      </c>
      <c r="E19" s="16" t="s">
        <v>55</v>
      </c>
      <c r="N19"/>
    </row>
    <row r="20" spans="1:14">
      <c r="A20" s="27">
        <f>Taak1!A14</f>
        <v>1</v>
      </c>
      <c r="B20" s="14">
        <v>18</v>
      </c>
      <c r="C20">
        <v>1</v>
      </c>
      <c r="D20">
        <v>8</v>
      </c>
      <c r="E20" t="s">
        <v>38</v>
      </c>
      <c r="N20"/>
    </row>
    <row r="21" spans="1:14">
      <c r="A21" s="27">
        <f>Taak2!A16</f>
        <v>0</v>
      </c>
      <c r="B21" s="14">
        <v>19</v>
      </c>
      <c r="C21">
        <v>2</v>
      </c>
      <c r="D21">
        <v>10</v>
      </c>
      <c r="E21" t="s">
        <v>39</v>
      </c>
      <c r="N21"/>
    </row>
    <row r="22" spans="1:14">
      <c r="A22" s="27">
        <f>Taak2!A17</f>
        <v>0</v>
      </c>
      <c r="B22">
        <v>20</v>
      </c>
      <c r="C22">
        <v>2</v>
      </c>
      <c r="D22">
        <v>10</v>
      </c>
      <c r="E22" t="s">
        <v>40</v>
      </c>
      <c r="N22"/>
    </row>
    <row r="23" spans="1:14">
      <c r="A23" s="27">
        <f>Taak2!A19</f>
        <v>0</v>
      </c>
      <c r="B23" s="14">
        <v>21</v>
      </c>
      <c r="C23">
        <v>2</v>
      </c>
      <c r="D23">
        <v>11</v>
      </c>
      <c r="E23" t="s">
        <v>41</v>
      </c>
      <c r="N23"/>
    </row>
    <row r="24" spans="1:14">
      <c r="A24" s="27">
        <f>Taak2!A20</f>
        <v>0</v>
      </c>
      <c r="B24" s="14">
        <v>22</v>
      </c>
      <c r="C24">
        <v>2</v>
      </c>
      <c r="D24">
        <v>11</v>
      </c>
      <c r="E24" t="s">
        <v>42</v>
      </c>
      <c r="N24"/>
    </row>
    <row r="25" spans="1:14">
      <c r="A25" s="27">
        <f>Taak3!A4</f>
        <v>0</v>
      </c>
      <c r="B25" s="14">
        <v>23</v>
      </c>
      <c r="C25" s="14">
        <v>3</v>
      </c>
      <c r="D25">
        <v>12</v>
      </c>
      <c r="E25" t="s">
        <v>43</v>
      </c>
      <c r="N25"/>
    </row>
    <row r="26" spans="1:14">
      <c r="A26" s="29">
        <f>Taak3!A5/2</f>
        <v>0</v>
      </c>
      <c r="B26" s="10">
        <v>24</v>
      </c>
      <c r="C26" s="11">
        <v>3</v>
      </c>
      <c r="D26" s="10">
        <v>12</v>
      </c>
      <c r="E26" s="15" t="s">
        <v>57</v>
      </c>
      <c r="N26"/>
    </row>
    <row r="27" spans="1:14">
      <c r="A27" s="30">
        <f>Taak3!A6/2</f>
        <v>0</v>
      </c>
      <c r="B27" s="12">
        <v>25</v>
      </c>
      <c r="C27" s="13">
        <v>3</v>
      </c>
      <c r="D27" s="13">
        <v>12</v>
      </c>
      <c r="E27" s="16" t="s">
        <v>58</v>
      </c>
      <c r="N27"/>
    </row>
    <row r="28" spans="1:14">
      <c r="A28" s="29">
        <f>Taak3!A7/2</f>
        <v>0</v>
      </c>
      <c r="B28" s="11">
        <v>26</v>
      </c>
      <c r="C28" s="11">
        <v>3</v>
      </c>
      <c r="D28" s="10">
        <v>12</v>
      </c>
      <c r="E28" s="15" t="s">
        <v>59</v>
      </c>
      <c r="N28"/>
    </row>
    <row r="29" spans="1:14">
      <c r="A29" s="30">
        <f>Taak3!A8/2</f>
        <v>0</v>
      </c>
      <c r="B29" s="12">
        <v>27</v>
      </c>
      <c r="C29" s="13">
        <v>3</v>
      </c>
      <c r="D29" s="13">
        <v>12</v>
      </c>
      <c r="E29" s="16" t="s">
        <v>60</v>
      </c>
      <c r="N29"/>
    </row>
    <row r="30" spans="1:14">
      <c r="B30"/>
      <c r="D30"/>
      <c r="N30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0" tint="-0.499984740745262"/>
  </sheetPr>
  <dimension ref="A1:Q47"/>
  <sheetViews>
    <sheetView workbookViewId="0">
      <selection activeCell="E2" sqref="E2"/>
    </sheetView>
  </sheetViews>
  <sheetFormatPr defaultColWidth="9.140625" defaultRowHeight="12.75"/>
  <cols>
    <col min="1" max="1" width="5.5703125" style="14" bestFit="1" customWidth="1"/>
    <col min="2" max="2" width="5" style="14" bestFit="1" customWidth="1"/>
    <col min="3" max="3" width="4.5703125" style="14" bestFit="1" customWidth="1"/>
    <col min="4" max="4" width="7" style="14" bestFit="1" customWidth="1"/>
    <col min="5" max="5" width="113" style="14" bestFit="1" customWidth="1"/>
    <col min="6" max="6" width="4.7109375" style="14" customWidth="1"/>
    <col min="7" max="7" width="20.7109375" style="14" customWidth="1"/>
    <col min="8" max="8" width="4.7109375" style="14" customWidth="1"/>
    <col min="9" max="9" width="20.7109375" style="14" customWidth="1"/>
    <col min="10" max="10" width="4.7109375" style="14" customWidth="1"/>
    <col min="11" max="11" width="20.7109375" style="14" customWidth="1"/>
    <col min="12" max="12" width="4.7109375" style="14" customWidth="1"/>
    <col min="13" max="13" width="9.85546875" style="14" customWidth="1"/>
    <col min="14" max="14" width="4.7109375" style="14" customWidth="1"/>
    <col min="15" max="16384" width="9.140625" style="14"/>
  </cols>
  <sheetData>
    <row r="1" spans="1:17">
      <c r="E1" s="1" t="s">
        <v>30</v>
      </c>
      <c r="F1" s="1"/>
    </row>
    <row r="2" spans="1:17">
      <c r="A2" t="s">
        <v>22</v>
      </c>
      <c r="B2" s="14" t="s">
        <v>3</v>
      </c>
      <c r="C2" t="s">
        <v>61</v>
      </c>
      <c r="D2" t="s">
        <v>62</v>
      </c>
      <c r="Q2"/>
    </row>
    <row r="3" spans="1:17">
      <c r="A3" s="27">
        <f>totaal!A3</f>
        <v>0</v>
      </c>
      <c r="B3" s="14">
        <v>1</v>
      </c>
      <c r="C3" s="14">
        <v>2</v>
      </c>
      <c r="D3" s="14">
        <v>1</v>
      </c>
      <c r="E3" t="s">
        <v>31</v>
      </c>
      <c r="M3" s="5"/>
      <c r="N3"/>
      <c r="Q3"/>
    </row>
    <row r="4" spans="1:17">
      <c r="A4" s="27">
        <f>totaal!A4</f>
        <v>0</v>
      </c>
      <c r="B4" s="14">
        <v>2</v>
      </c>
      <c r="C4" s="14">
        <v>2</v>
      </c>
      <c r="D4" s="14">
        <v>1</v>
      </c>
      <c r="E4" t="s">
        <v>32</v>
      </c>
      <c r="M4"/>
      <c r="N4" s="1"/>
      <c r="Q4"/>
    </row>
    <row r="5" spans="1:17">
      <c r="A5" s="28">
        <f>SUM(A3:A4)</f>
        <v>0</v>
      </c>
      <c r="E5"/>
      <c r="M5"/>
      <c r="N5" s="1"/>
      <c r="Q5"/>
    </row>
    <row r="6" spans="1:17">
      <c r="E6"/>
      <c r="M6"/>
      <c r="N6" s="1"/>
      <c r="Q6"/>
    </row>
    <row r="7" spans="1:17">
      <c r="A7" s="27">
        <f>totaal!A5</f>
        <v>0</v>
      </c>
      <c r="B7" s="14">
        <v>3</v>
      </c>
      <c r="C7" s="14">
        <v>2</v>
      </c>
      <c r="D7" s="14">
        <v>3</v>
      </c>
      <c r="E7" t="s">
        <v>33</v>
      </c>
      <c r="M7"/>
      <c r="N7" s="1"/>
      <c r="Q7"/>
    </row>
    <row r="8" spans="1:17">
      <c r="A8" s="27">
        <f>totaal!A6</f>
        <v>0</v>
      </c>
      <c r="B8">
        <v>4</v>
      </c>
      <c r="C8">
        <v>2</v>
      </c>
      <c r="D8">
        <v>3</v>
      </c>
      <c r="E8" t="s">
        <v>48</v>
      </c>
      <c r="M8"/>
      <c r="N8" s="1"/>
    </row>
    <row r="9" spans="1:17">
      <c r="A9" s="27">
        <f>totaal!A7</f>
        <v>0</v>
      </c>
      <c r="B9" s="14">
        <v>5</v>
      </c>
      <c r="C9">
        <v>2</v>
      </c>
      <c r="D9">
        <v>3</v>
      </c>
      <c r="E9" t="s">
        <v>49</v>
      </c>
      <c r="N9"/>
    </row>
    <row r="10" spans="1:17">
      <c r="A10" s="27">
        <f>totaal!A8</f>
        <v>0</v>
      </c>
      <c r="B10" s="14">
        <v>6</v>
      </c>
      <c r="C10">
        <v>2</v>
      </c>
      <c r="D10">
        <v>3</v>
      </c>
      <c r="E10" t="s">
        <v>50</v>
      </c>
      <c r="N10"/>
    </row>
    <row r="11" spans="1:17">
      <c r="A11" s="27">
        <f>totaal!A9</f>
        <v>0</v>
      </c>
      <c r="B11" s="14">
        <v>7</v>
      </c>
      <c r="C11">
        <v>2</v>
      </c>
      <c r="D11">
        <v>3</v>
      </c>
      <c r="E11" t="s">
        <v>51</v>
      </c>
      <c r="N11"/>
    </row>
    <row r="12" spans="1:17">
      <c r="A12" s="27">
        <f>totaal!A10</f>
        <v>0</v>
      </c>
      <c r="B12">
        <v>8</v>
      </c>
      <c r="C12">
        <v>2</v>
      </c>
      <c r="D12">
        <v>3</v>
      </c>
      <c r="E12" t="s">
        <v>34</v>
      </c>
      <c r="N12"/>
      <c r="Q12" s="1"/>
    </row>
    <row r="13" spans="1:17">
      <c r="A13" s="28">
        <f>SUM(A7:A12)</f>
        <v>0</v>
      </c>
      <c r="B13"/>
      <c r="C13"/>
      <c r="D13"/>
      <c r="E13"/>
      <c r="N13"/>
      <c r="Q13" s="1"/>
    </row>
    <row r="14" spans="1:17">
      <c r="A14" s="27"/>
      <c r="B14"/>
      <c r="C14"/>
      <c r="D14"/>
      <c r="E14"/>
      <c r="N14"/>
      <c r="Q14" s="1"/>
    </row>
    <row r="15" spans="1:17">
      <c r="A15" s="27">
        <f>totaal!A11</f>
        <v>0</v>
      </c>
      <c r="B15" s="14">
        <v>9</v>
      </c>
      <c r="C15">
        <v>2</v>
      </c>
      <c r="D15">
        <v>4</v>
      </c>
      <c r="E15" t="s">
        <v>35</v>
      </c>
      <c r="N15"/>
      <c r="Q15" s="1"/>
    </row>
    <row r="16" spans="1:17">
      <c r="A16" s="28">
        <f>A15</f>
        <v>0</v>
      </c>
      <c r="C16"/>
      <c r="D16"/>
      <c r="E16"/>
      <c r="N16"/>
      <c r="Q16" s="1"/>
    </row>
    <row r="17" spans="1:17">
      <c r="A17" s="27"/>
      <c r="C17"/>
      <c r="D17"/>
      <c r="E17"/>
      <c r="N17"/>
      <c r="Q17" s="1"/>
    </row>
    <row r="18" spans="1:17">
      <c r="A18" s="27">
        <f>totaal!A12</f>
        <v>1</v>
      </c>
      <c r="B18" s="14">
        <v>10</v>
      </c>
      <c r="C18">
        <v>1</v>
      </c>
      <c r="D18">
        <v>6</v>
      </c>
      <c r="E18" t="s">
        <v>36</v>
      </c>
      <c r="N18"/>
    </row>
    <row r="19" spans="1:17">
      <c r="A19" s="28">
        <f>A18</f>
        <v>1</v>
      </c>
      <c r="C19"/>
      <c r="D19"/>
      <c r="E19"/>
      <c r="N19"/>
    </row>
    <row r="20" spans="1:17">
      <c r="A20" s="27"/>
      <c r="C20"/>
      <c r="D20"/>
      <c r="E20"/>
      <c r="N20"/>
    </row>
    <row r="21" spans="1:17">
      <c r="A21" s="27">
        <f>totaal!A13</f>
        <v>0.33333333333333331</v>
      </c>
      <c r="B21" s="14">
        <v>11</v>
      </c>
      <c r="C21" s="14">
        <v>1</v>
      </c>
      <c r="D21">
        <v>7</v>
      </c>
      <c r="E21" t="s">
        <v>52</v>
      </c>
    </row>
    <row r="22" spans="1:17">
      <c r="A22" s="27">
        <f>totaal!A14</f>
        <v>0.33333333333333331</v>
      </c>
      <c r="B22">
        <v>12</v>
      </c>
      <c r="C22">
        <v>1</v>
      </c>
      <c r="D22">
        <v>7</v>
      </c>
      <c r="E22" t="s">
        <v>53</v>
      </c>
    </row>
    <row r="23" spans="1:17">
      <c r="A23" s="27">
        <f>totaal!A15</f>
        <v>0.33333333333333331</v>
      </c>
      <c r="B23" s="14">
        <v>13</v>
      </c>
      <c r="C23">
        <v>1</v>
      </c>
      <c r="D23">
        <v>7</v>
      </c>
      <c r="E23" t="s">
        <v>54</v>
      </c>
    </row>
    <row r="24" spans="1:17">
      <c r="A24" s="28">
        <f>SUM(A21:A23)</f>
        <v>1</v>
      </c>
      <c r="C24"/>
      <c r="D24"/>
      <c r="E24"/>
    </row>
    <row r="25" spans="1:17">
      <c r="A25" s="27"/>
      <c r="C25"/>
      <c r="D25"/>
      <c r="E25"/>
    </row>
    <row r="26" spans="1:17">
      <c r="A26" s="27">
        <f>totaal!A16</f>
        <v>1</v>
      </c>
      <c r="B26" s="14">
        <v>14</v>
      </c>
      <c r="C26" s="14">
        <v>1</v>
      </c>
      <c r="D26">
        <v>8</v>
      </c>
      <c r="E26" t="s">
        <v>47</v>
      </c>
    </row>
    <row r="27" spans="1:17">
      <c r="A27" s="27">
        <f>totaal!A17</f>
        <v>1</v>
      </c>
      <c r="B27" s="14">
        <v>15</v>
      </c>
      <c r="C27">
        <v>1</v>
      </c>
      <c r="D27">
        <v>8</v>
      </c>
      <c r="E27" t="s">
        <v>37</v>
      </c>
      <c r="N27"/>
    </row>
    <row r="28" spans="1:17">
      <c r="A28" s="27">
        <f>totaal!A18</f>
        <v>0.5</v>
      </c>
      <c r="B28">
        <v>16</v>
      </c>
      <c r="C28">
        <v>1</v>
      </c>
      <c r="D28">
        <v>8</v>
      </c>
      <c r="E28" t="s">
        <v>56</v>
      </c>
      <c r="N28"/>
    </row>
    <row r="29" spans="1:17">
      <c r="A29" s="27">
        <f>totaal!A19</f>
        <v>0.5</v>
      </c>
      <c r="B29" s="14">
        <v>17</v>
      </c>
      <c r="C29">
        <v>1</v>
      </c>
      <c r="D29">
        <v>8</v>
      </c>
      <c r="E29" t="s">
        <v>55</v>
      </c>
      <c r="N29"/>
    </row>
    <row r="30" spans="1:17">
      <c r="A30" s="27">
        <f>totaal!A20</f>
        <v>1</v>
      </c>
      <c r="B30" s="14">
        <v>18</v>
      </c>
      <c r="C30">
        <v>1</v>
      </c>
      <c r="D30">
        <v>8</v>
      </c>
      <c r="E30" t="s">
        <v>38</v>
      </c>
      <c r="N30"/>
    </row>
    <row r="31" spans="1:17">
      <c r="A31" s="28">
        <f>SUM(A26:A30)</f>
        <v>4</v>
      </c>
      <c r="C31"/>
      <c r="D31"/>
      <c r="E31"/>
      <c r="N31"/>
    </row>
    <row r="32" spans="1:17">
      <c r="A32" s="26"/>
      <c r="C32"/>
      <c r="D32"/>
      <c r="E32"/>
      <c r="N32"/>
    </row>
    <row r="33" spans="1:14">
      <c r="A33" s="27">
        <f>totaal!A21</f>
        <v>0</v>
      </c>
      <c r="B33" s="14">
        <v>19</v>
      </c>
      <c r="C33">
        <v>2</v>
      </c>
      <c r="D33">
        <v>10</v>
      </c>
      <c r="E33" t="s">
        <v>39</v>
      </c>
      <c r="N33"/>
    </row>
    <row r="34" spans="1:14">
      <c r="A34" s="27">
        <f>totaal!A22</f>
        <v>0</v>
      </c>
      <c r="B34">
        <v>20</v>
      </c>
      <c r="C34">
        <v>2</v>
      </c>
      <c r="D34">
        <v>10</v>
      </c>
      <c r="E34" t="s">
        <v>40</v>
      </c>
      <c r="N34"/>
    </row>
    <row r="35" spans="1:14">
      <c r="A35" s="28">
        <f>SUM(A33:A34)</f>
        <v>0</v>
      </c>
      <c r="B35"/>
      <c r="C35"/>
      <c r="D35"/>
      <c r="E35"/>
      <c r="N35"/>
    </row>
    <row r="36" spans="1:14">
      <c r="A36" s="27"/>
      <c r="B36"/>
      <c r="C36"/>
      <c r="D36"/>
      <c r="E36"/>
      <c r="N36"/>
    </row>
    <row r="37" spans="1:14">
      <c r="A37" s="27">
        <f>totaal!A23</f>
        <v>0</v>
      </c>
      <c r="B37" s="14">
        <v>21</v>
      </c>
      <c r="C37">
        <v>2</v>
      </c>
      <c r="D37">
        <v>11</v>
      </c>
      <c r="E37" t="s">
        <v>41</v>
      </c>
      <c r="N37"/>
    </row>
    <row r="38" spans="1:14">
      <c r="A38" s="27">
        <f>totaal!A24</f>
        <v>0</v>
      </c>
      <c r="B38" s="14">
        <v>22</v>
      </c>
      <c r="C38">
        <v>2</v>
      </c>
      <c r="D38">
        <v>11</v>
      </c>
      <c r="E38" t="s">
        <v>42</v>
      </c>
      <c r="N38"/>
    </row>
    <row r="39" spans="1:14">
      <c r="A39" s="28">
        <f>SUM(A37:A38)</f>
        <v>0</v>
      </c>
      <c r="C39"/>
      <c r="D39"/>
      <c r="E39"/>
      <c r="N39"/>
    </row>
    <row r="40" spans="1:14">
      <c r="A40" s="27"/>
      <c r="C40"/>
      <c r="D40"/>
      <c r="E40"/>
      <c r="N40"/>
    </row>
    <row r="41" spans="1:14">
      <c r="A41" s="27">
        <f>totaal!A25</f>
        <v>0</v>
      </c>
      <c r="B41" s="14">
        <v>23</v>
      </c>
      <c r="C41" s="14">
        <v>3</v>
      </c>
      <c r="D41">
        <v>12</v>
      </c>
      <c r="E41" t="s">
        <v>43</v>
      </c>
      <c r="N41"/>
    </row>
    <row r="42" spans="1:14">
      <c r="A42" s="27">
        <f>totaal!A26</f>
        <v>0</v>
      </c>
      <c r="B42">
        <v>24</v>
      </c>
      <c r="C42" s="14">
        <v>3</v>
      </c>
      <c r="D42">
        <v>12</v>
      </c>
      <c r="E42" t="s">
        <v>57</v>
      </c>
      <c r="N42"/>
    </row>
    <row r="43" spans="1:14">
      <c r="A43" s="27">
        <f>totaal!A27</f>
        <v>0</v>
      </c>
      <c r="B43" s="14">
        <v>25</v>
      </c>
      <c r="C43">
        <v>3</v>
      </c>
      <c r="D43">
        <v>12</v>
      </c>
      <c r="E43" t="s">
        <v>58</v>
      </c>
      <c r="N43"/>
    </row>
    <row r="44" spans="1:14">
      <c r="A44" s="27">
        <f>totaal!A28</f>
        <v>0</v>
      </c>
      <c r="B44" s="14">
        <v>26</v>
      </c>
      <c r="C44" s="14">
        <v>3</v>
      </c>
      <c r="D44">
        <v>12</v>
      </c>
      <c r="E44" t="s">
        <v>59</v>
      </c>
      <c r="N44"/>
    </row>
    <row r="45" spans="1:14">
      <c r="A45" s="27">
        <f>totaal!A29</f>
        <v>0</v>
      </c>
      <c r="B45" s="14">
        <v>27</v>
      </c>
      <c r="C45">
        <v>3</v>
      </c>
      <c r="D45">
        <v>12</v>
      </c>
      <c r="E45" t="s">
        <v>60</v>
      </c>
      <c r="N45"/>
    </row>
    <row r="46" spans="1:14">
      <c r="A46" s="28">
        <f>SUM(A41:A45)</f>
        <v>0</v>
      </c>
      <c r="B46"/>
      <c r="D46"/>
      <c r="N46"/>
    </row>
    <row r="47" spans="1:14">
      <c r="A47" s="26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0" tint="-0.499984740745262"/>
  </sheetPr>
  <dimension ref="A1:Q34"/>
  <sheetViews>
    <sheetView workbookViewId="0">
      <selection activeCell="D7" sqref="D7"/>
    </sheetView>
  </sheetViews>
  <sheetFormatPr defaultColWidth="9.140625" defaultRowHeight="12.75"/>
  <cols>
    <col min="1" max="1" width="5.5703125" style="14" bestFit="1" customWidth="1"/>
    <col min="2" max="2" width="5" style="14" bestFit="1" customWidth="1"/>
    <col min="3" max="3" width="4.5703125" style="14" bestFit="1" customWidth="1"/>
    <col min="4" max="4" width="7" style="14" bestFit="1" customWidth="1"/>
    <col min="5" max="5" width="113" style="14" bestFit="1" customWidth="1"/>
    <col min="6" max="6" width="4.7109375" style="14" customWidth="1"/>
    <col min="7" max="7" width="20.7109375" style="14" customWidth="1"/>
    <col min="8" max="8" width="4.7109375" style="14" customWidth="1"/>
    <col min="9" max="9" width="20.7109375" style="14" customWidth="1"/>
    <col min="10" max="10" width="4.7109375" style="14" customWidth="1"/>
    <col min="11" max="11" width="20.7109375" style="14" customWidth="1"/>
    <col min="12" max="12" width="4.7109375" style="14" customWidth="1"/>
    <col min="13" max="13" width="9.85546875" style="14" customWidth="1"/>
    <col min="14" max="14" width="4.7109375" style="14" customWidth="1"/>
    <col min="15" max="16384" width="9.140625" style="14"/>
  </cols>
  <sheetData>
    <row r="1" spans="1:17">
      <c r="E1" s="1" t="s">
        <v>30</v>
      </c>
      <c r="F1" s="1"/>
    </row>
    <row r="2" spans="1:17">
      <c r="B2" s="14" t="s">
        <v>3</v>
      </c>
      <c r="C2" t="s">
        <v>61</v>
      </c>
      <c r="D2" t="s">
        <v>62</v>
      </c>
      <c r="Q2"/>
    </row>
    <row r="3" spans="1:17">
      <c r="A3" s="27">
        <f>totaal!A12</f>
        <v>1</v>
      </c>
      <c r="B3" s="14">
        <v>10</v>
      </c>
      <c r="C3">
        <v>1</v>
      </c>
      <c r="D3">
        <v>6</v>
      </c>
      <c r="E3" t="s">
        <v>36</v>
      </c>
      <c r="M3" s="5"/>
      <c r="N3"/>
      <c r="Q3"/>
    </row>
    <row r="4" spans="1:17">
      <c r="A4" s="27">
        <f>totaal!A13</f>
        <v>0.33333333333333331</v>
      </c>
      <c r="B4" s="14">
        <v>11</v>
      </c>
      <c r="C4" s="14">
        <v>1</v>
      </c>
      <c r="D4">
        <v>7</v>
      </c>
      <c r="E4" t="s">
        <v>52</v>
      </c>
      <c r="M4"/>
      <c r="N4" s="1"/>
      <c r="Q4"/>
    </row>
    <row r="5" spans="1:17">
      <c r="A5" s="27">
        <f>totaal!A14</f>
        <v>0.33333333333333331</v>
      </c>
      <c r="B5">
        <v>12</v>
      </c>
      <c r="C5">
        <v>1</v>
      </c>
      <c r="D5">
        <v>7</v>
      </c>
      <c r="E5" t="s">
        <v>53</v>
      </c>
      <c r="M5"/>
      <c r="N5" s="1"/>
      <c r="Q5"/>
    </row>
    <row r="6" spans="1:17">
      <c r="A6" s="27">
        <f>totaal!A15</f>
        <v>0.33333333333333331</v>
      </c>
      <c r="B6" s="14">
        <v>13</v>
      </c>
      <c r="C6">
        <v>1</v>
      </c>
      <c r="D6">
        <v>7</v>
      </c>
      <c r="E6" t="s">
        <v>54</v>
      </c>
      <c r="M6"/>
      <c r="N6" s="1"/>
    </row>
    <row r="7" spans="1:17">
      <c r="A7" s="27">
        <f>totaal!A16</f>
        <v>1</v>
      </c>
      <c r="B7" s="14">
        <v>14</v>
      </c>
      <c r="C7" s="14">
        <v>1</v>
      </c>
      <c r="D7">
        <v>8</v>
      </c>
      <c r="E7" t="s">
        <v>47</v>
      </c>
      <c r="N7"/>
    </row>
    <row r="8" spans="1:17">
      <c r="A8" s="27">
        <f>totaal!A17</f>
        <v>1</v>
      </c>
      <c r="B8" s="14">
        <v>15</v>
      </c>
      <c r="C8">
        <v>1</v>
      </c>
      <c r="D8">
        <v>8</v>
      </c>
      <c r="E8" t="s">
        <v>37</v>
      </c>
      <c r="N8"/>
    </row>
    <row r="9" spans="1:17">
      <c r="A9" s="27">
        <f>totaal!A18</f>
        <v>0.5</v>
      </c>
      <c r="B9">
        <v>16</v>
      </c>
      <c r="C9">
        <v>1</v>
      </c>
      <c r="D9">
        <v>8</v>
      </c>
      <c r="E9" t="s">
        <v>56</v>
      </c>
      <c r="N9"/>
    </row>
    <row r="10" spans="1:17">
      <c r="A10" s="27">
        <f>totaal!A19</f>
        <v>0.5</v>
      </c>
      <c r="B10" s="14">
        <v>17</v>
      </c>
      <c r="C10">
        <v>1</v>
      </c>
      <c r="D10">
        <v>8</v>
      </c>
      <c r="E10" t="s">
        <v>55</v>
      </c>
      <c r="N10"/>
      <c r="Q10" s="1"/>
    </row>
    <row r="11" spans="1:17">
      <c r="A11" s="27">
        <f>totaal!A20</f>
        <v>1</v>
      </c>
      <c r="B11" s="14">
        <v>18</v>
      </c>
      <c r="C11">
        <v>1</v>
      </c>
      <c r="D11">
        <v>8</v>
      </c>
      <c r="E11" t="s">
        <v>38</v>
      </c>
      <c r="N11"/>
      <c r="Q11" s="1"/>
    </row>
    <row r="12" spans="1:17">
      <c r="A12" s="28">
        <f>SUM(A3:A11)</f>
        <v>6</v>
      </c>
      <c r="C12"/>
      <c r="D12"/>
      <c r="E12"/>
      <c r="N12"/>
      <c r="Q12" s="1"/>
    </row>
    <row r="13" spans="1:17">
      <c r="A13" s="27"/>
      <c r="C13"/>
      <c r="D13"/>
      <c r="E13"/>
      <c r="N13"/>
      <c r="Q13" s="1"/>
    </row>
    <row r="14" spans="1:17">
      <c r="A14" s="27">
        <f>totaal!A3</f>
        <v>0</v>
      </c>
      <c r="B14" s="14">
        <v>1</v>
      </c>
      <c r="C14" s="14">
        <v>2</v>
      </c>
      <c r="D14" s="14">
        <v>1</v>
      </c>
      <c r="E14" t="s">
        <v>31</v>
      </c>
      <c r="N14"/>
    </row>
    <row r="15" spans="1:17">
      <c r="A15" s="27">
        <f>totaal!A4</f>
        <v>0</v>
      </c>
      <c r="B15" s="14">
        <v>2</v>
      </c>
      <c r="C15" s="14">
        <v>2</v>
      </c>
      <c r="D15" s="14">
        <v>1</v>
      </c>
      <c r="E15" t="s">
        <v>32</v>
      </c>
    </row>
    <row r="16" spans="1:17">
      <c r="A16" s="27">
        <f>totaal!A5</f>
        <v>0</v>
      </c>
      <c r="B16" s="14">
        <v>3</v>
      </c>
      <c r="C16" s="14">
        <v>2</v>
      </c>
      <c r="D16" s="14">
        <v>3</v>
      </c>
      <c r="E16" t="s">
        <v>33</v>
      </c>
    </row>
    <row r="17" spans="1:14">
      <c r="A17" s="27">
        <f>totaal!A6</f>
        <v>0</v>
      </c>
      <c r="B17">
        <v>4</v>
      </c>
      <c r="C17">
        <v>2</v>
      </c>
      <c r="D17">
        <v>3</v>
      </c>
      <c r="E17" t="s">
        <v>48</v>
      </c>
    </row>
    <row r="18" spans="1:14">
      <c r="A18" s="27">
        <f>totaal!A7</f>
        <v>0</v>
      </c>
      <c r="B18" s="14">
        <v>5</v>
      </c>
      <c r="C18">
        <v>2</v>
      </c>
      <c r="D18">
        <v>3</v>
      </c>
      <c r="E18" t="s">
        <v>49</v>
      </c>
    </row>
    <row r="19" spans="1:14">
      <c r="A19" s="27">
        <f>totaal!A8</f>
        <v>0</v>
      </c>
      <c r="B19" s="14">
        <v>6</v>
      </c>
      <c r="C19">
        <v>2</v>
      </c>
      <c r="D19">
        <v>3</v>
      </c>
      <c r="E19" t="s">
        <v>50</v>
      </c>
      <c r="N19"/>
    </row>
    <row r="20" spans="1:14">
      <c r="A20" s="27">
        <f>totaal!A9</f>
        <v>0</v>
      </c>
      <c r="B20" s="14">
        <v>7</v>
      </c>
      <c r="C20">
        <v>2</v>
      </c>
      <c r="D20">
        <v>3</v>
      </c>
      <c r="E20" t="s">
        <v>51</v>
      </c>
      <c r="N20"/>
    </row>
    <row r="21" spans="1:14">
      <c r="A21" s="27">
        <f>totaal!A10</f>
        <v>0</v>
      </c>
      <c r="B21">
        <v>8</v>
      </c>
      <c r="C21">
        <v>2</v>
      </c>
      <c r="D21">
        <v>3</v>
      </c>
      <c r="E21" t="s">
        <v>34</v>
      </c>
      <c r="N21"/>
    </row>
    <row r="22" spans="1:14">
      <c r="A22" s="27">
        <f>totaal!A11</f>
        <v>0</v>
      </c>
      <c r="B22" s="14">
        <v>9</v>
      </c>
      <c r="C22">
        <v>2</v>
      </c>
      <c r="D22">
        <v>4</v>
      </c>
      <c r="E22" t="s">
        <v>35</v>
      </c>
      <c r="N22"/>
    </row>
    <row r="23" spans="1:14">
      <c r="A23" s="27">
        <f>totaal!A21</f>
        <v>0</v>
      </c>
      <c r="B23" s="14">
        <v>19</v>
      </c>
      <c r="C23">
        <v>2</v>
      </c>
      <c r="D23">
        <v>10</v>
      </c>
      <c r="E23" t="s">
        <v>39</v>
      </c>
      <c r="N23"/>
    </row>
    <row r="24" spans="1:14">
      <c r="A24" s="27">
        <f>totaal!A22</f>
        <v>0</v>
      </c>
      <c r="B24">
        <v>20</v>
      </c>
      <c r="C24">
        <v>2</v>
      </c>
      <c r="D24">
        <v>10</v>
      </c>
      <c r="E24" t="s">
        <v>40</v>
      </c>
      <c r="N24"/>
    </row>
    <row r="25" spans="1:14">
      <c r="A25" s="27">
        <f>totaal!A23</f>
        <v>0</v>
      </c>
      <c r="B25" s="14">
        <v>21</v>
      </c>
      <c r="C25">
        <v>2</v>
      </c>
      <c r="D25">
        <v>11</v>
      </c>
      <c r="E25" t="s">
        <v>41</v>
      </c>
      <c r="N25"/>
    </row>
    <row r="26" spans="1:14">
      <c r="A26" s="27">
        <f>totaal!A24</f>
        <v>0</v>
      </c>
      <c r="B26" s="14">
        <v>22</v>
      </c>
      <c r="C26">
        <v>2</v>
      </c>
      <c r="D26">
        <v>11</v>
      </c>
      <c r="E26" t="s">
        <v>42</v>
      </c>
      <c r="N26"/>
    </row>
    <row r="27" spans="1:14">
      <c r="A27" s="28">
        <f>SUM(A14:A26)</f>
        <v>0</v>
      </c>
      <c r="C27"/>
      <c r="D27"/>
      <c r="E27"/>
      <c r="N27"/>
    </row>
    <row r="28" spans="1:14">
      <c r="A28" s="27"/>
      <c r="C28"/>
      <c r="D28"/>
      <c r="E28"/>
      <c r="N28"/>
    </row>
    <row r="29" spans="1:14">
      <c r="A29" s="27">
        <f>totaal!A25</f>
        <v>0</v>
      </c>
      <c r="B29" s="14">
        <v>23</v>
      </c>
      <c r="C29" s="14">
        <v>3</v>
      </c>
      <c r="D29">
        <v>12</v>
      </c>
      <c r="E29" t="s">
        <v>43</v>
      </c>
      <c r="N29"/>
    </row>
    <row r="30" spans="1:14">
      <c r="A30" s="27">
        <f>totaal!A26</f>
        <v>0</v>
      </c>
      <c r="B30">
        <v>24</v>
      </c>
      <c r="C30" s="14">
        <v>3</v>
      </c>
      <c r="D30">
        <v>12</v>
      </c>
      <c r="E30" t="s">
        <v>57</v>
      </c>
      <c r="N30"/>
    </row>
    <row r="31" spans="1:14">
      <c r="A31" s="27">
        <f>totaal!A27</f>
        <v>0</v>
      </c>
      <c r="B31" s="14">
        <v>25</v>
      </c>
      <c r="C31">
        <v>3</v>
      </c>
      <c r="D31">
        <v>12</v>
      </c>
      <c r="E31" t="s">
        <v>58</v>
      </c>
      <c r="N31"/>
    </row>
    <row r="32" spans="1:14">
      <c r="A32" s="27">
        <f>totaal!A28</f>
        <v>0</v>
      </c>
      <c r="B32" s="14">
        <v>26</v>
      </c>
      <c r="C32" s="14">
        <v>3</v>
      </c>
      <c r="D32">
        <v>12</v>
      </c>
      <c r="E32" t="s">
        <v>59</v>
      </c>
      <c r="N32"/>
    </row>
    <row r="33" spans="1:14">
      <c r="A33" s="27">
        <f>totaal!A29</f>
        <v>0</v>
      </c>
      <c r="B33" s="14">
        <v>27</v>
      </c>
      <c r="C33">
        <v>3</v>
      </c>
      <c r="D33">
        <v>12</v>
      </c>
      <c r="E33" t="s">
        <v>60</v>
      </c>
      <c r="N33"/>
    </row>
    <row r="34" spans="1:14">
      <c r="A34" s="28">
        <f>SUM(A29:A33)</f>
        <v>0</v>
      </c>
      <c r="B34"/>
      <c r="D34"/>
      <c r="N34"/>
    </row>
  </sheetData>
  <phoneticPr fontId="6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Uitleg</vt:lpstr>
      <vt:lpstr>Taak1</vt:lpstr>
      <vt:lpstr>Taak2</vt:lpstr>
      <vt:lpstr>Taak3</vt:lpstr>
      <vt:lpstr>Score</vt:lpstr>
      <vt:lpstr>totaal</vt:lpstr>
      <vt:lpstr>totaal-mod</vt:lpstr>
      <vt:lpstr>totaal-taak</vt:lpstr>
    </vt:vector>
  </TitlesOfParts>
  <Company>Scouting MPD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Inventarisatielijst Kwalificatie BWS-leiding</dc:title>
  <dc:subject>Scouting academy, inventarisatie, kwalificatie</dc:subject>
  <dc:creator>Schuit</dc:creator>
  <dc:description>Te gebruiken door aspirant leiding om en indruk te krijgen van de ontwikkelbehoefte binnen Scouting academy.</dc:description>
  <cp:lastModifiedBy>YB H</cp:lastModifiedBy>
  <dcterms:created xsi:type="dcterms:W3CDTF">2012-04-18T18:30:14Z</dcterms:created>
  <dcterms:modified xsi:type="dcterms:W3CDTF">2023-05-16T18:17:05Z</dcterms:modified>
  <cp:contentStatus>Versie 1. Te gebruiken binnen Regio Delfland</cp:contentStatus>
</cp:coreProperties>
</file>