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0BD88D4F-607D-4D72-BAB0-CE8D0FB26CC5}" xr6:coauthVersionLast="47" xr6:coauthVersionMax="47" xr10:uidLastSave="{00000000-0000-0000-0000-000000000000}"/>
  <bookViews>
    <workbookView xWindow="28740" yWindow="-120" windowWidth="29040" windowHeight="15840" xr2:uid="{00000000-000D-0000-FFFF-FFFF00000000}"/>
  </bookViews>
  <sheets>
    <sheet name="current_portfolio" sheetId="1" r:id="rId1"/>
    <sheet name="beta_portfolio" sheetId="3" r:id="rId2"/>
    <sheet name="portfolio_prices" sheetId="5" r:id="rId3"/>
    <sheet name="Sigma Moves PnL" sheetId="2" r:id="rId4"/>
    <sheet name="alpha" sheetId="4" r:id="rId5"/>
    <sheet name="beta_price_moves" sheetId="6" r:id="rId6"/>
    <sheet name="5 day standard deviations" sheetId="7" r:id="rId7"/>
    <sheet name="30 day standard deviations" sheetId="8" r:id="rId8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R2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<sst xmlns="http://schemas.openxmlformats.org/spreadsheetml/2006/main" count="91" uniqueCount="26">
  <si>
    <t>ACCU</t>
  </si>
  <si>
    <t>NZU</t>
  </si>
  <si>
    <t>EUA</t>
  </si>
  <si>
    <t>UKA</t>
  </si>
  <si>
    <t>CCA</t>
  </si>
  <si>
    <t>Total</t>
  </si>
  <si>
    <t>Date</t>
  </si>
  <si>
    <t>-99%</t>
  </si>
  <si>
    <t>-2 sig</t>
  </si>
  <si>
    <t>-1 sig</t>
  </si>
  <si>
    <t>1 sig</t>
  </si>
  <si>
    <t>2 sig</t>
  </si>
  <si>
    <t>+99%</t>
  </si>
  <si>
    <t>Mkt</t>
  </si>
  <si>
    <t>TwoSigma</t>
  </si>
  <si>
    <t>OnePointFive</t>
  </si>
  <si>
    <t>OneSigma</t>
  </si>
  <si>
    <t>Qty</t>
  </si>
  <si>
    <t>Price</t>
  </si>
  <si>
    <t>Strike</t>
  </si>
  <si>
    <t>Cost</t>
  </si>
  <si>
    <t>AUD</t>
  </si>
  <si>
    <t>Beta</t>
  </si>
  <si>
    <t>P</t>
  </si>
  <si>
    <t>B</t>
  </si>
  <si>
    <t>WHERE ARE THE OTHER MONTHS!!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</si>
</sst>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\ hh:mm:ss"/>
    <numFmt numFmtId="168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44" fontId="0" fillId="0" borderId="0" xfId="1" applyFont="1"/>
    <xf numFmtId="168" fontId="0" fillId="0" borderId="0" xfId="1" applyNumberFormat="1" applyFont="1"/>
    <xf numFmtId="0" fontId="0" fillId="0" borderId="2" xfId="0" applyBorder="1" applyAlignment="1">
      <alignment horizontal="center"/>
    </xf>
    <xf numFmtId="168" fontId="1" fillId="0" borderId="0" xfId="1" applyNumberFormat="1" applyFont="1"/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current_portfolio!$L$16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current_portfolio!$L$17:$L$26</c:f>
              <c:numCache>
                <c:formatCode>_-"$"* #,##0_-;\-"$"* #,##0_-;_-"$"* "-"??_-;_-@_-</c:formatCode>
                <c:ptCount val="10"/>
                <c:pt idx="0">
                  <c:v>3948649.07</c:v>
                </c:pt>
                <c:pt idx="1">
                  <c:v>3316978.6</c:v>
                </c:pt>
                <c:pt idx="2">
                  <c:v>-564551.24</c:v>
                </c:pt>
                <c:pt idx="3">
                  <c:v>678526.47</c:v>
                </c:pt>
                <c:pt idx="4">
                  <c:v>-1236722.48</c:v>
                </c:pt>
                <c:pt idx="5">
                  <c:v>285033.34000000003</c:v>
                </c:pt>
                <c:pt idx="6">
                  <c:v>174125.44</c:v>
                </c:pt>
                <c:pt idx="7">
                  <c:v>-1154891.17</c:v>
                </c:pt>
                <c:pt idx="8">
                  <c:v>420505.33</c:v>
                </c:pt>
                <c:pt idx="9">
                  <c:v>389803.34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5-4E64-81EA-4FCB983ABB7D}"/>
            </c:ext>
          </c:extLst>
        </c:ser>
        <c:ser>
          <c:idx val="1"/>
          <c:order val="1"/>
          <c:tx>
            <c:strRef>
              <c:f>current_portfolio!$M$16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current_portfolio!$M$17:$M$26</c:f>
              <c:numCache>
                <c:formatCode>_-"$"* #,##0_-;\-"$"* #,##0_-;_-"$"* "-"??_-;_-@_-</c:formatCode>
                <c:ptCount val="10"/>
                <c:pt idx="0">
                  <c:v>4431824.4082988175</c:v>
                </c:pt>
                <c:pt idx="1">
                  <c:v>3800075.0312726032</c:v>
                </c:pt>
                <c:pt idx="2">
                  <c:v>-973589.55578324199</c:v>
                </c:pt>
                <c:pt idx="3">
                  <c:v>1161234.421136399</c:v>
                </c:pt>
                <c:pt idx="4">
                  <c:v>-1538812.5295694631</c:v>
                </c:pt>
                <c:pt idx="5">
                  <c:v>767864.40138645936</c:v>
                </c:pt>
                <c:pt idx="6">
                  <c:v>151458.75596411669</c:v>
                </c:pt>
                <c:pt idx="7">
                  <c:v>-1539381.565767291</c:v>
                </c:pt>
                <c:pt idx="8">
                  <c:v>605296.61894429754</c:v>
                </c:pt>
                <c:pt idx="9">
                  <c:v>872579.61028592114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5-4E64-81EA-4FCB983A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913599"/>
        <c:axId val="1036913239"/>
      </c:barChart>
      <c:catAx>
        <c:axId val="103691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13239"/>
        <c:crosses val="autoZero"/>
        <c:auto val="1"/>
        <c:lblAlgn val="ctr"/>
        <c:lblOffset val="100"/>
        <c:noMultiLvlLbl val="0"/>
      </c:catAx>
      <c:valAx>
        <c:axId val="1036913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11</xdr:row>
      <xdr:rowOff>80962</xdr:rowOff>
    </xdr:from>
    <xdr:to>
      <xdr:col>21</xdr:col>
      <xdr:colOff>85725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BB173-7C3B-75A1-1E1E-CB977C77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workbookViewId="0">
      <selection activeCell="I16" sqref="I16"/>
    </sheetView>
  </sheetViews>
  <sheetFormatPr defaultRowHeight="15" x14ac:dyDescent="0.25"/>
  <cols>
    <col min="1" max="1" width="14.7109375" customWidth="1"/>
    <col min="2" max="3" width="14.28515625" bestFit="1" customWidth="1"/>
    <col min="4" max="4" width="12.5703125" bestFit="1" customWidth="1"/>
    <col min="5" max="5" width="14.28515625" bestFit="1" customWidth="1"/>
    <col min="6" max="6" width="12.5703125" bestFit="1" customWidth="1"/>
    <col min="7" max="7" width="14.28515625" bestFit="1" customWidth="1"/>
    <col min="18" max="18" width="12.5703125" bestFit="1" customWidth="1"/>
  </cols>
  <sheetData>
    <row r="1" spans="1:1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N1" t="s">
        <v>19</v>
      </c>
      <c r="O1" t="s">
        <v>17</v>
      </c>
      <c r="P1" t="s">
        <v>18</v>
      </c>
      <c r="Q1" t="s">
        <v>20</v>
      </c>
      <c r="R1" t="s">
        <v>21</v>
      </c>
    </row>
    <row r="2" spans="1:18" x14ac:dyDescent="0.25">
      <c r="A2" s="3">
        <v>44469</v>
      </c>
      <c r="B2" s="5">
        <v>803035.17</v>
      </c>
      <c r="C2" s="5">
        <v>1098175.75</v>
      </c>
      <c r="D2" s="5">
        <v>155136.4</v>
      </c>
      <c r="E2" s="5">
        <v>1403612.97</v>
      </c>
      <c r="F2" s="5">
        <v>488688.78</v>
      </c>
      <c r="G2" s="5">
        <v>3948649.07</v>
      </c>
      <c r="M2" t="s">
        <v>0</v>
      </c>
      <c r="N2">
        <v>31.22</v>
      </c>
      <c r="O2">
        <v>73641</v>
      </c>
      <c r="P2">
        <v>0.89500000000000002</v>
      </c>
      <c r="Q2">
        <f>P2*O2</f>
        <v>65908.695000000007</v>
      </c>
      <c r="R2" s="5">
        <f>Q2</f>
        <v>65908.695000000007</v>
      </c>
    </row>
    <row r="3" spans="1:18" x14ac:dyDescent="0.25">
      <c r="A3" s="3">
        <v>44561</v>
      </c>
      <c r="B3" s="5">
        <v>2341343.2000000002</v>
      </c>
      <c r="C3" s="5">
        <v>30509.439999999999</v>
      </c>
      <c r="D3" s="5">
        <v>663131.44999999995</v>
      </c>
      <c r="E3" s="5">
        <v>-101398.35</v>
      </c>
      <c r="F3" s="5">
        <v>383392.86</v>
      </c>
      <c r="G3" s="5">
        <v>3316978.6</v>
      </c>
      <c r="M3" t="s">
        <v>4</v>
      </c>
      <c r="N3">
        <v>33.26</v>
      </c>
      <c r="O3">
        <v>47278</v>
      </c>
      <c r="P3">
        <v>1.79328</v>
      </c>
      <c r="Q3">
        <f t="shared" ref="Q3:Q6" si="0">P3*O3</f>
        <v>84782.69184</v>
      </c>
      <c r="R3" s="5">
        <f>Q3*1.5</f>
        <v>127174.03776000001</v>
      </c>
    </row>
    <row r="4" spans="1:18" x14ac:dyDescent="0.25">
      <c r="A4" s="3">
        <v>44651</v>
      </c>
      <c r="B4" s="5">
        <v>-271230.51</v>
      </c>
      <c r="C4" s="5">
        <v>169567.96</v>
      </c>
      <c r="D4" s="5">
        <v>-207770.56</v>
      </c>
      <c r="E4" s="5">
        <v>-21064.78</v>
      </c>
      <c r="F4" s="5">
        <v>-234053.35</v>
      </c>
      <c r="G4" s="5">
        <v>-564551.24</v>
      </c>
      <c r="M4" t="s">
        <v>2</v>
      </c>
      <c r="N4">
        <v>61.98</v>
      </c>
      <c r="O4">
        <v>22283</v>
      </c>
      <c r="P4">
        <v>2.3395000000000001</v>
      </c>
      <c r="Q4">
        <f t="shared" si="0"/>
        <v>52131.078500000003</v>
      </c>
      <c r="R4" s="5">
        <f>Q4*1.6</f>
        <v>83409.725600000005</v>
      </c>
    </row>
    <row r="5" spans="1:18" x14ac:dyDescent="0.25">
      <c r="A5" s="3">
        <v>44742</v>
      </c>
      <c r="B5" s="5">
        <v>311461.74</v>
      </c>
      <c r="C5" s="5">
        <v>-109819.98</v>
      </c>
      <c r="D5" s="5">
        <v>358551.7</v>
      </c>
      <c r="E5" s="5">
        <v>216772.32</v>
      </c>
      <c r="F5" s="5">
        <v>-98439.31</v>
      </c>
      <c r="G5" s="5">
        <v>678526.47</v>
      </c>
      <c r="M5" t="s">
        <v>1</v>
      </c>
      <c r="N5">
        <v>47.36</v>
      </c>
      <c r="O5">
        <v>53836</v>
      </c>
      <c r="P5">
        <v>2.3380000000000001</v>
      </c>
      <c r="Q5">
        <f t="shared" si="0"/>
        <v>125868.568</v>
      </c>
      <c r="R5" s="5">
        <f>Q5*0.9</f>
        <v>113281.71120000001</v>
      </c>
    </row>
    <row r="6" spans="1:18" x14ac:dyDescent="0.25">
      <c r="A6" s="3">
        <v>44834</v>
      </c>
      <c r="B6" s="5">
        <v>-271191.09000000003</v>
      </c>
      <c r="C6" s="5">
        <v>-47230.06</v>
      </c>
      <c r="D6" s="5">
        <v>-303635.87</v>
      </c>
      <c r="E6" s="5">
        <v>-380209.28</v>
      </c>
      <c r="F6" s="5">
        <v>-234456.18</v>
      </c>
      <c r="G6" s="5">
        <v>-1236722.48</v>
      </c>
      <c r="M6" t="s">
        <v>3</v>
      </c>
      <c r="N6">
        <v>33.409999999999997</v>
      </c>
      <c r="O6">
        <v>32229</v>
      </c>
      <c r="P6">
        <v>1.3895</v>
      </c>
      <c r="Q6">
        <f t="shared" si="0"/>
        <v>44782.195500000002</v>
      </c>
      <c r="R6" s="5">
        <f>Q6*1.9</f>
        <v>85086.171449999994</v>
      </c>
    </row>
    <row r="7" spans="1:18" x14ac:dyDescent="0.25">
      <c r="A7" s="3">
        <v>44925</v>
      </c>
      <c r="B7" s="5">
        <v>178112.37</v>
      </c>
      <c r="C7" s="5">
        <v>-163807.62</v>
      </c>
      <c r="D7" s="5">
        <v>467509.55</v>
      </c>
      <c r="E7" s="5">
        <v>-270768.88</v>
      </c>
      <c r="F7" s="5">
        <v>73987.92</v>
      </c>
      <c r="G7" s="5">
        <v>285033.34000000003</v>
      </c>
    </row>
    <row r="8" spans="1:18" x14ac:dyDescent="0.25">
      <c r="A8" s="3">
        <v>45016</v>
      </c>
      <c r="B8" s="5">
        <v>304772.77</v>
      </c>
      <c r="C8" s="5">
        <v>-325864.96000000002</v>
      </c>
      <c r="D8" s="5">
        <v>177930.9</v>
      </c>
      <c r="E8" s="5">
        <v>69779.539999999994</v>
      </c>
      <c r="F8" s="5">
        <v>-52492.81</v>
      </c>
      <c r="G8" s="5">
        <v>174125.44</v>
      </c>
    </row>
    <row r="9" spans="1:18" x14ac:dyDescent="0.25">
      <c r="A9" s="3">
        <v>45107</v>
      </c>
      <c r="B9" s="5">
        <v>-271230.51</v>
      </c>
      <c r="C9" s="5">
        <v>-325864.96000000002</v>
      </c>
      <c r="D9" s="7">
        <v>-141889.14000000001</v>
      </c>
      <c r="E9" s="5">
        <v>-478237.9</v>
      </c>
      <c r="F9" s="5">
        <v>62331.34</v>
      </c>
      <c r="G9" s="5">
        <v>-1154891.17</v>
      </c>
    </row>
    <row r="10" spans="1:18" x14ac:dyDescent="0.25">
      <c r="A10" s="3">
        <v>45198</v>
      </c>
      <c r="B10" s="5">
        <v>-183854.91</v>
      </c>
      <c r="C10" s="5">
        <v>1153510.92</v>
      </c>
      <c r="D10" s="5">
        <v>-263365.07</v>
      </c>
      <c r="E10" s="5">
        <v>-478238.33</v>
      </c>
      <c r="F10" s="5">
        <v>192452.72</v>
      </c>
      <c r="G10" s="5">
        <v>420505.33</v>
      </c>
    </row>
    <row r="11" spans="1:18" x14ac:dyDescent="0.25">
      <c r="A11" s="3">
        <v>45289</v>
      </c>
      <c r="B11" s="5">
        <v>193706.44</v>
      </c>
      <c r="C11" s="5">
        <v>39455.94</v>
      </c>
      <c r="D11" s="5">
        <v>-196850.01</v>
      </c>
      <c r="E11" s="5">
        <v>223158.65</v>
      </c>
      <c r="F11" s="5">
        <v>130332.32</v>
      </c>
      <c r="G11" s="5">
        <v>389803.34</v>
      </c>
    </row>
    <row r="12" spans="1:18" x14ac:dyDescent="0.25">
      <c r="A12" t="s">
        <v>25</v>
      </c>
    </row>
    <row r="13" spans="1:18" x14ac:dyDescent="0.25">
      <c r="A13" t="s">
        <v>25</v>
      </c>
    </row>
    <row r="15" spans="1:18" x14ac:dyDescent="0.25">
      <c r="B15" s="6" t="s">
        <v>22</v>
      </c>
      <c r="C15" s="6"/>
      <c r="D15" s="6"/>
      <c r="E15" s="6"/>
      <c r="F15" s="6"/>
      <c r="G15" s="6"/>
    </row>
    <row r="16" spans="1:18" x14ac:dyDescent="0.25">
      <c r="A16" s="1" t="s">
        <v>6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L16" s="1" t="s">
        <v>23</v>
      </c>
      <c r="M16" s="1" t="s">
        <v>24</v>
      </c>
    </row>
    <row r="17" spans="1:13" x14ac:dyDescent="0.25">
      <c r="A17" s="3">
        <v>44469</v>
      </c>
      <c r="B17" s="5">
        <v>869196.42743354372</v>
      </c>
      <c r="C17" s="5">
        <v>1211295.409667671</v>
      </c>
      <c r="D17" s="5">
        <v>241443.0680868644</v>
      </c>
      <c r="E17" s="5">
        <v>1491513.728359001</v>
      </c>
      <c r="F17" s="5">
        <v>618375.77475173678</v>
      </c>
      <c r="G17" s="5">
        <v>4431824.4082988175</v>
      </c>
      <c r="L17" s="5">
        <v>3948649.07</v>
      </c>
      <c r="M17" s="5">
        <v>4431824.4082988175</v>
      </c>
    </row>
    <row r="18" spans="1:13" x14ac:dyDescent="0.25">
      <c r="A18" s="3">
        <v>44561</v>
      </c>
      <c r="B18" s="5">
        <v>2407504.4560085242</v>
      </c>
      <c r="C18" s="5">
        <v>143629.10304993499</v>
      </c>
      <c r="D18" s="5">
        <v>749438.12181598647</v>
      </c>
      <c r="E18" s="5">
        <v>-13497.5991064632</v>
      </c>
      <c r="F18" s="5">
        <v>513000.94950462063</v>
      </c>
      <c r="G18" s="5">
        <v>3800075.0312726032</v>
      </c>
      <c r="L18" s="5">
        <v>3316978.6</v>
      </c>
      <c r="M18" s="5">
        <v>3800075.0312726032</v>
      </c>
    </row>
    <row r="19" spans="1:13" x14ac:dyDescent="0.25">
      <c r="A19" s="3">
        <v>44651</v>
      </c>
      <c r="B19" s="5">
        <v>-1006431.274551014</v>
      </c>
      <c r="C19" s="5">
        <v>282687.61999584001</v>
      </c>
      <c r="D19" s="5">
        <v>-121725.73016168769</v>
      </c>
      <c r="E19" s="5">
        <v>66835.977364096034</v>
      </c>
      <c r="F19" s="5">
        <v>-194956.1484304757</v>
      </c>
      <c r="G19" s="5">
        <v>-973589.55578324199</v>
      </c>
      <c r="L19" s="5">
        <v>-564551.24</v>
      </c>
      <c r="M19" s="5">
        <v>-973589.55578324199</v>
      </c>
    </row>
    <row r="20" spans="1:13" x14ac:dyDescent="0.25">
      <c r="A20" s="3">
        <v>44742</v>
      </c>
      <c r="B20" s="5">
        <v>377622.99401786207</v>
      </c>
      <c r="C20" s="5">
        <v>3298.8203349784922</v>
      </c>
      <c r="D20" s="5">
        <v>444858.3705505064</v>
      </c>
      <c r="E20" s="5">
        <v>304673.07282268122</v>
      </c>
      <c r="F20" s="5">
        <v>30781.163410370671</v>
      </c>
      <c r="G20" s="5">
        <v>1161234.421136399</v>
      </c>
      <c r="L20" s="5">
        <v>678526.47</v>
      </c>
      <c r="M20" s="5">
        <v>1161234.421136399</v>
      </c>
    </row>
    <row r="21" spans="1:13" x14ac:dyDescent="0.25">
      <c r="A21" s="3">
        <v>44834</v>
      </c>
      <c r="B21" s="5">
        <v>-310300.57432998752</v>
      </c>
      <c r="C21" s="5">
        <v>65889.595638128347</v>
      </c>
      <c r="D21" s="5">
        <v>-644894.05076614604</v>
      </c>
      <c r="E21" s="5">
        <v>-293421.5102614272</v>
      </c>
      <c r="F21" s="5">
        <v>-356085.98985003022</v>
      </c>
      <c r="G21" s="5">
        <v>-1538812.5295694631</v>
      </c>
      <c r="L21" s="5">
        <v>-1236722.48</v>
      </c>
      <c r="M21" s="5">
        <v>-1538812.5295694631</v>
      </c>
    </row>
    <row r="22" spans="1:13" x14ac:dyDescent="0.25">
      <c r="A22" s="3">
        <v>44925</v>
      </c>
      <c r="B22" s="5">
        <v>244273.622853548</v>
      </c>
      <c r="C22" s="5">
        <v>-50718.093873246151</v>
      </c>
      <c r="D22" s="5">
        <v>553816.22061311628</v>
      </c>
      <c r="E22" s="5">
        <v>-182871.51000511521</v>
      </c>
      <c r="F22" s="5">
        <v>203364.16179815659</v>
      </c>
      <c r="G22" s="5">
        <v>767864.40138645936</v>
      </c>
      <c r="L22" s="5">
        <v>285033.34000000003</v>
      </c>
      <c r="M22" s="5">
        <v>767864.40138645936</v>
      </c>
    </row>
    <row r="23" spans="1:13" x14ac:dyDescent="0.25">
      <c r="A23" s="3">
        <v>45016</v>
      </c>
      <c r="B23" s="5">
        <v>370934.01988872082</v>
      </c>
      <c r="C23" s="5">
        <v>-718181.07279161364</v>
      </c>
      <c r="D23" s="5">
        <v>264237.57337759557</v>
      </c>
      <c r="E23" s="5">
        <v>157680.29184773599</v>
      </c>
      <c r="F23" s="5">
        <v>76787.94364167795</v>
      </c>
      <c r="G23" s="5">
        <v>151458.75596411669</v>
      </c>
      <c r="L23" s="5">
        <v>174125.44</v>
      </c>
      <c r="M23" s="5">
        <v>151458.75596411669</v>
      </c>
    </row>
    <row r="24" spans="1:13" x14ac:dyDescent="0.25">
      <c r="A24" s="3">
        <v>45107</v>
      </c>
      <c r="B24" s="5">
        <v>-445838.7606791525</v>
      </c>
      <c r="C24" s="5">
        <v>-551296.43322910788</v>
      </c>
      <c r="D24" s="7">
        <v>-55584.518464843328</v>
      </c>
      <c r="E24" s="5">
        <v>-678360.70369274681</v>
      </c>
      <c r="F24" s="5">
        <v>191698.85029855909</v>
      </c>
      <c r="G24" s="5">
        <v>-1539381.565767291</v>
      </c>
      <c r="L24" s="5">
        <v>-1154891.17</v>
      </c>
      <c r="M24" s="5">
        <v>-1539381.565767291</v>
      </c>
    </row>
    <row r="25" spans="1:13" x14ac:dyDescent="0.25">
      <c r="A25" s="3">
        <v>45198</v>
      </c>
      <c r="B25" s="5">
        <v>-117918.5856004175</v>
      </c>
      <c r="C25" s="5">
        <v>1266630.579678837</v>
      </c>
      <c r="D25" s="5">
        <v>-182477.30448266229</v>
      </c>
      <c r="E25" s="5">
        <v>-682855.80934059946</v>
      </c>
      <c r="F25" s="5">
        <v>321917.73868913972</v>
      </c>
      <c r="G25" s="5">
        <v>605296.61894429754</v>
      </c>
      <c r="L25" s="5">
        <v>420505.33</v>
      </c>
      <c r="M25" s="5">
        <v>605296.61894429754</v>
      </c>
    </row>
    <row r="26" spans="1:13" x14ac:dyDescent="0.25">
      <c r="A26" s="3">
        <v>45289</v>
      </c>
      <c r="B26" s="5">
        <v>259867.69680012949</v>
      </c>
      <c r="C26" s="5">
        <v>152575.59489954039</v>
      </c>
      <c r="D26" s="5">
        <v>-110673.8671438523</v>
      </c>
      <c r="E26" s="5">
        <v>311059.40226510097</v>
      </c>
      <c r="F26" s="5">
        <v>259750.78346500249</v>
      </c>
      <c r="G26" s="5">
        <v>872579.61028592114</v>
      </c>
      <c r="L26" s="5">
        <v>389803.34</v>
      </c>
      <c r="M26" s="5">
        <v>872579.61028592114</v>
      </c>
    </row>
    <row r="31" spans="1:13" x14ac:dyDescent="0.25">
      <c r="A31" s="1" t="s">
        <v>6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</row>
    <row r="32" spans="1:13" x14ac:dyDescent="0.25">
      <c r="A32" s="3">
        <v>44469</v>
      </c>
      <c r="B32" s="4">
        <v>45.803108808290148</v>
      </c>
      <c r="C32" s="4">
        <v>76.785714285714292</v>
      </c>
      <c r="D32" s="4">
        <v>74.414736281299952</v>
      </c>
      <c r="E32" s="4">
        <v>63.157763440860222</v>
      </c>
      <c r="F32" s="4">
        <v>43.294952935903183</v>
      </c>
    </row>
    <row r="33" spans="1:6" x14ac:dyDescent="0.25">
      <c r="A33" s="3">
        <v>44561</v>
      </c>
      <c r="B33" s="4">
        <v>66.692307692307693</v>
      </c>
      <c r="C33" s="4">
        <v>54.718604651162792</v>
      </c>
      <c r="D33" s="4">
        <v>88.184829931972786</v>
      </c>
      <c r="E33" s="4">
        <v>39.366630727762796</v>
      </c>
      <c r="F33" s="4">
        <v>41.833731128684413</v>
      </c>
    </row>
    <row r="34" spans="1:6" x14ac:dyDescent="0.25">
      <c r="A34" s="3">
        <v>44651</v>
      </c>
      <c r="B34" s="4">
        <v>20.333333333333329</v>
      </c>
      <c r="C34" s="4">
        <v>57.592741935483879</v>
      </c>
      <c r="D34" s="4">
        <v>64.570411368735975</v>
      </c>
      <c r="E34" s="4">
        <v>40.636539295392957</v>
      </c>
      <c r="F34" s="4">
        <v>32.016563245823377</v>
      </c>
    </row>
    <row r="35" spans="1:6" x14ac:dyDescent="0.25">
      <c r="A35" s="3">
        <v>44742</v>
      </c>
      <c r="B35" s="4">
        <v>39.127868852459017</v>
      </c>
      <c r="C35" s="4">
        <v>51.818181818181813</v>
      </c>
      <c r="D35" s="4">
        <v>79.928663522012599</v>
      </c>
      <c r="E35" s="4">
        <v>44.396254454269503</v>
      </c>
      <c r="F35" s="4">
        <v>35.146839210611454</v>
      </c>
    </row>
    <row r="36" spans="1:6" x14ac:dyDescent="0.25">
      <c r="A36" s="3">
        <v>44834</v>
      </c>
      <c r="B36" s="4">
        <v>29.786324786324791</v>
      </c>
      <c r="C36" s="4">
        <v>53.111842105263158</v>
      </c>
      <c r="D36" s="4">
        <v>50.389019804183363</v>
      </c>
      <c r="E36" s="4">
        <v>34.941609601129542</v>
      </c>
      <c r="F36" s="4">
        <v>29.782192393736018</v>
      </c>
    </row>
    <row r="37" spans="1:6" x14ac:dyDescent="0.25">
      <c r="A37" s="3">
        <v>44925</v>
      </c>
      <c r="B37" s="4">
        <v>37.31707317073171</v>
      </c>
      <c r="C37" s="4">
        <v>50.701730769230771</v>
      </c>
      <c r="D37" s="4">
        <v>82.882156451371202</v>
      </c>
      <c r="E37" s="4">
        <v>36.68917766226842</v>
      </c>
      <c r="F37" s="4">
        <v>37.540029806259312</v>
      </c>
    </row>
    <row r="38" spans="1:6" x14ac:dyDescent="0.25">
      <c r="A38" s="3">
        <v>45016</v>
      </c>
      <c r="B38" s="4">
        <v>39.037037037037038</v>
      </c>
      <c r="C38" s="4">
        <v>36.906241821512687</v>
      </c>
      <c r="D38" s="4">
        <v>75.032621180512962</v>
      </c>
      <c r="E38" s="4">
        <v>42.072601006470173</v>
      </c>
      <c r="F38" s="4">
        <v>35.784810475534123</v>
      </c>
    </row>
    <row r="39" spans="1:6" x14ac:dyDescent="0.25">
      <c r="A39" s="3">
        <v>45107</v>
      </c>
      <c r="B39" s="4">
        <v>27.94580645161291</v>
      </c>
      <c r="C39" s="4">
        <v>40.355504587155963</v>
      </c>
      <c r="D39" s="8">
        <v>66.363284493284496</v>
      </c>
      <c r="E39" s="4">
        <v>28.85651291762478</v>
      </c>
      <c r="F39" s="4">
        <v>37.378268137746574</v>
      </c>
    </row>
    <row r="40" spans="1:6" x14ac:dyDescent="0.25">
      <c r="A40" s="3">
        <v>45198</v>
      </c>
      <c r="B40" s="4">
        <v>32.398744113029828</v>
      </c>
      <c r="C40" s="4">
        <v>77.929411764705875</v>
      </c>
      <c r="D40" s="4">
        <v>62.923633783630379</v>
      </c>
      <c r="E40" s="4">
        <v>28.785454545454549</v>
      </c>
      <c r="F40" s="4">
        <v>39.183999999999997</v>
      </c>
    </row>
    <row r="41" spans="1:6" x14ac:dyDescent="0.25">
      <c r="A41" s="3">
        <v>45289</v>
      </c>
      <c r="B41" s="4">
        <v>37.528830313014829</v>
      </c>
      <c r="C41" s="4">
        <v>54.903515624999997</v>
      </c>
      <c r="D41" s="4">
        <v>64.869991428921267</v>
      </c>
      <c r="E41" s="4">
        <v>44.497209183673462</v>
      </c>
      <c r="F41" s="4">
        <v>38.32193725921848</v>
      </c>
    </row>
    <row r="42" spans="1:6" x14ac:dyDescent="0.25">
      <c r="A42" s="3">
        <v>45379</v>
      </c>
      <c r="B42" s="4">
        <v>34.253731343283583</v>
      </c>
      <c r="C42" s="4">
        <v>44.471465390279818</v>
      </c>
      <c r="D42" s="4">
        <v>52.671849859082762</v>
      </c>
      <c r="E42" s="4">
        <v>33.589562060358517</v>
      </c>
      <c r="F42" s="4">
        <v>33.109947643979048</v>
      </c>
    </row>
  </sheetData>
  <mergeCells count="1">
    <mergeCell ref="B15:G1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sqref="A1:G11"/>
    </sheetView>
  </sheetViews>
  <sheetFormatPr defaultRowHeight="15" x14ac:dyDescent="0.25"/>
  <cols>
    <col min="2" max="3" width="14.28515625" bestFit="1" customWidth="1"/>
    <col min="4" max="4" width="12.5703125" bestFit="1" customWidth="1"/>
    <col min="5" max="5" width="14.28515625" bestFit="1" customWidth="1"/>
    <col min="6" max="6" width="12.5703125" bestFit="1" customWidth="1"/>
    <col min="7" max="7" width="14.2851562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44469</v>
      </c>
      <c r="B2" s="5">
        <v>869196.42743354372</v>
      </c>
      <c r="C2" s="5">
        <v>1211295.409667671</v>
      </c>
      <c r="D2" s="5">
        <v>241443.0680868644</v>
      </c>
      <c r="E2" s="5">
        <v>1491513.728359001</v>
      </c>
      <c r="F2" s="5">
        <v>618375.77475173678</v>
      </c>
      <c r="G2" s="5">
        <v>4431824.4082988175</v>
      </c>
    </row>
    <row r="3" spans="1:7" x14ac:dyDescent="0.25">
      <c r="A3" s="2">
        <v>44561</v>
      </c>
      <c r="B3" s="5">
        <v>2407504.4560085242</v>
      </c>
      <c r="C3" s="5">
        <v>143629.10304993499</v>
      </c>
      <c r="D3" s="5">
        <v>749438.12181598647</v>
      </c>
      <c r="E3" s="5">
        <v>-13497.5991064632</v>
      </c>
      <c r="F3" s="5">
        <v>513000.94950462063</v>
      </c>
      <c r="G3" s="5">
        <v>3800075.0312726032</v>
      </c>
    </row>
    <row r="4" spans="1:7" x14ac:dyDescent="0.25">
      <c r="A4" s="2">
        <v>44651</v>
      </c>
      <c r="B4" s="5">
        <v>-1006431.274551014</v>
      </c>
      <c r="C4" s="5">
        <v>282687.61999584001</v>
      </c>
      <c r="D4" s="5">
        <v>-121725.73016168769</v>
      </c>
      <c r="E4" s="5">
        <v>66835.977364096034</v>
      </c>
      <c r="F4" s="5">
        <v>-194956.1484304757</v>
      </c>
      <c r="G4" s="5">
        <v>-973589.55578324199</v>
      </c>
    </row>
    <row r="5" spans="1:7" x14ac:dyDescent="0.25">
      <c r="A5" s="2">
        <v>44742</v>
      </c>
      <c r="B5" s="5">
        <v>377622.99401786207</v>
      </c>
      <c r="C5" s="5">
        <v>3298.8203349784922</v>
      </c>
      <c r="D5" s="5">
        <v>444858.3705505064</v>
      </c>
      <c r="E5" s="5">
        <v>304673.07282268122</v>
      </c>
      <c r="F5" s="5">
        <v>30781.163410370671</v>
      </c>
      <c r="G5" s="5">
        <v>1161234.421136399</v>
      </c>
    </row>
    <row r="6" spans="1:7" x14ac:dyDescent="0.25">
      <c r="A6" s="2">
        <v>44834</v>
      </c>
      <c r="B6" s="5">
        <v>-310300.57432998752</v>
      </c>
      <c r="C6" s="5">
        <v>65889.595638128347</v>
      </c>
      <c r="D6" s="5">
        <v>-644894.05076614604</v>
      </c>
      <c r="E6" s="5">
        <v>-293421.5102614272</v>
      </c>
      <c r="F6" s="5">
        <v>-356085.98985003022</v>
      </c>
      <c r="G6" s="5">
        <v>-1538812.5295694631</v>
      </c>
    </row>
    <row r="7" spans="1:7" x14ac:dyDescent="0.25">
      <c r="A7" s="2">
        <v>44925</v>
      </c>
      <c r="B7" s="5">
        <v>244273.622853548</v>
      </c>
      <c r="C7" s="5">
        <v>-50718.093873246151</v>
      </c>
      <c r="D7" s="5">
        <v>553816.22061311628</v>
      </c>
      <c r="E7" s="5">
        <v>-182871.51000511521</v>
      </c>
      <c r="F7" s="5">
        <v>203364.16179815659</v>
      </c>
      <c r="G7" s="5">
        <v>767864.40138645936</v>
      </c>
    </row>
    <row r="8" spans="1:7" x14ac:dyDescent="0.25">
      <c r="A8" s="2">
        <v>45016</v>
      </c>
      <c r="B8" s="5">
        <v>370934.01988872082</v>
      </c>
      <c r="C8" s="5">
        <v>-718181.07279161364</v>
      </c>
      <c r="D8" s="5">
        <v>264237.57337759557</v>
      </c>
      <c r="E8" s="5">
        <v>157680.29184773599</v>
      </c>
      <c r="F8" s="5">
        <v>76787.94364167795</v>
      </c>
      <c r="G8" s="5">
        <v>151458.75596411669</v>
      </c>
    </row>
    <row r="9" spans="1:7" x14ac:dyDescent="0.25">
      <c r="A9" s="2">
        <v>45107</v>
      </c>
      <c r="B9" s="5">
        <v>-445838.7606791525</v>
      </c>
      <c r="C9" s="5">
        <v>-551296.43322910788</v>
      </c>
      <c r="D9" s="5">
        <v>-55584.518464843328</v>
      </c>
      <c r="E9" s="5">
        <v>-678360.70369274681</v>
      </c>
      <c r="F9" s="5">
        <v>191698.85029855909</v>
      </c>
      <c r="G9" s="5">
        <v>-1539381.565767291</v>
      </c>
    </row>
    <row r="10" spans="1:7" x14ac:dyDescent="0.25">
      <c r="A10" s="2">
        <v>45198</v>
      </c>
      <c r="B10" s="5">
        <v>-117918.5856004175</v>
      </c>
      <c r="C10" s="5">
        <v>1266630.579678837</v>
      </c>
      <c r="D10" s="5">
        <v>-182477.30448266229</v>
      </c>
      <c r="E10" s="5">
        <v>-682855.80934059946</v>
      </c>
      <c r="F10" s="5">
        <v>321917.73868913972</v>
      </c>
      <c r="G10" s="5">
        <v>605296.61894429754</v>
      </c>
    </row>
    <row r="11" spans="1:7" x14ac:dyDescent="0.25">
      <c r="A11" s="2">
        <v>45289</v>
      </c>
      <c r="B11" s="5">
        <v>259867.69680012949</v>
      </c>
      <c r="C11" s="5">
        <v>152575.59489954039</v>
      </c>
      <c r="D11" s="5">
        <v>-110673.8671438523</v>
      </c>
      <c r="E11" s="5">
        <v>311059.40226510097</v>
      </c>
      <c r="F11" s="5">
        <v>259750.78346500249</v>
      </c>
      <c r="G11" s="5">
        <v>872579.61028592114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44469</v>
      </c>
      <c r="B2">
        <v>45.803108808290148</v>
      </c>
      <c r="C2">
        <v>76.785714285714292</v>
      </c>
      <c r="D2">
        <v>74.414736281299952</v>
      </c>
      <c r="E2">
        <v>63.157763440860222</v>
      </c>
      <c r="F2">
        <v>43.294952935903183</v>
      </c>
    </row>
    <row r="3" spans="1:6" x14ac:dyDescent="0.25">
      <c r="A3" s="2">
        <v>44561</v>
      </c>
      <c r="B3">
        <v>66.692307692307693</v>
      </c>
      <c r="C3">
        <v>54.718604651162792</v>
      </c>
      <c r="D3">
        <v>88.184829931972786</v>
      </c>
      <c r="E3">
        <v>39.366630727762796</v>
      </c>
      <c r="F3">
        <v>41.833731128684413</v>
      </c>
    </row>
    <row r="4" spans="1:6" x14ac:dyDescent="0.25">
      <c r="A4" s="2">
        <v>44651</v>
      </c>
      <c r="B4">
        <v>20.333333333333329</v>
      </c>
      <c r="C4">
        <v>57.592741935483879</v>
      </c>
      <c r="D4">
        <v>64.570411368735975</v>
      </c>
      <c r="E4">
        <v>40.636539295392957</v>
      </c>
      <c r="F4">
        <v>32.016563245823377</v>
      </c>
    </row>
    <row r="5" spans="1:6" x14ac:dyDescent="0.25">
      <c r="A5" s="2">
        <v>44742</v>
      </c>
      <c r="B5">
        <v>39.127868852459017</v>
      </c>
      <c r="C5">
        <v>51.818181818181813</v>
      </c>
      <c r="D5">
        <v>79.928663522012599</v>
      </c>
      <c r="E5">
        <v>44.396254454269503</v>
      </c>
      <c r="F5">
        <v>35.146839210611454</v>
      </c>
    </row>
    <row r="6" spans="1:6" x14ac:dyDescent="0.25">
      <c r="A6" s="2">
        <v>44834</v>
      </c>
      <c r="B6">
        <v>29.786324786324791</v>
      </c>
      <c r="C6">
        <v>53.111842105263158</v>
      </c>
      <c r="D6">
        <v>50.389019804183363</v>
      </c>
      <c r="E6">
        <v>34.941609601129542</v>
      </c>
      <c r="F6">
        <v>29.782192393736018</v>
      </c>
    </row>
    <row r="7" spans="1:6" x14ac:dyDescent="0.25">
      <c r="A7" s="2">
        <v>44925</v>
      </c>
      <c r="B7">
        <v>37.31707317073171</v>
      </c>
      <c r="C7">
        <v>50.701730769230771</v>
      </c>
      <c r="D7">
        <v>82.882156451371202</v>
      </c>
      <c r="E7">
        <v>36.68917766226842</v>
      </c>
      <c r="F7">
        <v>37.540029806259312</v>
      </c>
    </row>
    <row r="8" spans="1:6" x14ac:dyDescent="0.25">
      <c r="A8" s="2">
        <v>45016</v>
      </c>
      <c r="B8">
        <v>39.037037037037038</v>
      </c>
      <c r="C8">
        <v>36.906241821512687</v>
      </c>
      <c r="D8">
        <v>75.032621180512962</v>
      </c>
      <c r="E8">
        <v>42.072601006470173</v>
      </c>
      <c r="F8">
        <v>35.784810475534123</v>
      </c>
    </row>
    <row r="9" spans="1:6" x14ac:dyDescent="0.25">
      <c r="A9" s="2">
        <v>45107</v>
      </c>
      <c r="B9">
        <v>27.94580645161291</v>
      </c>
      <c r="C9">
        <v>40.355504587155963</v>
      </c>
      <c r="D9">
        <v>66.363284493284496</v>
      </c>
      <c r="E9">
        <v>28.85651291762478</v>
      </c>
      <c r="F9">
        <v>37.378268137746574</v>
      </c>
    </row>
    <row r="10" spans="1:6" x14ac:dyDescent="0.25">
      <c r="A10" s="2">
        <v>45198</v>
      </c>
      <c r="B10">
        <v>32.398744113029828</v>
      </c>
      <c r="C10">
        <v>77.929411764705875</v>
      </c>
      <c r="D10">
        <v>62.923633783630379</v>
      </c>
      <c r="E10">
        <v>28.785454545454549</v>
      </c>
      <c r="F10">
        <v>39.183999999999997</v>
      </c>
    </row>
    <row r="11" spans="1:6" x14ac:dyDescent="0.25">
      <c r="A11" s="2">
        <v>45289</v>
      </c>
      <c r="B11">
        <v>37.528830313014829</v>
      </c>
      <c r="C11">
        <v>54.903515624999997</v>
      </c>
      <c r="D11">
        <v>64.869991428921267</v>
      </c>
      <c r="E11">
        <v>44.497209183673462</v>
      </c>
      <c r="F11">
        <v>38.32193725921848</v>
      </c>
    </row>
    <row r="12" spans="1:6" x14ac:dyDescent="0.25">
      <c r="A12" s="2">
        <v>45379</v>
      </c>
      <c r="B12">
        <v>34.253731343283583</v>
      </c>
      <c r="C12">
        <v>44.471465390279818</v>
      </c>
      <c r="D12">
        <v>52.671849859082762</v>
      </c>
      <c r="E12">
        <v>33.589562060358517</v>
      </c>
      <c r="F12">
        <v>33.109947643979048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>
        <v>-271230.51</v>
      </c>
      <c r="C2">
        <v>-325864.96000000002</v>
      </c>
      <c r="D2">
        <v>-303635.87</v>
      </c>
      <c r="E2">
        <v>-478238.33</v>
      </c>
      <c r="F2">
        <v>-234456.18</v>
      </c>
      <c r="G2">
        <v>-1236722.48</v>
      </c>
    </row>
    <row r="3" spans="1:7" x14ac:dyDescent="0.25">
      <c r="A3" s="1" t="s">
        <v>8</v>
      </c>
      <c r="B3">
        <v>-271230.51</v>
      </c>
      <c r="C3">
        <v>-325864.96000000002</v>
      </c>
      <c r="D3">
        <v>-303635.87</v>
      </c>
      <c r="E3">
        <v>-478238.33</v>
      </c>
      <c r="F3">
        <v>-234456.18</v>
      </c>
      <c r="G3">
        <v>-1236722.48</v>
      </c>
    </row>
    <row r="4" spans="1:7" x14ac:dyDescent="0.25">
      <c r="A4" s="1" t="s">
        <v>9</v>
      </c>
      <c r="B4">
        <v>-183854.91</v>
      </c>
      <c r="C4">
        <v>-109819.98</v>
      </c>
      <c r="D4">
        <v>-196850.01</v>
      </c>
      <c r="E4">
        <v>-270768.88</v>
      </c>
      <c r="F4">
        <v>-52492.81</v>
      </c>
      <c r="G4">
        <v>174125.44</v>
      </c>
    </row>
    <row r="5" spans="1:7" x14ac:dyDescent="0.25">
      <c r="A5" s="1" t="s">
        <v>10</v>
      </c>
      <c r="B5">
        <v>304772.77</v>
      </c>
      <c r="C5">
        <v>39455.94</v>
      </c>
      <c r="D5">
        <v>177930.9</v>
      </c>
      <c r="E5">
        <v>69779.539999999994</v>
      </c>
      <c r="F5">
        <v>130332.32</v>
      </c>
      <c r="G5">
        <v>420505.33</v>
      </c>
    </row>
    <row r="6" spans="1:7" x14ac:dyDescent="0.25">
      <c r="A6" s="1" t="s">
        <v>11</v>
      </c>
      <c r="B6">
        <v>2341343.2000000002</v>
      </c>
      <c r="C6">
        <v>1153510.92</v>
      </c>
      <c r="D6">
        <v>663131.44999999995</v>
      </c>
      <c r="E6">
        <v>1403612.97</v>
      </c>
      <c r="F6">
        <v>488688.78</v>
      </c>
      <c r="G6">
        <v>3948649.07</v>
      </c>
    </row>
    <row r="7" spans="1:7" x14ac:dyDescent="0.25">
      <c r="A7" s="1" t="s">
        <v>12</v>
      </c>
      <c r="B7">
        <v>2341343.2000000002</v>
      </c>
      <c r="C7">
        <v>1153510.92</v>
      </c>
      <c r="D7">
        <v>663131.44999999995</v>
      </c>
      <c r="E7">
        <v>1403612.97</v>
      </c>
      <c r="F7">
        <v>488688.78</v>
      </c>
      <c r="G7">
        <v>3948649.07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/>
  </sheetViews>
  <sheetFormatPr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44469</v>
      </c>
      <c r="B2">
        <v>-66161.25743354368</v>
      </c>
      <c r="C2">
        <v>-113119.6596676707</v>
      </c>
      <c r="D2">
        <v>-86306.668086864433</v>
      </c>
      <c r="E2">
        <v>-87900.758359001251</v>
      </c>
      <c r="F2">
        <v>-129686.9947517368</v>
      </c>
      <c r="G2">
        <v>-483175.33829881618</v>
      </c>
    </row>
    <row r="3" spans="1:7" x14ac:dyDescent="0.25">
      <c r="A3" s="2">
        <v>44561</v>
      </c>
      <c r="B3">
        <v>-66161.256008523982</v>
      </c>
      <c r="C3">
        <v>-113119.663049935</v>
      </c>
      <c r="D3">
        <v>-86306.671815986512</v>
      </c>
      <c r="E3">
        <v>-87900.75089353681</v>
      </c>
      <c r="F3">
        <v>-129608.0895046206</v>
      </c>
      <c r="G3">
        <v>-483096.43127260311</v>
      </c>
    </row>
    <row r="4" spans="1:7" x14ac:dyDescent="0.25">
      <c r="A4" s="2">
        <v>44651</v>
      </c>
      <c r="B4">
        <v>735200.76455101441</v>
      </c>
      <c r="C4">
        <v>-113119.65999584</v>
      </c>
      <c r="D4">
        <v>-86044.829838312289</v>
      </c>
      <c r="E4">
        <v>-87900.757364096033</v>
      </c>
      <c r="F4">
        <v>-39097.201569524303</v>
      </c>
      <c r="G4">
        <v>409038.315783242</v>
      </c>
    </row>
    <row r="5" spans="1:7" x14ac:dyDescent="0.25">
      <c r="A5" s="2">
        <v>44742</v>
      </c>
      <c r="B5">
        <v>-66161.254017862142</v>
      </c>
      <c r="C5">
        <v>-113118.8003349785</v>
      </c>
      <c r="D5">
        <v>-86306.670550506387</v>
      </c>
      <c r="E5">
        <v>-87900.752822681214</v>
      </c>
      <c r="F5">
        <v>-129220.4734103707</v>
      </c>
      <c r="G5">
        <v>-482707.95113639912</v>
      </c>
    </row>
    <row r="6" spans="1:7" x14ac:dyDescent="0.25">
      <c r="A6" s="2">
        <v>44834</v>
      </c>
      <c r="B6">
        <v>39109.484329987426</v>
      </c>
      <c r="C6">
        <v>-113119.6556381283</v>
      </c>
      <c r="D6">
        <v>341258.18076614599</v>
      </c>
      <c r="E6">
        <v>-86787.769738572824</v>
      </c>
      <c r="F6">
        <v>121629.8098500302</v>
      </c>
      <c r="G6">
        <v>302090.04956946272</v>
      </c>
    </row>
    <row r="7" spans="1:7" x14ac:dyDescent="0.25">
      <c r="A7" s="2">
        <v>44925</v>
      </c>
      <c r="B7">
        <v>-66161.252853548038</v>
      </c>
      <c r="C7">
        <v>-113089.5261267538</v>
      </c>
      <c r="D7">
        <v>-86306.670613116294</v>
      </c>
      <c r="E7">
        <v>-87897.369994884764</v>
      </c>
      <c r="F7">
        <v>-129376.2417981566</v>
      </c>
      <c r="G7">
        <v>-482831.06138645939</v>
      </c>
    </row>
    <row r="8" spans="1:7" x14ac:dyDescent="0.25">
      <c r="A8" s="2">
        <v>45016</v>
      </c>
      <c r="B8">
        <v>-66161.249888720806</v>
      </c>
      <c r="C8">
        <v>392316.11279161362</v>
      </c>
      <c r="D8">
        <v>-86306.673377595638</v>
      </c>
      <c r="E8">
        <v>-87900.75184773597</v>
      </c>
      <c r="F8">
        <v>-129280.7536416779</v>
      </c>
      <c r="G8">
        <v>22666.684035883289</v>
      </c>
    </row>
    <row r="9" spans="1:7" x14ac:dyDescent="0.25">
      <c r="A9" s="2">
        <v>45107</v>
      </c>
      <c r="B9">
        <v>174608.25067915249</v>
      </c>
      <c r="C9">
        <v>225431.47322910791</v>
      </c>
      <c r="D9">
        <v>-86304.621535156679</v>
      </c>
      <c r="E9">
        <v>200122.80369274679</v>
      </c>
      <c r="F9">
        <v>-129367.51029855919</v>
      </c>
      <c r="G9">
        <v>384490.39576729148</v>
      </c>
    </row>
    <row r="10" spans="1:7" x14ac:dyDescent="0.25">
      <c r="A10" s="2">
        <v>45198</v>
      </c>
      <c r="B10">
        <v>-65936.324399582547</v>
      </c>
      <c r="C10">
        <v>-113119.6596788373</v>
      </c>
      <c r="D10">
        <v>-80887.765517337684</v>
      </c>
      <c r="E10">
        <v>204617.47934059941</v>
      </c>
      <c r="F10">
        <v>-129465.0186891397</v>
      </c>
      <c r="G10">
        <v>-184791.28894429759</v>
      </c>
    </row>
    <row r="11" spans="1:7" x14ac:dyDescent="0.25">
      <c r="A11" s="2">
        <v>45289</v>
      </c>
      <c r="B11">
        <v>-66161.256800129486</v>
      </c>
      <c r="C11">
        <v>-113119.6548995404</v>
      </c>
      <c r="D11">
        <v>-86176.142856147693</v>
      </c>
      <c r="E11">
        <v>-87900.752265100979</v>
      </c>
      <c r="F11">
        <v>-129418.4634650025</v>
      </c>
      <c r="G11">
        <v>-482776.27028592117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/>
  </sheetViews>
  <sheetFormatPr defaultRowHeight="15" x14ac:dyDescent="0.25"/>
  <sheetData>
    <row r="1" spans="1: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44469</v>
      </c>
      <c r="B2">
        <v>11.803108808290149</v>
      </c>
      <c r="C2">
        <v>25.035714285714288</v>
      </c>
      <c r="D2">
        <v>6.5447362812999472</v>
      </c>
      <c r="E2">
        <v>23.57776344086022</v>
      </c>
      <c r="F2">
        <v>8.574952935903184</v>
      </c>
    </row>
    <row r="3" spans="1:6" x14ac:dyDescent="0.25">
      <c r="A3" s="2">
        <v>44561</v>
      </c>
      <c r="B3">
        <v>32.692307692307693</v>
      </c>
      <c r="C3">
        <v>2.9686046511627922</v>
      </c>
      <c r="D3">
        <v>20.314829931972781</v>
      </c>
      <c r="E3">
        <v>-0.21336927223720181</v>
      </c>
      <c r="F3">
        <v>7.1137311286844067</v>
      </c>
    </row>
    <row r="4" spans="1:6" x14ac:dyDescent="0.25">
      <c r="A4" s="2">
        <v>44651</v>
      </c>
      <c r="B4">
        <v>-13.66666666666667</v>
      </c>
      <c r="C4">
        <v>5.842741935483879</v>
      </c>
      <c r="D4">
        <v>-3.299588631264029</v>
      </c>
      <c r="E4">
        <v>1.0565392953929591</v>
      </c>
      <c r="F4">
        <v>-2.703436754176614</v>
      </c>
    </row>
    <row r="5" spans="1:6" x14ac:dyDescent="0.25">
      <c r="A5" s="2">
        <v>44742</v>
      </c>
      <c r="B5">
        <v>5.1278688524590237</v>
      </c>
      <c r="C5">
        <v>6.8181818181813014E-2</v>
      </c>
      <c r="D5">
        <v>12.058663522012591</v>
      </c>
      <c r="E5">
        <v>4.8162544542695036</v>
      </c>
      <c r="F5">
        <v>0.42683921061144758</v>
      </c>
    </row>
    <row r="6" spans="1:6" x14ac:dyDescent="0.25">
      <c r="A6" s="2">
        <v>44834</v>
      </c>
      <c r="B6">
        <v>-4.2136752136752129</v>
      </c>
      <c r="C6">
        <v>1.3618421052631651</v>
      </c>
      <c r="D6">
        <v>-17.480980195816642</v>
      </c>
      <c r="E6">
        <v>-4.638390398870456</v>
      </c>
      <c r="F6">
        <v>-4.9378076062639806</v>
      </c>
    </row>
    <row r="7" spans="1:6" x14ac:dyDescent="0.25">
      <c r="A7" s="2">
        <v>44925</v>
      </c>
      <c r="B7">
        <v>3.3170731707317098</v>
      </c>
      <c r="C7">
        <v>-1.048269230769229</v>
      </c>
      <c r="D7">
        <v>15.012156451371199</v>
      </c>
      <c r="E7">
        <v>-2.8908223377315778</v>
      </c>
      <c r="F7">
        <v>2.820029806259313</v>
      </c>
    </row>
    <row r="8" spans="1:6" x14ac:dyDescent="0.25">
      <c r="A8" s="2">
        <v>45016</v>
      </c>
      <c r="B8">
        <v>5.0370370370370381</v>
      </c>
      <c r="C8">
        <v>-14.84375817848731</v>
      </c>
      <c r="D8">
        <v>7.1626211805129572</v>
      </c>
      <c r="E8">
        <v>2.4926010064701671</v>
      </c>
      <c r="F8">
        <v>1.064810475534117</v>
      </c>
    </row>
    <row r="9" spans="1:6" x14ac:dyDescent="0.25">
      <c r="A9" s="2">
        <v>45107</v>
      </c>
      <c r="B9">
        <v>-6.0541935483870937</v>
      </c>
      <c r="C9">
        <v>-11.394495412844041</v>
      </c>
      <c r="D9">
        <v>-1.506715506715508</v>
      </c>
      <c r="E9">
        <v>-10.72348708237522</v>
      </c>
      <c r="F9">
        <v>2.6582681377465751</v>
      </c>
    </row>
    <row r="10" spans="1:6" x14ac:dyDescent="0.25">
      <c r="A10" s="2">
        <v>45198</v>
      </c>
      <c r="B10">
        <v>-1.6012558869701721</v>
      </c>
      <c r="C10">
        <v>26.179411764705879</v>
      </c>
      <c r="D10">
        <v>-4.9463662163696256</v>
      </c>
      <c r="E10">
        <v>-10.79454545454545</v>
      </c>
      <c r="F10">
        <v>4.4639999999999986</v>
      </c>
    </row>
    <row r="11" spans="1:6" x14ac:dyDescent="0.25">
      <c r="A11" s="2">
        <v>45289</v>
      </c>
      <c r="B11">
        <v>3.5288303130148289</v>
      </c>
      <c r="C11">
        <v>3.1535156250000038</v>
      </c>
      <c r="D11">
        <v>-3.000008571078737</v>
      </c>
      <c r="E11">
        <v>4.9172091836734637</v>
      </c>
      <c r="F11">
        <v>3.6019372592184808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5" x14ac:dyDescent="0.25"/>
  <sheetData>
    <row r="1" spans="1:5" x14ac:dyDescent="0.25"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>
        <v>0</v>
      </c>
      <c r="B2" t="s">
        <v>0</v>
      </c>
      <c r="C2">
        <v>32.15</v>
      </c>
      <c r="D2">
        <v>33.42</v>
      </c>
      <c r="E2">
        <v>34</v>
      </c>
    </row>
    <row r="3" spans="1:5" x14ac:dyDescent="0.25">
      <c r="A3" s="1">
        <v>1</v>
      </c>
      <c r="B3" t="s">
        <v>1</v>
      </c>
      <c r="C3">
        <v>47.51</v>
      </c>
      <c r="D3">
        <v>50.12</v>
      </c>
      <c r="E3">
        <v>51.43</v>
      </c>
    </row>
    <row r="4" spans="1:5" x14ac:dyDescent="0.25">
      <c r="A4" s="1">
        <v>2</v>
      </c>
      <c r="B4" t="s">
        <v>2</v>
      </c>
      <c r="C4">
        <v>60.95</v>
      </c>
      <c r="D4">
        <v>64.73</v>
      </c>
      <c r="E4">
        <v>66.41</v>
      </c>
    </row>
    <row r="5" spans="1:5" x14ac:dyDescent="0.25">
      <c r="A5" s="1">
        <v>3</v>
      </c>
      <c r="B5" t="s">
        <v>3</v>
      </c>
      <c r="C5">
        <v>35.64</v>
      </c>
      <c r="D5">
        <v>37.049999999999997</v>
      </c>
      <c r="E5">
        <v>38.619999999999997</v>
      </c>
    </row>
    <row r="6" spans="1:5" x14ac:dyDescent="0.25">
      <c r="A6" s="1">
        <v>4</v>
      </c>
      <c r="B6" t="s">
        <v>4</v>
      </c>
      <c r="C6">
        <v>32.9</v>
      </c>
      <c r="D6">
        <v>33.83</v>
      </c>
      <c r="E6">
        <v>34.57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/>
  </sheetViews>
  <sheetFormatPr defaultRowHeight="15" x14ac:dyDescent="0.25"/>
  <sheetData>
    <row r="1" spans="1:5" x14ac:dyDescent="0.25"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>
        <v>0</v>
      </c>
      <c r="B2" t="s">
        <v>0</v>
      </c>
      <c r="C2">
        <v>28.88</v>
      </c>
      <c r="D2">
        <v>31.22</v>
      </c>
      <c r="E2">
        <v>33.29</v>
      </c>
    </row>
    <row r="3" spans="1:5" x14ac:dyDescent="0.25">
      <c r="A3" s="1">
        <v>1</v>
      </c>
      <c r="B3" t="s">
        <v>1</v>
      </c>
      <c r="C3">
        <v>44.97</v>
      </c>
      <c r="D3">
        <v>47.36</v>
      </c>
      <c r="E3">
        <v>49.43</v>
      </c>
    </row>
    <row r="4" spans="1:5" x14ac:dyDescent="0.25">
      <c r="A4" s="1">
        <v>2</v>
      </c>
      <c r="B4" t="s">
        <v>2</v>
      </c>
      <c r="C4">
        <v>59.1</v>
      </c>
      <c r="D4">
        <v>61.98</v>
      </c>
      <c r="E4">
        <v>64.540000000000006</v>
      </c>
    </row>
    <row r="5" spans="1:5" x14ac:dyDescent="0.25">
      <c r="A5" s="1">
        <v>3</v>
      </c>
      <c r="B5" t="s">
        <v>3</v>
      </c>
      <c r="C5">
        <v>30.59</v>
      </c>
      <c r="D5">
        <v>33.409999999999997</v>
      </c>
      <c r="E5">
        <v>37.44</v>
      </c>
    </row>
    <row r="6" spans="1:5" x14ac:dyDescent="0.25">
      <c r="A6" s="1">
        <v>4</v>
      </c>
      <c r="B6" t="s">
        <v>4</v>
      </c>
      <c r="C6">
        <v>32.119999999999997</v>
      </c>
      <c r="D6">
        <v>33.26</v>
      </c>
      <c r="E6">
        <v>34.31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current_portfolio</vt:lpstr>
      <vt:lpstr>beta_portfolio</vt:lpstr>
      <vt:lpstr>portfolio_prices</vt:lpstr>
      <vt:lpstr>Sigma Moves PnL</vt:lpstr>
      <vt:lpstr>alpha</vt:lpstr>
      <vt:lpstr>beta_price_moves</vt:lpstr>
      <vt:lpstr>5 day standard deviations</vt:lpstr>
      <vt:lpstr>30 day standard deviations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Curtis</cp:lastModifiedBy>
  <dcterms:created xsi:type="dcterms:W3CDTF">2024-07-30T07:00:49Z</dcterms:created>
  <dcterms:modified xsi:type="dcterms:W3CDTF">2024-07-31T00:30:27Z</dcterms:modified>
</cp:coreProperties>
</file>