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Hub\Carbon_Report\"/>
    </mc:Choice>
  </mc:AlternateContent>
  <xr:revisionPtr revIDLastSave="0" documentId="13_ncr:1_{FCE7025D-BF4A-4EB0-BDA3-CC3EB6153588}" xr6:coauthVersionLast="47" xr6:coauthVersionMax="47" xr10:uidLastSave="{00000000-0000-0000-0000-000000000000}"/>
  <bookViews>
    <workbookView xWindow="4245" yWindow="1365" windowWidth="21600" windowHeight="12975" activeTab="2" xr2:uid="{9F644C9E-5C6D-48A7-9FE6-B69B38AA7E21}"/>
  </bookViews>
  <sheets>
    <sheet name="ACCU" sheetId="1" r:id="rId1"/>
    <sheet name="LGC" sheetId="10" r:id="rId2"/>
    <sheet name="NZU" sheetId="2" r:id="rId3"/>
    <sheet name="EUA" sheetId="3" r:id="rId4"/>
    <sheet name="UKA" sheetId="5" r:id="rId5"/>
    <sheet name="CCA" sheetId="9" r:id="rId6"/>
    <sheet name="OTHER" sheetId="11" r:id="rId7"/>
    <sheet name="VCM" sheetId="8" r:id="rId8"/>
    <sheet name="Returns" sheetId="12" r:id="rId9"/>
    <sheet name="Allocation" sheetId="13" r:id="rId10"/>
    <sheet name="Index" sheetId="4" r:id="rId11"/>
    <sheet name="Prices" sheetId="6" r:id="rId12"/>
    <sheet name="Price_Reference" sheetId="7" r:id="rId13"/>
  </sheets>
  <externalReferences>
    <externalReference r:id="rId14"/>
    <externalReference r:id="rId1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I14" i="2" l="1"/>
  <c r="I3" i="2"/>
  <c r="I4" i="2"/>
  <c r="I5" i="2"/>
  <c r="I6" i="2"/>
  <c r="I7" i="2"/>
  <c r="I8" i="2"/>
  <c r="I9" i="2"/>
  <c r="I10" i="2"/>
  <c r="I11" i="2"/>
  <c r="I12" i="2"/>
  <c r="I13" i="2"/>
  <c r="I2" i="2"/>
  <c r="A1" i="7"/>
  <c r="B507" i="6" l="1"/>
  <c r="B505" i="6"/>
  <c r="B1" i="12" l="1"/>
  <c r="G510" i="6"/>
  <c r="C510" i="6"/>
  <c r="B510" i="6"/>
  <c r="G509" i="6"/>
  <c r="C509" i="6"/>
  <c r="B509" i="6"/>
  <c r="G508" i="6"/>
  <c r="C508" i="6"/>
  <c r="B508" i="6"/>
  <c r="G507" i="6"/>
  <c r="C507" i="6"/>
  <c r="G506" i="6"/>
  <c r="C506" i="6"/>
  <c r="B506" i="6"/>
  <c r="G505" i="6"/>
  <c r="C505" i="6"/>
  <c r="G504" i="6"/>
  <c r="C504" i="6"/>
  <c r="B504" i="6"/>
  <c r="G503" i="6"/>
  <c r="C503" i="6"/>
  <c r="B503" i="6"/>
  <c r="G502" i="6"/>
  <c r="C502" i="6"/>
  <c r="B502" i="6"/>
  <c r="G501" i="6"/>
  <c r="C501" i="6"/>
  <c r="B501" i="6"/>
  <c r="G500" i="6"/>
  <c r="C500" i="6"/>
  <c r="B500" i="6"/>
  <c r="G499" i="6"/>
  <c r="C499" i="6"/>
  <c r="B499" i="6"/>
  <c r="A97" i="6"/>
  <c r="C97" i="6" s="1"/>
  <c r="A3" i="6"/>
  <c r="A2" i="6"/>
  <c r="F97" i="6" l="1"/>
  <c r="F3" i="6"/>
  <c r="E3" i="6"/>
  <c r="D97" i="6"/>
  <c r="D2" i="6"/>
  <c r="E97" i="6"/>
  <c r="C2" i="6"/>
  <c r="E2" i="6"/>
  <c r="F2" i="6"/>
  <c r="D3" i="6"/>
  <c r="C3" i="6"/>
  <c r="G2" i="9" l="1"/>
  <c r="I3" i="11" l="1"/>
  <c r="I4" i="11" s="1"/>
  <c r="I5" i="11" s="1"/>
  <c r="F4" i="3"/>
  <c r="I6" i="1" l="1"/>
  <c r="H2" i="10" l="1"/>
  <c r="G2" i="10"/>
  <c r="B4" i="4" l="1"/>
  <c r="G4" i="8"/>
  <c r="G2" i="8"/>
  <c r="I5" i="1"/>
  <c r="I4" i="1"/>
  <c r="I3" i="1"/>
  <c r="I2" i="1"/>
  <c r="B10" i="4" a="1"/>
  <c r="B10" i="4" l="1"/>
  <c r="B11" i="4" a="1"/>
  <c r="B11" i="4" l="1"/>
  <c r="I5" i="3" l="1"/>
  <c r="I3" i="9"/>
  <c r="I4" i="9"/>
  <c r="I3" i="3"/>
  <c r="I7" i="3"/>
  <c r="I9" i="3"/>
  <c r="I8" i="3"/>
  <c r="I2" i="3"/>
  <c r="I2" i="8" s="1"/>
  <c r="I3" i="8" s="1"/>
  <c r="I4" i="8" s="1"/>
  <c r="I5" i="8" s="1"/>
  <c r="I3" i="5"/>
  <c r="I2" i="9"/>
  <c r="I4" i="3"/>
  <c r="I2" i="5"/>
  <c r="I4" i="5"/>
  <c r="I6" i="3"/>
  <c r="B7" i="4" l="1"/>
  <c r="H2" i="1"/>
  <c r="B3" i="6" l="1"/>
  <c r="B2" i="6"/>
  <c r="A4" i="6" l="1"/>
  <c r="A98" i="6"/>
  <c r="A99" i="6" l="1"/>
  <c r="F98" i="6"/>
  <c r="D98" i="6"/>
  <c r="E98" i="6"/>
  <c r="A5" i="6"/>
  <c r="B4" i="6"/>
  <c r="F4" i="6"/>
  <c r="D4" i="6"/>
  <c r="E4" i="6"/>
  <c r="C4" i="6"/>
  <c r="C98" i="6"/>
  <c r="A6" i="6" l="1"/>
  <c r="F5" i="6"/>
  <c r="C5" i="6"/>
  <c r="B5" i="6"/>
  <c r="E5" i="6"/>
  <c r="D5" i="6"/>
  <c r="F99" i="6"/>
  <c r="E99" i="6"/>
  <c r="D99" i="6"/>
  <c r="C99" i="6"/>
  <c r="A100" i="6"/>
  <c r="G6" i="6" l="1"/>
  <c r="G2" i="6"/>
  <c r="G3" i="6"/>
  <c r="G4" i="6"/>
  <c r="E100" i="6"/>
  <c r="C100" i="6"/>
  <c r="D100" i="6"/>
  <c r="F100" i="6"/>
  <c r="A101" i="6"/>
  <c r="B6" i="6"/>
  <c r="E6" i="6"/>
  <c r="D6" i="6"/>
  <c r="F6" i="6"/>
  <c r="C6" i="6"/>
  <c r="A7" i="6"/>
  <c r="A8" i="6" l="1"/>
  <c r="F7" i="6"/>
  <c r="E7" i="6"/>
  <c r="D7" i="6"/>
  <c r="B7" i="6"/>
  <c r="G5" i="6"/>
  <c r="A102" i="6"/>
  <c r="E101" i="6"/>
  <c r="C101" i="6"/>
  <c r="F101" i="6"/>
  <c r="D101" i="6"/>
  <c r="C102" i="6" l="1"/>
  <c r="F102" i="6"/>
  <c r="E102" i="6"/>
  <c r="D102" i="6"/>
  <c r="G7" i="6"/>
  <c r="A9" i="6"/>
  <c r="F8" i="6"/>
  <c r="D8" i="6"/>
  <c r="E8" i="6"/>
  <c r="B8" i="6"/>
  <c r="C8" i="6"/>
  <c r="A103" i="6"/>
  <c r="G8" i="6"/>
  <c r="A10" i="6" l="1"/>
  <c r="B9" i="6"/>
  <c r="E9" i="6"/>
  <c r="C9" i="6"/>
  <c r="D9" i="6"/>
  <c r="F9" i="6"/>
  <c r="A104" i="6"/>
  <c r="C103" i="6"/>
  <c r="E103" i="6"/>
  <c r="F103" i="6"/>
  <c r="D103" i="6"/>
  <c r="A105" i="6" l="1"/>
  <c r="C104" i="6"/>
  <c r="F104" i="6"/>
  <c r="D104" i="6"/>
  <c r="E104" i="6"/>
  <c r="G9" i="6"/>
  <c r="A11" i="6"/>
  <c r="C10" i="6"/>
  <c r="B10" i="6"/>
  <c r="E10" i="6"/>
  <c r="F10" i="6"/>
  <c r="D10" i="6"/>
  <c r="G10" i="6" l="1"/>
  <c r="A106" i="6"/>
  <c r="E105" i="6"/>
  <c r="F105" i="6"/>
  <c r="C105" i="6"/>
  <c r="D105" i="6"/>
  <c r="A12" i="6"/>
  <c r="B11" i="6"/>
  <c r="E11" i="6"/>
  <c r="F11" i="6"/>
  <c r="D11" i="6"/>
  <c r="A13" i="6" l="1"/>
  <c r="C12" i="6"/>
  <c r="E12" i="6"/>
  <c r="B12" i="6"/>
  <c r="F12" i="6"/>
  <c r="D12" i="6"/>
  <c r="G11" i="6"/>
  <c r="A107" i="6"/>
  <c r="E106" i="6"/>
  <c r="C106" i="6"/>
  <c r="F106" i="6"/>
  <c r="D106" i="6"/>
  <c r="G12" i="6"/>
  <c r="A108" i="6" l="1"/>
  <c r="F107" i="6"/>
  <c r="C107" i="6"/>
  <c r="D107" i="6"/>
  <c r="E107" i="6"/>
  <c r="A14" i="6"/>
  <c r="C13" i="6"/>
  <c r="D13" i="6"/>
  <c r="B13" i="6"/>
  <c r="E13" i="6"/>
  <c r="F13" i="6"/>
  <c r="G13" i="6"/>
  <c r="A15" i="6" l="1"/>
  <c r="B14" i="6"/>
  <c r="F14" i="6"/>
  <c r="D14" i="6"/>
  <c r="C14" i="6"/>
  <c r="E14" i="6"/>
  <c r="A109" i="6"/>
  <c r="C108" i="6"/>
  <c r="F108" i="6"/>
  <c r="E108" i="6"/>
  <c r="D108" i="6"/>
  <c r="G14" i="6" l="1"/>
  <c r="A110" i="6"/>
  <c r="A16" i="6"/>
  <c r="C109" i="6"/>
  <c r="D109" i="6"/>
  <c r="E109" i="6"/>
  <c r="F109" i="6"/>
  <c r="C15" i="6"/>
  <c r="D15" i="6"/>
  <c r="F15" i="6"/>
  <c r="E15" i="6"/>
  <c r="B15" i="6"/>
  <c r="A17" i="6" l="1"/>
  <c r="F16" i="6"/>
  <c r="E16" i="6"/>
  <c r="B16" i="6"/>
  <c r="D16" i="6"/>
  <c r="G15" i="6"/>
  <c r="A111" i="6"/>
  <c r="C110" i="6"/>
  <c r="D110" i="6"/>
  <c r="E110" i="6"/>
  <c r="F110" i="6"/>
  <c r="G16" i="6" l="1"/>
  <c r="A112" i="6"/>
  <c r="A18" i="6"/>
  <c r="F111" i="6"/>
  <c r="D111" i="6"/>
  <c r="C111" i="6"/>
  <c r="E111" i="6"/>
  <c r="F17" i="6"/>
  <c r="B17" i="6"/>
  <c r="D17" i="6"/>
  <c r="C17" i="6"/>
  <c r="E17" i="6"/>
  <c r="A19" i="6" l="1"/>
  <c r="F18" i="6"/>
  <c r="D18" i="6"/>
  <c r="B18" i="6"/>
  <c r="C18" i="6"/>
  <c r="E18" i="6"/>
  <c r="A113" i="6"/>
  <c r="D112" i="6"/>
  <c r="F112" i="6"/>
  <c r="C112" i="6"/>
  <c r="E112" i="6"/>
  <c r="G17" i="6"/>
  <c r="A114" i="6" l="1"/>
  <c r="F113" i="6"/>
  <c r="E113" i="6"/>
  <c r="D113" i="6"/>
  <c r="C113" i="6"/>
  <c r="G18" i="6"/>
  <c r="A20" i="6"/>
  <c r="D19" i="6"/>
  <c r="F19" i="6"/>
  <c r="C19" i="6"/>
  <c r="B19" i="6"/>
  <c r="E19" i="6"/>
  <c r="B20" i="6" l="1"/>
  <c r="E20" i="6"/>
  <c r="F20" i="6"/>
  <c r="C20" i="6"/>
  <c r="D20" i="6"/>
  <c r="A115" i="6"/>
  <c r="G19" i="6"/>
  <c r="F114" i="6"/>
  <c r="E114" i="6"/>
  <c r="D114" i="6"/>
  <c r="C114" i="6"/>
  <c r="A21" i="6"/>
  <c r="A116" i="6" l="1"/>
  <c r="D115" i="6"/>
  <c r="F115" i="6"/>
  <c r="E115" i="6"/>
  <c r="C115" i="6"/>
  <c r="G20" i="6"/>
  <c r="A22" i="6"/>
  <c r="B21" i="6"/>
  <c r="D21" i="6"/>
  <c r="F21" i="6"/>
  <c r="C21" i="6"/>
  <c r="E21" i="6"/>
  <c r="A23" i="6" l="1"/>
  <c r="B22" i="6"/>
  <c r="E22" i="6"/>
  <c r="D22" i="6"/>
  <c r="C22" i="6"/>
  <c r="F22" i="6"/>
  <c r="A117" i="6"/>
  <c r="E116" i="6"/>
  <c r="D116" i="6"/>
  <c r="F116" i="6"/>
  <c r="C116" i="6"/>
  <c r="G21" i="6"/>
  <c r="F117" i="6" l="1"/>
  <c r="E117" i="6"/>
  <c r="C117" i="6"/>
  <c r="D117" i="6"/>
  <c r="G22" i="6"/>
  <c r="A24" i="6"/>
  <c r="F23" i="6"/>
  <c r="C23" i="6"/>
  <c r="B23" i="6"/>
  <c r="D23" i="6"/>
  <c r="E23" i="6"/>
  <c r="A118" i="6"/>
  <c r="A25" i="6" l="1"/>
  <c r="E24" i="6"/>
  <c r="B24" i="6"/>
  <c r="C24" i="6"/>
  <c r="D24" i="6"/>
  <c r="F24" i="6"/>
  <c r="A119" i="6"/>
  <c r="D118" i="6"/>
  <c r="E118" i="6"/>
  <c r="C118" i="6"/>
  <c r="F118" i="6"/>
  <c r="G23" i="6"/>
  <c r="C119" i="6" l="1"/>
  <c r="D119" i="6"/>
  <c r="E119" i="6"/>
  <c r="F119" i="6"/>
  <c r="G24" i="6"/>
  <c r="A26" i="6"/>
  <c r="B25" i="6"/>
  <c r="C25" i="6"/>
  <c r="F25" i="6"/>
  <c r="E25" i="6"/>
  <c r="D25" i="6"/>
  <c r="A120" i="6"/>
  <c r="G25" i="6"/>
  <c r="A27" i="6" l="1"/>
  <c r="E26" i="6"/>
  <c r="B26" i="6"/>
  <c r="C26" i="6"/>
  <c r="F26" i="6"/>
  <c r="D26" i="6"/>
  <c r="A121" i="6"/>
  <c r="C120" i="6"/>
  <c r="D120" i="6"/>
  <c r="E120" i="6"/>
  <c r="F120" i="6"/>
  <c r="D121" i="6" l="1"/>
  <c r="E121" i="6"/>
  <c r="C121" i="6"/>
  <c r="F121" i="6"/>
  <c r="G26" i="6"/>
  <c r="A28" i="6"/>
  <c r="A122" i="6"/>
  <c r="E27" i="6"/>
  <c r="D27" i="6"/>
  <c r="B27" i="6"/>
  <c r="F27" i="6"/>
  <c r="C27" i="6"/>
  <c r="A123" i="6" l="1"/>
  <c r="F122" i="6"/>
  <c r="E122" i="6"/>
  <c r="D122" i="6"/>
  <c r="C122" i="6"/>
  <c r="A29" i="6"/>
  <c r="C28" i="6"/>
  <c r="F28" i="6"/>
  <c r="E28" i="6"/>
  <c r="B28" i="6"/>
  <c r="D28" i="6"/>
  <c r="G27" i="6"/>
  <c r="A30" i="6" l="1"/>
  <c r="B29" i="6"/>
  <c r="F29" i="6"/>
  <c r="E29" i="6"/>
  <c r="C29" i="6"/>
  <c r="D29" i="6"/>
  <c r="G28" i="6"/>
  <c r="A124" i="6"/>
  <c r="D123" i="6"/>
  <c r="C123" i="6"/>
  <c r="F123" i="6"/>
  <c r="E123" i="6"/>
  <c r="E124" i="6" l="1"/>
  <c r="D124" i="6"/>
  <c r="C124" i="6"/>
  <c r="F124" i="6"/>
  <c r="G29" i="6"/>
  <c r="A31" i="6"/>
  <c r="D30" i="6"/>
  <c r="C30" i="6"/>
  <c r="B30" i="6"/>
  <c r="E30" i="6"/>
  <c r="F30" i="6"/>
  <c r="A125" i="6"/>
  <c r="G30" i="6"/>
  <c r="A32" i="6" l="1"/>
  <c r="E31" i="6"/>
  <c r="C31" i="6"/>
  <c r="D31" i="6"/>
  <c r="F31" i="6"/>
  <c r="B31" i="6"/>
  <c r="G31" i="6"/>
  <c r="A126" i="6"/>
  <c r="C125" i="6"/>
  <c r="D125" i="6"/>
  <c r="E125" i="6"/>
  <c r="F125" i="6"/>
  <c r="A127" i="6" l="1"/>
  <c r="D126" i="6"/>
  <c r="C126" i="6"/>
  <c r="E126" i="6"/>
  <c r="F126" i="6"/>
  <c r="A33" i="6"/>
  <c r="E32" i="6"/>
  <c r="F32" i="6"/>
  <c r="C32" i="6"/>
  <c r="B32" i="6"/>
  <c r="D32" i="6"/>
  <c r="A34" i="6" l="1"/>
  <c r="C33" i="6"/>
  <c r="D33" i="6"/>
  <c r="E33" i="6"/>
  <c r="B33" i="6"/>
  <c r="F33" i="6"/>
  <c r="A128" i="6"/>
  <c r="D127" i="6"/>
  <c r="F127" i="6"/>
  <c r="E127" i="6"/>
  <c r="C127" i="6"/>
  <c r="G32" i="6"/>
  <c r="G33" i="6" l="1"/>
  <c r="D128" i="6"/>
  <c r="C128" i="6"/>
  <c r="F128" i="6"/>
  <c r="E128" i="6"/>
  <c r="A35" i="6"/>
  <c r="D34" i="6"/>
  <c r="C34" i="6"/>
  <c r="F34" i="6"/>
  <c r="B34" i="6"/>
  <c r="E34" i="6"/>
  <c r="A129" i="6"/>
  <c r="G34" i="6"/>
  <c r="E35" i="6" l="1"/>
  <c r="F35" i="6"/>
  <c r="C35" i="6"/>
  <c r="B35" i="6"/>
  <c r="D35" i="6"/>
  <c r="G35" i="6"/>
  <c r="A36" i="6"/>
  <c r="A130" i="6"/>
  <c r="C129" i="6"/>
  <c r="D129" i="6"/>
  <c r="E129" i="6"/>
  <c r="F129" i="6"/>
  <c r="A37" i="6" l="1"/>
  <c r="B36" i="6"/>
  <c r="D36" i="6"/>
  <c r="E36" i="6"/>
  <c r="C36" i="6"/>
  <c r="F36" i="6"/>
  <c r="A131" i="6"/>
  <c r="C130" i="6"/>
  <c r="E130" i="6"/>
  <c r="F130" i="6"/>
  <c r="D130" i="6"/>
  <c r="A132" i="6" l="1"/>
  <c r="C131" i="6"/>
  <c r="E131" i="6"/>
  <c r="D131" i="6"/>
  <c r="F131" i="6"/>
  <c r="G36" i="6"/>
  <c r="A38" i="6"/>
  <c r="D37" i="6"/>
  <c r="F37" i="6"/>
  <c r="C37" i="6"/>
  <c r="B37" i="6"/>
  <c r="E37" i="6"/>
  <c r="A39" i="6" l="1"/>
  <c r="C38" i="6"/>
  <c r="B38" i="6"/>
  <c r="E38" i="6"/>
  <c r="D38" i="6"/>
  <c r="F38" i="6"/>
  <c r="A133" i="6"/>
  <c r="G37" i="6"/>
  <c r="E132" i="6"/>
  <c r="F132" i="6"/>
  <c r="D132" i="6"/>
  <c r="C132" i="6"/>
  <c r="G2" i="1" l="1"/>
  <c r="D133" i="6"/>
  <c r="F133" i="6"/>
  <c r="C133" i="6"/>
  <c r="E133" i="6"/>
  <c r="G38" i="6"/>
  <c r="A40" i="6"/>
  <c r="E39" i="6"/>
  <c r="B39" i="6"/>
  <c r="C39" i="6"/>
  <c r="F39" i="6"/>
  <c r="D39" i="6"/>
  <c r="A134" i="6"/>
  <c r="G39" i="6"/>
  <c r="A41" i="6" l="1"/>
  <c r="B40" i="6"/>
  <c r="C40" i="6"/>
  <c r="F40" i="6"/>
  <c r="E40" i="6"/>
  <c r="D40" i="6"/>
  <c r="A135" i="6"/>
  <c r="F134" i="6"/>
  <c r="E134" i="6"/>
  <c r="D134" i="6"/>
  <c r="C134" i="6"/>
  <c r="G40" i="6"/>
  <c r="E135" i="6" l="1"/>
  <c r="C135" i="6"/>
  <c r="F135" i="6"/>
  <c r="D135" i="6"/>
  <c r="A42" i="6"/>
  <c r="B41" i="6"/>
  <c r="E41" i="6"/>
  <c r="F41" i="6"/>
  <c r="D41" i="6"/>
  <c r="G41" i="6"/>
  <c r="A136" i="6"/>
  <c r="A43" i="6" l="1"/>
  <c r="C42" i="6"/>
  <c r="B42" i="6"/>
  <c r="D42" i="6"/>
  <c r="E42" i="6"/>
  <c r="F42" i="6"/>
  <c r="A137" i="6"/>
  <c r="E136" i="6"/>
  <c r="D136" i="6"/>
  <c r="C136" i="6"/>
  <c r="F136" i="6"/>
  <c r="G42" i="6" l="1"/>
  <c r="C137" i="6"/>
  <c r="E137" i="6"/>
  <c r="F137" i="6"/>
  <c r="D137" i="6"/>
  <c r="A44" i="6"/>
  <c r="B43" i="6"/>
  <c r="C43" i="6"/>
  <c r="E43" i="6"/>
  <c r="D43" i="6"/>
  <c r="F43" i="6"/>
  <c r="A138" i="6"/>
  <c r="G43" i="6"/>
  <c r="A45" i="6" l="1"/>
  <c r="B44" i="6"/>
  <c r="E44" i="6"/>
  <c r="D44" i="6"/>
  <c r="C44" i="6"/>
  <c r="F44" i="6"/>
  <c r="C138" i="6"/>
  <c r="F138" i="6"/>
  <c r="E138" i="6"/>
  <c r="D138" i="6"/>
  <c r="A139" i="6"/>
  <c r="G44" i="6" l="1"/>
  <c r="A140" i="6"/>
  <c r="C139" i="6"/>
  <c r="E139" i="6"/>
  <c r="F139" i="6"/>
  <c r="D139" i="6"/>
  <c r="A46" i="6"/>
  <c r="D45" i="6"/>
  <c r="C45" i="6"/>
  <c r="E45" i="6"/>
  <c r="B45" i="6"/>
  <c r="F45" i="6"/>
  <c r="G45" i="6" l="1"/>
  <c r="A141" i="6"/>
  <c r="C140" i="6"/>
  <c r="D140" i="6"/>
  <c r="F140" i="6"/>
  <c r="E140" i="6"/>
  <c r="A47" i="6"/>
  <c r="F46" i="6"/>
  <c r="E46" i="6"/>
  <c r="B46" i="6"/>
  <c r="C46" i="6"/>
  <c r="D46" i="6"/>
  <c r="G46" i="6"/>
  <c r="E47" i="6" l="1"/>
  <c r="F47" i="6"/>
  <c r="C47" i="6"/>
  <c r="B47" i="6"/>
  <c r="D47" i="6"/>
  <c r="A142" i="6"/>
  <c r="D141" i="6"/>
  <c r="F141" i="6"/>
  <c r="E141" i="6"/>
  <c r="C141" i="6"/>
  <c r="A48" i="6"/>
  <c r="A49" i="6" l="1"/>
  <c r="C48" i="6"/>
  <c r="B48" i="6"/>
  <c r="F48" i="6"/>
  <c r="E48" i="6"/>
  <c r="D48" i="6"/>
  <c r="A143" i="6"/>
  <c r="D142" i="6"/>
  <c r="C142" i="6"/>
  <c r="E142" i="6"/>
  <c r="F142" i="6"/>
  <c r="G47" i="6"/>
  <c r="C143" i="6" l="1"/>
  <c r="D143" i="6"/>
  <c r="E143" i="6"/>
  <c r="F143" i="6"/>
  <c r="A144" i="6"/>
  <c r="G48" i="6"/>
  <c r="A50" i="6"/>
  <c r="E49" i="6"/>
  <c r="B49" i="6"/>
  <c r="F49" i="6"/>
  <c r="D49" i="6"/>
  <c r="C49" i="6"/>
  <c r="G49" i="6"/>
  <c r="A145" i="6" l="1"/>
  <c r="C50" i="6"/>
  <c r="E50" i="6"/>
  <c r="F50" i="6"/>
  <c r="B50" i="6"/>
  <c r="D50" i="6"/>
  <c r="E144" i="6"/>
  <c r="F144" i="6"/>
  <c r="D144" i="6"/>
  <c r="C144" i="6"/>
  <c r="A51" i="6"/>
  <c r="G50" i="6" l="1"/>
  <c r="A146" i="6"/>
  <c r="A52" i="6"/>
  <c r="D145" i="6"/>
  <c r="F145" i="6"/>
  <c r="E145" i="6"/>
  <c r="C145" i="6"/>
  <c r="E51" i="6"/>
  <c r="B51" i="6"/>
  <c r="C51" i="6"/>
  <c r="F51" i="6"/>
  <c r="D51" i="6"/>
  <c r="A53" i="6" l="1"/>
  <c r="F52" i="6"/>
  <c r="B52" i="6"/>
  <c r="C52" i="6"/>
  <c r="D52" i="6"/>
  <c r="E52" i="6"/>
  <c r="A147" i="6"/>
  <c r="G51" i="6"/>
  <c r="D146" i="6"/>
  <c r="F146" i="6"/>
  <c r="E146" i="6"/>
  <c r="C146" i="6"/>
  <c r="G52" i="6" l="1"/>
  <c r="A54" i="6"/>
  <c r="C53" i="6"/>
  <c r="B53" i="6"/>
  <c r="E53" i="6"/>
  <c r="F53" i="6"/>
  <c r="D53" i="6"/>
  <c r="A148" i="6"/>
  <c r="F147" i="6"/>
  <c r="C147" i="6"/>
  <c r="D147" i="6"/>
  <c r="E147" i="6"/>
  <c r="A149" i="6" l="1"/>
  <c r="G53" i="6"/>
  <c r="E148" i="6"/>
  <c r="D148" i="6"/>
  <c r="C148" i="6"/>
  <c r="F148" i="6"/>
  <c r="A55" i="6"/>
  <c r="D54" i="6"/>
  <c r="C54" i="6"/>
  <c r="B54" i="6"/>
  <c r="E54" i="6"/>
  <c r="F54" i="6"/>
  <c r="A56" i="6" l="1"/>
  <c r="D55" i="6"/>
  <c r="E55" i="6"/>
  <c r="B55" i="6"/>
  <c r="F55" i="6"/>
  <c r="A150" i="6"/>
  <c r="C149" i="6"/>
  <c r="F149" i="6"/>
  <c r="D149" i="6"/>
  <c r="E149" i="6"/>
  <c r="G54" i="6"/>
  <c r="A151" i="6" l="1"/>
  <c r="E150" i="6"/>
  <c r="C150" i="6"/>
  <c r="D150" i="6"/>
  <c r="F150" i="6"/>
  <c r="G55" i="6"/>
  <c r="A57" i="6"/>
  <c r="C56" i="6"/>
  <c r="D56" i="6"/>
  <c r="F56" i="6"/>
  <c r="E56" i="6"/>
  <c r="B56" i="6"/>
  <c r="F6" i="1" l="1"/>
  <c r="G5" i="1"/>
  <c r="G4" i="1"/>
  <c r="G3" i="1"/>
  <c r="G6" i="1"/>
  <c r="B57" i="6"/>
  <c r="E57" i="6"/>
  <c r="F57" i="6"/>
  <c r="C57" i="6"/>
  <c r="D57" i="6"/>
  <c r="A58" i="6"/>
  <c r="A152" i="6"/>
  <c r="G56" i="6"/>
  <c r="C151" i="6"/>
  <c r="F151" i="6"/>
  <c r="E151" i="6"/>
  <c r="D151" i="6"/>
  <c r="B58" i="6" l="1"/>
  <c r="D58" i="6"/>
  <c r="C58" i="6"/>
  <c r="F58" i="6"/>
  <c r="E58" i="6"/>
  <c r="G57" i="6"/>
  <c r="A153" i="6"/>
  <c r="C152" i="6"/>
  <c r="E152" i="6"/>
  <c r="F152" i="6"/>
  <c r="D152" i="6"/>
  <c r="A59" i="6"/>
  <c r="G58" i="6" l="1"/>
  <c r="A154" i="6"/>
  <c r="E153" i="6"/>
  <c r="D153" i="6"/>
  <c r="C153" i="6"/>
  <c r="F153" i="6"/>
  <c r="A60" i="6"/>
  <c r="B59" i="6"/>
  <c r="D59" i="6"/>
  <c r="F59" i="6"/>
  <c r="C59" i="6"/>
  <c r="E59" i="6"/>
  <c r="G59" i="6"/>
  <c r="A61" i="6" l="1"/>
  <c r="A155" i="6"/>
  <c r="F154" i="6"/>
  <c r="E154" i="6"/>
  <c r="D154" i="6"/>
  <c r="C154" i="6"/>
  <c r="C60" i="6"/>
  <c r="F60" i="6"/>
  <c r="E60" i="6"/>
  <c r="D60" i="6"/>
  <c r="B60" i="6"/>
  <c r="E155" i="6" l="1"/>
  <c r="D155" i="6"/>
  <c r="C155" i="6"/>
  <c r="F155" i="6"/>
  <c r="A62" i="6"/>
  <c r="G60" i="6"/>
  <c r="C61" i="6"/>
  <c r="B61" i="6"/>
  <c r="E61" i="6"/>
  <c r="D61" i="6"/>
  <c r="F61" i="6"/>
  <c r="A156" i="6"/>
  <c r="A157" i="6" l="1"/>
  <c r="G61" i="6"/>
  <c r="A63" i="6"/>
  <c r="C62" i="6"/>
  <c r="F62" i="6"/>
  <c r="B62" i="6"/>
  <c r="D62" i="6"/>
  <c r="E62" i="6"/>
  <c r="G62" i="6"/>
  <c r="C156" i="6"/>
  <c r="F156" i="6"/>
  <c r="E156" i="6"/>
  <c r="D156" i="6"/>
  <c r="C63" i="6" l="1"/>
  <c r="D63" i="6"/>
  <c r="B63" i="6"/>
  <c r="E63" i="6"/>
  <c r="F63" i="6"/>
  <c r="A158" i="6"/>
  <c r="C157" i="6"/>
  <c r="F157" i="6"/>
  <c r="E157" i="6"/>
  <c r="D157" i="6"/>
  <c r="A64" i="6"/>
  <c r="C158" i="6" l="1"/>
  <c r="D158" i="6"/>
  <c r="E158" i="6"/>
  <c r="F158" i="6"/>
  <c r="G63" i="6"/>
  <c r="A159" i="6"/>
  <c r="A65" i="6"/>
  <c r="D64" i="6"/>
  <c r="F64" i="6"/>
  <c r="B64" i="6"/>
  <c r="C64" i="6"/>
  <c r="E64" i="6"/>
  <c r="H3" i="1"/>
  <c r="E6" i="1"/>
  <c r="A66" i="6" l="1"/>
  <c r="E65" i="6"/>
  <c r="C65" i="6"/>
  <c r="D65" i="6"/>
  <c r="B65" i="6"/>
  <c r="F65" i="6"/>
  <c r="A160" i="6"/>
  <c r="D159" i="6"/>
  <c r="E159" i="6"/>
  <c r="F159" i="6"/>
  <c r="C159" i="6"/>
  <c r="G64" i="6"/>
  <c r="H2" i="11"/>
  <c r="H2" i="2"/>
  <c r="H6" i="1"/>
  <c r="E160" i="6" l="1"/>
  <c r="C160" i="6"/>
  <c r="D160" i="6"/>
  <c r="F160" i="6"/>
  <c r="G65" i="6"/>
  <c r="A67" i="6"/>
  <c r="C66" i="6"/>
  <c r="F66" i="6"/>
  <c r="E66" i="6"/>
  <c r="B66" i="6"/>
  <c r="D66" i="6"/>
  <c r="A161" i="6"/>
  <c r="G66" i="6"/>
  <c r="A68" i="6" l="1"/>
  <c r="B67" i="6"/>
  <c r="D67" i="6"/>
  <c r="E67" i="6"/>
  <c r="F67" i="6"/>
  <c r="C67" i="6"/>
  <c r="A162" i="6"/>
  <c r="C161" i="6"/>
  <c r="D161" i="6"/>
  <c r="E161" i="6"/>
  <c r="F161" i="6"/>
  <c r="G67" i="6" l="1"/>
  <c r="A69" i="6"/>
  <c r="D68" i="6"/>
  <c r="B68" i="6"/>
  <c r="E68" i="6"/>
  <c r="C68" i="6"/>
  <c r="F68" i="6"/>
  <c r="A163" i="6"/>
  <c r="E162" i="6"/>
  <c r="F162" i="6"/>
  <c r="D162" i="6"/>
  <c r="C162" i="6"/>
  <c r="A164" i="6" l="1"/>
  <c r="A70" i="6"/>
  <c r="G68" i="6"/>
  <c r="F69" i="6"/>
  <c r="C69" i="6"/>
  <c r="B69" i="6"/>
  <c r="D69" i="6"/>
  <c r="E69" i="6"/>
  <c r="F163" i="6"/>
  <c r="E163" i="6"/>
  <c r="D163" i="6"/>
  <c r="C163" i="6"/>
  <c r="G69" i="6"/>
  <c r="A71" i="6" l="1"/>
  <c r="F70" i="6"/>
  <c r="E70" i="6"/>
  <c r="C70" i="6"/>
  <c r="B70" i="6"/>
  <c r="D70" i="6"/>
  <c r="A165" i="6"/>
  <c r="E164" i="6"/>
  <c r="D164" i="6"/>
  <c r="C164" i="6"/>
  <c r="F164" i="6"/>
  <c r="C165" i="6" l="1"/>
  <c r="F165" i="6"/>
  <c r="E165" i="6"/>
  <c r="D165" i="6"/>
  <c r="A166" i="6"/>
  <c r="A72" i="6"/>
  <c r="C71" i="6"/>
  <c r="B71" i="6"/>
  <c r="E71" i="6"/>
  <c r="D71" i="6"/>
  <c r="F71" i="6"/>
  <c r="G70" i="6"/>
  <c r="A73" i="6" l="1"/>
  <c r="C72" i="6"/>
  <c r="F72" i="6"/>
  <c r="D72" i="6"/>
  <c r="E72" i="6"/>
  <c r="B72" i="6"/>
  <c r="G72" i="6"/>
  <c r="A167" i="6"/>
  <c r="F166" i="6"/>
  <c r="D166" i="6"/>
  <c r="C166" i="6"/>
  <c r="E166" i="6"/>
  <c r="G71" i="6"/>
  <c r="A168" i="6" l="1"/>
  <c r="F167" i="6"/>
  <c r="D167" i="6"/>
  <c r="E167" i="6"/>
  <c r="C167" i="6"/>
  <c r="A74" i="6"/>
  <c r="B73" i="6"/>
  <c r="E73" i="6"/>
  <c r="C73" i="6"/>
  <c r="D73" i="6"/>
  <c r="F73" i="6"/>
  <c r="A75" i="6" l="1"/>
  <c r="C74" i="6"/>
  <c r="F74" i="6"/>
  <c r="D74" i="6"/>
  <c r="E74" i="6"/>
  <c r="B74" i="6"/>
  <c r="G74" i="6"/>
  <c r="G73" i="6"/>
  <c r="A169" i="6"/>
  <c r="C168" i="6"/>
  <c r="F168" i="6"/>
  <c r="E168" i="6"/>
  <c r="D168" i="6"/>
  <c r="A76" i="6" l="1"/>
  <c r="B75" i="6"/>
  <c r="F75" i="6"/>
  <c r="C75" i="6"/>
  <c r="D75" i="6"/>
  <c r="E75" i="6"/>
  <c r="G75" i="6"/>
  <c r="A170" i="6"/>
  <c r="F169" i="6"/>
  <c r="D169" i="6"/>
  <c r="E169" i="6"/>
  <c r="C169" i="6"/>
  <c r="C170" i="6" l="1"/>
  <c r="D170" i="6"/>
  <c r="F170" i="6"/>
  <c r="E170" i="6"/>
  <c r="A171" i="6"/>
  <c r="A77" i="6"/>
  <c r="B76" i="6"/>
  <c r="D76" i="6"/>
  <c r="F76" i="6"/>
  <c r="E76" i="6"/>
  <c r="C76" i="6"/>
  <c r="A78" i="6" l="1"/>
  <c r="B77" i="6"/>
  <c r="F77" i="6"/>
  <c r="D77" i="6"/>
  <c r="C77" i="6"/>
  <c r="E77" i="6"/>
  <c r="A172" i="6"/>
  <c r="C171" i="6"/>
  <c r="E171" i="6"/>
  <c r="F171" i="6"/>
  <c r="D171" i="6"/>
  <c r="G76" i="6"/>
  <c r="A173" i="6" l="1"/>
  <c r="C172" i="6"/>
  <c r="F172" i="6"/>
  <c r="D172" i="6"/>
  <c r="E172" i="6"/>
  <c r="G77" i="6"/>
  <c r="A79" i="6"/>
  <c r="C78" i="6"/>
  <c r="D78" i="6"/>
  <c r="F78" i="6"/>
  <c r="B78" i="6"/>
  <c r="E78" i="6"/>
  <c r="A80" i="6" l="1"/>
  <c r="E79" i="6"/>
  <c r="B79" i="6"/>
  <c r="F79" i="6"/>
  <c r="C79" i="6"/>
  <c r="D79" i="6"/>
  <c r="G78" i="6"/>
  <c r="A174" i="6"/>
  <c r="C173" i="6"/>
  <c r="E173" i="6"/>
  <c r="D173" i="6"/>
  <c r="F173" i="6"/>
  <c r="G79" i="6"/>
  <c r="A175" i="6" l="1"/>
  <c r="C174" i="6"/>
  <c r="E174" i="6"/>
  <c r="F174" i="6"/>
  <c r="D174" i="6"/>
  <c r="A81" i="6"/>
  <c r="B80" i="6"/>
  <c r="C80" i="6"/>
  <c r="F80" i="6"/>
  <c r="D80" i="6"/>
  <c r="E80" i="6"/>
  <c r="C81" i="6" l="1"/>
  <c r="E81" i="6"/>
  <c r="F81" i="6"/>
  <c r="D81" i="6"/>
  <c r="B81" i="6"/>
  <c r="A176" i="6"/>
  <c r="F175" i="6"/>
  <c r="D175" i="6"/>
  <c r="E175" i="6"/>
  <c r="C175" i="6"/>
  <c r="A82" i="6"/>
  <c r="G80" i="6"/>
  <c r="A177" i="6" l="1"/>
  <c r="D176" i="6"/>
  <c r="F176" i="6"/>
  <c r="E176" i="6"/>
  <c r="C176" i="6"/>
  <c r="G81" i="6"/>
  <c r="A83" i="6"/>
  <c r="C82" i="6"/>
  <c r="B82" i="6"/>
  <c r="F82" i="6"/>
  <c r="E82" i="6"/>
  <c r="D82" i="6"/>
  <c r="C83" i="6" l="1"/>
  <c r="F83" i="6"/>
  <c r="B83" i="6"/>
  <c r="D83" i="6"/>
  <c r="E83" i="6"/>
  <c r="A178" i="6"/>
  <c r="G82" i="6"/>
  <c r="C177" i="6"/>
  <c r="D177" i="6"/>
  <c r="F177" i="6"/>
  <c r="E177" i="6"/>
  <c r="A84" i="6"/>
  <c r="A179" i="6" l="1"/>
  <c r="E178" i="6"/>
  <c r="D178" i="6"/>
  <c r="C178" i="6"/>
  <c r="F178" i="6"/>
  <c r="G83" i="6"/>
  <c r="B84" i="6"/>
  <c r="E84" i="6"/>
  <c r="C84" i="6"/>
  <c r="F84" i="6"/>
  <c r="D84" i="6"/>
  <c r="A85" i="6"/>
  <c r="G84" i="6"/>
  <c r="A180" i="6" l="1"/>
  <c r="D179" i="6"/>
  <c r="F179" i="6"/>
  <c r="C179" i="6"/>
  <c r="E179" i="6"/>
  <c r="A86" i="6"/>
  <c r="F85" i="6"/>
  <c r="E85" i="6"/>
  <c r="B85" i="6"/>
  <c r="C85" i="6"/>
  <c r="D85" i="6"/>
  <c r="A87" i="6" l="1"/>
  <c r="F86" i="6"/>
  <c r="C86" i="6"/>
  <c r="B86" i="6"/>
  <c r="D86" i="6"/>
  <c r="E86" i="6"/>
  <c r="G85" i="6"/>
  <c r="A181" i="6"/>
  <c r="C180" i="6"/>
  <c r="F180" i="6"/>
  <c r="E180" i="6"/>
  <c r="D180" i="6"/>
  <c r="D181" i="6" l="1"/>
  <c r="E181" i="6"/>
  <c r="C181" i="6"/>
  <c r="F181" i="6"/>
  <c r="G86" i="6"/>
  <c r="A88" i="6"/>
  <c r="A182" i="6"/>
  <c r="C87" i="6"/>
  <c r="E87" i="6"/>
  <c r="B87" i="6"/>
  <c r="F87" i="6"/>
  <c r="D87" i="6"/>
  <c r="D88" i="6" l="1"/>
  <c r="E88" i="6"/>
  <c r="C88" i="6"/>
  <c r="B88" i="6"/>
  <c r="F88" i="6"/>
  <c r="D182" i="6"/>
  <c r="C182" i="6"/>
  <c r="F182" i="6"/>
  <c r="E182" i="6"/>
  <c r="G87" i="6"/>
  <c r="A183" i="6"/>
  <c r="A89" i="6"/>
  <c r="A184" i="6" l="1"/>
  <c r="G88" i="6"/>
  <c r="A90" i="6"/>
  <c r="D183" i="6"/>
  <c r="E183" i="6"/>
  <c r="F183" i="6"/>
  <c r="C183" i="6"/>
  <c r="B89" i="6"/>
  <c r="F89" i="6"/>
  <c r="E89" i="6"/>
  <c r="C89" i="6"/>
  <c r="D89" i="6"/>
  <c r="G89" i="6"/>
  <c r="A91" i="6" l="1"/>
  <c r="B90" i="6"/>
  <c r="F90" i="6"/>
  <c r="E90" i="6"/>
  <c r="C90" i="6"/>
  <c r="D90" i="6"/>
  <c r="A185" i="6"/>
  <c r="D184" i="6"/>
  <c r="C184" i="6"/>
  <c r="F184" i="6"/>
  <c r="E184" i="6"/>
  <c r="G90" i="6" l="1"/>
  <c r="A186" i="6"/>
  <c r="D185" i="6"/>
  <c r="D186" i="6" s="1"/>
  <c r="C185" i="6"/>
  <c r="E185" i="6"/>
  <c r="E186" i="6" s="1"/>
  <c r="F185" i="6"/>
  <c r="F186" i="6" s="1"/>
  <c r="A92" i="6"/>
  <c r="C91" i="6"/>
  <c r="E91" i="6"/>
  <c r="D91" i="6"/>
  <c r="B91" i="6"/>
  <c r="F91" i="6"/>
  <c r="C92" i="6" l="1"/>
  <c r="E92" i="6"/>
  <c r="F92" i="6"/>
  <c r="D92" i="6"/>
  <c r="B92" i="6"/>
  <c r="A93" i="6"/>
  <c r="A187" i="6"/>
  <c r="G91" i="6"/>
  <c r="C186" i="6"/>
  <c r="E187" i="6" l="1"/>
  <c r="F187" i="6"/>
  <c r="C187" i="6"/>
  <c r="D187" i="6"/>
  <c r="A94" i="6"/>
  <c r="A188" i="6"/>
  <c r="C93" i="6"/>
  <c r="D93" i="6"/>
  <c r="E93" i="6"/>
  <c r="F93" i="6"/>
  <c r="B93" i="6"/>
  <c r="G92" i="6"/>
  <c r="G93" i="6"/>
  <c r="F188" i="6" l="1"/>
  <c r="E188" i="6"/>
  <c r="C188" i="6"/>
  <c r="D188" i="6"/>
  <c r="A95" i="6"/>
  <c r="B180" i="6"/>
  <c r="B184" i="6"/>
  <c r="B182" i="6"/>
  <c r="D94" i="6"/>
  <c r="E94" i="6"/>
  <c r="C94" i="6"/>
  <c r="F94" i="6"/>
  <c r="B94" i="6"/>
  <c r="B185" i="6"/>
  <c r="A189" i="6"/>
  <c r="B186" i="6"/>
  <c r="G94" i="6"/>
  <c r="A96" i="6" l="1"/>
  <c r="B183" i="6"/>
  <c r="B95" i="6"/>
  <c r="C95" i="6"/>
  <c r="E95" i="6"/>
  <c r="F95" i="6"/>
  <c r="D95" i="6"/>
  <c r="B188" i="6"/>
  <c r="B189" i="6"/>
  <c r="E189" i="6"/>
  <c r="D189" i="6"/>
  <c r="F189" i="6"/>
  <c r="C189" i="6"/>
  <c r="A190" i="6"/>
  <c r="B187" i="6"/>
  <c r="G188" i="6"/>
  <c r="G187" i="6"/>
  <c r="G95" i="6" l="1"/>
  <c r="G186" i="6"/>
  <c r="B190" i="6"/>
  <c r="C190" i="6"/>
  <c r="E190" i="6"/>
  <c r="F190" i="6"/>
  <c r="D190" i="6"/>
  <c r="B96" i="6"/>
  <c r="E96" i="6"/>
  <c r="D96" i="6"/>
  <c r="C96" i="6"/>
  <c r="F96" i="6"/>
  <c r="G96" i="6"/>
  <c r="A191" i="6"/>
  <c r="G189" i="6"/>
  <c r="A192" i="6" l="1"/>
  <c r="B191" i="6"/>
  <c r="C191" i="6"/>
  <c r="F191" i="6"/>
  <c r="D191" i="6"/>
  <c r="E191" i="6"/>
  <c r="G190" i="6"/>
  <c r="A193" i="6" l="1"/>
  <c r="D192" i="6"/>
  <c r="B192" i="6"/>
  <c r="F192" i="6"/>
  <c r="E192" i="6"/>
  <c r="C192" i="6"/>
  <c r="G191" i="6"/>
  <c r="A194" i="6" l="1"/>
  <c r="E193" i="6"/>
  <c r="D193" i="6"/>
  <c r="B193" i="6"/>
  <c r="C193" i="6"/>
  <c r="F193" i="6"/>
  <c r="G192" i="6"/>
  <c r="A195" i="6" l="1"/>
  <c r="E194" i="6"/>
  <c r="F194" i="6"/>
  <c r="C194" i="6"/>
  <c r="D194" i="6"/>
  <c r="B194" i="6"/>
  <c r="G193" i="6"/>
  <c r="C195" i="6" l="1"/>
  <c r="F195" i="6"/>
  <c r="E195" i="6"/>
  <c r="B195" i="6"/>
  <c r="D195" i="6"/>
  <c r="A196" i="6"/>
  <c r="G194" i="6"/>
  <c r="A197" i="6" l="1"/>
  <c r="C196" i="6"/>
  <c r="E196" i="6"/>
  <c r="F196" i="6"/>
  <c r="D196" i="6"/>
  <c r="B196" i="6"/>
  <c r="G195" i="6"/>
  <c r="C197" i="6" l="1"/>
  <c r="B197" i="6"/>
  <c r="D197" i="6"/>
  <c r="F197" i="6"/>
  <c r="E197" i="6"/>
  <c r="A198" i="6"/>
  <c r="G196" i="6" l="1"/>
  <c r="A199" i="6"/>
  <c r="B198" i="6"/>
  <c r="E198" i="6"/>
  <c r="C198" i="6"/>
  <c r="F198" i="6"/>
  <c r="D198" i="6"/>
  <c r="G197" i="6"/>
  <c r="A200" i="6" l="1"/>
  <c r="B199" i="6"/>
  <c r="E199" i="6"/>
  <c r="C199" i="6"/>
  <c r="F199" i="6"/>
  <c r="D199" i="6"/>
  <c r="G198" i="6"/>
  <c r="C200" i="6" l="1"/>
  <c r="B200" i="6"/>
  <c r="F200" i="6"/>
  <c r="E200" i="6"/>
  <c r="D200" i="6"/>
  <c r="A201" i="6"/>
  <c r="G199" i="6"/>
  <c r="A202" i="6" l="1"/>
  <c r="C201" i="6"/>
  <c r="B201" i="6"/>
  <c r="D201" i="6"/>
  <c r="E201" i="6"/>
  <c r="F201" i="6"/>
  <c r="G200" i="6" l="1"/>
  <c r="A203" i="6"/>
  <c r="C202" i="6"/>
  <c r="B202" i="6"/>
  <c r="F202" i="6"/>
  <c r="E202" i="6"/>
  <c r="D202" i="6"/>
  <c r="G201" i="6"/>
  <c r="B203" i="6" l="1"/>
  <c r="D203" i="6"/>
  <c r="F203" i="6"/>
  <c r="E203" i="6"/>
  <c r="C203" i="6"/>
  <c r="A204" i="6"/>
  <c r="G202" i="6"/>
  <c r="A205" i="6" l="1"/>
  <c r="B204" i="6"/>
  <c r="E204" i="6"/>
  <c r="C204" i="6"/>
  <c r="D204" i="6"/>
  <c r="F204" i="6"/>
  <c r="G203" i="6"/>
  <c r="A206" i="6" l="1"/>
  <c r="D205" i="6"/>
  <c r="C205" i="6"/>
  <c r="E205" i="6"/>
  <c r="F205" i="6"/>
  <c r="B205" i="6"/>
  <c r="H9" i="2"/>
  <c r="H8" i="2"/>
  <c r="H3" i="2"/>
  <c r="H5" i="2"/>
  <c r="G204" i="6"/>
  <c r="A207" i="6" l="1"/>
  <c r="F206" i="6"/>
  <c r="D206" i="6"/>
  <c r="C206" i="6"/>
  <c r="E206" i="6"/>
  <c r="B206" i="6"/>
  <c r="G5" i="2"/>
  <c r="F9" i="2"/>
  <c r="F10" i="2"/>
  <c r="G6" i="2"/>
  <c r="G7" i="2"/>
  <c r="F11" i="2"/>
  <c r="F13" i="2"/>
  <c r="F6" i="2"/>
  <c r="F12" i="2"/>
  <c r="G12" i="2"/>
  <c r="F5" i="2"/>
  <c r="G10" i="2"/>
  <c r="G11" i="2"/>
  <c r="G13" i="2"/>
  <c r="F7" i="2"/>
  <c r="G4" i="2"/>
  <c r="F8" i="2"/>
  <c r="G3" i="2"/>
  <c r="F4" i="2"/>
  <c r="H10" i="2"/>
  <c r="H4" i="2"/>
  <c r="H11" i="2"/>
  <c r="H13" i="2"/>
  <c r="H7" i="2"/>
  <c r="H6" i="2"/>
  <c r="H12" i="2"/>
  <c r="G205" i="6"/>
  <c r="A208" i="6" l="1"/>
  <c r="C207" i="6"/>
  <c r="E207" i="6"/>
  <c r="B207" i="6"/>
  <c r="F207" i="6"/>
  <c r="D207" i="6"/>
  <c r="G206" i="6"/>
  <c r="A209" i="6" l="1"/>
  <c r="D208" i="6"/>
  <c r="E208" i="6"/>
  <c r="F208" i="6"/>
  <c r="B208" i="6"/>
  <c r="C208" i="6"/>
  <c r="G207" i="6"/>
  <c r="A210" i="6" l="1"/>
  <c r="C209" i="6"/>
  <c r="E209" i="6"/>
  <c r="D209" i="6"/>
  <c r="B209" i="6"/>
  <c r="F209" i="6"/>
  <c r="G208" i="6"/>
  <c r="A211" i="6" l="1"/>
  <c r="D210" i="6"/>
  <c r="C210" i="6"/>
  <c r="F210" i="6"/>
  <c r="E210" i="6"/>
  <c r="B210" i="6"/>
  <c r="G209" i="6"/>
  <c r="A212" i="6" l="1"/>
  <c r="F211" i="6"/>
  <c r="C211" i="6"/>
  <c r="B211" i="6"/>
  <c r="D211" i="6"/>
  <c r="E211" i="6"/>
  <c r="G210" i="6"/>
  <c r="A213" i="6" l="1"/>
  <c r="E212" i="6"/>
  <c r="D212" i="6"/>
  <c r="C212" i="6"/>
  <c r="B212" i="6"/>
  <c r="F212" i="6"/>
  <c r="G211" i="6"/>
  <c r="A214" i="6" l="1"/>
  <c r="B213" i="6"/>
  <c r="D213" i="6"/>
  <c r="C213" i="6"/>
  <c r="F213" i="6"/>
  <c r="E213" i="6"/>
  <c r="G212" i="6"/>
  <c r="A215" i="6" l="1"/>
  <c r="B214" i="6"/>
  <c r="D214" i="6"/>
  <c r="C214" i="6"/>
  <c r="F214" i="6"/>
  <c r="E214" i="6"/>
  <c r="G213" i="6"/>
  <c r="E215" i="6" l="1"/>
  <c r="D215" i="6"/>
  <c r="B215" i="6"/>
  <c r="F215" i="6"/>
  <c r="C215" i="6"/>
  <c r="A216" i="6"/>
  <c r="G214" i="6"/>
  <c r="A217" i="6" l="1"/>
  <c r="B216" i="6"/>
  <c r="E216" i="6"/>
  <c r="C216" i="6"/>
  <c r="F216" i="6"/>
  <c r="D216" i="6"/>
  <c r="G215" i="6"/>
  <c r="E217" i="6" l="1"/>
  <c r="F217" i="6"/>
  <c r="C217" i="6"/>
  <c r="B217" i="6"/>
  <c r="D217" i="6"/>
  <c r="A218" i="6"/>
  <c r="G216" i="6"/>
  <c r="A219" i="6" l="1"/>
  <c r="B218" i="6"/>
  <c r="E218" i="6"/>
  <c r="C218" i="6"/>
  <c r="F218" i="6"/>
  <c r="D218" i="6"/>
  <c r="G217" i="6" l="1"/>
  <c r="A220" i="6"/>
  <c r="C219" i="6"/>
  <c r="E219" i="6"/>
  <c r="D219" i="6"/>
  <c r="B219" i="6"/>
  <c r="F219" i="6"/>
  <c r="G218" i="6"/>
  <c r="C220" i="6" l="1"/>
  <c r="B220" i="6"/>
  <c r="F220" i="6"/>
  <c r="E220" i="6"/>
  <c r="D220" i="6"/>
  <c r="A221" i="6"/>
  <c r="G219" i="6"/>
  <c r="B221" i="6" l="1"/>
  <c r="F221" i="6"/>
  <c r="D221" i="6"/>
  <c r="C221" i="6"/>
  <c r="E221" i="6"/>
  <c r="A222" i="6"/>
  <c r="G220" i="6"/>
  <c r="A223" i="6" l="1"/>
  <c r="D222" i="6"/>
  <c r="E222" i="6"/>
  <c r="F222" i="6"/>
  <c r="C222" i="6"/>
  <c r="B222" i="6"/>
  <c r="G221" i="6"/>
  <c r="C223" i="6" l="1"/>
  <c r="F223" i="6"/>
  <c r="E223" i="6"/>
  <c r="B223" i="6"/>
  <c r="D223" i="6"/>
  <c r="A224" i="6"/>
  <c r="G222" i="6"/>
  <c r="A225" i="6" l="1"/>
  <c r="C224" i="6"/>
  <c r="B224" i="6"/>
  <c r="E224" i="6"/>
  <c r="D224" i="6"/>
  <c r="F224" i="6"/>
  <c r="G223" i="6" l="1"/>
  <c r="A226" i="6"/>
  <c r="E225" i="6"/>
  <c r="F225" i="6"/>
  <c r="C225" i="6"/>
  <c r="B225" i="6"/>
  <c r="D225" i="6"/>
  <c r="G224" i="6"/>
  <c r="A227" i="6" l="1"/>
  <c r="B226" i="6"/>
  <c r="F226" i="6"/>
  <c r="C226" i="6"/>
  <c r="D226" i="6"/>
  <c r="E226" i="6"/>
  <c r="G225" i="6"/>
  <c r="D227" i="6" l="1"/>
  <c r="F227" i="6"/>
  <c r="C227" i="6"/>
  <c r="B227" i="6"/>
  <c r="E227" i="6"/>
  <c r="A228" i="6"/>
  <c r="G226" i="6"/>
  <c r="A229" i="6" l="1"/>
  <c r="F228" i="6"/>
  <c r="B228" i="6"/>
  <c r="E228" i="6"/>
  <c r="D228" i="6"/>
  <c r="C228" i="6"/>
  <c r="G227" i="6"/>
  <c r="A230" i="6" l="1"/>
  <c r="F229" i="6"/>
  <c r="C229" i="6"/>
  <c r="D229" i="6"/>
  <c r="B229" i="6"/>
  <c r="E229" i="6"/>
  <c r="G228" i="6"/>
  <c r="A231" i="6" l="1"/>
  <c r="F230" i="6"/>
  <c r="D230" i="6"/>
  <c r="B230" i="6"/>
  <c r="E230" i="6"/>
  <c r="C230" i="6"/>
  <c r="G229" i="6"/>
  <c r="A232" i="6" l="1"/>
  <c r="D231" i="6"/>
  <c r="F231" i="6"/>
  <c r="B231" i="6"/>
  <c r="E231" i="6"/>
  <c r="C231" i="6"/>
  <c r="G230" i="6"/>
  <c r="A233" i="6" l="1"/>
  <c r="C232" i="6"/>
  <c r="E232" i="6"/>
  <c r="F232" i="6"/>
  <c r="B232" i="6"/>
  <c r="D232" i="6"/>
  <c r="G231" i="6"/>
  <c r="B233" i="6" l="1"/>
  <c r="F233" i="6"/>
  <c r="C233" i="6"/>
  <c r="D233" i="6"/>
  <c r="E233" i="6"/>
  <c r="A234" i="6"/>
  <c r="G232" i="6"/>
  <c r="G2" i="5"/>
  <c r="A235" i="6" l="1"/>
  <c r="B234" i="6"/>
  <c r="F234" i="6"/>
  <c r="E234" i="6"/>
  <c r="C234" i="6"/>
  <c r="D234" i="6"/>
  <c r="G233" i="6" l="1"/>
  <c r="A236" i="6"/>
  <c r="F235" i="6"/>
  <c r="C235" i="6"/>
  <c r="D235" i="6"/>
  <c r="B235" i="6"/>
  <c r="E235" i="6"/>
  <c r="G234" i="6"/>
  <c r="A237" i="6" l="1"/>
  <c r="E236" i="6"/>
  <c r="F236" i="6"/>
  <c r="C236" i="6"/>
  <c r="D236" i="6"/>
  <c r="B236" i="6"/>
  <c r="G235" i="6"/>
  <c r="A238" i="6" l="1"/>
  <c r="E237" i="6"/>
  <c r="F237" i="6"/>
  <c r="B237" i="6"/>
  <c r="D237" i="6"/>
  <c r="C237" i="6"/>
  <c r="G236" i="6"/>
  <c r="A239" i="6" l="1"/>
  <c r="C238" i="6"/>
  <c r="F238" i="6"/>
  <c r="B238" i="6"/>
  <c r="E238" i="6"/>
  <c r="D238" i="6"/>
  <c r="G237" i="6"/>
  <c r="A240" i="6" l="1"/>
  <c r="F239" i="6"/>
  <c r="D239" i="6"/>
  <c r="C239" i="6"/>
  <c r="B239" i="6"/>
  <c r="E239" i="6"/>
  <c r="G238" i="6"/>
  <c r="A241" i="6" l="1"/>
  <c r="D240" i="6"/>
  <c r="F240" i="6"/>
  <c r="C240" i="6"/>
  <c r="E240" i="6"/>
  <c r="B240" i="6"/>
  <c r="G239" i="6"/>
  <c r="A242" i="6" l="1"/>
  <c r="D241" i="6"/>
  <c r="C241" i="6"/>
  <c r="E241" i="6"/>
  <c r="B241" i="6"/>
  <c r="F241" i="6"/>
  <c r="G240" i="6"/>
  <c r="B242" i="6" l="1"/>
  <c r="E242" i="6"/>
  <c r="C242" i="6"/>
  <c r="F242" i="6"/>
  <c r="D242" i="6"/>
  <c r="A243" i="6"/>
  <c r="G241" i="6"/>
  <c r="C243" i="6" l="1"/>
  <c r="E243" i="6"/>
  <c r="D243" i="6"/>
  <c r="B243" i="6"/>
  <c r="F243" i="6"/>
  <c r="A244" i="6"/>
  <c r="G242" i="6"/>
  <c r="B244" i="6" l="1"/>
  <c r="D244" i="6"/>
  <c r="F244" i="6"/>
  <c r="E244" i="6"/>
  <c r="C244" i="6"/>
  <c r="A245" i="6"/>
  <c r="G243" i="6"/>
  <c r="H2" i="5"/>
  <c r="A246" i="6" l="1"/>
  <c r="C245" i="6"/>
  <c r="B245" i="6"/>
  <c r="F245" i="6"/>
  <c r="E245" i="6"/>
  <c r="D245" i="6"/>
  <c r="G244" i="6"/>
  <c r="A247" i="6" l="1"/>
  <c r="F246" i="6"/>
  <c r="D246" i="6"/>
  <c r="B246" i="6"/>
  <c r="C246" i="6"/>
  <c r="E246" i="6"/>
  <c r="G245" i="6"/>
  <c r="A248" i="6" l="1"/>
  <c r="B247" i="6"/>
  <c r="D247" i="6"/>
  <c r="C247" i="6"/>
  <c r="E247" i="6"/>
  <c r="F247" i="6"/>
  <c r="G246" i="6"/>
  <c r="A249" i="6" l="1"/>
  <c r="B248" i="6"/>
  <c r="E248" i="6"/>
  <c r="C248" i="6"/>
  <c r="F248" i="6"/>
  <c r="D248" i="6"/>
  <c r="G247" i="6"/>
  <c r="A250" i="6" l="1"/>
  <c r="E249" i="6"/>
  <c r="D249" i="6"/>
  <c r="B249" i="6"/>
  <c r="F249" i="6"/>
  <c r="C249" i="6"/>
  <c r="G248" i="6"/>
  <c r="F250" i="6" l="1"/>
  <c r="C250" i="6"/>
  <c r="B250" i="6"/>
  <c r="E250" i="6"/>
  <c r="D250" i="6"/>
  <c r="A251" i="6"/>
  <c r="G249" i="6"/>
  <c r="A252" i="6" l="1"/>
  <c r="C251" i="6"/>
  <c r="B251" i="6"/>
  <c r="D251" i="6"/>
  <c r="F251" i="6"/>
  <c r="E251" i="6"/>
  <c r="G250" i="6"/>
  <c r="F252" i="6" l="1"/>
  <c r="B252" i="6"/>
  <c r="C252" i="6"/>
  <c r="E252" i="6"/>
  <c r="D252" i="6"/>
  <c r="A253" i="6"/>
  <c r="G251" i="6"/>
  <c r="A254" i="6" l="1"/>
  <c r="G3" i="5"/>
  <c r="E4" i="5"/>
  <c r="E3" i="5"/>
  <c r="G4" i="5"/>
  <c r="D253" i="6"/>
  <c r="F253" i="6"/>
  <c r="B253" i="6"/>
  <c r="C253" i="6"/>
  <c r="E253" i="6"/>
  <c r="G252" i="6"/>
  <c r="H4" i="5"/>
  <c r="H3" i="5"/>
  <c r="A255" i="6" l="1"/>
  <c r="D254" i="6"/>
  <c r="E254" i="6"/>
  <c r="F254" i="6"/>
  <c r="C254" i="6"/>
  <c r="B254" i="6"/>
  <c r="G253" i="6"/>
  <c r="A256" i="6" l="1"/>
  <c r="F255" i="6"/>
  <c r="D255" i="6"/>
  <c r="C255" i="6"/>
  <c r="B255" i="6"/>
  <c r="E255" i="6"/>
  <c r="G254" i="6"/>
  <c r="C256" i="6" l="1"/>
  <c r="F256" i="6"/>
  <c r="B256" i="6"/>
  <c r="E256" i="6"/>
  <c r="D256" i="6"/>
  <c r="A257" i="6"/>
  <c r="G255" i="6"/>
  <c r="C257" i="6" l="1"/>
  <c r="E257" i="6"/>
  <c r="F257" i="6"/>
  <c r="B257" i="6"/>
  <c r="D257" i="6"/>
  <c r="A258" i="6"/>
  <c r="G256" i="6"/>
  <c r="A259" i="6" l="1"/>
  <c r="B258" i="6"/>
  <c r="C258" i="6"/>
  <c r="E258" i="6"/>
  <c r="D258" i="6"/>
  <c r="F258" i="6"/>
  <c r="G257" i="6"/>
  <c r="A260" i="6" l="1"/>
  <c r="E259" i="6"/>
  <c r="F259" i="6"/>
  <c r="B259" i="6"/>
  <c r="C259" i="6"/>
  <c r="D259" i="6"/>
  <c r="G258" i="6"/>
  <c r="D260" i="6" l="1"/>
  <c r="C260" i="6"/>
  <c r="E260" i="6"/>
  <c r="B260" i="6"/>
  <c r="F260" i="6"/>
  <c r="A261" i="6"/>
  <c r="G259" i="6"/>
  <c r="A262" i="6" l="1"/>
  <c r="E261" i="6"/>
  <c r="D261" i="6"/>
  <c r="F261" i="6"/>
  <c r="B261" i="6"/>
  <c r="C261" i="6"/>
  <c r="G260" i="6" l="1"/>
  <c r="A263" i="6"/>
  <c r="C262" i="6"/>
  <c r="E262" i="6"/>
  <c r="B262" i="6"/>
  <c r="D262" i="6"/>
  <c r="F262" i="6"/>
  <c r="G261" i="6"/>
  <c r="A264" i="6" l="1"/>
  <c r="C263" i="6"/>
  <c r="D263" i="6"/>
  <c r="F263" i="6"/>
  <c r="E263" i="6"/>
  <c r="B263" i="6"/>
  <c r="G262" i="6"/>
  <c r="A265" i="6" l="1"/>
  <c r="C264" i="6"/>
  <c r="B264" i="6"/>
  <c r="E264" i="6"/>
  <c r="D264" i="6"/>
  <c r="F264" i="6"/>
  <c r="G263" i="6"/>
  <c r="A266" i="6" l="1"/>
  <c r="C265" i="6"/>
  <c r="F265" i="6"/>
  <c r="B265" i="6"/>
  <c r="E265" i="6"/>
  <c r="D265" i="6"/>
  <c r="G264" i="6"/>
  <c r="A267" i="6" l="1"/>
  <c r="E266" i="6"/>
  <c r="B266" i="6"/>
  <c r="C266" i="6"/>
  <c r="D266" i="6"/>
  <c r="F266" i="6"/>
  <c r="G265" i="6"/>
  <c r="A268" i="6" l="1"/>
  <c r="C267" i="6"/>
  <c r="F267" i="6"/>
  <c r="B267" i="6"/>
  <c r="D267" i="6"/>
  <c r="E267" i="6"/>
  <c r="G266" i="6"/>
  <c r="A269" i="6" l="1"/>
  <c r="D268" i="6"/>
  <c r="F268" i="6"/>
  <c r="B268" i="6"/>
  <c r="C268" i="6"/>
  <c r="E268" i="6"/>
  <c r="G267" i="6"/>
  <c r="B269" i="6" l="1"/>
  <c r="F269" i="6"/>
  <c r="E269" i="6"/>
  <c r="C269" i="6"/>
  <c r="D269" i="6"/>
  <c r="A270" i="6"/>
  <c r="G268" i="6"/>
  <c r="B270" i="6" l="1"/>
  <c r="D270" i="6"/>
  <c r="C270" i="6"/>
  <c r="E270" i="6"/>
  <c r="F270" i="6"/>
  <c r="A271" i="6"/>
  <c r="C271" i="6" l="1"/>
  <c r="F271" i="6"/>
  <c r="D271" i="6"/>
  <c r="E271" i="6"/>
  <c r="B271" i="6"/>
  <c r="G269" i="6"/>
  <c r="A272" i="6"/>
  <c r="G270" i="6"/>
  <c r="A273" i="6" l="1"/>
  <c r="D272" i="6"/>
  <c r="C272" i="6"/>
  <c r="E272" i="6"/>
  <c r="F272" i="6"/>
  <c r="B272" i="6"/>
  <c r="G271" i="6"/>
  <c r="A274" i="6" l="1"/>
  <c r="B273" i="6"/>
  <c r="E273" i="6"/>
  <c r="D273" i="6"/>
  <c r="C273" i="6"/>
  <c r="F273" i="6"/>
  <c r="G272" i="6"/>
  <c r="B274" i="6" l="1"/>
  <c r="C274" i="6"/>
  <c r="D274" i="6"/>
  <c r="F274" i="6"/>
  <c r="E274" i="6"/>
  <c r="A275" i="6"/>
  <c r="G273" i="6"/>
  <c r="A276" i="6" l="1"/>
  <c r="F275" i="6"/>
  <c r="B275" i="6"/>
  <c r="D275" i="6"/>
  <c r="C275" i="6"/>
  <c r="E275" i="6"/>
  <c r="E276" i="6" s="1"/>
  <c r="G274" i="6"/>
  <c r="A277" i="6" l="1"/>
  <c r="C276" i="6"/>
  <c r="F276" i="6"/>
  <c r="B276" i="6"/>
  <c r="D276" i="6"/>
  <c r="G275" i="6"/>
  <c r="E277" i="6" l="1"/>
  <c r="C277" i="6"/>
  <c r="B277" i="6"/>
  <c r="F277" i="6"/>
  <c r="D277" i="6"/>
  <c r="A278" i="6"/>
  <c r="G276" i="6"/>
  <c r="A279" i="6" l="1"/>
  <c r="C278" i="6"/>
  <c r="F278" i="6"/>
  <c r="D278" i="6"/>
  <c r="B278" i="6"/>
  <c r="E278" i="6"/>
  <c r="G277" i="6"/>
  <c r="A280" i="6" l="1"/>
  <c r="C279" i="6"/>
  <c r="D279" i="6"/>
  <c r="B279" i="6"/>
  <c r="E279" i="6"/>
  <c r="F279" i="6"/>
  <c r="G278" i="6"/>
  <c r="A281" i="6" l="1"/>
  <c r="C280" i="6"/>
  <c r="B280" i="6"/>
  <c r="E280" i="6"/>
  <c r="F280" i="6"/>
  <c r="D280" i="6"/>
  <c r="G279" i="6"/>
  <c r="C281" i="6" l="1"/>
  <c r="D281" i="6"/>
  <c r="E281" i="6"/>
  <c r="F281" i="6"/>
  <c r="B281" i="6"/>
  <c r="A282" i="6"/>
  <c r="G280" i="6"/>
  <c r="A283" i="6" l="1"/>
  <c r="E282" i="6"/>
  <c r="B282" i="6"/>
  <c r="C282" i="6"/>
  <c r="D282" i="6"/>
  <c r="F282" i="6"/>
  <c r="G281" i="6"/>
  <c r="A284" i="6" l="1"/>
  <c r="E283" i="6"/>
  <c r="F283" i="6"/>
  <c r="B283" i="6"/>
  <c r="D283" i="6"/>
  <c r="C283" i="6"/>
  <c r="G282" i="6"/>
  <c r="E284" i="6" l="1"/>
  <c r="B284" i="6"/>
  <c r="D284" i="6"/>
  <c r="C284" i="6"/>
  <c r="F284" i="6"/>
  <c r="A285" i="6"/>
  <c r="G283" i="6"/>
  <c r="A286" i="6" l="1"/>
  <c r="B285" i="6"/>
  <c r="E285" i="6"/>
  <c r="C285" i="6"/>
  <c r="F285" i="6"/>
  <c r="D285" i="6"/>
  <c r="G284" i="6"/>
  <c r="A287" i="6" l="1"/>
  <c r="B286" i="6"/>
  <c r="D286" i="6"/>
  <c r="E286" i="6"/>
  <c r="C286" i="6"/>
  <c r="F286" i="6"/>
  <c r="G285" i="6"/>
  <c r="A288" i="6" l="1"/>
  <c r="E287" i="6"/>
  <c r="B287" i="6"/>
  <c r="C287" i="6"/>
  <c r="F287" i="6"/>
  <c r="D287" i="6"/>
  <c r="G286" i="6"/>
  <c r="A289" i="6" l="1"/>
  <c r="E288" i="6"/>
  <c r="D288" i="6"/>
  <c r="C288" i="6"/>
  <c r="B288" i="6"/>
  <c r="F288" i="6"/>
  <c r="G287" i="6"/>
  <c r="A290" i="6" l="1"/>
  <c r="B289" i="6"/>
  <c r="D289" i="6"/>
  <c r="F289" i="6"/>
  <c r="E289" i="6"/>
  <c r="C289" i="6"/>
  <c r="G288" i="6"/>
  <c r="A291" i="6" l="1"/>
  <c r="E290" i="6"/>
  <c r="C290" i="6"/>
  <c r="B290" i="6"/>
  <c r="D290" i="6"/>
  <c r="F290" i="6"/>
  <c r="G289" i="6"/>
  <c r="A292" i="6" l="1"/>
  <c r="C291" i="6"/>
  <c r="D291" i="6"/>
  <c r="F291" i="6"/>
  <c r="B291" i="6"/>
  <c r="E291" i="6"/>
  <c r="G290" i="6"/>
  <c r="A293" i="6" l="1"/>
  <c r="B292" i="6"/>
  <c r="D292" i="6"/>
  <c r="E292" i="6"/>
  <c r="C292" i="6"/>
  <c r="F292" i="6"/>
  <c r="G291" i="6"/>
  <c r="A294" i="6" l="1"/>
  <c r="B293" i="6"/>
  <c r="F293" i="6"/>
  <c r="D293" i="6"/>
  <c r="C293" i="6"/>
  <c r="E293" i="6"/>
  <c r="G292" i="6"/>
  <c r="A295" i="6" l="1"/>
  <c r="F294" i="6"/>
  <c r="C294" i="6"/>
  <c r="D294" i="6"/>
  <c r="B294" i="6"/>
  <c r="E294" i="6"/>
  <c r="G293" i="6"/>
  <c r="A296" i="6" l="1"/>
  <c r="C295" i="6"/>
  <c r="F295" i="6"/>
  <c r="D295" i="6"/>
  <c r="B295" i="6"/>
  <c r="E295" i="6"/>
  <c r="G294" i="6"/>
  <c r="A297" i="6" l="1"/>
  <c r="F296" i="6"/>
  <c r="C296" i="6"/>
  <c r="D296" i="6"/>
  <c r="E296" i="6"/>
  <c r="B296" i="6"/>
  <c r="G295" i="6"/>
  <c r="A298" i="6" l="1"/>
  <c r="B297" i="6"/>
  <c r="D297" i="6"/>
  <c r="C297" i="6"/>
  <c r="E297" i="6"/>
  <c r="F297" i="6"/>
  <c r="G296" i="6"/>
  <c r="B298" i="6" l="1"/>
  <c r="D298" i="6"/>
  <c r="C298" i="6"/>
  <c r="F298" i="6"/>
  <c r="E298" i="6"/>
  <c r="A299" i="6"/>
  <c r="G297" i="6"/>
  <c r="E299" i="6" l="1"/>
  <c r="B299" i="6"/>
  <c r="D299" i="6"/>
  <c r="F299" i="6"/>
  <c r="C299" i="6"/>
  <c r="A300" i="6"/>
  <c r="G298" i="6"/>
  <c r="A301" i="6" l="1"/>
  <c r="C300" i="6"/>
  <c r="B300" i="6"/>
  <c r="E300" i="6"/>
  <c r="F300" i="6"/>
  <c r="D300" i="6"/>
  <c r="G299" i="6"/>
  <c r="A302" i="6" l="1"/>
  <c r="B301" i="6"/>
  <c r="C301" i="6"/>
  <c r="E301" i="6"/>
  <c r="F301" i="6"/>
  <c r="D301" i="6"/>
  <c r="G300" i="6"/>
  <c r="A303" i="6" l="1"/>
  <c r="C302" i="6"/>
  <c r="D302" i="6"/>
  <c r="B302" i="6"/>
  <c r="F302" i="6"/>
  <c r="E302" i="6"/>
  <c r="G301" i="6"/>
  <c r="A304" i="6" l="1"/>
  <c r="C303" i="6"/>
  <c r="E303" i="6"/>
  <c r="F303" i="6"/>
  <c r="D303" i="6"/>
  <c r="B303" i="6"/>
  <c r="G302" i="6"/>
  <c r="A305" i="6" l="1"/>
  <c r="B304" i="6"/>
  <c r="E304" i="6"/>
  <c r="F304" i="6"/>
  <c r="C304" i="6"/>
  <c r="D304" i="6"/>
  <c r="G303" i="6"/>
  <c r="D305" i="6" l="1"/>
  <c r="F305" i="6"/>
  <c r="C305" i="6"/>
  <c r="E305" i="6"/>
  <c r="B305" i="6"/>
  <c r="A306" i="6"/>
  <c r="G304" i="6"/>
  <c r="A307" i="6" l="1"/>
  <c r="C306" i="6"/>
  <c r="E306" i="6"/>
  <c r="F306" i="6"/>
  <c r="B306" i="6"/>
  <c r="D306" i="6"/>
  <c r="G305" i="6" l="1"/>
  <c r="A308" i="6"/>
  <c r="F307" i="6"/>
  <c r="E307" i="6"/>
  <c r="C307" i="6"/>
  <c r="B307" i="6"/>
  <c r="D307" i="6"/>
  <c r="G306" i="6"/>
  <c r="G2" i="3"/>
  <c r="A309" i="6" l="1"/>
  <c r="E308" i="6"/>
  <c r="C308" i="6"/>
  <c r="D308" i="6"/>
  <c r="F308" i="6"/>
  <c r="B308" i="6"/>
  <c r="G307" i="6"/>
  <c r="A310" i="6" l="1"/>
  <c r="D309" i="6"/>
  <c r="F309" i="6"/>
  <c r="C309" i="6"/>
  <c r="E309" i="6"/>
  <c r="B309" i="6"/>
  <c r="G308" i="6"/>
  <c r="A311" i="6" l="1"/>
  <c r="B310" i="6"/>
  <c r="C310" i="6"/>
  <c r="D310" i="6"/>
  <c r="F310" i="6"/>
  <c r="E310" i="6"/>
  <c r="G309" i="6"/>
  <c r="A312" i="6" l="1"/>
  <c r="D311" i="6"/>
  <c r="B311" i="6"/>
  <c r="F311" i="6"/>
  <c r="E311" i="6"/>
  <c r="C311" i="6"/>
  <c r="G310" i="6"/>
  <c r="B312" i="6" l="1"/>
  <c r="E312" i="6"/>
  <c r="D312" i="6"/>
  <c r="C312" i="6"/>
  <c r="F312" i="6"/>
  <c r="A313" i="6"/>
  <c r="G311" i="6"/>
  <c r="A314" i="6" l="1"/>
  <c r="E313" i="6"/>
  <c r="F313" i="6"/>
  <c r="C313" i="6"/>
  <c r="B313" i="6"/>
  <c r="D313" i="6"/>
  <c r="G312" i="6"/>
  <c r="A315" i="6" l="1"/>
  <c r="E314" i="6"/>
  <c r="C314" i="6"/>
  <c r="D314" i="6"/>
  <c r="B314" i="6"/>
  <c r="F314" i="6"/>
  <c r="G313" i="6"/>
  <c r="A316" i="6" l="1"/>
  <c r="B315" i="6"/>
  <c r="C315" i="6"/>
  <c r="D315" i="6"/>
  <c r="E315" i="6"/>
  <c r="F315" i="6"/>
  <c r="G314" i="6"/>
  <c r="E316" i="6" l="1"/>
  <c r="F316" i="6"/>
  <c r="C316" i="6"/>
  <c r="B316" i="6"/>
  <c r="D316" i="6"/>
  <c r="A317" i="6"/>
  <c r="G315" i="6"/>
  <c r="A318" i="6" l="1"/>
  <c r="C317" i="6"/>
  <c r="B317" i="6"/>
  <c r="F317" i="6"/>
  <c r="D317" i="6"/>
  <c r="E317" i="6"/>
  <c r="G316" i="6"/>
  <c r="A319" i="6" l="1"/>
  <c r="B318" i="6"/>
  <c r="D318" i="6"/>
  <c r="C318" i="6"/>
  <c r="E318" i="6"/>
  <c r="F318" i="6"/>
  <c r="G317" i="6"/>
  <c r="A320" i="6" l="1"/>
  <c r="C319" i="6"/>
  <c r="D319" i="6"/>
  <c r="B319" i="6"/>
  <c r="E319" i="6"/>
  <c r="F319" i="6"/>
  <c r="G318" i="6"/>
  <c r="A321" i="6" l="1"/>
  <c r="F320" i="6"/>
  <c r="D320" i="6"/>
  <c r="B320" i="6"/>
  <c r="E320" i="6"/>
  <c r="C320" i="6"/>
  <c r="G319" i="6"/>
  <c r="B321" i="6" l="1"/>
  <c r="E321" i="6"/>
  <c r="F321" i="6"/>
  <c r="D321" i="6"/>
  <c r="C321" i="6"/>
  <c r="A322" i="6"/>
  <c r="G320" i="6"/>
  <c r="A323" i="6" l="1"/>
  <c r="D322" i="6"/>
  <c r="F322" i="6"/>
  <c r="C322" i="6"/>
  <c r="B322" i="6"/>
  <c r="E322" i="6"/>
  <c r="B323" i="6" l="1"/>
  <c r="C323" i="6"/>
  <c r="D323" i="6"/>
  <c r="F323" i="6"/>
  <c r="E323" i="6"/>
  <c r="A324" i="6"/>
  <c r="G321" i="6"/>
  <c r="G322" i="6"/>
  <c r="C324" i="6" l="1"/>
  <c r="E324" i="6"/>
  <c r="F324" i="6"/>
  <c r="D324" i="6"/>
  <c r="B324" i="6"/>
  <c r="A325" i="6"/>
  <c r="G323" i="6"/>
  <c r="F325" i="6" l="1"/>
  <c r="B325" i="6"/>
  <c r="E325" i="6"/>
  <c r="D325" i="6"/>
  <c r="C325" i="6"/>
  <c r="A326" i="6"/>
  <c r="G324" i="6"/>
  <c r="E326" i="6" l="1"/>
  <c r="B326" i="6"/>
  <c r="D326" i="6"/>
  <c r="F326" i="6"/>
  <c r="C326" i="6"/>
  <c r="A327" i="6"/>
  <c r="G325" i="6"/>
  <c r="C327" i="6" l="1"/>
  <c r="F327" i="6"/>
  <c r="D327" i="6"/>
  <c r="B327" i="6"/>
  <c r="E327" i="6"/>
  <c r="A328" i="6"/>
  <c r="B328" i="6" l="1"/>
  <c r="E328" i="6"/>
  <c r="C328" i="6"/>
  <c r="D328" i="6"/>
  <c r="F328" i="6"/>
  <c r="G326" i="6"/>
  <c r="A329" i="6"/>
  <c r="G327" i="6"/>
  <c r="A330" i="6" l="1"/>
  <c r="C329" i="6"/>
  <c r="E329" i="6"/>
  <c r="D329" i="6"/>
  <c r="B329" i="6"/>
  <c r="F329" i="6"/>
  <c r="G328" i="6"/>
  <c r="A331" i="6" l="1"/>
  <c r="C330" i="6"/>
  <c r="B330" i="6"/>
  <c r="F330" i="6"/>
  <c r="D330" i="6"/>
  <c r="E330" i="6"/>
  <c r="G329" i="6"/>
  <c r="B331" i="6" l="1"/>
  <c r="C331" i="6"/>
  <c r="F331" i="6"/>
  <c r="E331" i="6"/>
  <c r="D331" i="6"/>
  <c r="A332" i="6"/>
  <c r="G330" i="6"/>
  <c r="D332" i="6" l="1"/>
  <c r="C332" i="6"/>
  <c r="B332" i="6"/>
  <c r="E332" i="6"/>
  <c r="F332" i="6"/>
  <c r="A333" i="6"/>
  <c r="A334" i="6" l="1"/>
  <c r="G331" i="6"/>
  <c r="B333" i="6"/>
  <c r="D333" i="6"/>
  <c r="C333" i="6"/>
  <c r="F333" i="6"/>
  <c r="E333" i="6"/>
  <c r="G332" i="6"/>
  <c r="A335" i="6" l="1"/>
  <c r="B334" i="6"/>
  <c r="C334" i="6"/>
  <c r="E334" i="6"/>
  <c r="D334" i="6"/>
  <c r="F334" i="6"/>
  <c r="G333" i="6"/>
  <c r="A336" i="6" l="1"/>
  <c r="C335" i="6"/>
  <c r="D335" i="6"/>
  <c r="F335" i="6"/>
  <c r="B335" i="6"/>
  <c r="E335" i="6"/>
  <c r="G334" i="6"/>
  <c r="B336" i="6" l="1"/>
  <c r="D336" i="6"/>
  <c r="C336" i="6"/>
  <c r="F336" i="6"/>
  <c r="E336" i="6"/>
  <c r="A337" i="6"/>
  <c r="G335" i="6"/>
  <c r="E337" i="6" l="1"/>
  <c r="F337" i="6"/>
  <c r="C337" i="6"/>
  <c r="D337" i="6"/>
  <c r="B337" i="6"/>
  <c r="A338" i="6"/>
  <c r="G336" i="6" l="1"/>
  <c r="A339" i="6"/>
  <c r="B338" i="6"/>
  <c r="D338" i="6"/>
  <c r="F338" i="6"/>
  <c r="E338" i="6"/>
  <c r="C338" i="6"/>
  <c r="G337" i="6"/>
  <c r="A340" i="6" l="1"/>
  <c r="B339" i="6"/>
  <c r="F339" i="6"/>
  <c r="E339" i="6"/>
  <c r="C339" i="6"/>
  <c r="D339" i="6"/>
  <c r="G338" i="6"/>
  <c r="E3" i="3" l="1"/>
  <c r="A341" i="6"/>
  <c r="D340" i="6"/>
  <c r="C340" i="6"/>
  <c r="F340" i="6"/>
  <c r="B340" i="6"/>
  <c r="E340" i="6"/>
  <c r="G3" i="3"/>
  <c r="H3" i="3"/>
  <c r="F8" i="3"/>
  <c r="A342" i="6" l="1"/>
  <c r="C341" i="6"/>
  <c r="D341" i="6"/>
  <c r="F341" i="6"/>
  <c r="B341" i="6"/>
  <c r="E341" i="6"/>
  <c r="G339" i="6"/>
  <c r="E4" i="3"/>
  <c r="H7" i="3"/>
  <c r="E9" i="3"/>
  <c r="G8" i="3"/>
  <c r="E6" i="3"/>
  <c r="F5" i="3"/>
  <c r="H5" i="3"/>
  <c r="H6" i="3"/>
  <c r="E7" i="3"/>
  <c r="G9" i="3"/>
  <c r="F9" i="3"/>
  <c r="G7" i="3"/>
  <c r="E8" i="3"/>
  <c r="H9" i="3"/>
  <c r="G5" i="3"/>
  <c r="F7" i="3"/>
  <c r="G4" i="3"/>
  <c r="H8" i="3"/>
  <c r="G6" i="3"/>
  <c r="F6" i="3"/>
  <c r="G340" i="6"/>
  <c r="B2" i="4"/>
  <c r="B3" i="4" l="1"/>
  <c r="A343" i="6"/>
  <c r="B342" i="6"/>
  <c r="F342" i="6"/>
  <c r="C342" i="6"/>
  <c r="D342" i="6"/>
  <c r="E342" i="6"/>
  <c r="H4" i="3"/>
  <c r="G341" i="6"/>
  <c r="A344" i="6" l="1"/>
  <c r="C343" i="6"/>
  <c r="D343" i="6"/>
  <c r="F343" i="6"/>
  <c r="E343" i="6"/>
  <c r="B343" i="6"/>
  <c r="A345" i="6" l="1"/>
  <c r="C344" i="6"/>
  <c r="E344" i="6"/>
  <c r="B344" i="6"/>
  <c r="F344" i="6"/>
  <c r="D344" i="6"/>
  <c r="G342" i="6"/>
  <c r="G343" i="6"/>
  <c r="A346" i="6" l="1"/>
  <c r="C345" i="6"/>
  <c r="D345" i="6"/>
  <c r="F345" i="6"/>
  <c r="E345" i="6"/>
  <c r="B345" i="6"/>
  <c r="G344" i="6"/>
  <c r="C346" i="6" l="1"/>
  <c r="B346" i="6"/>
  <c r="F346" i="6"/>
  <c r="E346" i="6"/>
  <c r="D346" i="6"/>
  <c r="A347" i="6"/>
  <c r="G345" i="6"/>
  <c r="E347" i="6" l="1"/>
  <c r="D347" i="6"/>
  <c r="F347" i="6"/>
  <c r="B347" i="6"/>
  <c r="C347" i="6"/>
  <c r="A348" i="6"/>
  <c r="G346" i="6"/>
  <c r="A349" i="6" l="1"/>
  <c r="B348" i="6"/>
  <c r="F348" i="6"/>
  <c r="E348" i="6"/>
  <c r="C348" i="6"/>
  <c r="D348" i="6"/>
  <c r="G347" i="6"/>
  <c r="A350" i="6" l="1"/>
  <c r="B349" i="6"/>
  <c r="F349" i="6"/>
  <c r="E349" i="6"/>
  <c r="D349" i="6"/>
  <c r="C349" i="6"/>
  <c r="G348" i="6"/>
  <c r="A351" i="6" l="1"/>
  <c r="B350" i="6"/>
  <c r="F350" i="6"/>
  <c r="E350" i="6"/>
  <c r="D350" i="6"/>
  <c r="C350" i="6"/>
  <c r="G349" i="6" l="1"/>
  <c r="D351" i="6"/>
  <c r="F351" i="6"/>
  <c r="B351" i="6"/>
  <c r="C351" i="6"/>
  <c r="E351" i="6"/>
  <c r="A352" i="6"/>
  <c r="G350" i="6"/>
  <c r="C352" i="6" l="1"/>
  <c r="E352" i="6"/>
  <c r="D352" i="6"/>
  <c r="B352" i="6"/>
  <c r="F352" i="6"/>
  <c r="A353" i="6"/>
  <c r="B14" i="4"/>
  <c r="G351" i="6"/>
  <c r="C353" i="6" l="1"/>
  <c r="D353" i="6"/>
  <c r="F353" i="6"/>
  <c r="E353" i="6"/>
  <c r="B353" i="6"/>
  <c r="A354" i="6"/>
  <c r="J3" i="5"/>
  <c r="J4" i="5"/>
  <c r="J2" i="5"/>
  <c r="G352" i="6"/>
  <c r="A355" i="6" l="1"/>
  <c r="C354" i="6"/>
  <c r="F354" i="6"/>
  <c r="E354" i="6"/>
  <c r="B354" i="6"/>
  <c r="D354" i="6"/>
  <c r="G353" i="6"/>
  <c r="A356" i="6" l="1"/>
  <c r="D355" i="6"/>
  <c r="E355" i="6"/>
  <c r="C355" i="6"/>
  <c r="B355" i="6"/>
  <c r="F355" i="6"/>
  <c r="G354" i="6"/>
  <c r="A357" i="6" l="1"/>
  <c r="E356" i="6"/>
  <c r="C356" i="6"/>
  <c r="D356" i="6"/>
  <c r="F356" i="6"/>
  <c r="B356" i="6"/>
  <c r="B16" i="4"/>
  <c r="G355" i="6"/>
  <c r="A358" i="6" l="1"/>
  <c r="C357" i="6"/>
  <c r="D357" i="6"/>
  <c r="E357" i="6"/>
  <c r="B357" i="6"/>
  <c r="F357" i="6"/>
  <c r="J10" i="2"/>
  <c r="J5" i="2"/>
  <c r="J4" i="2"/>
  <c r="J3" i="2"/>
  <c r="J7" i="2"/>
  <c r="J14" i="2"/>
  <c r="J2" i="2"/>
  <c r="J11" i="2"/>
  <c r="J12" i="2"/>
  <c r="J13" i="2"/>
  <c r="J6" i="2"/>
  <c r="J8" i="2"/>
  <c r="J9" i="2"/>
  <c r="B15" i="4"/>
  <c r="G356" i="6"/>
  <c r="A359" i="6" l="1"/>
  <c r="B358" i="6"/>
  <c r="E358" i="6"/>
  <c r="F358" i="6"/>
  <c r="C358" i="6"/>
  <c r="D358" i="6"/>
  <c r="J8" i="3"/>
  <c r="J2" i="3"/>
  <c r="J4" i="3"/>
  <c r="J5" i="3"/>
  <c r="J6" i="3"/>
  <c r="J7" i="3"/>
  <c r="J3" i="3"/>
  <c r="J9" i="3"/>
  <c r="B13" i="4"/>
  <c r="G357" i="6"/>
  <c r="A360" i="6" l="1"/>
  <c r="C359" i="6"/>
  <c r="B359" i="6"/>
  <c r="F359" i="6"/>
  <c r="D359" i="6"/>
  <c r="E359" i="6"/>
  <c r="G358" i="6"/>
  <c r="G4" i="9" l="1"/>
  <c r="G3" i="9"/>
  <c r="A361" i="6"/>
  <c r="C360" i="6"/>
  <c r="E360" i="6"/>
  <c r="F360" i="6"/>
  <c r="B360" i="6"/>
  <c r="D360" i="6"/>
  <c r="H2" i="3"/>
  <c r="G359" i="6"/>
  <c r="A362" i="6" l="1"/>
  <c r="D361" i="6"/>
  <c r="C361" i="6"/>
  <c r="F361" i="6"/>
  <c r="B361" i="6"/>
  <c r="E361" i="6"/>
  <c r="G360" i="6"/>
  <c r="D362" i="6" l="1"/>
  <c r="C362" i="6"/>
  <c r="B362" i="6"/>
  <c r="E362" i="6"/>
  <c r="F362" i="6"/>
  <c r="A363" i="6"/>
  <c r="G361" i="6"/>
  <c r="A364" i="6" l="1"/>
  <c r="B363" i="6"/>
  <c r="F363" i="6"/>
  <c r="E363" i="6"/>
  <c r="C363" i="6"/>
  <c r="D363" i="6"/>
  <c r="G362" i="6"/>
  <c r="A365" i="6" l="1"/>
  <c r="D364" i="6"/>
  <c r="E364" i="6"/>
  <c r="B364" i="6"/>
  <c r="C364" i="6"/>
  <c r="F364" i="6"/>
  <c r="G363" i="6"/>
  <c r="B365" i="6" l="1"/>
  <c r="D365" i="6"/>
  <c r="E365" i="6"/>
  <c r="F365" i="6"/>
  <c r="C365" i="6"/>
  <c r="A366" i="6"/>
  <c r="G364" i="6"/>
  <c r="B366" i="6" l="1"/>
  <c r="E366" i="6"/>
  <c r="D366" i="6"/>
  <c r="C366" i="6"/>
  <c r="F366" i="6"/>
  <c r="A367" i="6"/>
  <c r="G365" i="6"/>
  <c r="A368" i="6" l="1"/>
  <c r="C367" i="6"/>
  <c r="D367" i="6"/>
  <c r="F367" i="6"/>
  <c r="B367" i="6"/>
  <c r="E367" i="6"/>
  <c r="G366" i="6" l="1"/>
  <c r="A369" i="6"/>
  <c r="B368" i="6"/>
  <c r="F368" i="6"/>
  <c r="D368" i="6"/>
  <c r="E368" i="6"/>
  <c r="C368" i="6"/>
  <c r="G367" i="6"/>
  <c r="H2" i="9" l="1"/>
  <c r="A370" i="6"/>
  <c r="B369" i="6"/>
  <c r="E369" i="6"/>
  <c r="C369" i="6"/>
  <c r="F369" i="6"/>
  <c r="D369" i="6"/>
  <c r="G368" i="6"/>
  <c r="A371" i="6" l="1"/>
  <c r="C370" i="6"/>
  <c r="E370" i="6"/>
  <c r="D370" i="6"/>
  <c r="F370" i="6"/>
  <c r="B370" i="6"/>
  <c r="G369" i="6"/>
  <c r="A372" i="6" l="1"/>
  <c r="B371" i="6"/>
  <c r="F371" i="6"/>
  <c r="C371" i="6"/>
  <c r="D371" i="6"/>
  <c r="E371" i="6"/>
  <c r="H4" i="9"/>
  <c r="H3" i="9"/>
  <c r="G370" i="6"/>
  <c r="A373" i="6" l="1"/>
  <c r="F372" i="6"/>
  <c r="E372" i="6"/>
  <c r="D372" i="6"/>
  <c r="C372" i="6"/>
  <c r="B372" i="6"/>
  <c r="G371" i="6"/>
  <c r="A374" i="6" l="1"/>
  <c r="B373" i="6"/>
  <c r="F373" i="6"/>
  <c r="C373" i="6"/>
  <c r="D373" i="6"/>
  <c r="E373" i="6"/>
  <c r="G372" i="6"/>
  <c r="A375" i="6" l="1"/>
  <c r="B374" i="6"/>
  <c r="F374" i="6"/>
  <c r="E374" i="6"/>
  <c r="D374" i="6"/>
  <c r="C374" i="6"/>
  <c r="G373" i="6"/>
  <c r="A376" i="6" l="1"/>
  <c r="C375" i="6"/>
  <c r="E375" i="6"/>
  <c r="F375" i="6"/>
  <c r="D375" i="6"/>
  <c r="B375" i="6"/>
  <c r="G374" i="6"/>
  <c r="A377" i="6" l="1"/>
  <c r="C376" i="6"/>
  <c r="E376" i="6"/>
  <c r="F376" i="6"/>
  <c r="D376" i="6"/>
  <c r="B376" i="6"/>
  <c r="G375" i="6"/>
  <c r="A378" i="6" l="1"/>
  <c r="C377" i="6"/>
  <c r="F377" i="6"/>
  <c r="E377" i="6"/>
  <c r="D377" i="6"/>
  <c r="B377" i="6"/>
  <c r="G376" i="6"/>
  <c r="A379" i="6" l="1"/>
  <c r="D378" i="6"/>
  <c r="C378" i="6"/>
  <c r="B378" i="6"/>
  <c r="F378" i="6"/>
  <c r="E378" i="6"/>
  <c r="G377" i="6"/>
  <c r="A380" i="6" l="1"/>
  <c r="C379" i="6"/>
  <c r="D379" i="6"/>
  <c r="F379" i="6"/>
  <c r="B379" i="6"/>
  <c r="E379" i="6"/>
  <c r="G378" i="6"/>
  <c r="A381" i="6" l="1"/>
  <c r="C380" i="6"/>
  <c r="D380" i="6"/>
  <c r="F380" i="6"/>
  <c r="E380" i="6"/>
  <c r="B380" i="6"/>
  <c r="G379" i="6"/>
  <c r="B381" i="6" l="1"/>
  <c r="F381" i="6"/>
  <c r="C381" i="6"/>
  <c r="E381" i="6"/>
  <c r="D381" i="6"/>
  <c r="A382" i="6"/>
  <c r="G380" i="6"/>
  <c r="A383" i="6" l="1"/>
  <c r="B382" i="6"/>
  <c r="C382" i="6"/>
  <c r="F382" i="6"/>
  <c r="E382" i="6"/>
  <c r="D382" i="6"/>
  <c r="G381" i="6"/>
  <c r="A384" i="6" l="1"/>
  <c r="B383" i="6"/>
  <c r="F383" i="6"/>
  <c r="C383" i="6"/>
  <c r="E383" i="6"/>
  <c r="D383" i="6"/>
  <c r="G382" i="6"/>
  <c r="A385" i="6" l="1"/>
  <c r="B384" i="6"/>
  <c r="D384" i="6"/>
  <c r="E384" i="6"/>
  <c r="F384" i="6"/>
  <c r="C384" i="6"/>
  <c r="G383" i="6"/>
  <c r="A386" i="6" l="1"/>
  <c r="E385" i="6"/>
  <c r="F385" i="6"/>
  <c r="D385" i="6"/>
  <c r="B385" i="6"/>
  <c r="C385" i="6"/>
  <c r="G384" i="6"/>
  <c r="A387" i="6" l="1"/>
  <c r="C386" i="6"/>
  <c r="B386" i="6"/>
  <c r="F386" i="6"/>
  <c r="D386" i="6"/>
  <c r="E386" i="6"/>
  <c r="G385" i="6"/>
  <c r="A388" i="6" l="1"/>
  <c r="B387" i="6"/>
  <c r="C387" i="6"/>
  <c r="E387" i="6"/>
  <c r="D387" i="6"/>
  <c r="F387" i="6"/>
  <c r="G386" i="6"/>
  <c r="A389" i="6" l="1"/>
  <c r="B388" i="6"/>
  <c r="E388" i="6"/>
  <c r="D388" i="6"/>
  <c r="F388" i="6"/>
  <c r="C388" i="6"/>
  <c r="G387" i="6"/>
  <c r="A390" i="6" l="1"/>
  <c r="F389" i="6"/>
  <c r="C389" i="6"/>
  <c r="B389" i="6"/>
  <c r="E389" i="6"/>
  <c r="D389" i="6"/>
  <c r="G388" i="6"/>
  <c r="A391" i="6" l="1"/>
  <c r="D390" i="6"/>
  <c r="C390" i="6"/>
  <c r="F390" i="6"/>
  <c r="B390" i="6"/>
  <c r="E390" i="6"/>
  <c r="G389" i="6" l="1"/>
  <c r="D391" i="6"/>
  <c r="E391" i="6"/>
  <c r="C391" i="6"/>
  <c r="B391" i="6"/>
  <c r="F391" i="6"/>
  <c r="A392" i="6"/>
  <c r="G390" i="6"/>
  <c r="A393" i="6" l="1"/>
  <c r="E392" i="6"/>
  <c r="B392" i="6"/>
  <c r="C392" i="6"/>
  <c r="F392" i="6"/>
  <c r="D392" i="6"/>
  <c r="B8" i="4"/>
  <c r="B9" i="4"/>
  <c r="B12" i="4"/>
  <c r="H4" i="1"/>
  <c r="H5" i="1"/>
  <c r="G391" i="6" l="1"/>
  <c r="A394" i="6"/>
  <c r="B393" i="6"/>
  <c r="F393" i="6"/>
  <c r="C393" i="6"/>
  <c r="E393" i="6"/>
  <c r="D393" i="6"/>
  <c r="G392" i="6"/>
  <c r="A395" i="6" l="1"/>
  <c r="C394" i="6"/>
  <c r="B394" i="6"/>
  <c r="E394" i="6"/>
  <c r="D394" i="6"/>
  <c r="F394" i="6"/>
  <c r="G393" i="6"/>
  <c r="A396" i="6" l="1"/>
  <c r="C395" i="6"/>
  <c r="E395" i="6"/>
  <c r="B395" i="6"/>
  <c r="D395" i="6"/>
  <c r="F395" i="6"/>
  <c r="G394" i="6"/>
  <c r="B396" i="6" l="1"/>
  <c r="F396" i="6"/>
  <c r="E396" i="6"/>
  <c r="C396" i="6"/>
  <c r="D396" i="6"/>
  <c r="A397" i="6"/>
  <c r="G395" i="6"/>
  <c r="A398" i="6" l="1"/>
  <c r="B397" i="6"/>
  <c r="D397" i="6"/>
  <c r="F397" i="6"/>
  <c r="C397" i="6"/>
  <c r="E397" i="6"/>
  <c r="G396" i="6"/>
  <c r="A399" i="6" l="1"/>
  <c r="E398" i="6"/>
  <c r="D398" i="6"/>
  <c r="B398" i="6"/>
  <c r="F398" i="6"/>
  <c r="C398" i="6"/>
  <c r="G397" i="6"/>
  <c r="C399" i="6" l="1"/>
  <c r="F399" i="6"/>
  <c r="B399" i="6"/>
  <c r="D399" i="6"/>
  <c r="E399" i="6"/>
  <c r="A400" i="6"/>
  <c r="J4" i="9"/>
  <c r="J3" i="9"/>
  <c r="J2" i="9"/>
  <c r="J2" i="8" s="1"/>
  <c r="J3" i="8" s="1"/>
  <c r="J4" i="8" s="1"/>
  <c r="J5" i="8" s="1"/>
  <c r="G398" i="6"/>
  <c r="A401" i="6" l="1"/>
  <c r="C400" i="6"/>
  <c r="E400" i="6"/>
  <c r="F400" i="6"/>
  <c r="D400" i="6"/>
  <c r="B400" i="6"/>
  <c r="G399" i="6"/>
  <c r="A402" i="6" l="1"/>
  <c r="B401" i="6"/>
  <c r="F401" i="6"/>
  <c r="D401" i="6"/>
  <c r="E401" i="6"/>
  <c r="C401" i="6"/>
  <c r="G400" i="6"/>
  <c r="A403" i="6" l="1"/>
  <c r="B402" i="6"/>
  <c r="F402" i="6"/>
  <c r="C402" i="6"/>
  <c r="E402" i="6"/>
  <c r="D402" i="6"/>
  <c r="G401" i="6"/>
  <c r="B403" i="6" l="1"/>
  <c r="D403" i="6"/>
  <c r="E403" i="6"/>
  <c r="C403" i="6"/>
  <c r="F403" i="6"/>
  <c r="A404" i="6"/>
  <c r="G402" i="6"/>
  <c r="C404" i="6" l="1"/>
  <c r="E404" i="6"/>
  <c r="F404" i="6"/>
  <c r="B404" i="6"/>
  <c r="D404" i="6"/>
  <c r="A405" i="6"/>
  <c r="G403" i="6"/>
  <c r="A406" i="6" l="1"/>
  <c r="C405" i="6"/>
  <c r="B405" i="6"/>
  <c r="E405" i="6"/>
  <c r="D405" i="6"/>
  <c r="F405" i="6"/>
  <c r="G404" i="6"/>
  <c r="A407" i="6" l="1"/>
  <c r="B406" i="6"/>
  <c r="F406" i="6"/>
  <c r="D406" i="6"/>
  <c r="C406" i="6"/>
  <c r="E406" i="6"/>
  <c r="G405" i="6"/>
  <c r="A408" i="6" l="1"/>
  <c r="F407" i="6"/>
  <c r="E407" i="6"/>
  <c r="C407" i="6"/>
  <c r="B407" i="6"/>
  <c r="D407" i="6"/>
  <c r="G406" i="6"/>
  <c r="A409" i="6" l="1"/>
  <c r="C408" i="6"/>
  <c r="B408" i="6"/>
  <c r="D408" i="6"/>
  <c r="E408" i="6"/>
  <c r="F408" i="6"/>
  <c r="G407" i="6"/>
  <c r="A410" i="6" l="1"/>
  <c r="B409" i="6"/>
  <c r="C409" i="6"/>
  <c r="E409" i="6"/>
  <c r="D409" i="6"/>
  <c r="F409" i="6"/>
  <c r="G408" i="6"/>
  <c r="A411" i="6" l="1"/>
  <c r="C410" i="6"/>
  <c r="B410" i="6"/>
  <c r="E410" i="6"/>
  <c r="F410" i="6"/>
  <c r="D410" i="6"/>
  <c r="G409" i="6"/>
  <c r="A412" i="6" l="1"/>
  <c r="B411" i="6"/>
  <c r="F411" i="6"/>
  <c r="C411" i="6"/>
  <c r="E411" i="6"/>
  <c r="D411" i="6"/>
  <c r="G410" i="6"/>
  <c r="A413" i="6" l="1"/>
  <c r="B412" i="6"/>
  <c r="D412" i="6"/>
  <c r="C412" i="6"/>
  <c r="E412" i="6"/>
  <c r="F412" i="6"/>
  <c r="G411" i="6"/>
  <c r="B413" i="6" l="1"/>
  <c r="F413" i="6"/>
  <c r="D413" i="6"/>
  <c r="C413" i="6"/>
  <c r="E413" i="6"/>
  <c r="A414" i="6"/>
  <c r="G412" i="6"/>
  <c r="E7" i="13" a="1"/>
  <c r="E7" i="13" s="1"/>
  <c r="B7" i="13" a="1"/>
  <c r="B7" i="13" s="1"/>
  <c r="E6" i="13" a="1"/>
  <c r="E6" i="13" s="1"/>
  <c r="B6" i="13" a="1"/>
  <c r="B6" i="13" s="1"/>
  <c r="E5" i="13" a="1"/>
  <c r="E5" i="13" s="1"/>
  <c r="C6" i="12" a="1"/>
  <c r="C6" i="12" s="1"/>
  <c r="E4" i="13" a="1"/>
  <c r="E4" i="13" s="1"/>
  <c r="B4" i="13" a="1"/>
  <c r="B4" i="13" s="1"/>
  <c r="E3" i="13" a="1"/>
  <c r="E3" i="13" s="1"/>
  <c r="B3" i="13" a="1"/>
  <c r="B3" i="13" s="1"/>
  <c r="E2" i="13" a="1"/>
  <c r="E2" i="13" s="1"/>
  <c r="B2" i="13" a="1"/>
  <c r="B2" i="13" s="1"/>
  <c r="C5" i="13" a="1"/>
  <c r="C5" i="13" s="1"/>
  <c r="D5" i="13" l="1" a="1"/>
  <c r="D5" i="13" s="1"/>
  <c r="B5" i="13" a="1"/>
  <c r="B5" i="13" s="1"/>
  <c r="A415" i="6"/>
  <c r="F414" i="6"/>
  <c r="D414" i="6"/>
  <c r="C414" i="6"/>
  <c r="E414" i="6"/>
  <c r="B414" i="6"/>
  <c r="C8" i="12" a="1"/>
  <c r="C8" i="12" s="1"/>
  <c r="C7" i="12" a="1"/>
  <c r="C7" i="12" s="1"/>
  <c r="G413" i="6"/>
  <c r="G5" i="13" l="1" a="1"/>
  <c r="G5" i="13" s="1"/>
  <c r="F5" i="13" a="1"/>
  <c r="F5" i="13" s="1"/>
  <c r="D4" i="13" a="1"/>
  <c r="D4" i="13" s="1"/>
  <c r="C4" i="13" a="1"/>
  <c r="C4" i="13" s="1"/>
  <c r="A416" i="6"/>
  <c r="F415" i="6"/>
  <c r="E415" i="6"/>
  <c r="D415" i="6"/>
  <c r="B415" i="6"/>
  <c r="C415" i="6"/>
  <c r="E6" i="12" a="1"/>
  <c r="E6" i="12" s="1"/>
  <c r="B6" i="12"/>
  <c r="G414" i="6"/>
  <c r="A417" i="6" l="1"/>
  <c r="F416" i="6"/>
  <c r="D416" i="6"/>
  <c r="C416" i="6"/>
  <c r="E416" i="6"/>
  <c r="B416" i="6"/>
  <c r="C5" i="12" a="1"/>
  <c r="C5" i="12" s="1"/>
  <c r="G415" i="6" l="1"/>
  <c r="A418" i="6"/>
  <c r="E417" i="6"/>
  <c r="B417" i="6"/>
  <c r="F417" i="6"/>
  <c r="D417" i="6"/>
  <c r="C417" i="6"/>
  <c r="G4" i="13" a="1"/>
  <c r="G4" i="13" s="1"/>
  <c r="F4" i="13" a="1"/>
  <c r="F4" i="13" s="1"/>
  <c r="G416" i="6"/>
  <c r="C4" i="12" a="1"/>
  <c r="C4" i="12" s="1"/>
  <c r="A419" i="6" l="1"/>
  <c r="B418" i="6"/>
  <c r="E418" i="6"/>
  <c r="D418" i="6"/>
  <c r="C418" i="6"/>
  <c r="F418" i="6"/>
  <c r="E5" i="12" a="1"/>
  <c r="E5" i="12" s="1"/>
  <c r="B5" i="12"/>
  <c r="G417" i="6"/>
  <c r="A420" i="6" l="1"/>
  <c r="F419" i="6"/>
  <c r="D419" i="6"/>
  <c r="C419" i="6"/>
  <c r="E419" i="6"/>
  <c r="B419" i="6"/>
  <c r="G418" i="6"/>
  <c r="A421" i="6" l="1"/>
  <c r="B420" i="6"/>
  <c r="E420" i="6"/>
  <c r="D420" i="6"/>
  <c r="F420" i="6"/>
  <c r="C420" i="6"/>
  <c r="G419" i="6"/>
  <c r="A422" i="6" l="1"/>
  <c r="D421" i="6"/>
  <c r="B421" i="6"/>
  <c r="C421" i="6"/>
  <c r="E421" i="6"/>
  <c r="F421" i="6"/>
  <c r="G420" i="6"/>
  <c r="F422" i="6" l="1"/>
  <c r="E422" i="6"/>
  <c r="C422" i="6"/>
  <c r="D422" i="6"/>
  <c r="B422" i="6"/>
  <c r="A423" i="6"/>
  <c r="G421" i="6"/>
  <c r="A424" i="6" l="1"/>
  <c r="F423" i="6"/>
  <c r="E423" i="6"/>
  <c r="B423" i="6"/>
  <c r="C423" i="6"/>
  <c r="D423" i="6"/>
  <c r="G422" i="6"/>
  <c r="A425" i="6" l="1"/>
  <c r="E424" i="6"/>
  <c r="D424" i="6"/>
  <c r="B424" i="6"/>
  <c r="F424" i="6"/>
  <c r="C424" i="6"/>
  <c r="G423" i="6"/>
  <c r="A426" i="6" l="1"/>
  <c r="E425" i="6"/>
  <c r="D425" i="6"/>
  <c r="C425" i="6"/>
  <c r="F425" i="6"/>
  <c r="B425" i="6"/>
  <c r="G424" i="6"/>
  <c r="D3" i="13" l="1" a="1"/>
  <c r="D3" i="13" s="1"/>
  <c r="C3" i="13" a="1"/>
  <c r="C3" i="13" s="1"/>
  <c r="A427" i="6"/>
  <c r="C426" i="6"/>
  <c r="D426" i="6"/>
  <c r="F426" i="6"/>
  <c r="B426" i="6"/>
  <c r="E426" i="6"/>
  <c r="G3" i="13" a="1"/>
  <c r="G3" i="13" s="1"/>
  <c r="F3" i="13" a="1"/>
  <c r="F3" i="13" s="1"/>
  <c r="G425" i="6"/>
  <c r="D6" i="13" l="1" a="1"/>
  <c r="D6" i="13" s="1"/>
  <c r="C6" i="13" a="1"/>
  <c r="C6" i="13" s="1"/>
  <c r="E4" i="12" a="1"/>
  <c r="E4" i="12" s="1"/>
  <c r="B4" i="12"/>
  <c r="A428" i="6"/>
  <c r="C427" i="6"/>
  <c r="F427" i="6"/>
  <c r="E427" i="6"/>
  <c r="B427" i="6"/>
  <c r="D427" i="6"/>
  <c r="G6" i="13" a="1"/>
  <c r="G6" i="13" s="1"/>
  <c r="F6" i="13" a="1"/>
  <c r="F6" i="13" s="1"/>
  <c r="G426" i="6"/>
  <c r="D7" i="13" l="1" a="1"/>
  <c r="D7" i="13" s="1"/>
  <c r="C7" i="13" a="1"/>
  <c r="C7" i="13" s="1"/>
  <c r="A429" i="6"/>
  <c r="C428" i="6"/>
  <c r="F428" i="6"/>
  <c r="E428" i="6"/>
  <c r="D428" i="6"/>
  <c r="B428" i="6"/>
  <c r="D2" i="13" a="1"/>
  <c r="D2" i="13" s="1"/>
  <c r="C2" i="13" a="1"/>
  <c r="C2" i="13" s="1"/>
  <c r="G7" i="13" a="1"/>
  <c r="G7" i="13" s="1"/>
  <c r="F7" i="13" a="1"/>
  <c r="F7" i="13" s="1"/>
  <c r="E7" i="12" a="1"/>
  <c r="E7" i="12" s="1"/>
  <c r="B7" i="12"/>
  <c r="G427" i="6"/>
  <c r="F2" i="13" a="1"/>
  <c r="F2" i="13" s="1"/>
  <c r="C3" i="12" a="1"/>
  <c r="C3" i="12" s="1"/>
  <c r="A430" i="6" l="1"/>
  <c r="C429" i="6"/>
  <c r="E429" i="6"/>
  <c r="F429" i="6"/>
  <c r="B429" i="6"/>
  <c r="D429" i="6"/>
  <c r="E8" i="12" a="1"/>
  <c r="E8" i="12" s="1"/>
  <c r="B8" i="12"/>
  <c r="D3" i="12" a="1"/>
  <c r="D3" i="12" s="1"/>
  <c r="C9" i="12" a="1"/>
  <c r="C9" i="12" s="1"/>
  <c r="G428" i="6"/>
  <c r="G2" i="13" a="1"/>
  <c r="G2" i="13" s="1"/>
  <c r="F8" i="12" l="1" a="1"/>
  <c r="F8" i="12" s="1"/>
  <c r="D8" i="12" a="1"/>
  <c r="D8" i="12" s="1"/>
  <c r="F6" i="12" a="1"/>
  <c r="F6" i="12" s="1"/>
  <c r="D6" i="12" a="1"/>
  <c r="D6" i="12" s="1"/>
  <c r="A431" i="6"/>
  <c r="C430" i="6"/>
  <c r="E430" i="6"/>
  <c r="D430" i="6"/>
  <c r="B430" i="6"/>
  <c r="F430" i="6"/>
  <c r="F4" i="12" a="1"/>
  <c r="F4" i="12" s="1"/>
  <c r="D4" i="12" a="1"/>
  <c r="D4" i="12" s="1"/>
  <c r="F5" i="12" a="1"/>
  <c r="F5" i="12" s="1"/>
  <c r="D5" i="12" a="1"/>
  <c r="D5" i="12" s="1"/>
  <c r="F7" i="12" a="1"/>
  <c r="F7" i="12" s="1"/>
  <c r="D7" i="12" a="1"/>
  <c r="D7" i="12" s="1"/>
  <c r="D9" i="12" a="1"/>
  <c r="D9" i="12" s="1"/>
  <c r="G429" i="6"/>
  <c r="A432" i="6" l="1"/>
  <c r="C431" i="6"/>
  <c r="F431" i="6"/>
  <c r="E431" i="6"/>
  <c r="B431" i="6"/>
  <c r="D431" i="6"/>
  <c r="G430" i="6"/>
  <c r="A433" i="6" l="1"/>
  <c r="C432" i="6"/>
  <c r="B432" i="6"/>
  <c r="E432" i="6"/>
  <c r="D432" i="6"/>
  <c r="F432" i="6"/>
  <c r="G431" i="6"/>
  <c r="G5" i="8" l="1"/>
  <c r="A434" i="6"/>
  <c r="E433" i="6"/>
  <c r="D433" i="6"/>
  <c r="F433" i="6"/>
  <c r="B433" i="6"/>
  <c r="C433" i="6"/>
  <c r="G432" i="6"/>
  <c r="A435" i="6" l="1"/>
  <c r="F434" i="6"/>
  <c r="E434" i="6"/>
  <c r="B434" i="6"/>
  <c r="D434" i="6"/>
  <c r="G433" i="6"/>
  <c r="A436" i="6" l="1"/>
  <c r="F435" i="6"/>
  <c r="E435" i="6"/>
  <c r="B435" i="6"/>
  <c r="D435" i="6"/>
  <c r="A437" i="6" l="1"/>
  <c r="B436" i="6"/>
  <c r="F436" i="6"/>
  <c r="D436" i="6"/>
  <c r="E436" i="6"/>
  <c r="B3" i="12"/>
  <c r="A438" i="6" l="1"/>
  <c r="C434" i="6"/>
  <c r="B437" i="6"/>
  <c r="E437" i="6"/>
  <c r="D437" i="6"/>
  <c r="F437" i="6"/>
  <c r="G434" i="6"/>
  <c r="C435" i="6" l="1"/>
  <c r="G435" i="6"/>
  <c r="F3" i="12" a="1"/>
  <c r="F3" i="12" s="1"/>
  <c r="E3" i="12" a="1"/>
  <c r="E3" i="12" s="1"/>
  <c r="A439" i="6"/>
  <c r="G436" i="6"/>
  <c r="B438" i="6"/>
  <c r="E438" i="6"/>
  <c r="F438" i="6"/>
  <c r="D438" i="6"/>
  <c r="A440" i="6" l="1"/>
  <c r="F439" i="6"/>
  <c r="D439" i="6"/>
  <c r="B439" i="6"/>
  <c r="E439" i="6"/>
  <c r="C436" i="6"/>
  <c r="H5" i="8"/>
  <c r="C437" i="6" l="1"/>
  <c r="A441" i="6"/>
  <c r="D440" i="6"/>
  <c r="F440" i="6"/>
  <c r="E440" i="6"/>
  <c r="B440" i="6"/>
  <c r="A442" i="6" l="1"/>
  <c r="D441" i="6"/>
  <c r="E441" i="6"/>
  <c r="B441" i="6"/>
  <c r="F441" i="6"/>
  <c r="G438" i="6"/>
  <c r="C438" i="6"/>
  <c r="C439" i="6"/>
  <c r="A443" i="6" l="1"/>
  <c r="B442" i="6"/>
  <c r="E442" i="6"/>
  <c r="D442" i="6"/>
  <c r="F442" i="6"/>
  <c r="G3" i="8"/>
  <c r="H3" i="8"/>
  <c r="H2" i="8" l="1"/>
  <c r="H4" i="8"/>
  <c r="A444" i="6"/>
  <c r="E443" i="6"/>
  <c r="D443" i="6"/>
  <c r="F443" i="6"/>
  <c r="B443" i="6"/>
  <c r="G440" i="6"/>
  <c r="G441" i="6"/>
  <c r="A445" i="6" l="1"/>
  <c r="B444" i="6"/>
  <c r="F444" i="6"/>
  <c r="E444" i="6"/>
  <c r="D444" i="6"/>
  <c r="C441" i="6"/>
  <c r="C442" i="6" l="1"/>
  <c r="G442" i="6"/>
  <c r="A446" i="6"/>
  <c r="D445" i="6"/>
  <c r="D446" i="6" s="1"/>
  <c r="B445" i="6"/>
  <c r="F445" i="6"/>
  <c r="F446" i="6" s="1"/>
  <c r="E445" i="6"/>
  <c r="G443" i="6"/>
  <c r="C443" i="6" l="1"/>
  <c r="A447" i="6"/>
  <c r="E446" i="6"/>
  <c r="E447" i="6" s="1"/>
  <c r="B446" i="6"/>
  <c r="B2" i="12"/>
  <c r="B9" i="12" s="1"/>
  <c r="G444" i="6" l="1"/>
  <c r="A448" i="6"/>
  <c r="F447" i="6"/>
  <c r="B447" i="6"/>
  <c r="D447" i="6"/>
  <c r="C444" i="6"/>
  <c r="F9" i="12" a="1"/>
  <c r="F9" i="12" s="1"/>
  <c r="E9" i="12" a="1"/>
  <c r="E9" i="12" s="1"/>
  <c r="G445" i="6"/>
  <c r="A449" i="6" l="1"/>
  <c r="B448" i="6"/>
  <c r="D448" i="6"/>
  <c r="F448" i="6"/>
  <c r="E448" i="6"/>
  <c r="C445" i="6"/>
  <c r="B6" i="4"/>
  <c r="C446" i="6" l="1"/>
  <c r="G446" i="6"/>
  <c r="A450" i="6"/>
  <c r="E449" i="6"/>
  <c r="D449" i="6"/>
  <c r="B449" i="6"/>
  <c r="F449" i="6"/>
  <c r="G447" i="6"/>
  <c r="A451" i="6" l="1"/>
  <c r="B450" i="6"/>
  <c r="D450" i="6"/>
  <c r="E450" i="6"/>
  <c r="F450" i="6"/>
  <c r="G448" i="6"/>
  <c r="C447" i="6"/>
  <c r="C448" i="6" l="1"/>
  <c r="A452" i="6"/>
  <c r="E451" i="6"/>
  <c r="D451" i="6"/>
  <c r="F451" i="6"/>
  <c r="B451" i="6"/>
  <c r="G449" i="6"/>
  <c r="A453" i="6" l="1"/>
  <c r="E452" i="6"/>
  <c r="F452" i="6"/>
  <c r="B452" i="6"/>
  <c r="D452" i="6"/>
  <c r="C449" i="6"/>
  <c r="A454" i="6" l="1"/>
  <c r="D453" i="6"/>
  <c r="E453" i="6"/>
  <c r="B453" i="6"/>
  <c r="F453" i="6"/>
  <c r="C450" i="6"/>
  <c r="A455" i="6" l="1"/>
  <c r="B454" i="6"/>
  <c r="D454" i="6"/>
  <c r="E454" i="6"/>
  <c r="F454" i="6"/>
  <c r="G451" i="6"/>
  <c r="C451" i="6"/>
  <c r="C452" i="6" l="1"/>
  <c r="A456" i="6"/>
  <c r="F455" i="6"/>
  <c r="E455" i="6"/>
  <c r="D455" i="6"/>
  <c r="B455" i="6"/>
  <c r="A457" i="6" l="1"/>
  <c r="B456" i="6"/>
  <c r="F456" i="6"/>
  <c r="D456" i="6"/>
  <c r="E456" i="6"/>
  <c r="C453" i="6"/>
  <c r="G454" i="6"/>
  <c r="G453" i="6"/>
  <c r="A458" i="6" l="1"/>
  <c r="C454" i="6"/>
  <c r="F457" i="6"/>
  <c r="D457" i="6"/>
  <c r="B457" i="6"/>
  <c r="E457" i="6"/>
  <c r="G455" i="6"/>
  <c r="C455" i="6" l="1"/>
  <c r="A459" i="6"/>
  <c r="B458" i="6"/>
  <c r="D458" i="6"/>
  <c r="F458" i="6"/>
  <c r="E458" i="6"/>
  <c r="G456" i="6"/>
  <c r="A460" i="6" l="1"/>
  <c r="B459" i="6"/>
  <c r="E459" i="6"/>
  <c r="F459" i="6"/>
  <c r="D459" i="6"/>
  <c r="C456" i="6"/>
  <c r="E460" i="6" l="1"/>
  <c r="F460" i="6"/>
  <c r="B460" i="6"/>
  <c r="D460" i="6"/>
  <c r="A461" i="6"/>
  <c r="G457" i="6"/>
  <c r="C457" i="6"/>
  <c r="F461" i="6" l="1"/>
  <c r="E461" i="6"/>
  <c r="B461" i="6"/>
  <c r="D461" i="6"/>
  <c r="G458" i="6"/>
  <c r="A462" i="6"/>
  <c r="C458" i="6"/>
  <c r="A463" i="6" l="1"/>
  <c r="C459" i="6"/>
  <c r="F462" i="6"/>
  <c r="B462" i="6"/>
  <c r="D462" i="6"/>
  <c r="E462" i="6"/>
  <c r="G460" i="6"/>
  <c r="C460" i="6" l="1"/>
  <c r="B463" i="6"/>
  <c r="E463" i="6"/>
  <c r="F463" i="6"/>
  <c r="D463" i="6"/>
  <c r="A464" i="6"/>
  <c r="G461" i="6"/>
  <c r="A465" i="6" l="1"/>
  <c r="C461" i="6"/>
  <c r="D464" i="6"/>
  <c r="B464" i="6"/>
  <c r="F464" i="6"/>
  <c r="E464" i="6"/>
  <c r="A466" i="6" l="1"/>
  <c r="B465" i="6"/>
  <c r="D465" i="6"/>
  <c r="E465" i="6"/>
  <c r="F465" i="6"/>
  <c r="G462" i="6"/>
  <c r="C462" i="6"/>
  <c r="C463" i="6" l="1"/>
  <c r="B466" i="6"/>
  <c r="E466" i="6"/>
  <c r="F466" i="6"/>
  <c r="D466" i="6"/>
  <c r="A467" i="6"/>
  <c r="G463" i="6"/>
  <c r="A468" i="6" l="1"/>
  <c r="C464" i="6"/>
  <c r="F467" i="6"/>
  <c r="D467" i="6"/>
  <c r="E467" i="6"/>
  <c r="B467" i="6"/>
  <c r="G464" i="6"/>
  <c r="C465" i="6" l="1"/>
  <c r="A469" i="6"/>
  <c r="G465" i="6"/>
  <c r="F468" i="6"/>
  <c r="D468" i="6"/>
  <c r="E468" i="6"/>
  <c r="B468" i="6"/>
  <c r="E469" i="6" l="1"/>
  <c r="D469" i="6"/>
  <c r="F469" i="6"/>
  <c r="C466" i="6"/>
  <c r="A470" i="6"/>
  <c r="G466" i="6"/>
  <c r="G467" i="6"/>
  <c r="B469" i="6"/>
  <c r="A471" i="6" l="1"/>
  <c r="C467" i="6"/>
  <c r="E470" i="6"/>
  <c r="D470" i="6"/>
  <c r="F470" i="6"/>
  <c r="B470" i="6"/>
  <c r="F471" i="6" l="1"/>
  <c r="D471" i="6"/>
  <c r="E471" i="6"/>
  <c r="B471" i="6"/>
  <c r="C468" i="6"/>
  <c r="A472" i="6"/>
  <c r="G469" i="6"/>
  <c r="E472" i="6" l="1"/>
  <c r="F472" i="6"/>
  <c r="D472" i="6"/>
  <c r="C469" i="6"/>
  <c r="A473" i="6"/>
  <c r="G470" i="6"/>
  <c r="B472" i="6"/>
  <c r="A474" i="6" l="1"/>
  <c r="B97" i="6"/>
  <c r="B98" i="6"/>
  <c r="B101" i="6"/>
  <c r="B99" i="6"/>
  <c r="B100" i="6"/>
  <c r="B102" i="6"/>
  <c r="B103" i="6"/>
  <c r="B104" i="6"/>
  <c r="B105" i="6"/>
  <c r="B109" i="6"/>
  <c r="B107" i="6"/>
  <c r="B106" i="6"/>
  <c r="B108" i="6"/>
  <c r="B111" i="6"/>
  <c r="B110" i="6"/>
  <c r="B112" i="6"/>
  <c r="B113" i="6"/>
  <c r="B114" i="6"/>
  <c r="B116" i="6"/>
  <c r="B115" i="6"/>
  <c r="B117" i="6"/>
  <c r="B119" i="6"/>
  <c r="B121" i="6"/>
  <c r="B118" i="6"/>
  <c r="B120" i="6"/>
  <c r="B124" i="6"/>
  <c r="B122" i="6"/>
  <c r="B123" i="6"/>
  <c r="B125" i="6"/>
  <c r="B126" i="6"/>
  <c r="B128" i="6"/>
  <c r="B127" i="6"/>
  <c r="B129" i="6"/>
  <c r="B130" i="6"/>
  <c r="B131" i="6"/>
  <c r="B133" i="6"/>
  <c r="B135" i="6"/>
  <c r="B132" i="6"/>
  <c r="B134" i="6"/>
  <c r="B137" i="6"/>
  <c r="B139" i="6"/>
  <c r="B136" i="6"/>
  <c r="B138" i="6"/>
  <c r="B140" i="6"/>
  <c r="B143" i="6"/>
  <c r="B141" i="6"/>
  <c r="B142" i="6"/>
  <c r="B144" i="6"/>
  <c r="B146" i="6"/>
  <c r="B145" i="6"/>
  <c r="B150" i="6"/>
  <c r="B148" i="6"/>
  <c r="B147" i="6"/>
  <c r="B153" i="6"/>
  <c r="B149" i="6"/>
  <c r="B152" i="6"/>
  <c r="B156" i="6"/>
  <c r="B154" i="6"/>
  <c r="B151" i="6"/>
  <c r="B155" i="6"/>
  <c r="B157" i="6"/>
  <c r="B158" i="6"/>
  <c r="B159" i="6"/>
  <c r="B160" i="6"/>
  <c r="B162" i="6"/>
  <c r="B161" i="6"/>
  <c r="B163" i="6"/>
  <c r="B164" i="6"/>
  <c r="B165" i="6"/>
  <c r="B167" i="6"/>
  <c r="B166" i="6"/>
  <c r="B171" i="6"/>
  <c r="B168" i="6"/>
  <c r="B169" i="6"/>
  <c r="B170" i="6"/>
  <c r="B174" i="6"/>
  <c r="B172" i="6"/>
  <c r="B173" i="6"/>
  <c r="B175" i="6"/>
  <c r="B181" i="6"/>
  <c r="B176" i="6"/>
  <c r="B177" i="6"/>
  <c r="B178" i="6"/>
  <c r="B179" i="6"/>
  <c r="C471" i="6"/>
  <c r="G471" i="6"/>
  <c r="F473" i="6"/>
  <c r="D473" i="6"/>
  <c r="E473" i="6"/>
  <c r="B473" i="6"/>
  <c r="C470" i="6"/>
  <c r="F474" i="6" l="1"/>
  <c r="E474" i="6"/>
  <c r="D474" i="6"/>
  <c r="A475" i="6"/>
  <c r="G472" i="6"/>
  <c r="B474" i="6"/>
  <c r="D475" i="6" l="1"/>
  <c r="E475" i="6"/>
  <c r="F475" i="6"/>
  <c r="B475" i="6"/>
  <c r="C472" i="6"/>
  <c r="A476" i="6"/>
  <c r="E476" i="6" l="1"/>
  <c r="F476" i="6"/>
  <c r="D476" i="6"/>
  <c r="B476" i="6"/>
  <c r="A477" i="6"/>
  <c r="C473" i="6"/>
  <c r="G473" i="6"/>
  <c r="G474" i="6"/>
  <c r="D477" i="6" l="1"/>
  <c r="E477" i="6"/>
  <c r="F477" i="6"/>
  <c r="A478" i="6"/>
  <c r="C474" i="6"/>
  <c r="B477" i="6"/>
  <c r="G475" i="6"/>
  <c r="C475" i="6" l="1"/>
  <c r="A479" i="6"/>
  <c r="E478" i="6"/>
  <c r="F478" i="6"/>
  <c r="D478" i="6"/>
  <c r="B478" i="6"/>
  <c r="G476" i="6" l="1"/>
  <c r="F479" i="6"/>
  <c r="E479" i="6"/>
  <c r="B479" i="6"/>
  <c r="D479" i="6"/>
  <c r="C476" i="6"/>
  <c r="A480" i="6"/>
  <c r="A481" i="6" l="1"/>
  <c r="D480" i="6"/>
  <c r="E480" i="6"/>
  <c r="F480" i="6"/>
  <c r="C477" i="6"/>
  <c r="G478" i="6"/>
  <c r="B480" i="6"/>
  <c r="C478" i="6" l="1"/>
  <c r="D481" i="6"/>
  <c r="E481" i="6"/>
  <c r="F481" i="6"/>
  <c r="B481" i="6"/>
  <c r="A482" i="6"/>
  <c r="G479" i="6" l="1"/>
  <c r="C479" i="6"/>
  <c r="F482" i="6"/>
  <c r="D482" i="6"/>
  <c r="E482" i="6"/>
  <c r="B482" i="6"/>
  <c r="A483" i="6"/>
  <c r="A484" i="6" l="1"/>
  <c r="G480" i="6"/>
  <c r="E483" i="6"/>
  <c r="D483" i="6"/>
  <c r="F483" i="6"/>
  <c r="C480" i="6"/>
  <c r="G481" i="6"/>
  <c r="B483" i="6"/>
  <c r="F484" i="6" l="1"/>
  <c r="E484" i="6"/>
  <c r="D484" i="6"/>
  <c r="C481" i="6"/>
  <c r="A485" i="6"/>
  <c r="B484" i="6"/>
  <c r="A486" i="6" l="1"/>
  <c r="G482" i="6"/>
  <c r="F485" i="6"/>
  <c r="D485" i="6"/>
  <c r="E485" i="6"/>
  <c r="C482" i="6"/>
  <c r="G483" i="6"/>
  <c r="B485" i="6"/>
  <c r="A487" i="6" l="1"/>
  <c r="C483" i="6"/>
  <c r="F486" i="6"/>
  <c r="D486" i="6"/>
  <c r="E486" i="6"/>
  <c r="B486" i="6"/>
  <c r="G484" i="6" l="1"/>
  <c r="D487" i="6"/>
  <c r="E487" i="6"/>
  <c r="F487" i="6"/>
  <c r="B487" i="6"/>
  <c r="A488" i="6"/>
  <c r="C484" i="6"/>
  <c r="G485" i="6"/>
  <c r="A489" i="6" l="1"/>
  <c r="E488" i="6"/>
  <c r="D488" i="6"/>
  <c r="F488" i="6"/>
  <c r="C485" i="6"/>
  <c r="B488" i="6"/>
  <c r="C486" i="6" l="1"/>
  <c r="D489" i="6"/>
  <c r="E489" i="6"/>
  <c r="F489" i="6"/>
  <c r="B489" i="6"/>
  <c r="G486" i="6"/>
  <c r="A490" i="6"/>
  <c r="G487" i="6"/>
  <c r="F490" i="6" l="1"/>
  <c r="E490" i="6"/>
  <c r="D490" i="6"/>
  <c r="A491" i="6"/>
  <c r="C487" i="6"/>
  <c r="B490" i="6"/>
  <c r="G488" i="6"/>
  <c r="A492" i="6" l="1"/>
  <c r="C488" i="6"/>
  <c r="F491" i="6"/>
  <c r="E491" i="6"/>
  <c r="D491" i="6"/>
  <c r="G489" i="6"/>
  <c r="B491" i="6"/>
  <c r="C489" i="6" l="1"/>
  <c r="D492" i="6"/>
  <c r="E492" i="6"/>
  <c r="F492" i="6"/>
  <c r="B492" i="6"/>
  <c r="A493" i="6"/>
  <c r="C490" i="6" l="1"/>
  <c r="A494" i="6"/>
  <c r="D493" i="6"/>
  <c r="F493" i="6"/>
  <c r="E493" i="6"/>
  <c r="G490" i="6"/>
  <c r="G491" i="6"/>
  <c r="B493" i="6"/>
  <c r="A495" i="6" l="1"/>
  <c r="C491" i="6"/>
  <c r="F494" i="6"/>
  <c r="D494" i="6"/>
  <c r="E494" i="6"/>
  <c r="B494" i="6"/>
  <c r="G492" i="6"/>
  <c r="D495" i="6" l="1"/>
  <c r="F495" i="6"/>
  <c r="E495" i="6"/>
  <c r="C492" i="6"/>
  <c r="A496" i="6"/>
  <c r="G493" i="6"/>
  <c r="B495" i="6"/>
  <c r="E496" i="6" l="1"/>
  <c r="D496" i="6"/>
  <c r="F496" i="6"/>
  <c r="A497" i="6"/>
  <c r="C493" i="6"/>
  <c r="B496" i="6"/>
  <c r="C494" i="6" l="1"/>
  <c r="F497" i="6"/>
  <c r="E497" i="6"/>
  <c r="D497" i="6"/>
  <c r="A498" i="6"/>
  <c r="G494" i="6"/>
  <c r="G495" i="6"/>
  <c r="B497" i="6"/>
  <c r="A499" i="6" l="1"/>
  <c r="C495" i="6"/>
  <c r="E498" i="6"/>
  <c r="F498" i="6"/>
  <c r="D498" i="6"/>
  <c r="G496" i="6"/>
  <c r="B498" i="6"/>
  <c r="F499" i="6" l="1"/>
  <c r="D499" i="6"/>
  <c r="E499" i="6"/>
  <c r="C496" i="6"/>
  <c r="A500" i="6"/>
  <c r="A501" i="6" l="1"/>
  <c r="E500" i="6"/>
  <c r="D500" i="6"/>
  <c r="F500" i="6"/>
  <c r="C497" i="6"/>
  <c r="G497" i="6"/>
  <c r="C440" i="6"/>
  <c r="G97" i="6" l="1"/>
  <c r="G99" i="6"/>
  <c r="G98" i="6"/>
  <c r="G100" i="6"/>
  <c r="G103" i="6"/>
  <c r="G101" i="6"/>
  <c r="G102" i="6"/>
  <c r="G104" i="6"/>
  <c r="G105" i="6"/>
  <c r="G107" i="6"/>
  <c r="G106" i="6"/>
  <c r="G108" i="6"/>
  <c r="G109" i="6"/>
  <c r="G112" i="6"/>
  <c r="G110" i="6"/>
  <c r="G111" i="6"/>
  <c r="G114" i="6"/>
  <c r="G113" i="6"/>
  <c r="G115" i="6"/>
  <c r="G116" i="6"/>
  <c r="G118" i="6"/>
  <c r="G117" i="6"/>
  <c r="G120" i="6"/>
  <c r="G119" i="6"/>
  <c r="G121" i="6"/>
  <c r="G122" i="6"/>
  <c r="G123" i="6"/>
  <c r="G126" i="6"/>
  <c r="G125" i="6"/>
  <c r="G124" i="6"/>
  <c r="G130" i="6"/>
  <c r="G127" i="6"/>
  <c r="G128" i="6"/>
  <c r="G129" i="6"/>
  <c r="G131" i="6"/>
  <c r="G132" i="6"/>
  <c r="G135" i="6"/>
  <c r="G133" i="6"/>
  <c r="G134" i="6"/>
  <c r="G136" i="6"/>
  <c r="G138" i="6"/>
  <c r="G137" i="6"/>
  <c r="G141" i="6"/>
  <c r="G139" i="6"/>
  <c r="G140" i="6"/>
  <c r="G144" i="6"/>
  <c r="G142" i="6"/>
  <c r="G143" i="6"/>
  <c r="G145" i="6"/>
  <c r="G148" i="6"/>
  <c r="G146" i="6"/>
  <c r="G147" i="6"/>
  <c r="G150" i="6"/>
  <c r="G149" i="6"/>
  <c r="G151" i="6"/>
  <c r="G154" i="6"/>
  <c r="G153" i="6"/>
  <c r="G152" i="6"/>
  <c r="G157" i="6"/>
  <c r="G155" i="6"/>
  <c r="G156" i="6"/>
  <c r="G159" i="6"/>
  <c r="G158" i="6"/>
  <c r="G161" i="6"/>
  <c r="G160" i="6"/>
  <c r="G163" i="6"/>
  <c r="G162" i="6"/>
  <c r="G164" i="6"/>
  <c r="G165" i="6"/>
  <c r="G166" i="6"/>
  <c r="G169" i="6"/>
  <c r="G167" i="6"/>
  <c r="G170" i="6"/>
  <c r="G168" i="6"/>
  <c r="G171" i="6"/>
  <c r="G172" i="6"/>
  <c r="G175" i="6"/>
  <c r="G173" i="6"/>
  <c r="G174" i="6"/>
  <c r="G176" i="6"/>
  <c r="G177" i="6"/>
  <c r="G180" i="6"/>
  <c r="G178" i="6"/>
  <c r="G179" i="6"/>
  <c r="G181" i="6"/>
  <c r="G183" i="6"/>
  <c r="G185" i="6"/>
  <c r="G182" i="6"/>
  <c r="G184" i="6"/>
  <c r="G437" i="6"/>
  <c r="G439" i="6"/>
  <c r="G450" i="6"/>
  <c r="G452" i="6"/>
  <c r="G459" i="6"/>
  <c r="G468" i="6"/>
  <c r="G477" i="6"/>
  <c r="C498" i="6"/>
  <c r="F501" i="6"/>
  <c r="E501" i="6"/>
  <c r="D501" i="6"/>
  <c r="A502" i="6"/>
  <c r="G498" i="6"/>
  <c r="D502" i="6" l="1"/>
  <c r="E502" i="6"/>
  <c r="F502" i="6"/>
  <c r="A503" i="6"/>
  <c r="F503" i="6" l="1"/>
  <c r="D503" i="6"/>
  <c r="E503" i="6"/>
  <c r="A504" i="6"/>
  <c r="F504" i="6" l="1"/>
  <c r="D504" i="6"/>
  <c r="E504" i="6"/>
  <c r="A505" i="6"/>
  <c r="E505" i="6" l="1"/>
  <c r="D505" i="6"/>
  <c r="F505" i="6"/>
  <c r="F506" i="6" s="1"/>
  <c r="A506" i="6"/>
  <c r="E506" i="6" s="1"/>
  <c r="D506" i="6" l="1"/>
  <c r="A507" i="6"/>
  <c r="E507" i="6" s="1"/>
  <c r="A508" i="6" l="1"/>
  <c r="D507" i="6"/>
  <c r="F507" i="6"/>
  <c r="D508" i="6" l="1"/>
  <c r="E508" i="6"/>
  <c r="F508" i="6"/>
  <c r="A510" i="6"/>
  <c r="A509" i="6"/>
  <c r="F509" i="6" l="1"/>
  <c r="F510" i="6" s="1"/>
  <c r="D509" i="6"/>
  <c r="D510" i="6" s="1"/>
  <c r="E509" i="6"/>
  <c r="E510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tc={8CF8ADE2-6313-45A4-AF98-1CB581EE6B42}</author>
  </authors>
  <commentList>
    <comment ref="B2" authorId="0" shapeId="0" xr:uid="{8CF8ADE2-6313-45A4-AF98-1CB581EE6B42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this have to be spot or is there a way I can have it as a fwd as well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tc={999E3775-8C6D-4CEB-B758-A3C3DA251CC2}</author>
  </authors>
  <commentList>
    <comment ref="D1" authorId="0" shapeId="0" xr:uid="{999E3775-8C6D-4CEB-B758-A3C3DA251CC2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the return if this is a constituent of an equally weighted portfolio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<sst xmlns="http://schemas.openxmlformats.org/spreadsheetml/2006/main" count="250" uniqueCount="94">
  <si>
    <t>Type</t>
  </si>
  <si>
    <t>Subtype</t>
  </si>
  <si>
    <t>Option</t>
  </si>
  <si>
    <t>Spot</t>
  </si>
  <si>
    <t>ACCU spot</t>
  </si>
  <si>
    <t>Qty</t>
  </si>
  <si>
    <t>ACCU HIR Dec24 fwd</t>
  </si>
  <si>
    <t>Name</t>
  </si>
  <si>
    <t>Fwd</t>
  </si>
  <si>
    <t>Put</t>
  </si>
  <si>
    <t>Call</t>
  </si>
  <si>
    <t>Strike</t>
  </si>
  <si>
    <t>Expiry</t>
  </si>
  <si>
    <t>Price</t>
  </si>
  <si>
    <t>NZU Spot</t>
  </si>
  <si>
    <t>Vol</t>
  </si>
  <si>
    <t>HIR</t>
  </si>
  <si>
    <t>Generic</t>
  </si>
  <si>
    <t>Method</t>
  </si>
  <si>
    <t>Spread</t>
  </si>
  <si>
    <t>A/C</t>
  </si>
  <si>
    <t>Rate</t>
  </si>
  <si>
    <t>FX</t>
  </si>
  <si>
    <t>Date</t>
  </si>
  <si>
    <t>ACCU</t>
  </si>
  <si>
    <t>NZU</t>
  </si>
  <si>
    <t>EUA</t>
  </si>
  <si>
    <t>UKA</t>
  </si>
  <si>
    <t>IC Hydro</t>
  </si>
  <si>
    <t>Kariba</t>
  </si>
  <si>
    <t>Sumatra</t>
  </si>
  <si>
    <t>Delta Blue</t>
  </si>
  <si>
    <t>NZU 70C Jul24</t>
  </si>
  <si>
    <t>NZU 85C Jul24</t>
  </si>
  <si>
    <t>NZU 60P Jun24</t>
  </si>
  <si>
    <t>NZU 50P Jun24</t>
  </si>
  <si>
    <t>CCA</t>
  </si>
  <si>
    <t>FUM</t>
  </si>
  <si>
    <t>USDAUD</t>
  </si>
  <si>
    <t>GBPAUD</t>
  </si>
  <si>
    <t>EURAUD</t>
  </si>
  <si>
    <t>NZDAUD</t>
  </si>
  <si>
    <t>ACCU noAD Aug24 fwd</t>
  </si>
  <si>
    <t>ACCU HIR Aug24 fwd</t>
  </si>
  <si>
    <t>MO1 Comdty</t>
  </si>
  <si>
    <t>UKE1 Comdty</t>
  </si>
  <si>
    <t>LUDA Comdty</t>
  </si>
  <si>
    <t>DATES</t>
  </si>
  <si>
    <t>px_last(dates=range(-2y,0d))</t>
  </si>
  <si>
    <t>CCA V24 Dec24</t>
  </si>
  <si>
    <t>CCA V24 Dec24 45C</t>
  </si>
  <si>
    <t>CCA V24 Dec24 55C</t>
  </si>
  <si>
    <t>NZU 80C Apr24</t>
  </si>
  <si>
    <t>NZU 95C Apr24</t>
  </si>
  <si>
    <t>UKA Dec24 45C</t>
  </si>
  <si>
    <t>UKA Dec24</t>
  </si>
  <si>
    <t>UKA Dec24 55C</t>
  </si>
  <si>
    <t>EUA Dec24</t>
  </si>
  <si>
    <t>NZU 68P Apr24</t>
  </si>
  <si>
    <t>NZU 62P Apr24</t>
  </si>
  <si>
    <t>NZU 80C Jul24</t>
  </si>
  <si>
    <t>LGC</t>
  </si>
  <si>
    <t>EUA Dec24 65C</t>
  </si>
  <si>
    <t>EUA Dec24 75C</t>
  </si>
  <si>
    <t>EUA Dec24 50P</t>
  </si>
  <si>
    <t>ACCU 34P Sep24</t>
  </si>
  <si>
    <t>Market</t>
  </si>
  <si>
    <t>VCM</t>
  </si>
  <si>
    <t>EU</t>
  </si>
  <si>
    <t>UK</t>
  </si>
  <si>
    <t>AUS</t>
  </si>
  <si>
    <t>NZ</t>
  </si>
  <si>
    <t>USA</t>
  </si>
  <si>
    <t>EUA Jun24 65C</t>
  </si>
  <si>
    <t>EUA Jun24 75C</t>
  </si>
  <si>
    <t>EUA Dec24 90C</t>
  </si>
  <si>
    <t>NZU 65C Mar24</t>
  </si>
  <si>
    <t>NZU 66C Mar24</t>
  </si>
  <si>
    <t>NZU 68C Mar24</t>
  </si>
  <si>
    <t>Mkt Return</t>
  </si>
  <si>
    <t>Beta Portfolio Return</t>
  </si>
  <si>
    <t>FUM Return</t>
  </si>
  <si>
    <t>Alpha</t>
  </si>
  <si>
    <t>Total</t>
  </si>
  <si>
    <t>NZU 71C Mar24</t>
  </si>
  <si>
    <t>1% Move (Adj for FUM FX)</t>
  </si>
  <si>
    <t>AUD Required Return</t>
  </si>
  <si>
    <t>Required Delta</t>
  </si>
  <si>
    <t>Current Delta</t>
  </si>
  <si>
    <t>Actual Weight (% FUM)</t>
  </si>
  <si>
    <t>Over / Under Weight</t>
  </si>
  <si>
    <t>EUA Sep24 65C</t>
  </si>
  <si>
    <t>NZU 42P Jul24</t>
  </si>
  <si>
    <t>NZU 65C Jun24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</si>
</sst>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5" formatCode="_-* #,##0.000_-;\-* #,##0.000_-;_-* &quot;-&quot;??_-;_-@_-"/>
    <numFmt numFmtId="166" formatCode="_-&quot;$&quot;* #,##0_-;\-&quot;$&quot;* #,##0_-;_-&quot;$&quot;* &quot;-&quot;??_-;_-@_-"/>
    <numFmt numFmtId="167" formatCode="0.000"/>
    <numFmt numFmtId="168" formatCode="_-&quot;$&quot;* #,##0.000_-;\-&quot;$&quot;* #,##0.0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2" fontId="0" fillId="0" borderId="0" xfId="0" applyNumberFormat="1"/>
    <xf numFmtId="43" fontId="0" fillId="0" borderId="0" xfId="1" applyFont="1"/>
    <xf numFmtId="165" fontId="1" fillId="0" borderId="0" xfId="1" applyNumberFormat="1" applyFont="1" applyFill="1" applyBorder="1"/>
    <xf numFmtId="43" fontId="1" fillId="0" borderId="0" xfId="1" applyFont="1" applyFill="1" applyBorder="1"/>
    <xf numFmtId="0" fontId="2" fillId="0" borderId="0" xfId="0" applyFont="1"/>
    <xf numFmtId="44" fontId="0" fillId="0" borderId="0" xfId="2" applyFont="1"/>
    <xf numFmtId="44" fontId="0" fillId="0" borderId="0" xfId="0" applyNumberFormat="1"/>
    <xf numFmtId="1" fontId="0" fillId="0" borderId="0" xfId="0" applyNumberFormat="1"/>
    <xf numFmtId="0" fontId="0" fillId="0" borderId="1" xfId="0" applyBorder="1"/>
    <xf numFmtId="164" fontId="1" fillId="0" borderId="0" xfId="1" applyNumberFormat="1" applyFont="1" applyFill="1"/>
    <xf numFmtId="44" fontId="1" fillId="0" borderId="0" xfId="2" applyFont="1" applyFill="1"/>
    <xf numFmtId="10" fontId="0" fillId="0" borderId="0" xfId="0" applyNumberFormat="1"/>
    <xf numFmtId="166" fontId="0" fillId="0" borderId="0" xfId="2" applyNumberFormat="1" applyFont="1"/>
    <xf numFmtId="9" fontId="0" fillId="0" borderId="0" xfId="0" applyNumberFormat="1"/>
    <xf numFmtId="43" fontId="0" fillId="0" borderId="0" xfId="0" applyNumberFormat="1"/>
    <xf numFmtId="166" fontId="0" fillId="0" borderId="0" xfId="0" applyNumberFormat="1"/>
    <xf numFmtId="10" fontId="0" fillId="0" borderId="0" xfId="3" applyNumberFormat="1" applyFont="1"/>
    <xf numFmtId="0" fontId="2" fillId="2" borderId="0" xfId="0" applyFont="1" applyFill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9" fontId="0" fillId="0" borderId="0" xfId="3" applyFont="1"/>
    <xf numFmtId="0" fontId="0" fillId="0" borderId="6" xfId="0" applyBorder="1"/>
    <xf numFmtId="44" fontId="0" fillId="0" borderId="6" xfId="0" applyNumberFormat="1" applyBorder="1"/>
    <xf numFmtId="0" fontId="0" fillId="0" borderId="7" xfId="0" applyBorder="1"/>
    <xf numFmtId="0" fontId="0" fillId="0" borderId="8" xfId="0" quotePrefix="1" applyBorder="1"/>
    <xf numFmtId="0" fontId="0" fillId="0" borderId="8" xfId="0" applyBorder="1"/>
    <xf numFmtId="164" fontId="2" fillId="2" borderId="0" xfId="1" applyNumberFormat="1" applyFont="1" applyFill="1" applyBorder="1"/>
    <xf numFmtId="164" fontId="2" fillId="2" borderId="0" xfId="1" applyNumberFormat="1" applyFont="1" applyFill="1"/>
    <xf numFmtId="164" fontId="2" fillId="0" borderId="0" xfId="1" applyNumberFormat="1" applyFont="1" applyFill="1"/>
    <xf numFmtId="167" fontId="0" fillId="0" borderId="0" xfId="0" applyNumberFormat="1"/>
    <xf numFmtId="168" fontId="1" fillId="0" borderId="0" xfId="2" applyNumberFormat="1" applyFont="1" applyFill="1"/>
    <xf numFmtId="14" fontId="2" fillId="2" borderId="0" xfId="0" applyNumberFormat="1" applyFont="1" applyFill="1"/>
    <xf numFmtId="10" fontId="2" fillId="2" borderId="0" xfId="0" applyNumberFormat="1" applyFont="1" applyFill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2"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Data...2371229172</v>
        <stp/>
        <stp>BQL|16207775514965789733</stp>
        <tr r="A1" s="7"/>
      </tp>
      <tp>
        <v>61.51</v>
        <stp/>
        <stp>BDP|1633375409542931071|22</stp>
        <stp>MZBZ4 Comdty</stp>
        <stp>LAST_PRICE</stp>
        <tr r="B10" s="4"/>
      </tp>
    </main>
    <main first="bofaddin.rtdserver">
      <tp>
        <v>37.53</v>
        <stp/>
        <stp>BDP|16215067856613361158|22</stp>
        <stp>UKEZ4 Comdty</stp>
        <stp>LAST_PRICE</stp>
        <tr r="B11" s="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volatileDependencies" Target="volatileDependenci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Operations/Green%20Trading/Sam_Daily%20CEF%20(3).xlsm" TargetMode="External"/><Relationship Id="rId1" Type="http://schemas.openxmlformats.org/officeDocument/2006/relationships/externalLinkPath" Target="https://attungacapital.sharepoint.com/Attunga/Shared%20Documents/Operations/Green%20Trading/Sam_Daily%20CEF%20(3)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Operations/CEF%20-%20Settlements%20Summary.xlsm" TargetMode="External"/><Relationship Id="rId1" Type="http://schemas.openxmlformats.org/officeDocument/2006/relationships/externalLinkPath" Target="https://attungacapital.sharepoint.com/Attunga/Shared%20Documents/Operations/CEF%20-%20Settlements%20Summar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roker_Reval"/>
      <sheetName val="ACCU_Holdings"/>
      <sheetName val="Cash &amp; FX_Sam"/>
      <sheetName val="Cash Flows"/>
      <sheetName val="Monthly_MTM"/>
      <sheetName val="Daily_MTM"/>
      <sheetName val="Daily_MTM_live"/>
      <sheetName val="EUA_Options"/>
      <sheetName val="UKA_Options"/>
      <sheetName val="NZ_Options"/>
      <sheetName val="ACCU_Options"/>
      <sheetName val="CCA_Options"/>
      <sheetName val="Stress Testing"/>
      <sheetName val="FX_Stress Test"/>
      <sheetName val="VaR"/>
      <sheetName val="Glenn"/>
      <sheetName val="ACCU Data (2)"/>
      <sheetName val="NZU Data (2)"/>
      <sheetName val="LGC_Spot (2)"/>
      <sheetName val="ACCU Data"/>
      <sheetName val="NZU Data"/>
      <sheetName val="LGC_Spot"/>
      <sheetName val="CBL_0"/>
      <sheetName val="CBL_1"/>
      <sheetName val="CBL_2"/>
      <sheetName val="CBL_3"/>
      <sheetName val="CEF - Positions"/>
      <sheetName val="CEF -  Summary"/>
      <sheetName val="Cash &amp; FX_Samv2"/>
    </sheetNames>
    <sheetDataSet>
      <sheetData sheetId="0">
        <row r="2">
          <cell r="D2" t="str">
            <v>Product</v>
          </cell>
          <cell r="E2" t="str">
            <v>Prior Price</v>
          </cell>
          <cell r="F2" t="str">
            <v>Price</v>
          </cell>
          <cell r="G2" t="str">
            <v>Broker Premium</v>
          </cell>
          <cell r="H2" t="str">
            <v>Prior_Reval</v>
          </cell>
          <cell r="I2" t="str">
            <v>Broker_Reval</v>
          </cell>
          <cell r="J2" t="str">
            <v>Country / Project'</v>
          </cell>
          <cell r="K2" t="str">
            <v>Method</v>
          </cell>
          <cell r="L2" t="str">
            <v>Vintage</v>
          </cell>
          <cell r="M2" t="str">
            <v>Qty</v>
          </cell>
        </row>
        <row r="3">
          <cell r="D3" t="str">
            <v>IC Hydro</v>
          </cell>
          <cell r="E3">
            <v>4.7</v>
          </cell>
          <cell r="F3">
            <v>4.7</v>
          </cell>
          <cell r="G3">
            <v>1</v>
          </cell>
          <cell r="H3">
            <v>4.7</v>
          </cell>
          <cell r="I3">
            <v>4.7</v>
          </cell>
          <cell r="J3" t="str">
            <v>Cote d'Ivoire</v>
          </cell>
          <cell r="K3" t="str">
            <v>Hydro</v>
          </cell>
          <cell r="L3">
            <v>2021</v>
          </cell>
          <cell r="M3">
            <v>99856</v>
          </cell>
        </row>
        <row r="4">
          <cell r="D4" t="str">
            <v>Sumatra</v>
          </cell>
          <cell r="E4">
            <v>17.75</v>
          </cell>
          <cell r="F4">
            <v>17.75</v>
          </cell>
          <cell r="G4">
            <v>1</v>
          </cell>
          <cell r="H4">
            <v>17.75</v>
          </cell>
          <cell r="I4">
            <v>17.75</v>
          </cell>
          <cell r="J4" t="str">
            <v>Indonesia</v>
          </cell>
          <cell r="K4" t="str">
            <v>ARR;WRC</v>
          </cell>
          <cell r="L4">
            <v>2019</v>
          </cell>
          <cell r="M4">
            <v>380</v>
          </cell>
        </row>
        <row r="5">
          <cell r="D5" t="str">
            <v>GEO spot</v>
          </cell>
          <cell r="E5">
            <v>0</v>
          </cell>
          <cell r="G5">
            <v>1</v>
          </cell>
          <cell r="H5">
            <v>0</v>
          </cell>
          <cell r="I5">
            <v>0</v>
          </cell>
          <cell r="J5" t="str">
            <v>India</v>
          </cell>
          <cell r="K5" t="str">
            <v>Solar</v>
          </cell>
          <cell r="L5">
            <v>2020</v>
          </cell>
          <cell r="M5">
            <v>0</v>
          </cell>
        </row>
        <row r="6">
          <cell r="D6" t="str">
            <v>Mai Ndombe</v>
          </cell>
          <cell r="E6">
            <v>6.5</v>
          </cell>
          <cell r="F6">
            <v>5.75</v>
          </cell>
          <cell r="G6">
            <v>1</v>
          </cell>
          <cell r="H6">
            <v>6.5</v>
          </cell>
          <cell r="I6">
            <v>5.75</v>
          </cell>
          <cell r="J6" t="str">
            <v>Congo</v>
          </cell>
          <cell r="K6" t="str">
            <v>REDD</v>
          </cell>
          <cell r="L6">
            <v>2019</v>
          </cell>
          <cell r="M6">
            <v>0</v>
          </cell>
        </row>
        <row r="7">
          <cell r="D7" t="str">
            <v>NGEO spot</v>
          </cell>
          <cell r="E7">
            <v>0.38</v>
          </cell>
          <cell r="G7">
            <v>1</v>
          </cell>
          <cell r="H7">
            <v>0.38</v>
          </cell>
          <cell r="I7">
            <v>0</v>
          </cell>
          <cell r="J7" t="str">
            <v>China</v>
          </cell>
          <cell r="K7" t="str">
            <v>ARR</v>
          </cell>
          <cell r="L7">
            <v>2016</v>
          </cell>
          <cell r="M7">
            <v>0</v>
          </cell>
        </row>
        <row r="8">
          <cell r="D8" t="str">
            <v>Kariba</v>
          </cell>
          <cell r="E8">
            <v>0.38</v>
          </cell>
          <cell r="F8">
            <v>0.38</v>
          </cell>
          <cell r="G8">
            <v>1</v>
          </cell>
          <cell r="H8">
            <v>0.38</v>
          </cell>
          <cell r="I8">
            <v>0.38</v>
          </cell>
          <cell r="J8" t="str">
            <v>Kariba</v>
          </cell>
          <cell r="K8" t="str">
            <v>REDD</v>
          </cell>
          <cell r="L8">
            <v>2016</v>
          </cell>
          <cell r="M8">
            <v>2395</v>
          </cell>
        </row>
        <row r="9">
          <cell r="D9" t="str">
            <v>NGEO spot</v>
          </cell>
          <cell r="E9">
            <v>0.38</v>
          </cell>
          <cell r="G9">
            <v>1</v>
          </cell>
          <cell r="H9">
            <v>0.38</v>
          </cell>
          <cell r="I9">
            <v>0</v>
          </cell>
          <cell r="J9" t="str">
            <v>Brazil</v>
          </cell>
          <cell r="K9" t="str">
            <v>REDD</v>
          </cell>
          <cell r="L9">
            <v>2017</v>
          </cell>
          <cell r="M9">
            <v>0</v>
          </cell>
        </row>
        <row r="10">
          <cell r="D10" t="str">
            <v>NGEO spot</v>
          </cell>
          <cell r="E10">
            <v>0.38</v>
          </cell>
          <cell r="G10">
            <v>1</v>
          </cell>
          <cell r="H10">
            <v>0.38</v>
          </cell>
          <cell r="I10">
            <v>0</v>
          </cell>
          <cell r="J10" t="str">
            <v>Sth Card</v>
          </cell>
          <cell r="K10" t="str">
            <v>REDD</v>
          </cell>
          <cell r="L10">
            <v>2016</v>
          </cell>
          <cell r="M10">
            <v>0</v>
          </cell>
        </row>
        <row r="11">
          <cell r="D11" t="str">
            <v>NGEO spot</v>
          </cell>
          <cell r="E11">
            <v>0.38</v>
          </cell>
          <cell r="G11">
            <v>1</v>
          </cell>
          <cell r="H11">
            <v>0.38</v>
          </cell>
          <cell r="I11">
            <v>0</v>
          </cell>
          <cell r="J11" t="str">
            <v>China</v>
          </cell>
          <cell r="K11" t="str">
            <v>IFM</v>
          </cell>
          <cell r="L11">
            <v>2017</v>
          </cell>
          <cell r="M11">
            <v>0</v>
          </cell>
        </row>
        <row r="12">
          <cell r="D12" t="str">
            <v>NGEO spot</v>
          </cell>
          <cell r="E12">
            <v>0.38</v>
          </cell>
          <cell r="G12">
            <v>1</v>
          </cell>
          <cell r="H12">
            <v>0.38</v>
          </cell>
          <cell r="I12">
            <v>0</v>
          </cell>
          <cell r="J12" t="str">
            <v>Brazil</v>
          </cell>
          <cell r="K12" t="str">
            <v>REDD</v>
          </cell>
          <cell r="L12">
            <v>2016</v>
          </cell>
          <cell r="M12">
            <v>0</v>
          </cell>
        </row>
        <row r="13">
          <cell r="D13" t="str">
            <v>Delta Blue</v>
          </cell>
          <cell r="E13">
            <v>26</v>
          </cell>
          <cell r="F13">
            <v>26</v>
          </cell>
          <cell r="G13">
            <v>1.96</v>
          </cell>
          <cell r="H13">
            <v>26</v>
          </cell>
          <cell r="I13">
            <v>26</v>
          </cell>
          <cell r="J13" t="str">
            <v>Delta Blue</v>
          </cell>
          <cell r="K13" t="str">
            <v>ARR;WRC</v>
          </cell>
          <cell r="L13">
            <v>2016</v>
          </cell>
          <cell r="M13" t="str">
            <v/>
          </cell>
        </row>
        <row r="14">
          <cell r="D14" t="str">
            <v>Delta Blue</v>
          </cell>
          <cell r="E14">
            <v>27</v>
          </cell>
          <cell r="F14">
            <v>27</v>
          </cell>
          <cell r="G14">
            <v>1.96</v>
          </cell>
          <cell r="H14">
            <v>27</v>
          </cell>
          <cell r="I14">
            <v>27</v>
          </cell>
          <cell r="J14" t="str">
            <v>Delta Blue</v>
          </cell>
          <cell r="K14" t="str">
            <v>ARR;WRC</v>
          </cell>
          <cell r="L14">
            <v>2017</v>
          </cell>
          <cell r="M14" t="str">
            <v/>
          </cell>
        </row>
        <row r="15">
          <cell r="D15" t="str">
            <v>Delta Blue</v>
          </cell>
          <cell r="E15">
            <v>28</v>
          </cell>
          <cell r="F15">
            <v>28</v>
          </cell>
          <cell r="G15">
            <v>1.7632681564245809</v>
          </cell>
          <cell r="H15">
            <v>28</v>
          </cell>
          <cell r="I15">
            <v>28</v>
          </cell>
          <cell r="J15" t="str">
            <v>Delta Blue</v>
          </cell>
          <cell r="K15" t="str">
            <v>ARR;WRC</v>
          </cell>
          <cell r="L15">
            <v>2018</v>
          </cell>
          <cell r="M15" t="str">
            <v/>
          </cell>
        </row>
        <row r="16">
          <cell r="D16" t="str">
            <v>Delta Blue</v>
          </cell>
          <cell r="E16">
            <v>29</v>
          </cell>
          <cell r="F16">
            <v>29</v>
          </cell>
          <cell r="G16">
            <v>1.7632681564245809</v>
          </cell>
          <cell r="H16">
            <v>29</v>
          </cell>
          <cell r="I16">
            <v>29</v>
          </cell>
          <cell r="J16" t="str">
            <v>Delta Blue</v>
          </cell>
          <cell r="K16" t="str">
            <v>ARR;WRC</v>
          </cell>
          <cell r="L16">
            <v>2019</v>
          </cell>
          <cell r="M16" t="str">
            <v/>
          </cell>
        </row>
        <row r="17">
          <cell r="D17" t="str">
            <v>Delta Blue</v>
          </cell>
          <cell r="E17">
            <v>30.5</v>
          </cell>
          <cell r="F17">
            <v>30.5</v>
          </cell>
          <cell r="G17">
            <v>1.7632681564245809</v>
          </cell>
          <cell r="H17">
            <v>30.5</v>
          </cell>
          <cell r="I17">
            <v>30.5</v>
          </cell>
          <cell r="J17" t="str">
            <v>Delta Blue</v>
          </cell>
          <cell r="K17" t="str">
            <v>ARR;WRC</v>
          </cell>
          <cell r="L17">
            <v>2020</v>
          </cell>
          <cell r="M17">
            <v>335</v>
          </cell>
        </row>
        <row r="18">
          <cell r="D18" t="str">
            <v>Delta Blue</v>
          </cell>
          <cell r="E18">
            <v>32</v>
          </cell>
          <cell r="F18">
            <v>32</v>
          </cell>
          <cell r="G18">
            <v>1.7632681564245809</v>
          </cell>
          <cell r="H18">
            <v>32</v>
          </cell>
          <cell r="I18">
            <v>32</v>
          </cell>
          <cell r="J18" t="str">
            <v>Delta Blue</v>
          </cell>
          <cell r="K18" t="str">
            <v>ARR;WRC</v>
          </cell>
          <cell r="L18">
            <v>2021</v>
          </cell>
          <cell r="M18">
            <v>75000</v>
          </cell>
        </row>
        <row r="19">
          <cell r="H19" t="str">
            <v>Delta Blue</v>
          </cell>
          <cell r="I19">
            <v>31.993329793588636</v>
          </cell>
          <cell r="M19">
            <v>75335</v>
          </cell>
        </row>
      </sheetData>
      <sheetData sheetId="1"/>
      <sheetData sheetId="2"/>
      <sheetData sheetId="3"/>
      <sheetData sheetId="4">
        <row r="33">
          <cell r="R33" t="str">
            <v>Market</v>
          </cell>
          <cell r="S33" t="str">
            <v>PnL (AUD)</v>
          </cell>
        </row>
        <row r="34">
          <cell r="R34" t="str">
            <v>VCM</v>
          </cell>
          <cell r="S34">
            <v>508.41776491201341</v>
          </cell>
        </row>
        <row r="35">
          <cell r="R35" t="str">
            <v>EU</v>
          </cell>
          <cell r="S35">
            <v>30604.906313698506</v>
          </cell>
        </row>
        <row r="36">
          <cell r="R36" t="str">
            <v>UK</v>
          </cell>
          <cell r="S36">
            <v>86192.459798957876</v>
          </cell>
        </row>
        <row r="37">
          <cell r="R37" t="str">
            <v>AUS</v>
          </cell>
          <cell r="S37">
            <v>-66630.146242744624</v>
          </cell>
        </row>
        <row r="38">
          <cell r="R38" t="str">
            <v>LGC</v>
          </cell>
          <cell r="S38">
            <v>-12500</v>
          </cell>
        </row>
        <row r="39">
          <cell r="R39" t="str">
            <v>NZ</v>
          </cell>
          <cell r="S39">
            <v>-1086495.9911314978</v>
          </cell>
        </row>
        <row r="40">
          <cell r="R40" t="str">
            <v>USA</v>
          </cell>
          <cell r="S40">
            <v>-355907.67121200578</v>
          </cell>
        </row>
        <row r="41">
          <cell r="R41" t="str">
            <v>FX</v>
          </cell>
          <cell r="S41">
            <v>34463.319875066809</v>
          </cell>
        </row>
        <row r="42">
          <cell r="R42" t="str">
            <v>Exchange PnL</v>
          </cell>
          <cell r="S42">
            <v>-204646.9852242826</v>
          </cell>
        </row>
        <row r="43">
          <cell r="R43" t="str">
            <v>Total</v>
          </cell>
          <cell r="S43">
            <v>-1369764.704833613</v>
          </cell>
        </row>
        <row r="46">
          <cell r="S46" t="str">
            <v>Mkt Return</v>
          </cell>
          <cell r="T46" t="str">
            <v>Beta Portfolio Return</v>
          </cell>
          <cell r="U46" t="str">
            <v>FUM Return</v>
          </cell>
          <cell r="V46" t="str">
            <v>Alpha</v>
          </cell>
          <cell r="Y46" t="str">
            <v>Theoretical Weight</v>
          </cell>
          <cell r="Z46" t="str">
            <v>1% Move (Adj for FUM FX)</v>
          </cell>
          <cell r="AA46" t="str">
            <v>AUD Required Return</v>
          </cell>
          <cell r="AB46" t="str">
            <v>Required Delta</v>
          </cell>
          <cell r="AC46" t="str">
            <v>Current Delta</v>
          </cell>
          <cell r="AD46" t="str">
            <v>Actual Weight (% FUM)</v>
          </cell>
          <cell r="AE46" t="str">
            <v>Over / Under Weight</v>
          </cell>
        </row>
        <row r="47">
          <cell r="R47" t="str">
            <v>EU</v>
          </cell>
          <cell r="S47">
            <v>9.8392857142857171E-2</v>
          </cell>
          <cell r="T47">
            <v>1.6398809523809527E-2</v>
          </cell>
          <cell r="U47">
            <v>1.7793550182382853E-3</v>
          </cell>
          <cell r="V47">
            <v>-1.4619454505571242E-2</v>
          </cell>
          <cell r="X47" t="str">
            <v>EUA</v>
          </cell>
          <cell r="Y47">
            <v>0.16666666666666666</v>
          </cell>
          <cell r="Z47">
            <v>0.56000000000000005</v>
          </cell>
          <cell r="AA47">
            <v>17276.862096934634</v>
          </cell>
          <cell r="AB47">
            <v>30.851539458811843</v>
          </cell>
          <cell r="AC47">
            <v>14.47760466672487</v>
          </cell>
          <cell r="AD47">
            <v>8.5906558923900075E-2</v>
          </cell>
          <cell r="AE47">
            <v>-8.0760107742766582E-2</v>
          </cell>
        </row>
        <row r="48">
          <cell r="R48" t="str">
            <v>UK</v>
          </cell>
          <cell r="S48">
            <v>5.9870097761178798E-2</v>
          </cell>
          <cell r="T48">
            <v>9.9783496268631335E-3</v>
          </cell>
          <cell r="U48">
            <v>5.0111895231952251E-3</v>
          </cell>
          <cell r="V48">
            <v>-4.9671601036679084E-3</v>
          </cell>
          <cell r="X48" t="str">
            <v>UKA</v>
          </cell>
          <cell r="Y48">
            <v>0.16666666666666666</v>
          </cell>
          <cell r="Z48">
            <v>0.3540999984741211</v>
          </cell>
          <cell r="AA48">
            <v>14820.176118837133</v>
          </cell>
          <cell r="AB48">
            <v>41.853081566506262</v>
          </cell>
          <cell r="AC48">
            <v>26.915682485425755</v>
          </cell>
          <cell r="AD48">
            <v>1.298548196915048E-2</v>
          </cell>
          <cell r="AE48">
            <v>-0.15368118469751618</v>
          </cell>
        </row>
        <row r="49">
          <cell r="R49" t="str">
            <v>AUS</v>
          </cell>
          <cell r="S49">
            <v>1.540616246498594E-2</v>
          </cell>
          <cell r="T49">
            <v>2.5676937441643233E-3</v>
          </cell>
          <cell r="U49">
            <v>-3.8738457117874782E-3</v>
          </cell>
          <cell r="V49">
            <v>-6.441539455951802E-3</v>
          </cell>
          <cell r="X49" t="str">
            <v>ACCU</v>
          </cell>
          <cell r="Y49">
            <v>0.16666666666666666</v>
          </cell>
          <cell r="Z49">
            <v>0.35700000000000004</v>
          </cell>
          <cell r="AA49">
            <v>28666.666666666664</v>
          </cell>
          <cell r="AB49">
            <v>80.298786181139107</v>
          </cell>
          <cell r="AC49">
            <v>-45.914673192516773</v>
          </cell>
          <cell r="AD49">
            <v>-9.6767843210972843E-2</v>
          </cell>
          <cell r="AE49">
            <v>-0.2634345098776395</v>
          </cell>
        </row>
        <row r="50">
          <cell r="R50" t="str">
            <v>LGC</v>
          </cell>
          <cell r="S50">
            <v>0</v>
          </cell>
          <cell r="T50">
            <v>0</v>
          </cell>
          <cell r="U50">
            <v>-7.2674418604651162E-4</v>
          </cell>
          <cell r="V50">
            <v>-7.2674418604651162E-4</v>
          </cell>
          <cell r="X50" t="str">
            <v>LGC</v>
          </cell>
          <cell r="Y50">
            <v>0.16666666666666666</v>
          </cell>
          <cell r="Z50">
            <v>0.33500000000000002</v>
          </cell>
          <cell r="AA50">
            <v>28666.666666666664</v>
          </cell>
          <cell r="AB50">
            <v>85.572139303482572</v>
          </cell>
          <cell r="AC50">
            <v>25</v>
          </cell>
          <cell r="AD50">
            <v>4.7965116279069769E-2</v>
          </cell>
          <cell r="AE50">
            <v>-0.11870155038759689</v>
          </cell>
        </row>
        <row r="51">
          <cell r="R51" t="str">
            <v>NZ</v>
          </cell>
          <cell r="S51">
            <v>-0.1782771535580524</v>
          </cell>
          <cell r="T51">
            <v>-2.9712858926342067E-2</v>
          </cell>
          <cell r="U51">
            <v>-6.316837157741266E-2</v>
          </cell>
          <cell r="V51">
            <v>-3.3455512651070593E-2</v>
          </cell>
          <cell r="X51" t="str">
            <v>NZU</v>
          </cell>
          <cell r="Y51">
            <v>0.16666666666666666</v>
          </cell>
          <cell r="Z51">
            <v>0.66749999999999998</v>
          </cell>
          <cell r="AA51">
            <v>31162.807551545455</v>
          </cell>
          <cell r="AB51">
            <v>46.685854009805922</v>
          </cell>
          <cell r="AC51">
            <v>38.052316793796749</v>
          </cell>
          <cell r="AD51">
            <v>0.11162716820296267</v>
          </cell>
          <cell r="AE51">
            <v>-5.5039498463703984E-2</v>
          </cell>
        </row>
        <row r="52">
          <cell r="R52" t="str">
            <v>USA</v>
          </cell>
          <cell r="S52">
            <v>-6.0926840743354416E-2</v>
          </cell>
          <cell r="T52">
            <v>-1.0154473457225735E-2</v>
          </cell>
          <cell r="U52">
            <v>-2.0692306465814291E-2</v>
          </cell>
          <cell r="V52">
            <v>-1.0537833008588555E-2</v>
          </cell>
          <cell r="X52" t="str">
            <v>CCA</v>
          </cell>
          <cell r="Y52">
            <v>0.16666666666666666</v>
          </cell>
          <cell r="Z52">
            <v>0.42509999999999998</v>
          </cell>
          <cell r="AA52">
            <v>18815.366666666665</v>
          </cell>
          <cell r="AB52">
            <v>44.261036618834787</v>
          </cell>
          <cell r="AC52">
            <v>24.866367337038557</v>
          </cell>
          <cell r="AD52">
            <v>8.7930378192167327E-2</v>
          </cell>
          <cell r="AE52">
            <v>-7.873628847449933E-2</v>
          </cell>
        </row>
        <row r="53">
          <cell r="R53" t="str">
            <v>Total</v>
          </cell>
          <cell r="S53">
            <v>-1.0922479488730819E-2</v>
          </cell>
          <cell r="T53">
            <v>-1.092247948873082E-2</v>
          </cell>
          <cell r="U53">
            <v>-8.2059898069129583E-2</v>
          </cell>
          <cell r="V53">
            <v>-7.1137418580398765E-2</v>
          </cell>
        </row>
      </sheetData>
      <sheetData sheetId="5">
        <row r="3">
          <cell r="T3">
            <v>1.5311590874291838</v>
          </cell>
        </row>
        <row r="18">
          <cell r="D18" t="str">
            <v>UK Option</v>
          </cell>
          <cell r="H18">
            <v>100000</v>
          </cell>
        </row>
        <row r="19">
          <cell r="D19" t="str">
            <v>UK Option</v>
          </cell>
          <cell r="F19" t="str">
            <v>UKA Dec24 55C</v>
          </cell>
          <cell r="G19">
            <v>2024</v>
          </cell>
          <cell r="H19">
            <v>-100000</v>
          </cell>
          <cell r="I19">
            <v>2.08</v>
          </cell>
          <cell r="J19">
            <v>2.61</v>
          </cell>
        </row>
        <row r="20">
          <cell r="D20" t="str">
            <v>ACCU</v>
          </cell>
          <cell r="F20" t="str">
            <v>ACCU Av. Clr.</v>
          </cell>
          <cell r="H20">
            <v>255</v>
          </cell>
          <cell r="I20">
            <v>36.25</v>
          </cell>
          <cell r="J20">
            <v>36.25</v>
          </cell>
        </row>
        <row r="21">
          <cell r="D21" t="str">
            <v>ACCU</v>
          </cell>
          <cell r="F21" t="str">
            <v>ACCU Affo</v>
          </cell>
          <cell r="H21">
            <v>1775</v>
          </cell>
          <cell r="I21">
            <v>54.5</v>
          </cell>
          <cell r="J21">
            <v>54.5</v>
          </cell>
        </row>
        <row r="22">
          <cell r="D22" t="str">
            <v>ACCU</v>
          </cell>
          <cell r="F22" t="str">
            <v>ACCU Alternative Waste</v>
          </cell>
          <cell r="I22">
            <v>36.25</v>
          </cell>
          <cell r="J22">
            <v>36.25</v>
          </cell>
        </row>
        <row r="23">
          <cell r="D23" t="str">
            <v>ACCU</v>
          </cell>
          <cell r="F23" t="str">
            <v>ACCU Wastewater management</v>
          </cell>
          <cell r="I23">
            <v>36.4</v>
          </cell>
          <cell r="J23">
            <v>36.25</v>
          </cell>
        </row>
        <row r="24">
          <cell r="D24" t="str">
            <v>ACCU</v>
          </cell>
          <cell r="F24" t="str">
            <v>ACCU HIR</v>
          </cell>
          <cell r="I24">
            <v>38</v>
          </cell>
          <cell r="J24">
            <v>38</v>
          </cell>
        </row>
        <row r="25">
          <cell r="D25" t="str">
            <v>ACCU</v>
          </cell>
          <cell r="F25" t="str">
            <v>ACCU Piggeries</v>
          </cell>
          <cell r="I25">
            <v>36.4</v>
          </cell>
          <cell r="J25">
            <v>36.25</v>
          </cell>
        </row>
        <row r="26">
          <cell r="D26" t="str">
            <v>ACCU</v>
          </cell>
          <cell r="F26" t="str">
            <v>ACCU Energy Efficiency</v>
          </cell>
          <cell r="I26">
            <v>36.4</v>
          </cell>
          <cell r="J26">
            <v>36.25</v>
          </cell>
        </row>
        <row r="27">
          <cell r="D27" t="str">
            <v>ACCU</v>
          </cell>
          <cell r="F27" t="str">
            <v>ACCU noAD Aug24 fwd</v>
          </cell>
          <cell r="H27">
            <v>50000</v>
          </cell>
          <cell r="I27">
            <v>37.092977384255875</v>
          </cell>
          <cell r="J27">
            <v>37.08705630266909</v>
          </cell>
        </row>
        <row r="28">
          <cell r="D28" t="str">
            <v>ACCU</v>
          </cell>
          <cell r="F28" t="str">
            <v>ACCU HIR Aug24 fwd</v>
          </cell>
          <cell r="H28">
            <v>-50000</v>
          </cell>
          <cell r="I28">
            <v>38.883672844185469</v>
          </cell>
          <cell r="J28">
            <v>38.877465917280702</v>
          </cell>
        </row>
        <row r="29">
          <cell r="D29" t="str">
            <v>ACCU</v>
          </cell>
          <cell r="F29" t="str">
            <v>ACCU HIR Dec24 fwd</v>
          </cell>
          <cell r="H29">
            <v>-20000</v>
          </cell>
          <cell r="I29">
            <v>39.791473538854071</v>
          </cell>
          <cell r="J29">
            <v>39.784608761061669</v>
          </cell>
        </row>
        <row r="35">
          <cell r="D35" t="str">
            <v>ACCU</v>
          </cell>
          <cell r="F35" t="str">
            <v>ACCU 34P Sep24</v>
          </cell>
          <cell r="H35">
            <v>75000</v>
          </cell>
          <cell r="I35">
            <v>1.9882535691540966</v>
          </cell>
          <cell r="J35">
            <v>1.9816287455972308</v>
          </cell>
        </row>
        <row r="41">
          <cell r="F41" t="str">
            <v>LGC Spot</v>
          </cell>
          <cell r="J41">
            <v>44</v>
          </cell>
        </row>
        <row r="42">
          <cell r="D42" t="str">
            <v>LGC</v>
          </cell>
          <cell r="F42" t="str">
            <v>LGC Dec26</v>
          </cell>
          <cell r="H42">
            <v>0</v>
          </cell>
          <cell r="I42">
            <v>39.65</v>
          </cell>
          <cell r="J42">
            <v>39.65</v>
          </cell>
        </row>
        <row r="43">
          <cell r="D43" t="str">
            <v>LGC</v>
          </cell>
          <cell r="F43" t="str">
            <v>LGC Dec27</v>
          </cell>
          <cell r="H43">
            <v>25000</v>
          </cell>
          <cell r="I43">
            <v>33</v>
          </cell>
          <cell r="J43">
            <v>33</v>
          </cell>
        </row>
        <row r="44">
          <cell r="D44" t="str">
            <v>NZU</v>
          </cell>
          <cell r="F44" t="str">
            <v>NZU Spot</v>
          </cell>
          <cell r="H44">
            <v>2000</v>
          </cell>
          <cell r="I44">
            <v>56.25</v>
          </cell>
          <cell r="J44">
            <v>54.85</v>
          </cell>
        </row>
        <row r="46">
          <cell r="D46" t="str">
            <v>NZU</v>
          </cell>
          <cell r="F46" t="str">
            <v>NZU 68P Apr24</v>
          </cell>
          <cell r="H46">
            <v>50000</v>
          </cell>
          <cell r="I46">
            <v>11.499687782745163</v>
          </cell>
          <cell r="J46">
            <v>12.91377321165487</v>
          </cell>
        </row>
        <row r="47">
          <cell r="D47" t="str">
            <v>NZU</v>
          </cell>
          <cell r="F47" t="str">
            <v>NZU 62P Apr24</v>
          </cell>
          <cell r="H47">
            <v>-50000</v>
          </cell>
          <cell r="I47">
            <v>5.8467557994886619</v>
          </cell>
          <cell r="J47">
            <v>7.0948114963139659</v>
          </cell>
        </row>
        <row r="49">
          <cell r="D49" t="str">
            <v>NZU</v>
          </cell>
          <cell r="F49" t="str">
            <v>NZU 71C Mar24</v>
          </cell>
          <cell r="H49">
            <v>50000</v>
          </cell>
          <cell r="I49">
            <v>2.5563819125961378E-8</v>
          </cell>
          <cell r="J49">
            <v>8.0670755107048798E-10</v>
          </cell>
        </row>
        <row r="50">
          <cell r="D50" t="str">
            <v>NZU</v>
          </cell>
          <cell r="F50" t="str">
            <v>NZU 80C Jul24</v>
          </cell>
          <cell r="H50">
            <v>-50000</v>
          </cell>
          <cell r="I50">
            <v>0.2010143307635115</v>
          </cell>
          <cell r="J50">
            <v>0.13788469269928361</v>
          </cell>
        </row>
        <row r="52">
          <cell r="D52" t="str">
            <v>NZU</v>
          </cell>
          <cell r="F52" t="str">
            <v>NZU 50P Jul24</v>
          </cell>
          <cell r="H52">
            <v>-50000</v>
          </cell>
          <cell r="I52">
            <v>1.3583854136444131</v>
          </cell>
          <cell r="J52">
            <v>2.0283056409806868</v>
          </cell>
        </row>
        <row r="53">
          <cell r="D53" t="str">
            <v>NZU</v>
          </cell>
          <cell r="F53" t="str">
            <v>NZU 70C Jul24</v>
          </cell>
          <cell r="H53">
            <v>50000</v>
          </cell>
          <cell r="I53">
            <v>0.90094438372896413</v>
          </cell>
          <cell r="J53">
            <v>0.66164730016472806</v>
          </cell>
        </row>
        <row r="54">
          <cell r="D54" t="str">
            <v>NZU</v>
          </cell>
          <cell r="F54" t="str">
            <v>NZU 85C Jul24</v>
          </cell>
          <cell r="H54">
            <v>-50000</v>
          </cell>
          <cell r="I54">
            <v>9.2068322610626918E-2</v>
          </cell>
          <cell r="J54">
            <v>5.9309649714588852E-2</v>
          </cell>
        </row>
        <row r="55">
          <cell r="D55" t="str">
            <v>NZU</v>
          </cell>
          <cell r="F55" t="str">
            <v>NZU 50P Jun24</v>
          </cell>
          <cell r="H55">
            <v>50000</v>
          </cell>
          <cell r="I55">
            <v>0.99255476016026734</v>
          </cell>
          <cell r="J55">
            <v>1.2967127372065441</v>
          </cell>
        </row>
        <row r="56">
          <cell r="D56" t="str">
            <v>NZU</v>
          </cell>
          <cell r="F56" t="str">
            <v>NZU 60P Jun24</v>
          </cell>
          <cell r="H56">
            <v>-50000</v>
          </cell>
          <cell r="I56">
            <v>5.3356332144192891</v>
          </cell>
          <cell r="J56">
            <v>6.2498716377213626</v>
          </cell>
        </row>
        <row r="57">
          <cell r="D57" t="str">
            <v>NZU</v>
          </cell>
          <cell r="F57" t="str">
            <v>NZU 80C Apr24</v>
          </cell>
          <cell r="H57">
            <v>50000</v>
          </cell>
          <cell r="I57">
            <v>2.8676878040087084E-5</v>
          </cell>
          <cell r="J57">
            <v>7.0673773897115275E-6</v>
          </cell>
        </row>
        <row r="58">
          <cell r="D58" t="str">
            <v>NZU</v>
          </cell>
          <cell r="F58" t="str">
            <v>NZU 95C Apr24</v>
          </cell>
          <cell r="H58">
            <v>-50000</v>
          </cell>
          <cell r="I58">
            <v>7.7433827974378724E-11</v>
          </cell>
          <cell r="J58">
            <v>7.5558833255404513E-11</v>
          </cell>
        </row>
        <row r="60">
          <cell r="D60" t="str">
            <v>CCA</v>
          </cell>
          <cell r="H60">
            <v>0</v>
          </cell>
        </row>
        <row r="61">
          <cell r="H61">
            <v>100000</v>
          </cell>
        </row>
        <row r="62">
          <cell r="H62">
            <v>-100000</v>
          </cell>
        </row>
        <row r="63">
          <cell r="D63" t="str">
            <v>GEO</v>
          </cell>
          <cell r="H63">
            <v>99385</v>
          </cell>
        </row>
        <row r="90">
          <cell r="A90" t="str">
            <v>FUM</v>
          </cell>
          <cell r="B90">
            <v>15787556.753210971</v>
          </cell>
        </row>
      </sheetData>
      <sheetData sheetId="6">
        <row r="1">
          <cell r="F1" t="str">
            <v>Project</v>
          </cell>
          <cell r="G1" t="str">
            <v>Vintage</v>
          </cell>
          <cell r="H1" t="str">
            <v>Volume</v>
          </cell>
          <cell r="I1" t="str">
            <v>Star of Day</v>
          </cell>
          <cell r="J1" t="str">
            <v>Last Price</v>
          </cell>
          <cell r="R1" t="str">
            <v>Currency</v>
          </cell>
        </row>
        <row r="2">
          <cell r="A2" t="str">
            <v/>
          </cell>
          <cell r="F2" t="str">
            <v/>
          </cell>
          <cell r="G2" t="str">
            <v/>
          </cell>
          <cell r="H2" t="str">
            <v/>
          </cell>
          <cell r="R2" t="str">
            <v>Today</v>
          </cell>
        </row>
        <row r="3">
          <cell r="A3" t="str">
            <v>EUA Dec24</v>
          </cell>
          <cell r="F3" t="str">
            <v>EUA Dec24</v>
          </cell>
          <cell r="G3">
            <v>2024</v>
          </cell>
          <cell r="H3">
            <v>-50000</v>
          </cell>
          <cell r="I3">
            <v>61.51</v>
          </cell>
          <cell r="J3">
            <v>61.51</v>
          </cell>
          <cell r="Q3" t="str">
            <v>USDAUD</v>
          </cell>
          <cell r="R3">
            <v>1.534</v>
          </cell>
        </row>
        <row r="4">
          <cell r="A4" t="str">
            <v/>
          </cell>
          <cell r="F4" t="str">
            <v/>
          </cell>
          <cell r="G4" t="str">
            <v/>
          </cell>
          <cell r="H4" t="str">
            <v>.</v>
          </cell>
          <cell r="Q4" t="str">
            <v>EURAUD</v>
          </cell>
          <cell r="R4">
            <v>1.65808</v>
          </cell>
        </row>
        <row r="5">
          <cell r="A5" t="str">
            <v/>
          </cell>
          <cell r="F5" t="str">
            <v/>
          </cell>
          <cell r="G5" t="str">
            <v/>
          </cell>
          <cell r="H5" t="str">
            <v/>
          </cell>
          <cell r="Q5" t="str">
            <v>NZDAUD</v>
          </cell>
          <cell r="R5">
            <v>0.91949999999999998</v>
          </cell>
        </row>
        <row r="6">
          <cell r="A6" t="str">
            <v/>
          </cell>
          <cell r="F6" t="str">
            <v/>
          </cell>
          <cell r="G6" t="str">
            <v/>
          </cell>
          <cell r="H6" t="str">
            <v/>
          </cell>
          <cell r="Q6" t="str">
            <v>NZDUSD</v>
          </cell>
          <cell r="R6">
            <v>0.59940000000000004</v>
          </cell>
        </row>
        <row r="7">
          <cell r="A7" t="str">
            <v>EUA Jun24 65C</v>
          </cell>
          <cell r="F7" t="str">
            <v>EUA Jun24 65C</v>
          </cell>
          <cell r="G7" t="str">
            <v/>
          </cell>
          <cell r="H7">
            <v>75000</v>
          </cell>
          <cell r="I7">
            <v>3.4</v>
          </cell>
          <cell r="J7">
            <v>3.309766440289216</v>
          </cell>
          <cell r="Q7" t="str">
            <v>GBPAUD</v>
          </cell>
          <cell r="R7">
            <v>1.9329000000000001</v>
          </cell>
        </row>
        <row r="8">
          <cell r="A8" t="str">
            <v>EUA Jun24 75C</v>
          </cell>
          <cell r="F8" t="str">
            <v>EUA Jun24 75C</v>
          </cell>
          <cell r="G8" t="str">
            <v/>
          </cell>
          <cell r="H8">
            <v>-75000</v>
          </cell>
          <cell r="I8">
            <v>1.1000000000000001</v>
          </cell>
          <cell r="J8">
            <v>1.0389255049248207</v>
          </cell>
          <cell r="Q8" t="str">
            <v>GBPEUR</v>
          </cell>
          <cell r="R8">
            <v>1.1657999999999999</v>
          </cell>
        </row>
        <row r="9">
          <cell r="A9" t="str">
            <v>EUA Sep24 65C</v>
          </cell>
          <cell r="F9" t="str">
            <v>EUA Sep24 65C</v>
          </cell>
          <cell r="G9" t="str">
            <v/>
          </cell>
          <cell r="H9">
            <v>-75000</v>
          </cell>
          <cell r="I9">
            <v>5.77</v>
          </cell>
          <cell r="J9">
            <v>5.7102842758622945</v>
          </cell>
          <cell r="R9">
            <v>1</v>
          </cell>
        </row>
        <row r="10">
          <cell r="A10" t="str">
            <v>EUA Dec24  50P</v>
          </cell>
          <cell r="F10" t="str">
            <v>EUA Dec24  50P</v>
          </cell>
          <cell r="G10">
            <v>2024</v>
          </cell>
          <cell r="H10">
            <v>-100000</v>
          </cell>
          <cell r="I10">
            <v>3.9750000000000001</v>
          </cell>
          <cell r="J10">
            <v>3.9945169262568903</v>
          </cell>
        </row>
        <row r="11">
          <cell r="A11" t="str">
            <v>EUA Dec24 65C</v>
          </cell>
          <cell r="F11" t="str">
            <v>EUA Dec24 65C</v>
          </cell>
          <cell r="G11">
            <v>2024</v>
          </cell>
          <cell r="H11">
            <v>150000</v>
          </cell>
          <cell r="I11">
            <v>7.1950000000000003</v>
          </cell>
          <cell r="J11">
            <v>7.217257719835585</v>
          </cell>
        </row>
        <row r="12">
          <cell r="A12" t="str">
            <v>EUA Dec24 75C</v>
          </cell>
          <cell r="F12" t="str">
            <v>EUA Dec24 75C</v>
          </cell>
          <cell r="G12">
            <v>2024</v>
          </cell>
          <cell r="H12">
            <v>-75000</v>
          </cell>
          <cell r="I12">
            <v>4.1150000000000002</v>
          </cell>
          <cell r="J12">
            <v>4.1361523831962614</v>
          </cell>
          <cell r="R12">
            <v>-446.25</v>
          </cell>
        </row>
        <row r="13">
          <cell r="A13" t="str">
            <v>EUA Dec24  90C</v>
          </cell>
          <cell r="F13" t="str">
            <v>EUA Dec24 90C</v>
          </cell>
          <cell r="G13">
            <v>2024</v>
          </cell>
          <cell r="H13">
            <v>55000</v>
          </cell>
          <cell r="I13">
            <v>1.77</v>
          </cell>
          <cell r="J13">
            <v>1.7860679233041625</v>
          </cell>
          <cell r="R13">
            <v>39298.061059570842</v>
          </cell>
        </row>
        <row r="14">
          <cell r="A14" t="str">
            <v/>
          </cell>
          <cell r="F14" t="str">
            <v/>
          </cell>
          <cell r="G14" t="str">
            <v/>
          </cell>
          <cell r="H14" t="str">
            <v/>
          </cell>
          <cell r="R14">
            <v>44388.352739916169</v>
          </cell>
        </row>
        <row r="15">
          <cell r="A15" t="str">
            <v/>
          </cell>
          <cell r="F15" t="str">
            <v/>
          </cell>
          <cell r="G15" t="str">
            <v/>
          </cell>
          <cell r="H15" t="str">
            <v/>
          </cell>
        </row>
        <row r="16">
          <cell r="A16" t="str">
            <v/>
          </cell>
          <cell r="F16" t="str">
            <v/>
          </cell>
          <cell r="G16" t="str">
            <v/>
          </cell>
          <cell r="H16" t="str">
            <v/>
          </cell>
        </row>
        <row r="17">
          <cell r="A17" t="str">
            <v>UKA Dec24</v>
          </cell>
          <cell r="F17" t="str">
            <v>UKA Dec24</v>
          </cell>
          <cell r="G17">
            <v>2024</v>
          </cell>
          <cell r="H17">
            <v>13000</v>
          </cell>
          <cell r="I17">
            <v>37.53</v>
          </cell>
          <cell r="J17">
            <v>37.53</v>
          </cell>
          <cell r="R17" t="str">
            <v>Last Price</v>
          </cell>
        </row>
        <row r="18">
          <cell r="A18" t="str">
            <v>UKA Dec24 45C</v>
          </cell>
          <cell r="F18" t="str">
            <v>UKA Dec24 45C</v>
          </cell>
          <cell r="G18">
            <v>2024</v>
          </cell>
          <cell r="H18">
            <v>100000</v>
          </cell>
          <cell r="I18">
            <v>4.29</v>
          </cell>
          <cell r="J18">
            <v>4.3652013413264097</v>
          </cell>
          <cell r="Q18" t="str">
            <v>ACCU Spot</v>
          </cell>
          <cell r="R18">
            <v>34.5</v>
          </cell>
        </row>
        <row r="19">
          <cell r="A19" t="str">
            <v>UKA Dec24 55C</v>
          </cell>
          <cell r="F19" t="str">
            <v>UKA Dec24 55C</v>
          </cell>
          <cell r="G19">
            <v>2024</v>
          </cell>
          <cell r="H19">
            <v>-100000</v>
          </cell>
          <cell r="I19">
            <v>2.61</v>
          </cell>
          <cell r="J19">
            <v>2.6651353873348693</v>
          </cell>
          <cell r="Q19" t="str">
            <v>ACCU HIR</v>
          </cell>
          <cell r="R19">
            <v>36.25</v>
          </cell>
        </row>
        <row r="20">
          <cell r="A20" t="str">
            <v>ACCU spot</v>
          </cell>
          <cell r="F20" t="str">
            <v>ACCU Av. Clr.</v>
          </cell>
          <cell r="G20" t="str">
            <v/>
          </cell>
          <cell r="H20">
            <v>255</v>
          </cell>
          <cell r="I20">
            <v>36.25</v>
          </cell>
          <cell r="J20">
            <v>34.5</v>
          </cell>
          <cell r="Q20" t="str">
            <v>ACCU Aug23 HIR</v>
          </cell>
          <cell r="R20">
            <v>36.25</v>
          </cell>
        </row>
        <row r="21">
          <cell r="A21" t="str">
            <v>ACCU spot</v>
          </cell>
          <cell r="F21" t="str">
            <v>ACCU Affo</v>
          </cell>
          <cell r="G21" t="str">
            <v/>
          </cell>
          <cell r="H21">
            <v>1775</v>
          </cell>
          <cell r="I21">
            <v>54.5</v>
          </cell>
          <cell r="J21">
            <v>54.5</v>
          </cell>
          <cell r="Q21" t="str">
            <v>ACCU Dec24 HIR</v>
          </cell>
          <cell r="R21">
            <v>37.945875324329108</v>
          </cell>
        </row>
        <row r="22">
          <cell r="A22" t="str">
            <v>ACCU spot</v>
          </cell>
          <cell r="F22" t="str">
            <v>ACCU Alternative Waste</v>
          </cell>
          <cell r="G22" t="str">
            <v/>
          </cell>
          <cell r="H22" t="str">
            <v/>
          </cell>
          <cell r="I22">
            <v>36.25</v>
          </cell>
          <cell r="J22">
            <v>34.6</v>
          </cell>
          <cell r="Q22" t="str">
            <v>ACCU Aug23 Generic</v>
          </cell>
          <cell r="R22">
            <v>34.5</v>
          </cell>
        </row>
        <row r="23">
          <cell r="A23" t="str">
            <v>ACCU spot</v>
          </cell>
          <cell r="F23" t="str">
            <v>ACCU Wastewater management</v>
          </cell>
          <cell r="G23" t="str">
            <v/>
          </cell>
          <cell r="H23" t="str">
            <v/>
          </cell>
          <cell r="I23">
            <v>36.25</v>
          </cell>
          <cell r="J23">
            <v>34.6</v>
          </cell>
          <cell r="Q23" t="str">
            <v>ACCU Jul23 A/C</v>
          </cell>
          <cell r="R23">
            <v>34.5</v>
          </cell>
        </row>
        <row r="24">
          <cell r="A24" t="str">
            <v>ACCU spot</v>
          </cell>
          <cell r="F24" t="str">
            <v>ACCU HIR</v>
          </cell>
          <cell r="G24" t="str">
            <v/>
          </cell>
          <cell r="H24" t="str">
            <v/>
          </cell>
          <cell r="I24">
            <v>38</v>
          </cell>
          <cell r="J24">
            <v>36.25</v>
          </cell>
          <cell r="Q24" t="str">
            <v>ACCU Jan24 noAD</v>
          </cell>
          <cell r="R24">
            <v>34.5</v>
          </cell>
        </row>
        <row r="25">
          <cell r="A25" t="str">
            <v>ACCU spot</v>
          </cell>
          <cell r="F25" t="str">
            <v>ACCU Piggeries</v>
          </cell>
          <cell r="G25" t="str">
            <v/>
          </cell>
          <cell r="H25" t="str">
            <v/>
          </cell>
          <cell r="I25">
            <v>36.25</v>
          </cell>
          <cell r="J25">
            <v>34.6</v>
          </cell>
          <cell r="Q25" t="str">
            <v>ACCU Feb24 noAD</v>
          </cell>
          <cell r="R25">
            <v>34.268635189946075</v>
          </cell>
        </row>
        <row r="26">
          <cell r="A26" t="str">
            <v>ACCU spot</v>
          </cell>
          <cell r="F26" t="str">
            <v>ACCU Energy Efficiency</v>
          </cell>
          <cell r="G26" t="str">
            <v/>
          </cell>
          <cell r="H26" t="str">
            <v/>
          </cell>
          <cell r="I26">
            <v>36.25</v>
          </cell>
          <cell r="J26">
            <v>34.6</v>
          </cell>
          <cell r="Q26" t="str">
            <v>Dec23 fwd</v>
          </cell>
          <cell r="R26">
            <v>34.5</v>
          </cell>
        </row>
        <row r="27">
          <cell r="A27" t="str">
            <v>ACCU noAD Aug24 fwd</v>
          </cell>
          <cell r="F27" t="str">
            <v>ACCU noAD Aug24 fwd</v>
          </cell>
          <cell r="G27" t="str">
            <v/>
          </cell>
          <cell r="H27">
            <v>50000</v>
          </cell>
          <cell r="I27">
            <v>37.08705630266909</v>
          </cell>
          <cell r="J27">
            <v>35.294050219824356</v>
          </cell>
          <cell r="Q27" t="str">
            <v>Jul23 fwd</v>
          </cell>
          <cell r="R27">
            <v>34.5</v>
          </cell>
        </row>
        <row r="28">
          <cell r="A28" t="str">
            <v>ACCU HIR Aug24 fwd</v>
          </cell>
          <cell r="F28" t="str">
            <v>ACCU HIR Aug24 fwd</v>
          </cell>
          <cell r="G28" t="str">
            <v/>
          </cell>
          <cell r="H28">
            <v>-50000</v>
          </cell>
          <cell r="I28">
            <v>38.877465917280702</v>
          </cell>
          <cell r="J28">
            <v>37.084328129525595</v>
          </cell>
          <cell r="Q28" t="str">
            <v>Method Premium</v>
          </cell>
          <cell r="R28">
            <v>7.5000000000000011E-2</v>
          </cell>
        </row>
        <row r="29">
          <cell r="A29" t="str">
            <v>ACCU HIR Dec24 fwd</v>
          </cell>
          <cell r="F29" t="str">
            <v>ACCU HIR Dec24 fwd</v>
          </cell>
          <cell r="G29" t="str">
            <v/>
          </cell>
          <cell r="H29">
            <v>-20000</v>
          </cell>
          <cell r="I29">
            <v>39.784608761061669</v>
          </cell>
          <cell r="J29">
            <v>37.819705708083127</v>
          </cell>
          <cell r="Q29" t="str">
            <v>Wastewater Premium</v>
          </cell>
          <cell r="R29">
            <v>0.1</v>
          </cell>
        </row>
        <row r="30">
          <cell r="A30" t="str">
            <v/>
          </cell>
          <cell r="F30" t="str">
            <v/>
          </cell>
          <cell r="G30" t="str">
            <v/>
          </cell>
          <cell r="H30" t="str">
            <v/>
          </cell>
          <cell r="I30" t="str">
            <v/>
          </cell>
          <cell r="Q30" t="str">
            <v>A/C Premium</v>
          </cell>
          <cell r="R30">
            <v>0</v>
          </cell>
        </row>
        <row r="31">
          <cell r="Q31" t="str">
            <v>Energy Efficiency</v>
          </cell>
          <cell r="R31">
            <v>0.1</v>
          </cell>
        </row>
        <row r="32">
          <cell r="Q32" t="str">
            <v>Pigerries</v>
          </cell>
          <cell r="R32">
            <v>0.1</v>
          </cell>
        </row>
        <row r="33">
          <cell r="A33" t="str">
            <v/>
          </cell>
          <cell r="F33" t="str">
            <v/>
          </cell>
          <cell r="G33" t="str">
            <v/>
          </cell>
          <cell r="H33" t="str">
            <v/>
          </cell>
          <cell r="I33" t="str">
            <v/>
          </cell>
          <cell r="Q33" t="str">
            <v>HIR Premium</v>
          </cell>
          <cell r="R33">
            <v>1.75</v>
          </cell>
        </row>
        <row r="35">
          <cell r="A35" t="str">
            <v>ACCU 34P Sep24</v>
          </cell>
          <cell r="F35" t="str">
            <v>ACCU 34P Sep24</v>
          </cell>
          <cell r="G35" t="str">
            <v/>
          </cell>
          <cell r="H35">
            <v>75000</v>
          </cell>
          <cell r="I35">
            <v>1.9816287455972308</v>
          </cell>
          <cell r="J35">
            <v>2.5734734487961131</v>
          </cell>
        </row>
        <row r="36">
          <cell r="F36" t="str">
            <v/>
          </cell>
          <cell r="G36" t="str">
            <v/>
          </cell>
          <cell r="H36" t="str">
            <v/>
          </cell>
          <cell r="I36" t="str">
            <v/>
          </cell>
        </row>
        <row r="37">
          <cell r="F37" t="str">
            <v/>
          </cell>
          <cell r="G37" t="str">
            <v/>
          </cell>
          <cell r="H37" t="str">
            <v/>
          </cell>
          <cell r="I37" t="str">
            <v/>
          </cell>
        </row>
        <row r="38">
          <cell r="A38" t="str">
            <v/>
          </cell>
          <cell r="F38" t="str">
            <v/>
          </cell>
          <cell r="G38" t="str">
            <v/>
          </cell>
          <cell r="H38" t="str">
            <v/>
          </cell>
          <cell r="I38" t="str">
            <v/>
          </cell>
        </row>
        <row r="39">
          <cell r="A39" t="str">
            <v/>
          </cell>
          <cell r="F39" t="str">
            <v/>
          </cell>
          <cell r="G39" t="str">
            <v/>
          </cell>
          <cell r="H39" t="str">
            <v/>
          </cell>
          <cell r="I39" t="str">
            <v/>
          </cell>
        </row>
        <row r="40">
          <cell r="A40" t="str">
            <v/>
          </cell>
          <cell r="F40" t="str">
            <v/>
          </cell>
          <cell r="G40" t="str">
            <v/>
          </cell>
          <cell r="H40" t="str">
            <v/>
          </cell>
          <cell r="I40" t="str">
            <v/>
          </cell>
        </row>
        <row r="41">
          <cell r="A41" t="str">
            <v>LGC Spot</v>
          </cell>
          <cell r="F41" t="str">
            <v>LGC Spot</v>
          </cell>
          <cell r="G41" t="str">
            <v/>
          </cell>
          <cell r="H41" t="str">
            <v/>
          </cell>
          <cell r="I41">
            <v>44</v>
          </cell>
        </row>
        <row r="42">
          <cell r="A42" t="str">
            <v>LGC Dec26</v>
          </cell>
          <cell r="F42" t="str">
            <v>LGC Dec26</v>
          </cell>
          <cell r="G42" t="str">
            <v/>
          </cell>
          <cell r="H42" t="str">
            <v/>
          </cell>
          <cell r="I42">
            <v>39.65</v>
          </cell>
          <cell r="J42">
            <v>39.25</v>
          </cell>
        </row>
        <row r="43">
          <cell r="A43" t="str">
            <v>LGC Dec27</v>
          </cell>
          <cell r="F43" t="str">
            <v>LGC Dec27</v>
          </cell>
          <cell r="G43" t="str">
            <v/>
          </cell>
          <cell r="H43">
            <v>25000</v>
          </cell>
          <cell r="I43">
            <v>33</v>
          </cell>
          <cell r="J43">
            <v>33</v>
          </cell>
        </row>
        <row r="44">
          <cell r="A44" t="str">
            <v>NZU spot</v>
          </cell>
          <cell r="F44" t="str">
            <v>NZU Spot</v>
          </cell>
          <cell r="G44" t="str">
            <v/>
          </cell>
          <cell r="H44">
            <v>6000</v>
          </cell>
          <cell r="I44">
            <v>54.85</v>
          </cell>
          <cell r="J44">
            <v>54.75</v>
          </cell>
        </row>
        <row r="45">
          <cell r="A45" t="str">
            <v/>
          </cell>
          <cell r="F45" t="str">
            <v/>
          </cell>
          <cell r="G45" t="str">
            <v/>
          </cell>
          <cell r="H45" t="str">
            <v/>
          </cell>
          <cell r="I45" t="str">
            <v/>
          </cell>
        </row>
        <row r="46">
          <cell r="A46" t="str">
            <v>NZU 68P Apr24</v>
          </cell>
          <cell r="F46" t="str">
            <v>NZU 68P Apr24</v>
          </cell>
          <cell r="G46" t="str">
            <v/>
          </cell>
          <cell r="H46">
            <v>50000</v>
          </cell>
          <cell r="I46">
            <v>12.91377321165487</v>
          </cell>
          <cell r="J46">
            <v>13.027014280534516</v>
          </cell>
        </row>
        <row r="47">
          <cell r="A47" t="str">
            <v>NZU 62P Feb24</v>
          </cell>
          <cell r="F47" t="str">
            <v>NZU 62P Apr24</v>
          </cell>
          <cell r="G47" t="str">
            <v/>
          </cell>
          <cell r="H47">
            <v>-50000</v>
          </cell>
          <cell r="I47">
            <v>7.0948114963139659</v>
          </cell>
          <cell r="J47">
            <v>7.178422888633591</v>
          </cell>
        </row>
        <row r="48">
          <cell r="A48" t="str">
            <v/>
          </cell>
          <cell r="F48" t="str">
            <v/>
          </cell>
          <cell r="G48" t="str">
            <v/>
          </cell>
          <cell r="H48" t="str">
            <v/>
          </cell>
          <cell r="I48" t="str">
            <v/>
          </cell>
        </row>
        <row r="49">
          <cell r="A49" t="str">
            <v>NZU 71C Mar24</v>
          </cell>
          <cell r="F49" t="str">
            <v>NZU 71C Mar24</v>
          </cell>
          <cell r="G49" t="str">
            <v/>
          </cell>
          <cell r="H49">
            <v>50000</v>
          </cell>
          <cell r="I49">
            <v>8.0670755107048798E-10</v>
          </cell>
          <cell r="J49">
            <v>1.2421963955061168E-15</v>
          </cell>
        </row>
        <row r="50">
          <cell r="A50" t="str">
            <v>NZU 80C Jul24</v>
          </cell>
          <cell r="F50" t="str">
            <v>NZU 80C Jul24</v>
          </cell>
          <cell r="G50" t="str">
            <v/>
          </cell>
          <cell r="H50">
            <v>-50000</v>
          </cell>
          <cell r="I50">
            <v>0.13788469269928361</v>
          </cell>
          <cell r="J50">
            <v>0.12880324763328832</v>
          </cell>
        </row>
        <row r="51">
          <cell r="A51" t="str">
            <v/>
          </cell>
          <cell r="F51" t="str">
            <v/>
          </cell>
          <cell r="G51" t="str">
            <v/>
          </cell>
          <cell r="H51" t="str">
            <v/>
          </cell>
          <cell r="I51" t="str">
            <v/>
          </cell>
        </row>
        <row r="52">
          <cell r="A52" t="str">
            <v>NZU 42P Jul24</v>
          </cell>
          <cell r="F52" t="str">
            <v>NZU 42P Jul24</v>
          </cell>
          <cell r="G52" t="str">
            <v/>
          </cell>
          <cell r="H52">
            <v>-100000</v>
          </cell>
          <cell r="I52">
            <v>0.40424284730593119</v>
          </cell>
          <cell r="J52">
            <v>0.41151942378830597</v>
          </cell>
        </row>
        <row r="53">
          <cell r="A53" t="str">
            <v>NZU 70C Jul24</v>
          </cell>
          <cell r="F53" t="str">
            <v>NZU 70C Jul24</v>
          </cell>
          <cell r="G53" t="str">
            <v/>
          </cell>
          <cell r="H53">
            <v>50000</v>
          </cell>
          <cell r="I53">
            <v>0.66164730016472806</v>
          </cell>
          <cell r="J53">
            <v>0.63936936855043491</v>
          </cell>
        </row>
        <row r="54">
          <cell r="A54" t="str">
            <v>NZU 85C Jul24</v>
          </cell>
          <cell r="F54" t="str">
            <v>NZU 85C Jul24</v>
          </cell>
          <cell r="G54" t="str">
            <v/>
          </cell>
          <cell r="H54">
            <v>-50000</v>
          </cell>
          <cell r="I54">
            <v>5.9309649714588852E-2</v>
          </cell>
          <cell r="J54">
            <v>5.6048641354290107E-2</v>
          </cell>
        </row>
        <row r="55">
          <cell r="A55" t="str">
            <v>NZU 50P Jun24</v>
          </cell>
          <cell r="F55" t="str">
            <v>NZU 50P Jun24</v>
          </cell>
          <cell r="G55" t="str">
            <v/>
          </cell>
          <cell r="H55">
            <v>50000</v>
          </cell>
          <cell r="I55">
            <v>1.2967127372065441</v>
          </cell>
          <cell r="J55">
            <v>1.2945771695779094</v>
          </cell>
        </row>
        <row r="56">
          <cell r="A56" t="str">
            <v>NZU 60P Jun24</v>
          </cell>
          <cell r="F56" t="str">
            <v>NZU 60P Jun24</v>
          </cell>
          <cell r="G56" t="str">
            <v/>
          </cell>
          <cell r="H56">
            <v>-50000</v>
          </cell>
          <cell r="I56">
            <v>6.2498716377213626</v>
          </cell>
          <cell r="J56">
            <v>6.2921781079689225</v>
          </cell>
        </row>
        <row r="57">
          <cell r="A57" t="str">
            <v>NZU 80C Apr24</v>
          </cell>
          <cell r="F57" t="str">
            <v>NZU 80C Apr24</v>
          </cell>
          <cell r="G57" t="str">
            <v/>
          </cell>
          <cell r="H57">
            <v>50000</v>
          </cell>
          <cell r="I57">
            <v>7.0673773897115275E-6</v>
          </cell>
          <cell r="J57">
            <v>1.6664720322551147E-6</v>
          </cell>
        </row>
        <row r="58">
          <cell r="A58" t="str">
            <v>NZU 95C Apr24</v>
          </cell>
          <cell r="F58" t="str">
            <v>NZU 95C Apr24</v>
          </cell>
          <cell r="G58" t="str">
            <v/>
          </cell>
          <cell r="H58">
            <v>-50000</v>
          </cell>
          <cell r="I58">
            <v>7.5558833255404513E-11</v>
          </cell>
          <cell r="J58">
            <v>4.5687725349950931E-12</v>
          </cell>
        </row>
        <row r="59">
          <cell r="A59" t="str">
            <v/>
          </cell>
          <cell r="F59" t="str">
            <v/>
          </cell>
          <cell r="G59" t="str">
            <v/>
          </cell>
          <cell r="H59" t="str">
            <v/>
          </cell>
          <cell r="I59" t="str">
            <v/>
          </cell>
          <cell r="J59" t="str">
            <v/>
          </cell>
        </row>
        <row r="60">
          <cell r="A60" t="str">
            <v>CCA V24 Dec24</v>
          </cell>
          <cell r="F60" t="str">
            <v>CCA V24 Dec24</v>
          </cell>
          <cell r="G60" t="str">
            <v/>
          </cell>
          <cell r="H60">
            <v>0</v>
          </cell>
          <cell r="I60">
            <v>39.92</v>
          </cell>
          <cell r="J60">
            <v>39.92</v>
          </cell>
        </row>
        <row r="61">
          <cell r="A61" t="str">
            <v>CCA V24 Dec24 45C</v>
          </cell>
          <cell r="F61" t="str">
            <v>CCA V24 Dec24 45C</v>
          </cell>
          <cell r="G61" t="str">
            <v/>
          </cell>
          <cell r="H61">
            <v>100000</v>
          </cell>
          <cell r="I61">
            <v>2.1379999999999999</v>
          </cell>
          <cell r="J61">
            <v>2.1379999999999999</v>
          </cell>
        </row>
        <row r="62">
          <cell r="A62" t="str">
            <v>CCA V24 Dec24 55C</v>
          </cell>
          <cell r="F62" t="str">
            <v>CCA V24 Dec24 55C</v>
          </cell>
          <cell r="G62" t="str">
            <v/>
          </cell>
          <cell r="H62">
            <v>-100000</v>
          </cell>
          <cell r="I62">
            <v>0.377</v>
          </cell>
          <cell r="J62">
            <v>0.377</v>
          </cell>
        </row>
        <row r="63">
          <cell r="A63" t="str">
            <v>IC Hydro</v>
          </cell>
          <cell r="F63">
            <v>1522</v>
          </cell>
          <cell r="G63">
            <v>2021</v>
          </cell>
          <cell r="H63">
            <v>99385</v>
          </cell>
          <cell r="I63">
            <v>4.5</v>
          </cell>
          <cell r="J63">
            <v>4.5</v>
          </cell>
        </row>
        <row r="64">
          <cell r="A64" t="str">
            <v/>
          </cell>
          <cell r="F64" t="str">
            <v/>
          </cell>
          <cell r="G64" t="str">
            <v/>
          </cell>
          <cell r="H64" t="str">
            <v/>
          </cell>
          <cell r="I64" t="str">
            <v/>
          </cell>
          <cell r="J64">
            <v>5.75</v>
          </cell>
        </row>
        <row r="65">
          <cell r="A65" t="str">
            <v>NGEO spot</v>
          </cell>
          <cell r="F65">
            <v>902</v>
          </cell>
          <cell r="G65">
            <v>2016</v>
          </cell>
          <cell r="H65">
            <v>2395</v>
          </cell>
          <cell r="I65">
            <v>0.38</v>
          </cell>
          <cell r="J65">
            <v>0.38</v>
          </cell>
        </row>
        <row r="66">
          <cell r="A66" t="str">
            <v>Sumatra</v>
          </cell>
          <cell r="F66">
            <v>1899</v>
          </cell>
          <cell r="G66">
            <v>2019</v>
          </cell>
          <cell r="H66">
            <v>380</v>
          </cell>
          <cell r="I66">
            <v>17.75</v>
          </cell>
          <cell r="J66">
            <v>17.75</v>
          </cell>
        </row>
        <row r="67">
          <cell r="A67" t="str">
            <v/>
          </cell>
          <cell r="F67" t="str">
            <v/>
          </cell>
          <cell r="G67" t="str">
            <v/>
          </cell>
          <cell r="H67" t="str">
            <v/>
          </cell>
        </row>
        <row r="68">
          <cell r="A68" t="str">
            <v/>
          </cell>
          <cell r="F68" t="str">
            <v/>
          </cell>
          <cell r="G68" t="str">
            <v/>
          </cell>
          <cell r="H68" t="str">
            <v/>
          </cell>
        </row>
        <row r="69">
          <cell r="A69" t="str">
            <v/>
          </cell>
          <cell r="F69" t="str">
            <v/>
          </cell>
          <cell r="G69" t="str">
            <v/>
          </cell>
          <cell r="H69" t="str">
            <v/>
          </cell>
        </row>
        <row r="70">
          <cell r="A70" t="str">
            <v/>
          </cell>
          <cell r="F70" t="str">
            <v/>
          </cell>
          <cell r="G70" t="str">
            <v/>
          </cell>
          <cell r="H70" t="str">
            <v/>
          </cell>
        </row>
        <row r="71">
          <cell r="A71" t="str">
            <v/>
          </cell>
          <cell r="F71" t="str">
            <v/>
          </cell>
          <cell r="G71" t="str">
            <v/>
          </cell>
          <cell r="H71" t="str">
            <v/>
          </cell>
        </row>
        <row r="72">
          <cell r="A72" t="str">
            <v>Delta Blue</v>
          </cell>
          <cell r="F72">
            <v>2250</v>
          </cell>
          <cell r="G72">
            <v>2019</v>
          </cell>
          <cell r="H72">
            <v>335</v>
          </cell>
          <cell r="I72">
            <v>29</v>
          </cell>
          <cell r="J72">
            <v>29</v>
          </cell>
        </row>
        <row r="73">
          <cell r="A73" t="str">
            <v>Delta Blue</v>
          </cell>
          <cell r="F73">
            <v>2250</v>
          </cell>
          <cell r="G73">
            <v>2020</v>
          </cell>
          <cell r="H73">
            <v>75000</v>
          </cell>
          <cell r="I73">
            <v>30.5</v>
          </cell>
          <cell r="J73">
            <v>30.5</v>
          </cell>
        </row>
        <row r="74">
          <cell r="A74" t="str">
            <v>Delta Blue</v>
          </cell>
          <cell r="F74">
            <v>2250</v>
          </cell>
          <cell r="G74">
            <v>2021</v>
          </cell>
          <cell r="H74">
            <v>40624</v>
          </cell>
          <cell r="I74">
            <v>32</v>
          </cell>
          <cell r="J74">
            <v>32</v>
          </cell>
        </row>
        <row r="75">
          <cell r="A75" t="str">
            <v/>
          </cell>
          <cell r="F75" t="str">
            <v/>
          </cell>
          <cell r="G75" t="str">
            <v/>
          </cell>
          <cell r="H75" t="str">
            <v/>
          </cell>
          <cell r="I75" t="str">
            <v/>
          </cell>
          <cell r="J75" t="str">
            <v/>
          </cell>
        </row>
        <row r="77">
          <cell r="A77" t="str">
            <v>NZD Physicals FX</v>
          </cell>
          <cell r="J77">
            <v>329100</v>
          </cell>
        </row>
        <row r="78">
          <cell r="A78" t="str">
            <v>USD Physicals FX</v>
          </cell>
          <cell r="J78">
            <v>4042194.7502082386</v>
          </cell>
        </row>
        <row r="79">
          <cell r="J79">
            <v>1392</v>
          </cell>
        </row>
        <row r="80">
          <cell r="J80">
            <v>295745.26</v>
          </cell>
        </row>
        <row r="81">
          <cell r="J81">
            <v>-401320.08</v>
          </cell>
        </row>
        <row r="82">
          <cell r="I82">
            <v>70</v>
          </cell>
          <cell r="J82">
            <v>0.65310000000000001</v>
          </cell>
        </row>
      </sheetData>
      <sheetData sheetId="7">
        <row r="1">
          <cell r="B1">
            <v>59.876132202575334</v>
          </cell>
          <cell r="C1" t="str">
            <v>EUA Dec24</v>
          </cell>
          <cell r="D1" t="str">
            <v>EUA Jun24 65C</v>
          </cell>
          <cell r="E1" t="str">
            <v>EUA Jun24 75C</v>
          </cell>
          <cell r="F1" t="str">
            <v>EUA Sep24 65C</v>
          </cell>
          <cell r="G1" t="str">
            <v>EUA Dec24 50P</v>
          </cell>
          <cell r="H1" t="str">
            <v>EUA Dec24 65C</v>
          </cell>
          <cell r="I1" t="str">
            <v>EUA Dec24 75C</v>
          </cell>
          <cell r="J1" t="str">
            <v>EUA Dec24 90C</v>
          </cell>
          <cell r="N1" t="str">
            <v>EUA Mar24 65C</v>
          </cell>
          <cell r="O1" t="str">
            <v>EUA Mar24 65C</v>
          </cell>
          <cell r="Q1" t="str">
            <v>EUA Dec24 40P</v>
          </cell>
          <cell r="R1" t="str">
            <v>EUA Dec24 50P</v>
          </cell>
          <cell r="T1" t="str">
            <v>EUA Sep24 65C</v>
          </cell>
          <cell r="U1" t="str">
            <v>EUA Jun24 65C</v>
          </cell>
          <cell r="V1" t="str">
            <v>EUA Dec24 65C</v>
          </cell>
        </row>
        <row r="2">
          <cell r="B2" t="str">
            <v>Strike</v>
          </cell>
          <cell r="D2">
            <v>65</v>
          </cell>
          <cell r="E2">
            <v>75</v>
          </cell>
          <cell r="F2">
            <v>65</v>
          </cell>
          <cell r="G2">
            <v>50</v>
          </cell>
          <cell r="H2">
            <v>65</v>
          </cell>
          <cell r="I2">
            <v>75</v>
          </cell>
          <cell r="J2">
            <v>90</v>
          </cell>
          <cell r="N2">
            <v>65</v>
          </cell>
          <cell r="O2">
            <v>65</v>
          </cell>
          <cell r="Q2">
            <v>40</v>
          </cell>
          <cell r="R2">
            <v>50</v>
          </cell>
          <cell r="T2">
            <v>65</v>
          </cell>
          <cell r="U2">
            <v>65</v>
          </cell>
          <cell r="V2">
            <v>65</v>
          </cell>
        </row>
        <row r="3">
          <cell r="B3" t="str">
            <v>Vol</v>
          </cell>
          <cell r="D3">
            <v>0.40074988</v>
          </cell>
          <cell r="E3">
            <v>0.40059004999999998</v>
          </cell>
          <cell r="F3">
            <v>0.41701217999999995</v>
          </cell>
          <cell r="G3">
            <v>0.46164807000000002</v>
          </cell>
          <cell r="H3">
            <v>0.42302686</v>
          </cell>
          <cell r="I3">
            <v>0.41300488000000002</v>
          </cell>
          <cell r="J3">
            <v>0.41191142999999997</v>
          </cell>
          <cell r="N3" t="e">
            <v>#VALUE!</v>
          </cell>
          <cell r="O3" t="e">
            <v>#VALUE!</v>
          </cell>
          <cell r="Q3">
            <v>0.50582404999999997</v>
          </cell>
          <cell r="R3">
            <v>0.46164807000000002</v>
          </cell>
          <cell r="T3">
            <v>0.41701217999999995</v>
          </cell>
          <cell r="U3">
            <v>0.40074988</v>
          </cell>
          <cell r="V3">
            <v>0.42302686</v>
          </cell>
        </row>
        <row r="4">
          <cell r="B4" t="str">
            <v>Rate</v>
          </cell>
          <cell r="C4">
            <v>3.7269999999999998E-2</v>
          </cell>
          <cell r="D4">
            <v>3.7269999999999998E-2</v>
          </cell>
          <cell r="E4">
            <v>3.7269999999999998E-2</v>
          </cell>
          <cell r="F4">
            <v>3.7269999999999998E-2</v>
          </cell>
          <cell r="G4">
            <v>3.7269999999999998E-2</v>
          </cell>
          <cell r="H4">
            <v>3.7269999999999998E-2</v>
          </cell>
          <cell r="I4">
            <v>3.7269999999999998E-2</v>
          </cell>
          <cell r="J4">
            <v>3.7269999999999998E-2</v>
          </cell>
          <cell r="N4">
            <v>3.7269999999999998E-2</v>
          </cell>
          <cell r="O4">
            <v>3.7269999999999998E-2</v>
          </cell>
          <cell r="Q4">
            <v>3.7269999999999998E-2</v>
          </cell>
          <cell r="R4">
            <v>3.7269999999999998E-2</v>
          </cell>
          <cell r="T4">
            <v>3.7269999999999998E-2</v>
          </cell>
          <cell r="U4">
            <v>3.7269999999999998E-2</v>
          </cell>
          <cell r="V4">
            <v>3.7269999999999998E-2</v>
          </cell>
        </row>
        <row r="5">
          <cell r="B5" t="str">
            <v>Direction</v>
          </cell>
          <cell r="C5" t="str">
            <v>sell</v>
          </cell>
          <cell r="D5" t="str">
            <v>Buy</v>
          </cell>
          <cell r="E5" t="str">
            <v>Sell</v>
          </cell>
          <cell r="F5" t="str">
            <v>sell</v>
          </cell>
          <cell r="G5" t="str">
            <v>sell</v>
          </cell>
          <cell r="H5" t="str">
            <v>buy</v>
          </cell>
          <cell r="I5" t="str">
            <v>sell</v>
          </cell>
          <cell r="J5" t="str">
            <v>buy</v>
          </cell>
          <cell r="N5" t="str">
            <v>sell</v>
          </cell>
          <cell r="O5" t="str">
            <v>Buy</v>
          </cell>
          <cell r="Q5" t="str">
            <v>Buy</v>
          </cell>
          <cell r="R5" t="str">
            <v>Sell</v>
          </cell>
          <cell r="T5" t="str">
            <v>sell</v>
          </cell>
          <cell r="U5" t="str">
            <v>sell</v>
          </cell>
          <cell r="V5" t="str">
            <v>buy</v>
          </cell>
        </row>
        <row r="6">
          <cell r="B6" t="str">
            <v>Type</v>
          </cell>
          <cell r="D6" t="str">
            <v>Call</v>
          </cell>
          <cell r="E6" t="str">
            <v>Call</v>
          </cell>
          <cell r="F6" t="str">
            <v>Call</v>
          </cell>
          <cell r="G6" t="str">
            <v>Put</v>
          </cell>
          <cell r="H6" t="str">
            <v>Call</v>
          </cell>
          <cell r="I6" t="str">
            <v>Call</v>
          </cell>
          <cell r="J6" t="str">
            <v>Call</v>
          </cell>
          <cell r="N6" t="str">
            <v>Call</v>
          </cell>
          <cell r="O6" t="str">
            <v>Call</v>
          </cell>
          <cell r="Q6" t="str">
            <v>Put</v>
          </cell>
          <cell r="R6" t="str">
            <v>Put</v>
          </cell>
          <cell r="T6" t="str">
            <v>Call</v>
          </cell>
          <cell r="U6" t="str">
            <v>Call</v>
          </cell>
          <cell r="V6" t="str">
            <v>Call</v>
          </cell>
        </row>
        <row r="7">
          <cell r="D7" t="str">
            <v>C</v>
          </cell>
          <cell r="E7" t="str">
            <v>C</v>
          </cell>
          <cell r="F7" t="str">
            <v>C</v>
          </cell>
          <cell r="G7" t="str">
            <v>P</v>
          </cell>
          <cell r="H7" t="str">
            <v>C</v>
          </cell>
          <cell r="I7" t="str">
            <v>C</v>
          </cell>
          <cell r="J7" t="str">
            <v>C</v>
          </cell>
          <cell r="N7" t="str">
            <v>C</v>
          </cell>
          <cell r="O7" t="str">
            <v>C</v>
          </cell>
          <cell r="Q7" t="str">
            <v>P</v>
          </cell>
          <cell r="R7" t="str">
            <v>P</v>
          </cell>
          <cell r="T7" t="str">
            <v>C</v>
          </cell>
          <cell r="U7" t="str">
            <v>C</v>
          </cell>
          <cell r="V7" t="str">
            <v>C</v>
          </cell>
        </row>
        <row r="8">
          <cell r="B8" t="str">
            <v>BB Code</v>
          </cell>
          <cell r="C8" t="str">
            <v>MZBZ4 Comdty</v>
          </cell>
          <cell r="D8" t="str">
            <v>MZBM4C 65.00 Comdty</v>
          </cell>
          <cell r="E8" t="str">
            <v>MZBM4C 75.00 Comdty</v>
          </cell>
          <cell r="F8" t="str">
            <v>MZBU4C 65.00 Comdty</v>
          </cell>
          <cell r="G8" t="str">
            <v>MZBZ4P 50.00 Comdty</v>
          </cell>
          <cell r="H8" t="str">
            <v>MZBZ4C 65.00 Comdty</v>
          </cell>
          <cell r="I8" t="str">
            <v>MZBZ4C 75.00 Comdty</v>
          </cell>
          <cell r="J8" t="str">
            <v>MZBZ4C 90.00 Comdty</v>
          </cell>
          <cell r="N8" t="str">
            <v>MZBH4C 65.00 Comdty</v>
          </cell>
          <cell r="O8" t="str">
            <v>MZBH4C 65.00 Comdty</v>
          </cell>
          <cell r="Q8" t="str">
            <v>MZBZ4P 40.00 Comdty</v>
          </cell>
          <cell r="R8" t="str">
            <v>MZBZ4P 50.00 Comdty</v>
          </cell>
          <cell r="T8" t="str">
            <v>MZBU4C 65.00 Comdty</v>
          </cell>
          <cell r="U8" t="str">
            <v>MZBM4C 65.00 Comdty</v>
          </cell>
          <cell r="V8" t="str">
            <v>MZBZ4C 65.00 Comdty</v>
          </cell>
        </row>
        <row r="9">
          <cell r="B9" t="str">
            <v>TRADE PRICE</v>
          </cell>
          <cell r="C9">
            <v>76.5</v>
          </cell>
          <cell r="D9">
            <v>2.14</v>
          </cell>
          <cell r="E9">
            <v>0.79</v>
          </cell>
          <cell r="F9">
            <v>3.75</v>
          </cell>
          <cell r="G9">
            <v>5.29</v>
          </cell>
          <cell r="H9">
            <v>5.54</v>
          </cell>
          <cell r="I9">
            <v>3.25</v>
          </cell>
          <cell r="J9">
            <v>2.2999999999999998</v>
          </cell>
        </row>
        <row r="10">
          <cell r="B10" t="str">
            <v>PRIOR SETTLE</v>
          </cell>
          <cell r="C10">
            <v>61.51</v>
          </cell>
          <cell r="D10">
            <v>3.4</v>
          </cell>
          <cell r="E10">
            <v>1.1000000000000001</v>
          </cell>
          <cell r="F10">
            <v>5.77</v>
          </cell>
          <cell r="G10">
            <v>3.9750000000000001</v>
          </cell>
          <cell r="H10">
            <v>7.1950000000000003</v>
          </cell>
          <cell r="I10">
            <v>4.1150000000000002</v>
          </cell>
          <cell r="J10">
            <v>1.77</v>
          </cell>
          <cell r="N10">
            <v>1.4999999999999999E-2</v>
          </cell>
          <cell r="O10">
            <v>1.4999999999999999E-2</v>
          </cell>
          <cell r="Q10">
            <v>1.7050000000000001</v>
          </cell>
          <cell r="R10">
            <v>3.9750000000000001</v>
          </cell>
          <cell r="T10">
            <v>5.77</v>
          </cell>
          <cell r="U10">
            <v>3.4</v>
          </cell>
          <cell r="V10">
            <v>7.1950000000000003</v>
          </cell>
        </row>
        <row r="11">
          <cell r="B11" t="str">
            <v>MTM PRICE</v>
          </cell>
          <cell r="C11">
            <v>61.51</v>
          </cell>
          <cell r="D11">
            <v>3.309766440289216</v>
          </cell>
          <cell r="E11">
            <v>1.0389255049248207</v>
          </cell>
          <cell r="F11">
            <v>5.7102842758622945</v>
          </cell>
          <cell r="G11">
            <v>3.9945169262568903</v>
          </cell>
          <cell r="H11">
            <v>7.217257719835585</v>
          </cell>
          <cell r="I11">
            <v>4.1361523831962614</v>
          </cell>
          <cell r="J11">
            <v>1.7860679233041625</v>
          </cell>
          <cell r="N11" t="e">
            <v>#VALUE!</v>
          </cell>
          <cell r="O11" t="e">
            <v>#VALUE!</v>
          </cell>
          <cell r="Q11">
            <v>1.7183323967450908</v>
          </cell>
          <cell r="R11">
            <v>3.9945169262568903</v>
          </cell>
          <cell r="T11">
            <v>5.5387317289633522</v>
          </cell>
          <cell r="U11">
            <v>3.309766440289216</v>
          </cell>
          <cell r="V11">
            <v>7.217257719835585</v>
          </cell>
        </row>
        <row r="12">
          <cell r="B12" t="str">
            <v>Volume (tonnes)</v>
          </cell>
          <cell r="C12">
            <v>-50000</v>
          </cell>
          <cell r="D12">
            <v>75000</v>
          </cell>
          <cell r="E12">
            <v>-75000</v>
          </cell>
          <cell r="F12">
            <v>-75000</v>
          </cell>
          <cell r="G12">
            <v>-100000</v>
          </cell>
          <cell r="H12">
            <v>150000</v>
          </cell>
          <cell r="I12">
            <v>-75000</v>
          </cell>
          <cell r="J12">
            <v>55000</v>
          </cell>
        </row>
        <row r="13">
          <cell r="D13">
            <v>0.42194651969524166</v>
          </cell>
          <cell r="E13">
            <v>0.17580256280368858</v>
          </cell>
          <cell r="F13">
            <v>0.47554006552345757</v>
          </cell>
          <cell r="G13">
            <v>-0.22854848954237275</v>
          </cell>
          <cell r="H13">
            <v>0.49728414950679906</v>
          </cell>
          <cell r="I13">
            <v>0.34011991283473741</v>
          </cell>
          <cell r="J13">
            <v>0.1771606344811979</v>
          </cell>
        </row>
        <row r="14">
          <cell r="D14">
            <v>31645.988977143126</v>
          </cell>
          <cell r="E14">
            <v>-13185.192210276644</v>
          </cell>
          <cell r="F14">
            <v>-35665.50491425932</v>
          </cell>
          <cell r="G14">
            <v>22854.848954237274</v>
          </cell>
          <cell r="H14">
            <v>74592.622426019865</v>
          </cell>
          <cell r="I14">
            <v>-25508.993462605307</v>
          </cell>
          <cell r="J14">
            <v>9743.8348964658835</v>
          </cell>
        </row>
        <row r="15">
          <cell r="D15">
            <v>-6767.5169783087958</v>
          </cell>
          <cell r="E15">
            <v>4580.5871306384524</v>
          </cell>
          <cell r="F15">
            <v>4478.6793103278824</v>
          </cell>
          <cell r="G15">
            <v>-1951.6926256890165</v>
          </cell>
          <cell r="H15">
            <v>3338.6579753377</v>
          </cell>
          <cell r="I15">
            <v>-1586.4287397195919</v>
          </cell>
          <cell r="J15">
            <v>883.73578172893815</v>
          </cell>
        </row>
        <row r="16">
          <cell r="D16">
            <v>94499.999999999985</v>
          </cell>
          <cell r="E16">
            <v>-23250.000000000004</v>
          </cell>
          <cell r="F16">
            <v>-151499.99999999997</v>
          </cell>
          <cell r="G16">
            <v>131500</v>
          </cell>
          <cell r="H16">
            <v>248250.00000000003</v>
          </cell>
          <cell r="I16">
            <v>-64875.000000000015</v>
          </cell>
          <cell r="J16">
            <v>-29149.999999999989</v>
          </cell>
        </row>
        <row r="17">
          <cell r="D17">
            <v>45462</v>
          </cell>
          <cell r="E17">
            <v>45462</v>
          </cell>
          <cell r="F17">
            <v>45560</v>
          </cell>
          <cell r="G17">
            <v>45642</v>
          </cell>
          <cell r="H17">
            <v>45642</v>
          </cell>
          <cell r="I17">
            <v>45642</v>
          </cell>
          <cell r="J17">
            <v>45642</v>
          </cell>
        </row>
      </sheetData>
      <sheetData sheetId="8">
        <row r="1">
          <cell r="D1" t="str">
            <v>UKA Dec24 45C</v>
          </cell>
          <cell r="E1" t="str">
            <v>UKA Dec24 55C</v>
          </cell>
          <cell r="J1" t="str">
            <v>UKA Dec24 40C</v>
          </cell>
          <cell r="K1" t="str">
            <v>UKA Dec24 45C</v>
          </cell>
          <cell r="L1" t="str">
            <v>UKA Dec24 50C</v>
          </cell>
          <cell r="M1" t="str">
            <v>UKA Dec24 55C</v>
          </cell>
          <cell r="N1" t="str">
            <v>UKA Dec24 60C</v>
          </cell>
          <cell r="O1" t="str">
            <v>UKA Dec24 65C</v>
          </cell>
          <cell r="Q1" t="str">
            <v>GBPAUD</v>
          </cell>
          <cell r="R1">
            <v>1.9329000000000001</v>
          </cell>
        </row>
        <row r="2">
          <cell r="D2">
            <v>45</v>
          </cell>
          <cell r="E2">
            <v>55</v>
          </cell>
          <cell r="J2">
            <v>40</v>
          </cell>
          <cell r="K2">
            <v>45</v>
          </cell>
          <cell r="L2">
            <v>50</v>
          </cell>
          <cell r="M2">
            <v>55</v>
          </cell>
          <cell r="N2">
            <v>60</v>
          </cell>
          <cell r="O2">
            <v>65</v>
          </cell>
        </row>
        <row r="3">
          <cell r="D3">
            <v>0.55005183999999996</v>
          </cell>
          <cell r="E3">
            <v>0.57504202999999998</v>
          </cell>
          <cell r="J3">
            <v>0.54563892000000003</v>
          </cell>
          <cell r="K3">
            <v>0.55005183999999996</v>
          </cell>
          <cell r="L3">
            <v>0.56013508999999995</v>
          </cell>
          <cell r="M3">
            <v>0.57504202999999998</v>
          </cell>
          <cell r="N3">
            <v>0.58839439999999998</v>
          </cell>
          <cell r="O3">
            <v>0.60038855000000002</v>
          </cell>
        </row>
        <row r="4">
          <cell r="D4">
            <v>3.5430000000000003E-2</v>
          </cell>
          <cell r="E4">
            <v>3.5430000000000003E-2</v>
          </cell>
          <cell r="J4">
            <v>3.5430000000000003E-2</v>
          </cell>
          <cell r="K4">
            <v>3.5430000000000003E-2</v>
          </cell>
          <cell r="L4">
            <v>3.5430000000000003E-2</v>
          </cell>
          <cell r="M4">
            <v>3.5430000000000003E-2</v>
          </cell>
          <cell r="N4">
            <v>3.5430000000000003E-2</v>
          </cell>
          <cell r="O4">
            <v>3.5430000000000003E-2</v>
          </cell>
        </row>
        <row r="5">
          <cell r="D5" t="str">
            <v>buy</v>
          </cell>
          <cell r="E5" t="str">
            <v>sell</v>
          </cell>
          <cell r="J5" t="str">
            <v>buy</v>
          </cell>
          <cell r="K5" t="str">
            <v>buy</v>
          </cell>
          <cell r="L5" t="str">
            <v>buy</v>
          </cell>
          <cell r="M5" t="str">
            <v>buy</v>
          </cell>
          <cell r="N5" t="str">
            <v>buy</v>
          </cell>
          <cell r="O5" t="str">
            <v>buy</v>
          </cell>
        </row>
        <row r="6">
          <cell r="D6" t="str">
            <v>call</v>
          </cell>
          <cell r="E6" t="str">
            <v>call</v>
          </cell>
          <cell r="J6" t="str">
            <v>call</v>
          </cell>
          <cell r="K6" t="str">
            <v>call</v>
          </cell>
          <cell r="L6" t="str">
            <v>call</v>
          </cell>
          <cell r="M6" t="str">
            <v>call</v>
          </cell>
          <cell r="N6" t="str">
            <v>call</v>
          </cell>
          <cell r="O6" t="str">
            <v>call</v>
          </cell>
        </row>
        <row r="7">
          <cell r="D7" t="str">
            <v>C</v>
          </cell>
          <cell r="E7" t="str">
            <v>C</v>
          </cell>
          <cell r="J7" t="str">
            <v>C</v>
          </cell>
          <cell r="K7" t="str">
            <v>C</v>
          </cell>
          <cell r="L7" t="str">
            <v>C</v>
          </cell>
          <cell r="M7" t="str">
            <v>C</v>
          </cell>
          <cell r="N7" t="str">
            <v>C</v>
          </cell>
          <cell r="O7" t="str">
            <v>C</v>
          </cell>
        </row>
        <row r="8">
          <cell r="C8" t="str">
            <v>UKA Dec24</v>
          </cell>
          <cell r="D8" t="str">
            <v>UKEZ4C 45.00 Comdty</v>
          </cell>
          <cell r="E8" t="str">
            <v>UKEZ4C 55.00 Comdty</v>
          </cell>
          <cell r="J8" t="str">
            <v>UKEZ4C 40.00 Comdty</v>
          </cell>
          <cell r="K8" t="str">
            <v>UKEZ4C 45.00 Comdty</v>
          </cell>
          <cell r="L8" t="str">
            <v>UKEZ4C 50.00 Comdty</v>
          </cell>
          <cell r="M8" t="str">
            <v>UKEZ4C 55.00 Comdty</v>
          </cell>
          <cell r="N8" t="str">
            <v>UKEZ4C 60.00 Comdty</v>
          </cell>
          <cell r="O8" t="str">
            <v>UKEZ4C 65.00 Comdty</v>
          </cell>
        </row>
        <row r="9">
          <cell r="D9">
            <v>7</v>
          </cell>
          <cell r="E9">
            <v>4.75</v>
          </cell>
        </row>
        <row r="10">
          <cell r="C10">
            <v>37.53</v>
          </cell>
          <cell r="D10">
            <v>4.29</v>
          </cell>
          <cell r="E10">
            <v>2.61</v>
          </cell>
          <cell r="J10" t="str">
            <v>#N/A Requesting Data...</v>
          </cell>
          <cell r="K10">
            <v>4.29</v>
          </cell>
          <cell r="L10">
            <v>3.29</v>
          </cell>
          <cell r="M10">
            <v>2.61</v>
          </cell>
          <cell r="N10">
            <v>2.1</v>
          </cell>
          <cell r="O10">
            <v>1.71</v>
          </cell>
        </row>
        <row r="11">
          <cell r="C11">
            <v>37.53</v>
          </cell>
          <cell r="D11">
            <v>4.3652013413264097</v>
          </cell>
          <cell r="E11">
            <v>2.6651353873348693</v>
          </cell>
          <cell r="J11">
            <v>5.8205176527794293</v>
          </cell>
          <cell r="K11">
            <v>4.3652013413264097</v>
          </cell>
          <cell r="L11">
            <v>3.3534914226565817</v>
          </cell>
          <cell r="M11">
            <v>2.6651353873348693</v>
          </cell>
          <cell r="N11">
            <v>2.1472349521713934</v>
          </cell>
          <cell r="O11">
            <v>1.7510673243591439</v>
          </cell>
        </row>
        <row r="12">
          <cell r="C12">
            <v>13000</v>
          </cell>
          <cell r="D12">
            <v>100000</v>
          </cell>
          <cell r="E12">
            <v>-100000</v>
          </cell>
          <cell r="J12">
            <v>-100000</v>
          </cell>
          <cell r="K12">
            <v>100000</v>
          </cell>
          <cell r="L12">
            <v>100000</v>
          </cell>
          <cell r="M12">
            <v>100000</v>
          </cell>
          <cell r="N12">
            <v>100000</v>
          </cell>
          <cell r="O12">
            <v>100000</v>
          </cell>
        </row>
      </sheetData>
      <sheetData sheetId="9">
        <row r="5">
          <cell r="C5">
            <v>0.06</v>
          </cell>
        </row>
        <row r="10">
          <cell r="C10" t="str">
            <v>NZU 42P Jul24</v>
          </cell>
          <cell r="D10" t="str">
            <v>NZU 70C Jul24</v>
          </cell>
          <cell r="E10" t="str">
            <v>NZU 85C Jul24</v>
          </cell>
          <cell r="F10" t="str">
            <v>NZU 60P Jun24</v>
          </cell>
          <cell r="G10" t="str">
            <v>NZU 50P Jun24</v>
          </cell>
          <cell r="H10" t="str">
            <v>NZU 71C Mar24</v>
          </cell>
          <cell r="I10" t="str">
            <v>NZU 68P Apr24</v>
          </cell>
          <cell r="J10" t="str">
            <v>NZU 62P Apr24</v>
          </cell>
          <cell r="K10" t="str">
            <v>NZU 80C Apr24</v>
          </cell>
          <cell r="L10" t="str">
            <v>NZU 95C Apr24</v>
          </cell>
          <cell r="M10" t="str">
            <v>NZU 80C Jul24</v>
          </cell>
          <cell r="N10" t="str">
            <v>NZU Spot</v>
          </cell>
        </row>
        <row r="11">
          <cell r="C11">
            <v>0.97</v>
          </cell>
          <cell r="D11">
            <v>7.25</v>
          </cell>
          <cell r="E11">
            <v>3.7</v>
          </cell>
          <cell r="F11">
            <v>7.02</v>
          </cell>
          <cell r="G11">
            <v>3.08</v>
          </cell>
          <cell r="H11">
            <v>1.45</v>
          </cell>
          <cell r="I11">
            <v>5.15</v>
          </cell>
          <cell r="J11">
            <v>2.85</v>
          </cell>
          <cell r="K11">
            <v>5.2</v>
          </cell>
          <cell r="L11">
            <v>2.0499999999999998</v>
          </cell>
          <cell r="M11">
            <v>3.18</v>
          </cell>
        </row>
        <row r="12">
          <cell r="C12">
            <v>0.40424284730593119</v>
          </cell>
          <cell r="D12">
            <v>0.66164730016472806</v>
          </cell>
          <cell r="E12">
            <v>5.9309649714588852E-2</v>
          </cell>
          <cell r="F12">
            <v>6.2498716377213626</v>
          </cell>
          <cell r="G12">
            <v>1.2967127372065441</v>
          </cell>
          <cell r="H12">
            <v>8.0670755107048798E-10</v>
          </cell>
          <cell r="I12">
            <v>12.91377321165487</v>
          </cell>
          <cell r="J12">
            <v>7.0948114963139659</v>
          </cell>
          <cell r="K12">
            <v>7.0673773897115275E-6</v>
          </cell>
          <cell r="L12">
            <v>7.5558833255404513E-11</v>
          </cell>
          <cell r="M12">
            <v>0.13788469269928361</v>
          </cell>
          <cell r="N12">
            <v>54.85</v>
          </cell>
        </row>
        <row r="13">
          <cell r="C13">
            <v>0.41151942378830597</v>
          </cell>
          <cell r="D13">
            <v>0.63936936855043491</v>
          </cell>
          <cell r="E13">
            <v>5.6048641354290107E-2</v>
          </cell>
          <cell r="F13">
            <v>6.2921781079689225</v>
          </cell>
          <cell r="G13">
            <v>1.2945771695779094</v>
          </cell>
          <cell r="H13">
            <v>1.2421963955061168E-15</v>
          </cell>
          <cell r="I13">
            <v>13.027014280534516</v>
          </cell>
          <cell r="J13">
            <v>7.178422888633591</v>
          </cell>
          <cell r="K13">
            <v>1.6664720322551147E-6</v>
          </cell>
          <cell r="L13">
            <v>4.5687725349950931E-12</v>
          </cell>
          <cell r="M13">
            <v>0.12880324763328832</v>
          </cell>
          <cell r="N13">
            <v>54.75</v>
          </cell>
        </row>
        <row r="14">
          <cell r="C14">
            <v>-100000</v>
          </cell>
          <cell r="D14">
            <v>50000</v>
          </cell>
          <cell r="E14">
            <v>-50000</v>
          </cell>
          <cell r="F14">
            <v>-50000</v>
          </cell>
          <cell r="G14">
            <v>50000</v>
          </cell>
          <cell r="H14">
            <v>50000</v>
          </cell>
          <cell r="I14">
            <v>50000</v>
          </cell>
          <cell r="J14">
            <v>-50000</v>
          </cell>
          <cell r="K14">
            <v>50000</v>
          </cell>
          <cell r="L14">
            <v>-50000</v>
          </cell>
          <cell r="M14">
            <v>-50000</v>
          </cell>
          <cell r="N14">
            <v>6000</v>
          </cell>
        </row>
        <row r="15">
          <cell r="C15">
            <v>-9.7220322451733593E-2</v>
          </cell>
          <cell r="D15">
            <v>9.5920713193643745E-2</v>
          </cell>
          <cell r="E15">
            <v>9.8612632218070088E-3</v>
          </cell>
          <cell r="F15">
            <v>-0.71326375585001967</v>
          </cell>
          <cell r="G15">
            <v>-0.28880753915009011</v>
          </cell>
          <cell r="H15">
            <v>9.5291798111695849E-17</v>
          </cell>
          <cell r="I15">
            <v>-0.99442849872838002</v>
          </cell>
          <cell r="J15">
            <v>-0.95235003523954609</v>
          </cell>
          <cell r="K15">
            <v>5.7970789553828063E-7</v>
          </cell>
          <cell r="L15">
            <v>1.3455985322038814E-12</v>
          </cell>
          <cell r="M15">
            <v>2.1832091917014393E-2</v>
          </cell>
          <cell r="N15">
            <v>1</v>
          </cell>
        </row>
        <row r="16">
          <cell r="C16">
            <v>9722.0322451733591</v>
          </cell>
          <cell r="D16">
            <v>4796.0356596821875</v>
          </cell>
          <cell r="E16">
            <v>-493.06316109035043</v>
          </cell>
          <cell r="F16">
            <v>35663.187792500983</v>
          </cell>
          <cell r="G16">
            <v>-14440.376957504506</v>
          </cell>
          <cell r="H16">
            <v>4.7645899055847922E-12</v>
          </cell>
          <cell r="I16">
            <v>-49721.424936419004</v>
          </cell>
          <cell r="J16">
            <v>47617.501761977306</v>
          </cell>
          <cell r="K16">
            <v>2.8985394776914031E-2</v>
          </cell>
          <cell r="L16">
            <v>-6.7279926610194065E-8</v>
          </cell>
          <cell r="M16">
            <v>-1091.6045958507195</v>
          </cell>
          <cell r="N16">
            <v>6000</v>
          </cell>
        </row>
        <row r="17">
          <cell r="C17">
            <v>-727.65764823747861</v>
          </cell>
          <cell r="D17">
            <v>-1113.8965807146571</v>
          </cell>
          <cell r="E17">
            <v>163.05041801493724</v>
          </cell>
          <cell r="F17">
            <v>-2115.3235123779978</v>
          </cell>
          <cell r="G17">
            <v>-106.77838143173801</v>
          </cell>
          <cell r="H17">
            <v>-4.0335315443704624E-5</v>
          </cell>
          <cell r="I17">
            <v>5662.0534439822732</v>
          </cell>
          <cell r="J17">
            <v>-4180.569615981256</v>
          </cell>
          <cell r="K17">
            <v>-0.27004526787282063</v>
          </cell>
          <cell r="L17">
            <v>3.5495030360204712E-6</v>
          </cell>
          <cell r="M17">
            <v>454.07225329976433</v>
          </cell>
          <cell r="N17">
            <v>-600.00000000000853</v>
          </cell>
        </row>
        <row r="18">
          <cell r="C18">
            <v>56575.715269406879</v>
          </cell>
          <cell r="D18">
            <v>-329417.63499176363</v>
          </cell>
          <cell r="E18">
            <v>182034.51751427058</v>
          </cell>
          <cell r="F18">
            <v>38506.418113931853</v>
          </cell>
          <cell r="G18">
            <v>-89164.363139672801</v>
          </cell>
          <cell r="H18">
            <v>-72499.999959664623</v>
          </cell>
          <cell r="I18">
            <v>388188.66058274353</v>
          </cell>
          <cell r="J18">
            <v>-212240.57481569832</v>
          </cell>
          <cell r="K18">
            <v>-259999.64663113051</v>
          </cell>
          <cell r="L18">
            <v>102499.99999622206</v>
          </cell>
          <cell r="M18">
            <v>152105.76536503583</v>
          </cell>
        </row>
        <row r="19">
          <cell r="C19">
            <v>45488.666666666664</v>
          </cell>
          <cell r="D19">
            <v>45488.666666666664</v>
          </cell>
          <cell r="E19">
            <v>45488.666666666664</v>
          </cell>
          <cell r="F19">
            <v>45457.666666666664</v>
          </cell>
          <cell r="G19">
            <v>45457.666666666664</v>
          </cell>
          <cell r="H19">
            <v>45380</v>
          </cell>
          <cell r="I19">
            <v>45397</v>
          </cell>
          <cell r="J19">
            <v>45397</v>
          </cell>
          <cell r="K19">
            <v>45397</v>
          </cell>
          <cell r="L19">
            <v>45397</v>
          </cell>
          <cell r="M19">
            <v>45488</v>
          </cell>
        </row>
        <row r="33">
          <cell r="B33">
            <v>54.75</v>
          </cell>
        </row>
      </sheetData>
      <sheetData sheetId="10">
        <row r="1">
          <cell r="B1">
            <v>0.06</v>
          </cell>
        </row>
        <row r="2">
          <cell r="D2" t="str">
            <v>ACCU 34P Sep24</v>
          </cell>
          <cell r="E2">
            <v>0</v>
          </cell>
          <cell r="F2" t="str">
            <v>ACCU noAD Aug24 fwd</v>
          </cell>
          <cell r="G2" t="str">
            <v>ACCU HIR Aug24 fwd</v>
          </cell>
          <cell r="H2" t="str">
            <v>ACCU HIR Dec24 fwd</v>
          </cell>
          <cell r="I2" t="str">
            <v>ACCU Av. Clr.</v>
          </cell>
          <cell r="J2" t="str">
            <v>ACCU Wastewater management</v>
          </cell>
          <cell r="K2" t="str">
            <v>ACCU Energy Efficiency</v>
          </cell>
          <cell r="L2" t="str">
            <v>ACCU Piggeries</v>
          </cell>
          <cell r="M2" t="str">
            <v>ACCU Affo</v>
          </cell>
          <cell r="N2" t="str">
            <v>ACCU Generic</v>
          </cell>
          <cell r="O2" t="str">
            <v>ACCU HIR</v>
          </cell>
        </row>
        <row r="3">
          <cell r="D3">
            <v>34</v>
          </cell>
        </row>
        <row r="4">
          <cell r="D4">
            <v>0.35</v>
          </cell>
        </row>
        <row r="5">
          <cell r="D5">
            <v>0.06</v>
          </cell>
          <cell r="E5">
            <v>0.06</v>
          </cell>
          <cell r="F5">
            <v>0.06</v>
          </cell>
          <cell r="G5">
            <v>0.06</v>
          </cell>
          <cell r="H5">
            <v>0.06</v>
          </cell>
        </row>
        <row r="6">
          <cell r="D6" t="e">
            <v>#VALUE!</v>
          </cell>
          <cell r="E6" t="e">
            <v>#VALUE!</v>
          </cell>
        </row>
        <row r="7">
          <cell r="D7" t="str">
            <v>buy</v>
          </cell>
          <cell r="E7" t="str">
            <v>buy</v>
          </cell>
          <cell r="F7" t="str">
            <v>buy</v>
          </cell>
          <cell r="G7" t="str">
            <v>sell</v>
          </cell>
          <cell r="H7" t="str">
            <v>sell</v>
          </cell>
          <cell r="I7" t="str">
            <v>buy</v>
          </cell>
          <cell r="J7" t="str">
            <v>buy</v>
          </cell>
          <cell r="K7" t="str">
            <v>buy</v>
          </cell>
          <cell r="L7" t="str">
            <v>buy</v>
          </cell>
          <cell r="M7" t="str">
            <v>buy</v>
          </cell>
          <cell r="N7" t="str">
            <v>buy</v>
          </cell>
          <cell r="O7" t="str">
            <v>buy</v>
          </cell>
        </row>
        <row r="8">
          <cell r="D8" t="str">
            <v>put</v>
          </cell>
          <cell r="E8" t="str">
            <v>call</v>
          </cell>
        </row>
        <row r="10">
          <cell r="D10" t="str">
            <v>ACCU 34P Sep24</v>
          </cell>
          <cell r="F10" t="str">
            <v>ACCU noAD Aug24 fwd</v>
          </cell>
          <cell r="G10" t="str">
            <v>ACCU HIR Aug24 fwd</v>
          </cell>
          <cell r="H10" t="str">
            <v>ACCU HIR Dec24 fwd</v>
          </cell>
          <cell r="I10" t="str">
            <v>ACCU Av. Clr.</v>
          </cell>
          <cell r="J10" t="str">
            <v>ACCU Wastewater management</v>
          </cell>
          <cell r="K10" t="str">
            <v>ACCU Energy Efficiency</v>
          </cell>
          <cell r="L10" t="str">
            <v>ACCU Piggeries</v>
          </cell>
          <cell r="M10" t="str">
            <v>ACCU Affo</v>
          </cell>
        </row>
        <row r="11">
          <cell r="D11">
            <v>2.37</v>
          </cell>
          <cell r="F11">
            <v>30.4</v>
          </cell>
          <cell r="G11">
            <v>34.26</v>
          </cell>
          <cell r="H11">
            <v>42.5</v>
          </cell>
          <cell r="L11">
            <v>38.25</v>
          </cell>
        </row>
        <row r="12">
          <cell r="D12">
            <v>1.9816287455972308</v>
          </cell>
          <cell r="E12" t="str">
            <v/>
          </cell>
          <cell r="F12">
            <v>37.08705630266909</v>
          </cell>
          <cell r="G12">
            <v>38.877465917280702</v>
          </cell>
          <cell r="H12">
            <v>39.784608761061669</v>
          </cell>
          <cell r="I12">
            <v>36.25</v>
          </cell>
          <cell r="J12">
            <v>36.25</v>
          </cell>
          <cell r="K12">
            <v>36.25</v>
          </cell>
          <cell r="L12">
            <v>36.25</v>
          </cell>
          <cell r="M12">
            <v>54.5</v>
          </cell>
        </row>
        <row r="13">
          <cell r="D13">
            <v>2.5734734487961131</v>
          </cell>
          <cell r="E13" t="str">
            <v/>
          </cell>
          <cell r="F13">
            <v>35.294050219824356</v>
          </cell>
          <cell r="G13">
            <v>37.084328129525595</v>
          </cell>
          <cell r="H13">
            <v>37.819705708083127</v>
          </cell>
          <cell r="I13">
            <v>34.5</v>
          </cell>
          <cell r="J13">
            <v>34.6</v>
          </cell>
          <cell r="K13">
            <v>34.6</v>
          </cell>
          <cell r="L13">
            <v>34.6</v>
          </cell>
          <cell r="M13">
            <v>54.5</v>
          </cell>
        </row>
        <row r="14">
          <cell r="D14">
            <v>75000</v>
          </cell>
          <cell r="F14">
            <v>50000</v>
          </cell>
          <cell r="G14">
            <v>-50000</v>
          </cell>
          <cell r="H14">
            <v>-20000</v>
          </cell>
          <cell r="I14">
            <v>255</v>
          </cell>
          <cell r="J14">
            <v>0</v>
          </cell>
          <cell r="K14">
            <v>0</v>
          </cell>
          <cell r="L14">
            <v>0</v>
          </cell>
          <cell r="M14">
            <v>1775</v>
          </cell>
        </row>
        <row r="15">
          <cell r="D15">
            <v>-0.37259564256689032</v>
          </cell>
          <cell r="E15" t="str">
            <v/>
          </cell>
          <cell r="F15">
            <v>1</v>
          </cell>
          <cell r="G15">
            <v>1</v>
          </cell>
          <cell r="H15">
            <v>1</v>
          </cell>
          <cell r="I15">
            <v>1</v>
          </cell>
          <cell r="J15">
            <v>1</v>
          </cell>
          <cell r="K15">
            <v>1</v>
          </cell>
          <cell r="L15">
            <v>1</v>
          </cell>
          <cell r="M15">
            <v>1</v>
          </cell>
        </row>
        <row r="16">
          <cell r="D16">
            <v>-27944.673192516773</v>
          </cell>
          <cell r="E16" t="str">
            <v/>
          </cell>
          <cell r="F16">
            <v>50000</v>
          </cell>
          <cell r="G16">
            <v>-50000</v>
          </cell>
          <cell r="H16">
            <v>-20000</v>
          </cell>
          <cell r="I16">
            <v>255</v>
          </cell>
          <cell r="J16">
            <v>0</v>
          </cell>
          <cell r="L16">
            <v>0</v>
          </cell>
          <cell r="M16">
            <v>1775</v>
          </cell>
          <cell r="N16">
            <v>0</v>
          </cell>
          <cell r="O16">
            <v>0</v>
          </cell>
        </row>
        <row r="17">
          <cell r="D17">
            <v>44388.352739916169</v>
          </cell>
          <cell r="E17" t="str">
            <v/>
          </cell>
          <cell r="F17">
            <v>-89650.304142236695</v>
          </cell>
          <cell r="G17">
            <v>89656.889387755349</v>
          </cell>
          <cell r="H17">
            <v>39298.061059570842</v>
          </cell>
          <cell r="I17">
            <v>255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D18">
            <v>-29127.844080207698</v>
          </cell>
          <cell r="E18" t="str">
            <v/>
          </cell>
          <cell r="F18">
            <v>334352.81513345457</v>
          </cell>
          <cell r="G18">
            <v>-230873.2958640352</v>
          </cell>
          <cell r="H18">
            <v>54307.824778766619</v>
          </cell>
        </row>
        <row r="19">
          <cell r="D19">
            <v>45551</v>
          </cell>
          <cell r="E19">
            <v>45337</v>
          </cell>
          <cell r="F19">
            <v>45519</v>
          </cell>
          <cell r="G19">
            <v>45519</v>
          </cell>
          <cell r="H19">
            <v>45642</v>
          </cell>
        </row>
      </sheetData>
      <sheetData sheetId="11">
        <row r="8">
          <cell r="C8" t="str">
            <v>V24 Dec24</v>
          </cell>
          <cell r="D8" t="str">
            <v>CCA V24 Dec24 45C</v>
          </cell>
          <cell r="E8" t="str">
            <v>CCA V24 Dec24 55C</v>
          </cell>
        </row>
        <row r="9">
          <cell r="D9">
            <v>2.9</v>
          </cell>
          <cell r="E9">
            <v>0.75</v>
          </cell>
        </row>
        <row r="10">
          <cell r="C10">
            <v>39.92</v>
          </cell>
          <cell r="D10">
            <v>1.635400459854301</v>
          </cell>
          <cell r="E10">
            <v>0.24536232791002055</v>
          </cell>
        </row>
        <row r="11">
          <cell r="C11">
            <v>39.92</v>
          </cell>
          <cell r="D11">
            <v>1.635400459854301</v>
          </cell>
          <cell r="E11">
            <v>0.24536232791002055</v>
          </cell>
        </row>
        <row r="12">
          <cell r="C12">
            <v>0</v>
          </cell>
        </row>
      </sheetData>
      <sheetData sheetId="12"/>
      <sheetData sheetId="13"/>
      <sheetData sheetId="14"/>
      <sheetData sheetId="15"/>
      <sheetData sheetId="16">
        <row r="990">
          <cell r="F990">
            <v>44658</v>
          </cell>
          <cell r="G990">
            <v>30</v>
          </cell>
        </row>
        <row r="991">
          <cell r="F991">
            <v>44659</v>
          </cell>
          <cell r="G991">
            <v>30</v>
          </cell>
        </row>
        <row r="992">
          <cell r="F992">
            <v>44662</v>
          </cell>
          <cell r="G992">
            <v>30</v>
          </cell>
        </row>
        <row r="993">
          <cell r="F993">
            <v>44663</v>
          </cell>
          <cell r="G993">
            <v>30</v>
          </cell>
        </row>
        <row r="994">
          <cell r="F994">
            <v>44664</v>
          </cell>
          <cell r="G994">
            <v>30</v>
          </cell>
        </row>
        <row r="995">
          <cell r="F995">
            <v>44665</v>
          </cell>
          <cell r="G995">
            <v>30</v>
          </cell>
        </row>
        <row r="996">
          <cell r="F996">
            <v>44670</v>
          </cell>
          <cell r="G996">
            <v>30</v>
          </cell>
        </row>
        <row r="997">
          <cell r="F997">
            <v>44671</v>
          </cell>
          <cell r="G997">
            <v>30</v>
          </cell>
        </row>
        <row r="998">
          <cell r="F998">
            <v>44672</v>
          </cell>
          <cell r="G998">
            <v>30</v>
          </cell>
        </row>
        <row r="999">
          <cell r="F999">
            <v>44673</v>
          </cell>
          <cell r="G999">
            <v>30</v>
          </cell>
        </row>
        <row r="1000">
          <cell r="F1000">
            <v>44676</v>
          </cell>
          <cell r="G1000">
            <v>30</v>
          </cell>
        </row>
        <row r="1001">
          <cell r="F1001">
            <v>44677</v>
          </cell>
          <cell r="G1001">
            <v>30</v>
          </cell>
        </row>
        <row r="1002">
          <cell r="F1002">
            <v>44678</v>
          </cell>
          <cell r="G1002">
            <v>29.5</v>
          </cell>
        </row>
        <row r="1003">
          <cell r="F1003">
            <v>44679</v>
          </cell>
          <cell r="G1003">
            <v>29.25</v>
          </cell>
        </row>
        <row r="1004">
          <cell r="F1004">
            <v>44680</v>
          </cell>
          <cell r="G1004">
            <v>28</v>
          </cell>
        </row>
        <row r="1005">
          <cell r="F1005">
            <v>44683</v>
          </cell>
          <cell r="G1005">
            <v>28</v>
          </cell>
        </row>
        <row r="1006">
          <cell r="F1006">
            <v>44684</v>
          </cell>
          <cell r="G1006">
            <v>28</v>
          </cell>
        </row>
        <row r="1007">
          <cell r="F1007">
            <v>44685</v>
          </cell>
          <cell r="G1007">
            <v>28</v>
          </cell>
        </row>
        <row r="1008">
          <cell r="F1008">
            <v>44686</v>
          </cell>
          <cell r="G1008">
            <v>27.95</v>
          </cell>
        </row>
        <row r="1009">
          <cell r="F1009">
            <v>44687</v>
          </cell>
          <cell r="G1009">
            <v>27.95</v>
          </cell>
        </row>
        <row r="1010">
          <cell r="F1010">
            <v>44690</v>
          </cell>
          <cell r="G1010">
            <v>27.95</v>
          </cell>
        </row>
        <row r="1011">
          <cell r="F1011">
            <v>44691</v>
          </cell>
          <cell r="G1011">
            <v>27.95</v>
          </cell>
        </row>
        <row r="1012">
          <cell r="F1012">
            <v>44692</v>
          </cell>
          <cell r="G1012">
            <v>28.5</v>
          </cell>
        </row>
        <row r="1013">
          <cell r="F1013">
            <v>44693</v>
          </cell>
          <cell r="G1013">
            <v>29.25</v>
          </cell>
        </row>
        <row r="1014">
          <cell r="F1014">
            <v>44694</v>
          </cell>
          <cell r="G1014">
            <v>29.5</v>
          </cell>
        </row>
        <row r="1015">
          <cell r="F1015">
            <v>44697</v>
          </cell>
          <cell r="G1015">
            <v>29.5</v>
          </cell>
        </row>
        <row r="1016">
          <cell r="F1016">
            <v>44698</v>
          </cell>
          <cell r="G1016">
            <v>29.5</v>
          </cell>
        </row>
        <row r="1017">
          <cell r="F1017">
            <v>44699</v>
          </cell>
          <cell r="G1017">
            <v>29.5</v>
          </cell>
        </row>
        <row r="1018">
          <cell r="F1018">
            <v>44700</v>
          </cell>
          <cell r="G1018">
            <v>29.6</v>
          </cell>
        </row>
        <row r="1019">
          <cell r="F1019">
            <v>44701</v>
          </cell>
          <cell r="G1019">
            <v>30</v>
          </cell>
        </row>
        <row r="1020">
          <cell r="F1020">
            <v>44704</v>
          </cell>
          <cell r="G1020">
            <v>35.5</v>
          </cell>
        </row>
        <row r="1021">
          <cell r="F1021">
            <v>44705</v>
          </cell>
          <cell r="G1021">
            <v>36</v>
          </cell>
        </row>
        <row r="1022">
          <cell r="F1022">
            <v>44706</v>
          </cell>
          <cell r="G1022">
            <v>36</v>
          </cell>
        </row>
        <row r="1023">
          <cell r="F1023">
            <v>44707</v>
          </cell>
          <cell r="G1023">
            <v>36</v>
          </cell>
        </row>
        <row r="1024">
          <cell r="F1024">
            <v>44708</v>
          </cell>
          <cell r="G1024">
            <v>35.5</v>
          </cell>
        </row>
        <row r="1025">
          <cell r="F1025">
            <v>44711</v>
          </cell>
          <cell r="G1025">
            <v>35.5</v>
          </cell>
        </row>
        <row r="1026">
          <cell r="F1026">
            <v>44712</v>
          </cell>
          <cell r="G1026">
            <v>35.5</v>
          </cell>
        </row>
        <row r="1027">
          <cell r="F1027">
            <v>44713</v>
          </cell>
          <cell r="G1027">
            <v>35.5</v>
          </cell>
        </row>
        <row r="1028">
          <cell r="F1028">
            <v>44714</v>
          </cell>
          <cell r="G1028">
            <v>35.5</v>
          </cell>
        </row>
        <row r="1029">
          <cell r="F1029">
            <v>44715</v>
          </cell>
          <cell r="G1029">
            <v>35.5</v>
          </cell>
        </row>
        <row r="1030">
          <cell r="F1030">
            <v>44718</v>
          </cell>
          <cell r="G1030">
            <v>35.5</v>
          </cell>
        </row>
        <row r="1031">
          <cell r="F1031">
            <v>44719</v>
          </cell>
          <cell r="G1031">
            <v>35.5</v>
          </cell>
        </row>
        <row r="1032">
          <cell r="F1032">
            <v>44720</v>
          </cell>
          <cell r="G1032">
            <v>35.25</v>
          </cell>
        </row>
        <row r="1033">
          <cell r="F1033">
            <v>44721</v>
          </cell>
          <cell r="G1033">
            <v>35.25</v>
          </cell>
        </row>
        <row r="1034">
          <cell r="F1034">
            <v>44722</v>
          </cell>
          <cell r="G1034">
            <v>35.25</v>
          </cell>
        </row>
        <row r="1035">
          <cell r="F1035">
            <v>44725</v>
          </cell>
          <cell r="G1035">
            <v>35.25</v>
          </cell>
        </row>
        <row r="1036">
          <cell r="F1036">
            <v>44726</v>
          </cell>
          <cell r="G1036">
            <v>35.25</v>
          </cell>
        </row>
        <row r="1037">
          <cell r="F1037">
            <v>44727</v>
          </cell>
          <cell r="G1037">
            <v>35.25</v>
          </cell>
        </row>
        <row r="1038">
          <cell r="F1038">
            <v>44728</v>
          </cell>
          <cell r="G1038">
            <v>35.25</v>
          </cell>
        </row>
        <row r="1039">
          <cell r="F1039">
            <v>44729</v>
          </cell>
          <cell r="G1039">
            <v>35.25</v>
          </cell>
        </row>
        <row r="1040">
          <cell r="F1040">
            <v>44732</v>
          </cell>
          <cell r="G1040">
            <v>35.25</v>
          </cell>
        </row>
        <row r="1041">
          <cell r="F1041">
            <v>44733</v>
          </cell>
          <cell r="G1041">
            <v>35.25</v>
          </cell>
        </row>
        <row r="1042">
          <cell r="F1042">
            <v>44734</v>
          </cell>
          <cell r="G1042">
            <v>35.25</v>
          </cell>
        </row>
        <row r="1043">
          <cell r="F1043">
            <v>44735</v>
          </cell>
          <cell r="G1043">
            <v>35.25</v>
          </cell>
        </row>
        <row r="1044">
          <cell r="F1044">
            <v>44736</v>
          </cell>
          <cell r="G1044">
            <v>35.25</v>
          </cell>
        </row>
        <row r="1045">
          <cell r="F1045">
            <v>44739</v>
          </cell>
          <cell r="G1045">
            <v>35.25</v>
          </cell>
        </row>
        <row r="1046">
          <cell r="F1046">
            <v>44740</v>
          </cell>
          <cell r="G1046">
            <v>35.25</v>
          </cell>
        </row>
        <row r="1047">
          <cell r="F1047">
            <v>44741</v>
          </cell>
          <cell r="G1047">
            <v>35.200000000000003</v>
          </cell>
        </row>
        <row r="1048">
          <cell r="F1048">
            <v>44742</v>
          </cell>
          <cell r="G1048">
            <v>35.1</v>
          </cell>
        </row>
        <row r="1049">
          <cell r="F1049">
            <v>44743</v>
          </cell>
          <cell r="G1049">
            <v>35.1</v>
          </cell>
        </row>
        <row r="1050">
          <cell r="F1050">
            <v>44746</v>
          </cell>
          <cell r="G1050">
            <v>35.1</v>
          </cell>
        </row>
        <row r="1051">
          <cell r="F1051">
            <v>44747</v>
          </cell>
          <cell r="G1051">
            <v>35</v>
          </cell>
        </row>
        <row r="1052">
          <cell r="F1052">
            <v>44748</v>
          </cell>
          <cell r="G1052">
            <v>35.25</v>
          </cell>
        </row>
        <row r="1053">
          <cell r="F1053">
            <v>44749</v>
          </cell>
          <cell r="G1053">
            <v>34.5</v>
          </cell>
        </row>
        <row r="1054">
          <cell r="F1054">
            <v>44750</v>
          </cell>
          <cell r="G1054">
            <v>34.5</v>
          </cell>
        </row>
        <row r="1055">
          <cell r="F1055">
            <v>44753</v>
          </cell>
          <cell r="G1055">
            <v>33.75</v>
          </cell>
        </row>
        <row r="1056">
          <cell r="F1056">
            <v>44754</v>
          </cell>
          <cell r="G1056">
            <v>31.5</v>
          </cell>
        </row>
        <row r="1057">
          <cell r="F1057">
            <v>44755</v>
          </cell>
          <cell r="G1057">
            <v>31</v>
          </cell>
        </row>
        <row r="1058">
          <cell r="F1058">
            <v>44756</v>
          </cell>
          <cell r="G1058">
            <v>31</v>
          </cell>
        </row>
        <row r="1059">
          <cell r="F1059">
            <v>44757</v>
          </cell>
          <cell r="G1059">
            <v>30</v>
          </cell>
        </row>
        <row r="1060">
          <cell r="F1060">
            <v>44760</v>
          </cell>
          <cell r="G1060">
            <v>30</v>
          </cell>
        </row>
        <row r="1061">
          <cell r="F1061">
            <v>44761</v>
          </cell>
          <cell r="G1061">
            <v>30</v>
          </cell>
        </row>
        <row r="1062">
          <cell r="F1062">
            <v>44762</v>
          </cell>
          <cell r="G1062">
            <v>30.25</v>
          </cell>
        </row>
        <row r="1063">
          <cell r="F1063">
            <v>44763</v>
          </cell>
          <cell r="G1063">
            <v>29</v>
          </cell>
        </row>
        <row r="1064">
          <cell r="F1064">
            <v>44764</v>
          </cell>
          <cell r="G1064">
            <v>29</v>
          </cell>
        </row>
        <row r="1065">
          <cell r="F1065">
            <v>44767</v>
          </cell>
          <cell r="G1065">
            <v>28.75</v>
          </cell>
        </row>
        <row r="1066">
          <cell r="F1066">
            <v>44768</v>
          </cell>
          <cell r="G1066">
            <v>28.75</v>
          </cell>
        </row>
        <row r="1067">
          <cell r="F1067">
            <v>44769</v>
          </cell>
          <cell r="G1067">
            <v>28.75</v>
          </cell>
        </row>
        <row r="1068">
          <cell r="F1068">
            <v>44770</v>
          </cell>
          <cell r="G1068">
            <v>28.75</v>
          </cell>
        </row>
        <row r="1069">
          <cell r="F1069">
            <v>44771</v>
          </cell>
          <cell r="G1069">
            <v>29</v>
          </cell>
        </row>
        <row r="1070">
          <cell r="F1070">
            <v>44774</v>
          </cell>
          <cell r="G1070">
            <v>28</v>
          </cell>
        </row>
        <row r="1071">
          <cell r="F1071">
            <v>44775</v>
          </cell>
          <cell r="G1071">
            <v>27.75</v>
          </cell>
        </row>
        <row r="1072">
          <cell r="F1072">
            <v>44776</v>
          </cell>
          <cell r="G1072">
            <v>27.75</v>
          </cell>
        </row>
        <row r="1073">
          <cell r="F1073">
            <v>44777</v>
          </cell>
          <cell r="G1073">
            <v>27.75</v>
          </cell>
        </row>
        <row r="1074">
          <cell r="F1074">
            <v>44778</v>
          </cell>
          <cell r="G1074">
            <v>27.75</v>
          </cell>
        </row>
        <row r="1075">
          <cell r="F1075">
            <v>44781</v>
          </cell>
          <cell r="G1075">
            <v>27.75</v>
          </cell>
        </row>
        <row r="1076">
          <cell r="F1076">
            <v>44782</v>
          </cell>
          <cell r="G1076">
            <v>27.5</v>
          </cell>
        </row>
        <row r="1077">
          <cell r="F1077">
            <v>44783</v>
          </cell>
          <cell r="G1077">
            <v>27.5</v>
          </cell>
        </row>
        <row r="1078">
          <cell r="F1078">
            <v>44784</v>
          </cell>
          <cell r="G1078">
            <v>27.5</v>
          </cell>
        </row>
        <row r="1079">
          <cell r="F1079">
            <v>44785</v>
          </cell>
          <cell r="G1079">
            <v>27.5</v>
          </cell>
        </row>
        <row r="1080">
          <cell r="F1080">
            <v>44788</v>
          </cell>
          <cell r="G1080">
            <v>27.5</v>
          </cell>
        </row>
        <row r="1081">
          <cell r="F1081">
            <v>44789</v>
          </cell>
          <cell r="G1081">
            <v>26</v>
          </cell>
        </row>
        <row r="1082">
          <cell r="F1082">
            <v>44790</v>
          </cell>
          <cell r="G1082">
            <v>26.5</v>
          </cell>
        </row>
        <row r="1083">
          <cell r="F1083">
            <v>44791</v>
          </cell>
          <cell r="G1083">
            <v>28</v>
          </cell>
        </row>
        <row r="1084">
          <cell r="F1084">
            <v>44792</v>
          </cell>
          <cell r="G1084">
            <v>28</v>
          </cell>
        </row>
        <row r="1085">
          <cell r="F1085">
            <v>44795</v>
          </cell>
          <cell r="G1085">
            <v>28</v>
          </cell>
        </row>
        <row r="1086">
          <cell r="F1086">
            <v>44796</v>
          </cell>
          <cell r="G1086">
            <v>28</v>
          </cell>
        </row>
        <row r="1087">
          <cell r="F1087">
            <v>44797</v>
          </cell>
          <cell r="G1087">
            <v>28.5</v>
          </cell>
        </row>
        <row r="1088">
          <cell r="F1088">
            <v>44798</v>
          </cell>
          <cell r="G1088">
            <v>28.35</v>
          </cell>
        </row>
        <row r="1089">
          <cell r="F1089">
            <v>44799</v>
          </cell>
          <cell r="G1089">
            <v>28.35</v>
          </cell>
        </row>
        <row r="1090">
          <cell r="F1090">
            <v>44802</v>
          </cell>
          <cell r="G1090">
            <v>28.75</v>
          </cell>
        </row>
        <row r="1091">
          <cell r="F1091">
            <v>44803</v>
          </cell>
          <cell r="G1091">
            <v>28.5</v>
          </cell>
        </row>
        <row r="1092">
          <cell r="F1092">
            <v>44804</v>
          </cell>
          <cell r="G1092">
            <v>28.5</v>
          </cell>
        </row>
        <row r="1093">
          <cell r="F1093">
            <v>44805</v>
          </cell>
          <cell r="G1093">
            <v>28.5</v>
          </cell>
        </row>
        <row r="1094">
          <cell r="F1094">
            <v>44806</v>
          </cell>
          <cell r="G1094">
            <v>28.75</v>
          </cell>
        </row>
        <row r="1095">
          <cell r="F1095">
            <v>44809</v>
          </cell>
          <cell r="G1095">
            <v>28.75</v>
          </cell>
        </row>
        <row r="1096">
          <cell r="F1096">
            <v>44810</v>
          </cell>
          <cell r="G1096">
            <v>28.75</v>
          </cell>
        </row>
        <row r="1097">
          <cell r="F1097">
            <v>44811</v>
          </cell>
          <cell r="G1097">
            <v>29.25</v>
          </cell>
        </row>
        <row r="1098">
          <cell r="F1098">
            <v>44812</v>
          </cell>
          <cell r="G1098">
            <v>29.25</v>
          </cell>
        </row>
        <row r="1099">
          <cell r="F1099">
            <v>44813</v>
          </cell>
          <cell r="G1099">
            <v>29.25</v>
          </cell>
        </row>
        <row r="1100">
          <cell r="F1100">
            <v>44816</v>
          </cell>
          <cell r="G1100">
            <v>29.25</v>
          </cell>
        </row>
        <row r="1101">
          <cell r="F1101">
            <v>44817</v>
          </cell>
          <cell r="G1101">
            <v>29.5</v>
          </cell>
        </row>
        <row r="1102">
          <cell r="F1102">
            <v>44818</v>
          </cell>
          <cell r="G1102">
            <v>29.9</v>
          </cell>
        </row>
        <row r="1103">
          <cell r="F1103">
            <v>44819</v>
          </cell>
          <cell r="G1103">
            <v>30.3</v>
          </cell>
        </row>
        <row r="1104">
          <cell r="F1104">
            <v>44820</v>
          </cell>
          <cell r="G1104">
            <v>30.3</v>
          </cell>
        </row>
        <row r="1105">
          <cell r="F1105">
            <v>44823</v>
          </cell>
          <cell r="G1105">
            <v>30.3</v>
          </cell>
        </row>
        <row r="1106">
          <cell r="F1106">
            <v>44824</v>
          </cell>
          <cell r="G1106">
            <v>30.25</v>
          </cell>
        </row>
        <row r="1107">
          <cell r="F1107">
            <v>44825</v>
          </cell>
          <cell r="G1107">
            <v>30.3</v>
          </cell>
        </row>
        <row r="1108">
          <cell r="F1108">
            <v>44826</v>
          </cell>
          <cell r="G1108">
            <v>31.25</v>
          </cell>
        </row>
        <row r="1109">
          <cell r="F1109">
            <v>44827</v>
          </cell>
          <cell r="G1109">
            <v>31.25</v>
          </cell>
        </row>
        <row r="1110">
          <cell r="F1110">
            <v>44830</v>
          </cell>
          <cell r="G1110">
            <v>31.25</v>
          </cell>
        </row>
        <row r="1111">
          <cell r="F1111">
            <v>44831</v>
          </cell>
          <cell r="G1111">
            <v>31</v>
          </cell>
        </row>
        <row r="1112">
          <cell r="F1112">
            <v>44832</v>
          </cell>
          <cell r="G1112">
            <v>31</v>
          </cell>
        </row>
        <row r="1113">
          <cell r="F1113">
            <v>44833</v>
          </cell>
          <cell r="G1113">
            <v>30.75</v>
          </cell>
        </row>
        <row r="1114">
          <cell r="F1114">
            <v>44834</v>
          </cell>
          <cell r="G1114">
            <v>30.75</v>
          </cell>
        </row>
        <row r="1115">
          <cell r="F1115">
            <v>44837</v>
          </cell>
          <cell r="G1115">
            <v>30.75</v>
          </cell>
        </row>
        <row r="1116">
          <cell r="F1116">
            <v>44838</v>
          </cell>
          <cell r="G1116">
            <v>30.25</v>
          </cell>
        </row>
        <row r="1117">
          <cell r="F1117">
            <v>44839</v>
          </cell>
          <cell r="G1117">
            <v>30.25</v>
          </cell>
        </row>
        <row r="1118">
          <cell r="F1118">
            <v>44840</v>
          </cell>
          <cell r="G1118">
            <v>30.25</v>
          </cell>
        </row>
        <row r="1119">
          <cell r="F1119">
            <v>44841</v>
          </cell>
          <cell r="G1119">
            <v>30.25</v>
          </cell>
        </row>
        <row r="1120">
          <cell r="F1120">
            <v>44844</v>
          </cell>
          <cell r="G1120">
            <v>30</v>
          </cell>
        </row>
        <row r="1121">
          <cell r="F1121">
            <v>44845</v>
          </cell>
          <cell r="G1121">
            <v>30</v>
          </cell>
        </row>
        <row r="1122">
          <cell r="F1122">
            <v>44846</v>
          </cell>
          <cell r="G1122">
            <v>29.75</v>
          </cell>
        </row>
        <row r="1123">
          <cell r="F1123">
            <v>44847</v>
          </cell>
          <cell r="G1123">
            <v>29.75</v>
          </cell>
        </row>
        <row r="1124">
          <cell r="F1124">
            <v>44848</v>
          </cell>
          <cell r="G1124">
            <v>29.75</v>
          </cell>
        </row>
        <row r="1125">
          <cell r="F1125">
            <v>44851</v>
          </cell>
          <cell r="G1125">
            <v>29.75</v>
          </cell>
        </row>
        <row r="1126">
          <cell r="F1126">
            <v>44852</v>
          </cell>
          <cell r="G1126">
            <v>29.75</v>
          </cell>
        </row>
        <row r="1127">
          <cell r="F1127">
            <v>44853</v>
          </cell>
          <cell r="G1127">
            <v>29.25</v>
          </cell>
        </row>
        <row r="1128">
          <cell r="F1128">
            <v>44854</v>
          </cell>
          <cell r="G1128">
            <v>29.25</v>
          </cell>
        </row>
        <row r="1129">
          <cell r="F1129">
            <v>44855</v>
          </cell>
          <cell r="G1129">
            <v>29.25</v>
          </cell>
        </row>
        <row r="1130">
          <cell r="F1130">
            <v>44858</v>
          </cell>
          <cell r="G1130">
            <v>29.25</v>
          </cell>
        </row>
        <row r="1131">
          <cell r="F1131">
            <v>44859</v>
          </cell>
          <cell r="G1131">
            <v>29.25</v>
          </cell>
        </row>
        <row r="1132">
          <cell r="F1132">
            <v>44860</v>
          </cell>
          <cell r="G1132">
            <v>29.25</v>
          </cell>
        </row>
        <row r="1133">
          <cell r="F1133">
            <v>44861</v>
          </cell>
          <cell r="G1133">
            <v>29.25</v>
          </cell>
        </row>
        <row r="1134">
          <cell r="F1134">
            <v>44862</v>
          </cell>
          <cell r="G1134">
            <v>30</v>
          </cell>
        </row>
        <row r="1135">
          <cell r="F1135">
            <v>44865</v>
          </cell>
          <cell r="G1135">
            <v>29.75</v>
          </cell>
        </row>
        <row r="1136">
          <cell r="F1136">
            <v>44866</v>
          </cell>
          <cell r="G1136">
            <v>29.75</v>
          </cell>
        </row>
        <row r="1137">
          <cell r="F1137">
            <v>44867</v>
          </cell>
          <cell r="G1137">
            <v>29.75</v>
          </cell>
        </row>
        <row r="1138">
          <cell r="F1138">
            <v>44868</v>
          </cell>
          <cell r="G1138">
            <v>29.75</v>
          </cell>
        </row>
        <row r="1139">
          <cell r="F1139">
            <v>44869</v>
          </cell>
          <cell r="G1139">
            <v>29.75</v>
          </cell>
        </row>
        <row r="1140">
          <cell r="F1140">
            <v>44872</v>
          </cell>
          <cell r="G1140">
            <v>29.75</v>
          </cell>
        </row>
        <row r="1141">
          <cell r="F1141">
            <v>44873</v>
          </cell>
          <cell r="G1141">
            <v>29.75</v>
          </cell>
        </row>
        <row r="1142">
          <cell r="F1142">
            <v>44874</v>
          </cell>
          <cell r="G1142">
            <v>30</v>
          </cell>
        </row>
        <row r="1143">
          <cell r="F1143">
            <v>44875</v>
          </cell>
          <cell r="G1143">
            <v>31.5</v>
          </cell>
        </row>
        <row r="1144">
          <cell r="F1144">
            <v>44876</v>
          </cell>
          <cell r="G1144">
            <v>31.5</v>
          </cell>
        </row>
        <row r="1145">
          <cell r="F1145">
            <v>44879</v>
          </cell>
          <cell r="G1145">
            <v>31.5</v>
          </cell>
        </row>
        <row r="1146">
          <cell r="F1146">
            <v>44880</v>
          </cell>
          <cell r="G1146">
            <v>32</v>
          </cell>
        </row>
        <row r="1147">
          <cell r="F1147">
            <v>44881</v>
          </cell>
          <cell r="G1147">
            <v>32</v>
          </cell>
        </row>
        <row r="1148">
          <cell r="F1148">
            <v>44882</v>
          </cell>
          <cell r="G1148">
            <v>32</v>
          </cell>
        </row>
        <row r="1149">
          <cell r="F1149">
            <v>44883</v>
          </cell>
          <cell r="G1149">
            <v>32</v>
          </cell>
        </row>
        <row r="1150">
          <cell r="F1150">
            <v>44886</v>
          </cell>
          <cell r="G1150">
            <v>32</v>
          </cell>
        </row>
        <row r="1151">
          <cell r="F1151">
            <v>44887</v>
          </cell>
          <cell r="G1151">
            <v>32</v>
          </cell>
        </row>
        <row r="1152">
          <cell r="F1152">
            <v>44888</v>
          </cell>
          <cell r="G1152">
            <v>32</v>
          </cell>
        </row>
        <row r="1153">
          <cell r="F1153">
            <v>44889</v>
          </cell>
          <cell r="G1153">
            <v>32</v>
          </cell>
        </row>
        <row r="1154">
          <cell r="F1154">
            <v>44890</v>
          </cell>
          <cell r="G1154">
            <v>32</v>
          </cell>
        </row>
        <row r="1155">
          <cell r="F1155">
            <v>44893</v>
          </cell>
          <cell r="G1155">
            <v>32</v>
          </cell>
        </row>
        <row r="1156">
          <cell r="F1156">
            <v>44894</v>
          </cell>
          <cell r="G1156">
            <v>32</v>
          </cell>
        </row>
        <row r="1157">
          <cell r="F1157">
            <v>44895</v>
          </cell>
          <cell r="G1157">
            <v>32</v>
          </cell>
        </row>
        <row r="1158">
          <cell r="F1158">
            <v>44896</v>
          </cell>
          <cell r="G1158">
            <v>32</v>
          </cell>
        </row>
        <row r="1159">
          <cell r="F1159">
            <v>44897</v>
          </cell>
          <cell r="G1159">
            <v>32.5</v>
          </cell>
        </row>
        <row r="1160">
          <cell r="F1160">
            <v>44900</v>
          </cell>
          <cell r="G1160">
            <v>32.5</v>
          </cell>
        </row>
        <row r="1161">
          <cell r="F1161">
            <v>44901</v>
          </cell>
          <cell r="G1161">
            <v>32.5</v>
          </cell>
        </row>
        <row r="1162">
          <cell r="F1162">
            <v>44902</v>
          </cell>
          <cell r="G1162">
            <v>33</v>
          </cell>
        </row>
        <row r="1163">
          <cell r="F1163">
            <v>44903</v>
          </cell>
          <cell r="G1163">
            <v>33</v>
          </cell>
        </row>
        <row r="1164">
          <cell r="F1164">
            <v>44904</v>
          </cell>
          <cell r="G1164">
            <v>33</v>
          </cell>
        </row>
        <row r="1165">
          <cell r="F1165">
            <v>44907</v>
          </cell>
          <cell r="G1165">
            <v>33.25</v>
          </cell>
        </row>
        <row r="1166">
          <cell r="F1166">
            <v>44908</v>
          </cell>
          <cell r="G1166">
            <v>33.25</v>
          </cell>
        </row>
        <row r="1167">
          <cell r="F1167">
            <v>44909</v>
          </cell>
          <cell r="G1167">
            <v>33.799999999999997</v>
          </cell>
        </row>
        <row r="1168">
          <cell r="F1168">
            <v>44910</v>
          </cell>
          <cell r="G1168">
            <v>33.799999999999997</v>
          </cell>
        </row>
        <row r="1169">
          <cell r="F1169">
            <v>44911</v>
          </cell>
          <cell r="G1169">
            <v>33.75</v>
          </cell>
        </row>
        <row r="1170">
          <cell r="F1170">
            <v>44914</v>
          </cell>
          <cell r="G1170">
            <v>33.75</v>
          </cell>
        </row>
        <row r="1171">
          <cell r="F1171">
            <v>44915</v>
          </cell>
          <cell r="G1171">
            <v>33.75</v>
          </cell>
        </row>
        <row r="1172">
          <cell r="F1172">
            <v>44916</v>
          </cell>
          <cell r="G1172">
            <v>33.75</v>
          </cell>
        </row>
        <row r="1173">
          <cell r="F1173">
            <v>44917</v>
          </cell>
          <cell r="G1173">
            <v>33.75</v>
          </cell>
        </row>
        <row r="1174">
          <cell r="F1174">
            <v>44918</v>
          </cell>
          <cell r="G1174">
            <v>33.75</v>
          </cell>
        </row>
        <row r="1175">
          <cell r="F1175">
            <v>44921</v>
          </cell>
          <cell r="G1175">
            <v>33.75</v>
          </cell>
        </row>
        <row r="1176">
          <cell r="F1176">
            <v>44922</v>
          </cell>
          <cell r="G1176">
            <v>33.75</v>
          </cell>
        </row>
        <row r="1177">
          <cell r="F1177">
            <v>44923</v>
          </cell>
          <cell r="G1177">
            <v>33.75</v>
          </cell>
        </row>
        <row r="1178">
          <cell r="F1178">
            <v>44924</v>
          </cell>
          <cell r="G1178">
            <v>33.75</v>
          </cell>
        </row>
        <row r="1179">
          <cell r="F1179">
            <v>44925</v>
          </cell>
          <cell r="G1179">
            <v>33.75</v>
          </cell>
        </row>
        <row r="1180">
          <cell r="F1180">
            <v>44928</v>
          </cell>
          <cell r="G1180">
            <v>33.75</v>
          </cell>
        </row>
        <row r="1181">
          <cell r="F1181">
            <v>44929</v>
          </cell>
          <cell r="G1181">
            <v>33.75</v>
          </cell>
        </row>
        <row r="1182">
          <cell r="F1182">
            <v>44930</v>
          </cell>
          <cell r="G1182">
            <v>33.75</v>
          </cell>
        </row>
        <row r="1183">
          <cell r="F1183">
            <v>44931</v>
          </cell>
          <cell r="G1183">
            <v>33.75</v>
          </cell>
        </row>
        <row r="1184">
          <cell r="F1184">
            <v>44932</v>
          </cell>
          <cell r="G1184">
            <v>33.75</v>
          </cell>
        </row>
        <row r="1185">
          <cell r="F1185">
            <v>44935</v>
          </cell>
          <cell r="G1185">
            <v>33.75</v>
          </cell>
        </row>
        <row r="1186">
          <cell r="F1186">
            <v>44936</v>
          </cell>
          <cell r="G1186">
            <v>34.5</v>
          </cell>
        </row>
        <row r="1187">
          <cell r="F1187">
            <v>44937</v>
          </cell>
          <cell r="G1187">
            <v>34.5</v>
          </cell>
        </row>
        <row r="1188">
          <cell r="F1188">
            <v>44938</v>
          </cell>
          <cell r="G1188">
            <v>35</v>
          </cell>
        </row>
        <row r="1189">
          <cell r="F1189">
            <v>44939</v>
          </cell>
          <cell r="G1189">
            <v>35.5</v>
          </cell>
        </row>
        <row r="1190">
          <cell r="F1190">
            <v>44942</v>
          </cell>
          <cell r="G1190">
            <v>35.5</v>
          </cell>
        </row>
        <row r="1191">
          <cell r="F1191">
            <v>44943</v>
          </cell>
          <cell r="G1191">
            <v>35.5</v>
          </cell>
        </row>
        <row r="1192">
          <cell r="F1192">
            <v>44944</v>
          </cell>
          <cell r="G1192">
            <v>35.5</v>
          </cell>
        </row>
        <row r="1193">
          <cell r="F1193">
            <v>44945</v>
          </cell>
          <cell r="G1193">
            <v>35.6</v>
          </cell>
        </row>
        <row r="1194">
          <cell r="F1194">
            <v>44946</v>
          </cell>
          <cell r="G1194">
            <v>38.950000000000003</v>
          </cell>
        </row>
        <row r="1195">
          <cell r="F1195">
            <v>44949</v>
          </cell>
          <cell r="G1195">
            <v>38.950000000000003</v>
          </cell>
        </row>
        <row r="1196">
          <cell r="F1196">
            <v>44950</v>
          </cell>
          <cell r="G1196">
            <v>38.5</v>
          </cell>
        </row>
        <row r="1197">
          <cell r="F1197">
            <v>44951</v>
          </cell>
          <cell r="G1197">
            <v>38.5</v>
          </cell>
        </row>
        <row r="1198">
          <cell r="F1198">
            <v>44952</v>
          </cell>
          <cell r="G1198">
            <v>38.5</v>
          </cell>
        </row>
        <row r="1199">
          <cell r="F1199">
            <v>44953</v>
          </cell>
          <cell r="G1199">
            <v>38.5</v>
          </cell>
        </row>
        <row r="1200">
          <cell r="F1200">
            <v>44956</v>
          </cell>
          <cell r="G1200">
            <v>38.5</v>
          </cell>
        </row>
        <row r="1201">
          <cell r="F1201">
            <v>44957</v>
          </cell>
          <cell r="G1201">
            <v>38.5</v>
          </cell>
        </row>
        <row r="1202">
          <cell r="F1202">
            <v>44958</v>
          </cell>
          <cell r="G1202">
            <v>38.5</v>
          </cell>
        </row>
        <row r="1203">
          <cell r="F1203">
            <v>44959</v>
          </cell>
          <cell r="G1203">
            <v>38.5</v>
          </cell>
        </row>
        <row r="1204">
          <cell r="F1204">
            <v>44960</v>
          </cell>
          <cell r="G1204">
            <v>38.5</v>
          </cell>
        </row>
        <row r="1205">
          <cell r="F1205">
            <v>44963</v>
          </cell>
          <cell r="G1205">
            <v>37</v>
          </cell>
        </row>
        <row r="1206">
          <cell r="F1206">
            <v>44964</v>
          </cell>
          <cell r="G1206">
            <v>37</v>
          </cell>
        </row>
        <row r="1207">
          <cell r="F1207">
            <v>44965</v>
          </cell>
          <cell r="G1207">
            <v>36</v>
          </cell>
        </row>
        <row r="1208">
          <cell r="F1208">
            <v>44966</v>
          </cell>
          <cell r="G1208">
            <v>34.25</v>
          </cell>
        </row>
        <row r="1209">
          <cell r="F1209">
            <v>44967</v>
          </cell>
          <cell r="G1209">
            <v>34.25</v>
          </cell>
        </row>
        <row r="1210">
          <cell r="F1210">
            <v>44970</v>
          </cell>
          <cell r="G1210">
            <v>34.25</v>
          </cell>
        </row>
        <row r="1211">
          <cell r="F1211">
            <v>44971</v>
          </cell>
          <cell r="G1211">
            <v>35.75</v>
          </cell>
        </row>
        <row r="1212">
          <cell r="F1212">
            <v>44972</v>
          </cell>
          <cell r="G1212">
            <v>35.5</v>
          </cell>
        </row>
        <row r="1213">
          <cell r="F1213">
            <v>44973</v>
          </cell>
          <cell r="G1213">
            <v>36</v>
          </cell>
        </row>
        <row r="1214">
          <cell r="F1214">
            <v>44974</v>
          </cell>
          <cell r="G1214">
            <v>36</v>
          </cell>
        </row>
        <row r="1215">
          <cell r="F1215">
            <v>44977</v>
          </cell>
          <cell r="G1215">
            <v>36.25</v>
          </cell>
        </row>
        <row r="1216">
          <cell r="F1216">
            <v>44978</v>
          </cell>
          <cell r="G1216">
            <v>36.5</v>
          </cell>
        </row>
        <row r="1217">
          <cell r="F1217">
            <v>44979</v>
          </cell>
          <cell r="G1217">
            <v>35.75</v>
          </cell>
        </row>
        <row r="1218">
          <cell r="F1218">
            <v>44980</v>
          </cell>
          <cell r="G1218">
            <v>35.75</v>
          </cell>
        </row>
        <row r="1219">
          <cell r="F1219">
            <v>44981</v>
          </cell>
          <cell r="G1219">
            <v>35.75</v>
          </cell>
        </row>
        <row r="1220">
          <cell r="F1220">
            <v>44984</v>
          </cell>
          <cell r="G1220">
            <v>35.75</v>
          </cell>
        </row>
        <row r="1221">
          <cell r="F1221">
            <v>44985</v>
          </cell>
          <cell r="G1221">
            <v>35.75</v>
          </cell>
        </row>
        <row r="1222">
          <cell r="F1222">
            <v>44986</v>
          </cell>
          <cell r="G1222">
            <v>36.5</v>
          </cell>
        </row>
        <row r="1223">
          <cell r="F1223">
            <v>44987</v>
          </cell>
          <cell r="G1223">
            <v>36.65</v>
          </cell>
        </row>
        <row r="1224">
          <cell r="F1224">
            <v>44988</v>
          </cell>
          <cell r="G1224">
            <v>36.5</v>
          </cell>
        </row>
        <row r="1225">
          <cell r="F1225">
            <v>44991</v>
          </cell>
          <cell r="G1225">
            <v>36.5</v>
          </cell>
        </row>
        <row r="1226">
          <cell r="F1226">
            <v>44992</v>
          </cell>
          <cell r="G1226">
            <v>37</v>
          </cell>
        </row>
        <row r="1227">
          <cell r="F1227">
            <v>44993</v>
          </cell>
          <cell r="G1227">
            <v>37</v>
          </cell>
        </row>
        <row r="1228">
          <cell r="F1228">
            <v>44994</v>
          </cell>
          <cell r="G1228">
            <v>37</v>
          </cell>
        </row>
        <row r="1229">
          <cell r="F1229">
            <v>44995</v>
          </cell>
          <cell r="G1229">
            <v>37</v>
          </cell>
        </row>
        <row r="1230">
          <cell r="F1230">
            <v>44998</v>
          </cell>
          <cell r="G1230">
            <v>37</v>
          </cell>
        </row>
        <row r="1231">
          <cell r="F1231">
            <v>44999</v>
          </cell>
          <cell r="G1231">
            <v>37</v>
          </cell>
        </row>
        <row r="1232">
          <cell r="F1232">
            <v>45000</v>
          </cell>
          <cell r="G1232">
            <v>37</v>
          </cell>
        </row>
        <row r="1233">
          <cell r="F1233">
            <v>45001</v>
          </cell>
          <cell r="G1233">
            <v>36.75</v>
          </cell>
        </row>
        <row r="1234">
          <cell r="F1234">
            <v>45002</v>
          </cell>
          <cell r="G1234">
            <v>36.75</v>
          </cell>
        </row>
        <row r="1235">
          <cell r="F1235">
            <v>45005</v>
          </cell>
          <cell r="G1235">
            <v>36.5</v>
          </cell>
        </row>
        <row r="1236">
          <cell r="F1236">
            <v>45006</v>
          </cell>
          <cell r="G1236">
            <v>36.5</v>
          </cell>
        </row>
        <row r="1237">
          <cell r="F1237">
            <v>45007</v>
          </cell>
          <cell r="G1237">
            <v>36.5</v>
          </cell>
        </row>
        <row r="1238">
          <cell r="F1238">
            <v>45008</v>
          </cell>
          <cell r="G1238">
            <v>36.5</v>
          </cell>
        </row>
        <row r="1239">
          <cell r="F1239">
            <v>45009</v>
          </cell>
          <cell r="G1239">
            <v>36.5</v>
          </cell>
        </row>
        <row r="1240">
          <cell r="F1240">
            <v>45012</v>
          </cell>
          <cell r="G1240">
            <v>37.5</v>
          </cell>
        </row>
        <row r="1241">
          <cell r="F1241">
            <v>45013</v>
          </cell>
          <cell r="G1241">
            <v>38.75</v>
          </cell>
        </row>
        <row r="1242">
          <cell r="F1242">
            <v>45014</v>
          </cell>
          <cell r="G1242">
            <v>38.75</v>
          </cell>
        </row>
        <row r="1243">
          <cell r="F1243">
            <v>45015</v>
          </cell>
          <cell r="G1243">
            <v>38.75</v>
          </cell>
        </row>
        <row r="1244">
          <cell r="F1244">
            <v>45016</v>
          </cell>
          <cell r="G1244">
            <v>38.75</v>
          </cell>
        </row>
        <row r="1245">
          <cell r="F1245">
            <v>45019</v>
          </cell>
          <cell r="G1245">
            <v>38.75</v>
          </cell>
        </row>
        <row r="1246">
          <cell r="F1246">
            <v>45020</v>
          </cell>
          <cell r="G1246">
            <v>39</v>
          </cell>
        </row>
        <row r="1247">
          <cell r="F1247">
            <v>45021</v>
          </cell>
          <cell r="G1247">
            <v>39</v>
          </cell>
        </row>
        <row r="1248">
          <cell r="F1248">
            <v>45022</v>
          </cell>
          <cell r="G1248">
            <v>39</v>
          </cell>
        </row>
        <row r="1249">
          <cell r="F1249">
            <v>45023</v>
          </cell>
          <cell r="G1249">
            <v>39.25</v>
          </cell>
        </row>
        <row r="1250">
          <cell r="F1250">
            <v>45026</v>
          </cell>
          <cell r="G1250">
            <v>39.25</v>
          </cell>
        </row>
        <row r="1251">
          <cell r="F1251">
            <v>45027</v>
          </cell>
          <cell r="G1251">
            <v>38.25</v>
          </cell>
        </row>
        <row r="1252">
          <cell r="F1252">
            <v>45028</v>
          </cell>
          <cell r="G1252">
            <v>38.1</v>
          </cell>
        </row>
        <row r="1253">
          <cell r="F1253">
            <v>45029</v>
          </cell>
          <cell r="G1253">
            <v>37.9</v>
          </cell>
        </row>
        <row r="1254">
          <cell r="F1254">
            <v>45030</v>
          </cell>
          <cell r="G1254">
            <v>38.1</v>
          </cell>
        </row>
        <row r="1255">
          <cell r="F1255">
            <v>45033</v>
          </cell>
          <cell r="G1255">
            <v>38.25</v>
          </cell>
        </row>
        <row r="1256">
          <cell r="F1256">
            <v>45034</v>
          </cell>
          <cell r="G1256">
            <v>38.25</v>
          </cell>
        </row>
        <row r="1257">
          <cell r="F1257">
            <v>45035</v>
          </cell>
          <cell r="G1257">
            <v>38.25</v>
          </cell>
        </row>
        <row r="1258">
          <cell r="F1258">
            <v>45036</v>
          </cell>
          <cell r="G1258">
            <v>38.25</v>
          </cell>
        </row>
        <row r="1259">
          <cell r="F1259">
            <v>45037</v>
          </cell>
          <cell r="G1259">
            <v>37.25</v>
          </cell>
        </row>
        <row r="1260">
          <cell r="F1260">
            <v>45040</v>
          </cell>
          <cell r="G1260">
            <v>37.5</v>
          </cell>
        </row>
        <row r="1261">
          <cell r="F1261">
            <v>45041</v>
          </cell>
          <cell r="G1261">
            <v>37.5</v>
          </cell>
        </row>
        <row r="1262">
          <cell r="F1262">
            <v>45042</v>
          </cell>
          <cell r="G1262">
            <v>37.5</v>
          </cell>
        </row>
        <row r="1263">
          <cell r="F1263">
            <v>45043</v>
          </cell>
          <cell r="G1263">
            <v>37.5</v>
          </cell>
        </row>
        <row r="1264">
          <cell r="F1264">
            <v>45044</v>
          </cell>
          <cell r="G1264">
            <v>37.625</v>
          </cell>
        </row>
        <row r="1265">
          <cell r="F1265">
            <v>45047</v>
          </cell>
          <cell r="G1265">
            <v>37.674999999999997</v>
          </cell>
        </row>
        <row r="1266">
          <cell r="F1266">
            <v>45048</v>
          </cell>
          <cell r="G1266">
            <v>37.875</v>
          </cell>
        </row>
        <row r="1267">
          <cell r="F1267">
            <v>45049</v>
          </cell>
          <cell r="G1267">
            <v>37.25</v>
          </cell>
        </row>
        <row r="1268">
          <cell r="F1268">
            <v>45050</v>
          </cell>
          <cell r="G1268">
            <v>37.25</v>
          </cell>
        </row>
        <row r="1269">
          <cell r="F1269">
            <v>45051</v>
          </cell>
          <cell r="G1269">
            <v>37.25</v>
          </cell>
        </row>
        <row r="1270">
          <cell r="F1270">
            <v>45054</v>
          </cell>
          <cell r="G1270">
            <v>37.5</v>
          </cell>
        </row>
        <row r="1271">
          <cell r="F1271">
            <v>45055</v>
          </cell>
          <cell r="G1271">
            <v>37.75</v>
          </cell>
        </row>
        <row r="1272">
          <cell r="F1272">
            <v>45056</v>
          </cell>
          <cell r="G1272">
            <v>37.75</v>
          </cell>
        </row>
        <row r="1273">
          <cell r="F1273">
            <v>45057</v>
          </cell>
          <cell r="G1273">
            <v>37.950000000000003</v>
          </cell>
        </row>
        <row r="1274">
          <cell r="F1274">
            <v>45058</v>
          </cell>
          <cell r="G1274">
            <v>37.5</v>
          </cell>
        </row>
        <row r="1275">
          <cell r="F1275">
            <v>45061</v>
          </cell>
          <cell r="G1275">
            <v>37.4</v>
          </cell>
        </row>
        <row r="1276">
          <cell r="F1276">
            <v>45062</v>
          </cell>
          <cell r="G1276">
            <v>37.5</v>
          </cell>
        </row>
        <row r="1277">
          <cell r="F1277">
            <v>45063</v>
          </cell>
          <cell r="G1277">
            <v>36.5</v>
          </cell>
        </row>
        <row r="1278">
          <cell r="F1278">
            <v>45064</v>
          </cell>
          <cell r="G1278">
            <v>36.5</v>
          </cell>
        </row>
        <row r="1279">
          <cell r="F1279">
            <v>45065</v>
          </cell>
          <cell r="G1279">
            <v>36.5</v>
          </cell>
        </row>
        <row r="1280">
          <cell r="F1280">
            <v>45068</v>
          </cell>
          <cell r="G1280">
            <v>36.5</v>
          </cell>
        </row>
        <row r="1281">
          <cell r="F1281">
            <v>45069</v>
          </cell>
          <cell r="G1281">
            <v>36.5</v>
          </cell>
        </row>
        <row r="1282">
          <cell r="F1282">
            <v>45070</v>
          </cell>
          <cell r="G1282">
            <v>36.5</v>
          </cell>
        </row>
        <row r="1283">
          <cell r="F1283">
            <v>45071</v>
          </cell>
          <cell r="G1283">
            <v>36.5</v>
          </cell>
        </row>
        <row r="1284">
          <cell r="F1284">
            <v>45072</v>
          </cell>
          <cell r="G1284">
            <v>35.25</v>
          </cell>
        </row>
        <row r="1285">
          <cell r="F1285">
            <v>45075</v>
          </cell>
          <cell r="G1285">
            <v>35</v>
          </cell>
        </row>
        <row r="1286">
          <cell r="F1286">
            <v>45076</v>
          </cell>
          <cell r="G1286">
            <v>34.75</v>
          </cell>
        </row>
        <row r="1287">
          <cell r="F1287">
            <v>45077</v>
          </cell>
          <cell r="G1287">
            <v>34.75</v>
          </cell>
        </row>
        <row r="1288">
          <cell r="F1288">
            <v>45078</v>
          </cell>
          <cell r="G1288">
            <v>34.5</v>
          </cell>
        </row>
        <row r="1289">
          <cell r="F1289">
            <v>45079</v>
          </cell>
          <cell r="G1289">
            <v>34.5</v>
          </cell>
        </row>
        <row r="1290">
          <cell r="F1290">
            <v>45082</v>
          </cell>
          <cell r="G1290">
            <v>34.75</v>
          </cell>
        </row>
        <row r="1291">
          <cell r="F1291">
            <v>45083</v>
          </cell>
          <cell r="G1291">
            <v>35</v>
          </cell>
        </row>
        <row r="1292">
          <cell r="F1292">
            <v>45084</v>
          </cell>
          <cell r="G1292">
            <v>35.75</v>
          </cell>
        </row>
        <row r="1293">
          <cell r="F1293">
            <v>45085</v>
          </cell>
          <cell r="G1293">
            <v>35.75</v>
          </cell>
        </row>
        <row r="1294">
          <cell r="F1294">
            <v>45086</v>
          </cell>
          <cell r="G1294">
            <v>35.5</v>
          </cell>
        </row>
        <row r="1295">
          <cell r="F1295">
            <v>45089</v>
          </cell>
          <cell r="G1295">
            <v>35.5</v>
          </cell>
        </row>
        <row r="1296">
          <cell r="F1296">
            <v>45090</v>
          </cell>
          <cell r="G1296">
            <v>35.5</v>
          </cell>
        </row>
        <row r="1297">
          <cell r="F1297">
            <v>45091</v>
          </cell>
          <cell r="G1297">
            <v>35.5</v>
          </cell>
        </row>
        <row r="1298">
          <cell r="F1298">
            <v>45092</v>
          </cell>
          <cell r="G1298">
            <v>34.5</v>
          </cell>
        </row>
        <row r="1299">
          <cell r="F1299">
            <v>45093</v>
          </cell>
          <cell r="G1299">
            <v>34.5</v>
          </cell>
        </row>
        <row r="1300">
          <cell r="F1300">
            <v>45096</v>
          </cell>
          <cell r="G1300">
            <v>34</v>
          </cell>
        </row>
        <row r="1301">
          <cell r="F1301">
            <v>45097</v>
          </cell>
          <cell r="G1301">
            <v>33.75</v>
          </cell>
        </row>
        <row r="1302">
          <cell r="F1302">
            <v>45098</v>
          </cell>
          <cell r="G1302">
            <v>33.5</v>
          </cell>
        </row>
        <row r="1303">
          <cell r="F1303">
            <v>45099</v>
          </cell>
          <cell r="G1303">
            <v>33.5</v>
          </cell>
        </row>
        <row r="1304">
          <cell r="F1304">
            <v>45100</v>
          </cell>
          <cell r="G1304">
            <v>31.5</v>
          </cell>
        </row>
        <row r="1305">
          <cell r="F1305">
            <v>45103</v>
          </cell>
          <cell r="G1305">
            <v>31.5</v>
          </cell>
        </row>
        <row r="1306">
          <cell r="F1306">
            <v>45104</v>
          </cell>
          <cell r="G1306">
            <v>31.5</v>
          </cell>
        </row>
        <row r="1307">
          <cell r="F1307">
            <v>45105</v>
          </cell>
          <cell r="G1307">
            <v>31.5</v>
          </cell>
        </row>
        <row r="1308">
          <cell r="F1308">
            <v>45106</v>
          </cell>
          <cell r="G1308">
            <v>31.75</v>
          </cell>
        </row>
        <row r="1309">
          <cell r="F1309">
            <v>45107</v>
          </cell>
          <cell r="G1309">
            <v>31.85</v>
          </cell>
        </row>
        <row r="1310">
          <cell r="F1310">
            <v>45110</v>
          </cell>
          <cell r="G1310">
            <v>31.5</v>
          </cell>
        </row>
        <row r="1311">
          <cell r="F1311">
            <v>45111</v>
          </cell>
          <cell r="G1311">
            <v>30.75</v>
          </cell>
        </row>
        <row r="1312">
          <cell r="F1312">
            <v>45112</v>
          </cell>
          <cell r="G1312">
            <v>28.25</v>
          </cell>
        </row>
        <row r="1313">
          <cell r="F1313">
            <v>45113</v>
          </cell>
          <cell r="G1313">
            <v>28.25</v>
          </cell>
        </row>
        <row r="1314">
          <cell r="F1314">
            <v>45114</v>
          </cell>
          <cell r="G1314">
            <v>26.5</v>
          </cell>
        </row>
        <row r="1315">
          <cell r="F1315">
            <v>45117</v>
          </cell>
          <cell r="G1315">
            <v>24</v>
          </cell>
        </row>
        <row r="1316">
          <cell r="F1316">
            <v>45118</v>
          </cell>
          <cell r="G1316">
            <v>28.5</v>
          </cell>
        </row>
        <row r="1317">
          <cell r="F1317">
            <v>45119</v>
          </cell>
          <cell r="G1317">
            <v>28</v>
          </cell>
        </row>
        <row r="1318">
          <cell r="F1318">
            <v>45120</v>
          </cell>
          <cell r="G1318">
            <v>28.75</v>
          </cell>
        </row>
        <row r="1319">
          <cell r="F1319">
            <v>45121</v>
          </cell>
          <cell r="G1319">
            <v>28.75</v>
          </cell>
        </row>
        <row r="1320">
          <cell r="F1320">
            <v>45124</v>
          </cell>
          <cell r="G1320">
            <v>27.5</v>
          </cell>
        </row>
        <row r="1321">
          <cell r="F1321">
            <v>45125</v>
          </cell>
          <cell r="G1321">
            <v>28</v>
          </cell>
        </row>
        <row r="1322">
          <cell r="F1322">
            <v>45126</v>
          </cell>
          <cell r="G1322">
            <v>28</v>
          </cell>
        </row>
        <row r="1323">
          <cell r="F1323">
            <v>45127</v>
          </cell>
          <cell r="G1323">
            <v>28</v>
          </cell>
        </row>
        <row r="1324">
          <cell r="F1324">
            <v>45128</v>
          </cell>
          <cell r="G1324">
            <v>28.5</v>
          </cell>
        </row>
        <row r="1325">
          <cell r="F1325">
            <v>45131</v>
          </cell>
          <cell r="G1325">
            <v>27.75</v>
          </cell>
        </row>
        <row r="1326">
          <cell r="F1326">
            <v>45132</v>
          </cell>
          <cell r="G1326">
            <v>28</v>
          </cell>
        </row>
        <row r="1327">
          <cell r="F1327">
            <v>45133</v>
          </cell>
          <cell r="G1327">
            <v>28.5</v>
          </cell>
        </row>
        <row r="1328">
          <cell r="F1328">
            <v>45134</v>
          </cell>
          <cell r="G1328">
            <v>28.75</v>
          </cell>
        </row>
        <row r="1329">
          <cell r="F1329">
            <v>45135</v>
          </cell>
          <cell r="G1329">
            <v>29.25</v>
          </cell>
        </row>
        <row r="1330">
          <cell r="F1330">
            <v>45138</v>
          </cell>
          <cell r="G1330">
            <v>29.25</v>
          </cell>
        </row>
        <row r="1331">
          <cell r="F1331">
            <v>45139</v>
          </cell>
          <cell r="G1331">
            <v>30.25</v>
          </cell>
        </row>
        <row r="1332">
          <cell r="F1332">
            <v>45140</v>
          </cell>
          <cell r="G1332">
            <v>30.25</v>
          </cell>
        </row>
        <row r="1333">
          <cell r="F1333">
            <v>45141</v>
          </cell>
          <cell r="G1333">
            <v>30.25</v>
          </cell>
        </row>
        <row r="1334">
          <cell r="F1334">
            <v>45142</v>
          </cell>
          <cell r="G1334">
            <v>30.15</v>
          </cell>
        </row>
        <row r="1335">
          <cell r="F1335">
            <v>45145</v>
          </cell>
          <cell r="G1335">
            <v>30.15</v>
          </cell>
        </row>
        <row r="1336">
          <cell r="F1336">
            <v>45146</v>
          </cell>
          <cell r="G1336">
            <v>30.15</v>
          </cell>
        </row>
        <row r="1337">
          <cell r="F1337">
            <v>45147</v>
          </cell>
          <cell r="G1337">
            <v>30.15</v>
          </cell>
        </row>
        <row r="1338">
          <cell r="F1338">
            <v>45148</v>
          </cell>
          <cell r="G1338">
            <v>32</v>
          </cell>
        </row>
        <row r="1339">
          <cell r="F1339">
            <v>45149</v>
          </cell>
          <cell r="G1339">
            <v>32</v>
          </cell>
        </row>
        <row r="1340">
          <cell r="F1340">
            <v>45152</v>
          </cell>
          <cell r="G1340">
            <v>32</v>
          </cell>
        </row>
        <row r="1341">
          <cell r="F1341">
            <v>45153</v>
          </cell>
          <cell r="G1341">
            <v>32.1</v>
          </cell>
        </row>
        <row r="1342">
          <cell r="F1342">
            <v>45154</v>
          </cell>
          <cell r="G1342">
            <v>32</v>
          </cell>
        </row>
        <row r="1343">
          <cell r="F1343">
            <v>45155</v>
          </cell>
          <cell r="G1343">
            <v>32</v>
          </cell>
        </row>
        <row r="1344">
          <cell r="F1344">
            <v>45156</v>
          </cell>
          <cell r="G1344">
            <v>31.8</v>
          </cell>
        </row>
        <row r="1345">
          <cell r="F1345">
            <v>45159</v>
          </cell>
          <cell r="G1345">
            <v>31.5</v>
          </cell>
        </row>
        <row r="1346">
          <cell r="F1346">
            <v>45160</v>
          </cell>
          <cell r="G1346">
            <v>31.5</v>
          </cell>
        </row>
        <row r="1347">
          <cell r="F1347">
            <v>45161</v>
          </cell>
          <cell r="G1347">
            <v>31.5</v>
          </cell>
        </row>
        <row r="1348">
          <cell r="F1348">
            <v>45162</v>
          </cell>
          <cell r="G1348">
            <v>31.5</v>
          </cell>
        </row>
        <row r="1349">
          <cell r="F1349">
            <v>45163</v>
          </cell>
          <cell r="G1349">
            <v>31.25</v>
          </cell>
        </row>
        <row r="1350">
          <cell r="F1350">
            <v>45166</v>
          </cell>
          <cell r="G1350">
            <v>31.25</v>
          </cell>
        </row>
        <row r="1351">
          <cell r="F1351">
            <v>45167</v>
          </cell>
          <cell r="G1351">
            <v>31.25</v>
          </cell>
        </row>
        <row r="1352">
          <cell r="F1352">
            <v>45168</v>
          </cell>
          <cell r="G1352">
            <v>28.75</v>
          </cell>
        </row>
        <row r="1353">
          <cell r="F1353">
            <v>45169</v>
          </cell>
          <cell r="G1353">
            <v>31</v>
          </cell>
        </row>
        <row r="1354">
          <cell r="F1354">
            <v>45170</v>
          </cell>
          <cell r="G1354">
            <v>31</v>
          </cell>
        </row>
        <row r="1355">
          <cell r="F1355">
            <v>45173</v>
          </cell>
          <cell r="G1355">
            <v>30.25</v>
          </cell>
        </row>
        <row r="1356">
          <cell r="F1356">
            <v>45174</v>
          </cell>
          <cell r="G1356">
            <v>28.75</v>
          </cell>
        </row>
        <row r="1357">
          <cell r="F1357">
            <v>45175</v>
          </cell>
          <cell r="G1357">
            <v>29</v>
          </cell>
        </row>
        <row r="1358">
          <cell r="F1358">
            <v>45176</v>
          </cell>
          <cell r="G1358">
            <v>29</v>
          </cell>
        </row>
        <row r="1359">
          <cell r="F1359">
            <v>45177</v>
          </cell>
          <cell r="G1359">
            <v>29</v>
          </cell>
        </row>
        <row r="1360">
          <cell r="F1360">
            <v>45180</v>
          </cell>
          <cell r="G1360">
            <v>31</v>
          </cell>
        </row>
        <row r="1361">
          <cell r="F1361">
            <v>45181</v>
          </cell>
          <cell r="G1361">
            <v>31</v>
          </cell>
        </row>
        <row r="1362">
          <cell r="F1362">
            <v>45182</v>
          </cell>
          <cell r="G1362">
            <v>31</v>
          </cell>
        </row>
        <row r="1363">
          <cell r="F1363">
            <v>45183</v>
          </cell>
          <cell r="G1363">
            <v>31</v>
          </cell>
        </row>
        <row r="1364">
          <cell r="F1364">
            <v>45184</v>
          </cell>
          <cell r="G1364">
            <v>31</v>
          </cell>
        </row>
        <row r="1365">
          <cell r="F1365">
            <v>45187</v>
          </cell>
          <cell r="G1365">
            <v>30.5</v>
          </cell>
        </row>
        <row r="1366">
          <cell r="F1366">
            <v>45188</v>
          </cell>
          <cell r="G1366">
            <v>31</v>
          </cell>
        </row>
        <row r="1367">
          <cell r="F1367">
            <v>45189</v>
          </cell>
          <cell r="G1367">
            <v>30.75</v>
          </cell>
        </row>
        <row r="1368">
          <cell r="F1368">
            <v>45190</v>
          </cell>
          <cell r="G1368">
            <v>30.85</v>
          </cell>
        </row>
        <row r="1369">
          <cell r="F1369">
            <v>45191</v>
          </cell>
          <cell r="G1369">
            <v>30.85</v>
          </cell>
        </row>
        <row r="1370">
          <cell r="F1370">
            <v>45194</v>
          </cell>
          <cell r="G1370">
            <v>30.75</v>
          </cell>
        </row>
        <row r="1371">
          <cell r="F1371">
            <v>45195</v>
          </cell>
          <cell r="G1371">
            <v>30.5</v>
          </cell>
        </row>
        <row r="1372">
          <cell r="F1372">
            <v>45196</v>
          </cell>
          <cell r="G1372">
            <v>30.5</v>
          </cell>
        </row>
        <row r="1373">
          <cell r="F1373">
            <v>45197</v>
          </cell>
          <cell r="G1373">
            <v>30.25</v>
          </cell>
        </row>
        <row r="1374">
          <cell r="F1374">
            <v>45198</v>
          </cell>
          <cell r="G1374">
            <v>30.35</v>
          </cell>
        </row>
        <row r="1375">
          <cell r="F1375">
            <v>45201</v>
          </cell>
          <cell r="G1375">
            <v>30.35</v>
          </cell>
        </row>
        <row r="1376">
          <cell r="F1376">
            <v>45202</v>
          </cell>
          <cell r="G1376">
            <v>30.35</v>
          </cell>
        </row>
        <row r="1377">
          <cell r="F1377">
            <v>45203</v>
          </cell>
          <cell r="G1377">
            <v>31</v>
          </cell>
        </row>
        <row r="1378">
          <cell r="F1378">
            <v>45204</v>
          </cell>
          <cell r="G1378">
            <v>30.574999999999999</v>
          </cell>
        </row>
        <row r="1379">
          <cell r="F1379">
            <v>45205</v>
          </cell>
          <cell r="G1379">
            <v>30.625</v>
          </cell>
        </row>
        <row r="1380">
          <cell r="F1380">
            <v>45208</v>
          </cell>
          <cell r="G1380">
            <v>31</v>
          </cell>
        </row>
        <row r="1381">
          <cell r="F1381">
            <v>45209</v>
          </cell>
          <cell r="G1381">
            <v>31</v>
          </cell>
        </row>
        <row r="1382">
          <cell r="F1382">
            <v>45210</v>
          </cell>
          <cell r="G1382">
            <v>31</v>
          </cell>
        </row>
        <row r="1383">
          <cell r="F1383">
            <v>45211</v>
          </cell>
          <cell r="G1383">
            <v>31.75</v>
          </cell>
        </row>
        <row r="1384">
          <cell r="F1384">
            <v>45212</v>
          </cell>
          <cell r="G1384">
            <v>31.75</v>
          </cell>
        </row>
        <row r="1385">
          <cell r="F1385">
            <v>45215</v>
          </cell>
          <cell r="G1385">
            <v>31.75</v>
          </cell>
        </row>
        <row r="1386">
          <cell r="F1386">
            <v>45216</v>
          </cell>
          <cell r="G1386">
            <v>31.5</v>
          </cell>
        </row>
        <row r="1387">
          <cell r="F1387">
            <v>45217</v>
          </cell>
          <cell r="G1387">
            <v>31.5</v>
          </cell>
        </row>
        <row r="1388">
          <cell r="F1388">
            <v>45218</v>
          </cell>
          <cell r="G1388">
            <v>31.5</v>
          </cell>
        </row>
        <row r="1389">
          <cell r="F1389">
            <v>45219</v>
          </cell>
          <cell r="G1389">
            <v>31.5</v>
          </cell>
        </row>
        <row r="1390">
          <cell r="F1390">
            <v>45222</v>
          </cell>
          <cell r="G1390">
            <v>31.5</v>
          </cell>
        </row>
        <row r="1391">
          <cell r="F1391">
            <v>45223</v>
          </cell>
          <cell r="G1391">
            <v>31.5</v>
          </cell>
        </row>
        <row r="1392">
          <cell r="F1392">
            <v>45224</v>
          </cell>
          <cell r="G1392">
            <v>31</v>
          </cell>
        </row>
        <row r="1393">
          <cell r="F1393">
            <v>45225</v>
          </cell>
          <cell r="G1393">
            <v>31</v>
          </cell>
        </row>
        <row r="1394">
          <cell r="F1394">
            <v>45226</v>
          </cell>
          <cell r="G1394">
            <v>31</v>
          </cell>
        </row>
        <row r="1395">
          <cell r="F1395">
            <v>45229</v>
          </cell>
          <cell r="G1395">
            <v>30.4</v>
          </cell>
        </row>
        <row r="1396">
          <cell r="F1396">
            <v>45230</v>
          </cell>
          <cell r="G1396">
            <v>30.25</v>
          </cell>
        </row>
        <row r="1397">
          <cell r="F1397">
            <v>45231</v>
          </cell>
          <cell r="G1397">
            <v>31</v>
          </cell>
        </row>
        <row r="1398">
          <cell r="F1398">
            <v>45232</v>
          </cell>
          <cell r="G1398">
            <v>31</v>
          </cell>
        </row>
        <row r="1399">
          <cell r="F1399">
            <v>45233</v>
          </cell>
          <cell r="G1399">
            <v>31.25</v>
          </cell>
        </row>
        <row r="1400">
          <cell r="F1400">
            <v>45236</v>
          </cell>
          <cell r="G1400">
            <v>31.25</v>
          </cell>
        </row>
        <row r="1401">
          <cell r="F1401">
            <v>45237</v>
          </cell>
          <cell r="G1401">
            <v>31</v>
          </cell>
        </row>
        <row r="1402">
          <cell r="F1402">
            <v>45238</v>
          </cell>
          <cell r="G1402">
            <v>31</v>
          </cell>
        </row>
        <row r="1403">
          <cell r="F1403">
            <v>45239</v>
          </cell>
          <cell r="G1403">
            <v>31</v>
          </cell>
        </row>
        <row r="1404">
          <cell r="F1404">
            <v>45240</v>
          </cell>
          <cell r="G1404">
            <v>31</v>
          </cell>
        </row>
        <row r="1405">
          <cell r="F1405">
            <v>45243</v>
          </cell>
          <cell r="G1405">
            <v>31</v>
          </cell>
        </row>
        <row r="1406">
          <cell r="F1406">
            <v>45244</v>
          </cell>
          <cell r="G1406">
            <v>30.4</v>
          </cell>
        </row>
        <row r="1407">
          <cell r="F1407">
            <v>45245</v>
          </cell>
          <cell r="G1407">
            <v>31</v>
          </cell>
        </row>
        <row r="1408">
          <cell r="F1408">
            <v>45246</v>
          </cell>
          <cell r="G1408">
            <v>31</v>
          </cell>
        </row>
        <row r="1409">
          <cell r="F1409">
            <v>45247</v>
          </cell>
          <cell r="G1409">
            <v>31.25</v>
          </cell>
        </row>
        <row r="1410">
          <cell r="F1410">
            <v>45250</v>
          </cell>
          <cell r="G1410">
            <v>31.25</v>
          </cell>
        </row>
        <row r="1411">
          <cell r="F1411">
            <v>45251</v>
          </cell>
          <cell r="G1411">
            <v>31</v>
          </cell>
        </row>
        <row r="1412">
          <cell r="F1412">
            <v>45252</v>
          </cell>
          <cell r="G1412">
            <v>31</v>
          </cell>
        </row>
        <row r="1413">
          <cell r="F1413">
            <v>45253</v>
          </cell>
          <cell r="G1413">
            <v>31</v>
          </cell>
        </row>
        <row r="1414">
          <cell r="F1414">
            <v>45254</v>
          </cell>
          <cell r="G1414">
            <v>31</v>
          </cell>
        </row>
        <row r="1415">
          <cell r="F1415">
            <v>45257</v>
          </cell>
          <cell r="G1415">
            <v>31</v>
          </cell>
        </row>
        <row r="1416">
          <cell r="F1416">
            <v>45258</v>
          </cell>
          <cell r="G1416">
            <v>31.5</v>
          </cell>
        </row>
        <row r="1417">
          <cell r="F1417">
            <v>45259</v>
          </cell>
          <cell r="G1417">
            <v>32.25</v>
          </cell>
        </row>
        <row r="1418">
          <cell r="F1418">
            <v>45260</v>
          </cell>
          <cell r="G1418">
            <v>31.5</v>
          </cell>
        </row>
        <row r="1419">
          <cell r="F1419">
            <v>45261</v>
          </cell>
          <cell r="G1419">
            <v>31.5</v>
          </cell>
        </row>
        <row r="1420">
          <cell r="F1420">
            <v>45264</v>
          </cell>
          <cell r="G1420">
            <v>31.75</v>
          </cell>
        </row>
        <row r="1421">
          <cell r="F1421">
            <v>45265</v>
          </cell>
          <cell r="G1421">
            <v>31.75</v>
          </cell>
        </row>
        <row r="1422">
          <cell r="F1422">
            <v>45266</v>
          </cell>
          <cell r="G1422">
            <v>31.85</v>
          </cell>
        </row>
        <row r="1423">
          <cell r="F1423">
            <v>45267</v>
          </cell>
          <cell r="G1423">
            <v>31.9</v>
          </cell>
        </row>
        <row r="1424">
          <cell r="F1424">
            <v>45268</v>
          </cell>
          <cell r="G1424">
            <v>32.25</v>
          </cell>
        </row>
        <row r="1425">
          <cell r="F1425">
            <v>45271</v>
          </cell>
          <cell r="G1425">
            <v>32.25</v>
          </cell>
        </row>
        <row r="1426">
          <cell r="F1426">
            <v>45272</v>
          </cell>
          <cell r="G1426">
            <v>32.1</v>
          </cell>
        </row>
        <row r="1427">
          <cell r="F1427">
            <v>45273</v>
          </cell>
          <cell r="G1427">
            <v>32.1</v>
          </cell>
        </row>
        <row r="1428">
          <cell r="F1428">
            <v>45274</v>
          </cell>
          <cell r="G1428">
            <v>32</v>
          </cell>
        </row>
        <row r="1429">
          <cell r="F1429">
            <v>45275</v>
          </cell>
          <cell r="G1429">
            <v>32.35</v>
          </cell>
        </row>
        <row r="1430">
          <cell r="F1430">
            <v>45278</v>
          </cell>
          <cell r="G1430">
            <v>32.25</v>
          </cell>
        </row>
        <row r="1431">
          <cell r="F1431">
            <v>45279</v>
          </cell>
          <cell r="G1431">
            <v>32.5</v>
          </cell>
        </row>
        <row r="1432">
          <cell r="F1432">
            <v>45280</v>
          </cell>
          <cell r="G1432">
            <v>32.75</v>
          </cell>
        </row>
        <row r="1433">
          <cell r="F1433">
            <v>45281</v>
          </cell>
          <cell r="G1433">
            <v>33.25</v>
          </cell>
        </row>
        <row r="1434">
          <cell r="F1434">
            <v>45282</v>
          </cell>
          <cell r="G1434">
            <v>33.25</v>
          </cell>
        </row>
        <row r="1435">
          <cell r="F1435">
            <v>45285</v>
          </cell>
          <cell r="G1435">
            <v>33.25</v>
          </cell>
        </row>
        <row r="1436">
          <cell r="F1436">
            <v>45286</v>
          </cell>
          <cell r="G1436">
            <v>33.25</v>
          </cell>
        </row>
        <row r="1437">
          <cell r="F1437">
            <v>45287</v>
          </cell>
          <cell r="G1437">
            <v>33.5</v>
          </cell>
        </row>
        <row r="1438">
          <cell r="F1438">
            <v>45288</v>
          </cell>
          <cell r="G1438">
            <v>33.5</v>
          </cell>
        </row>
        <row r="1439">
          <cell r="F1439">
            <v>45289</v>
          </cell>
          <cell r="G1439">
            <v>33.5</v>
          </cell>
        </row>
        <row r="1440">
          <cell r="F1440">
            <v>45292</v>
          </cell>
          <cell r="G1440">
            <v>33.5</v>
          </cell>
        </row>
        <row r="1441">
          <cell r="F1441">
            <v>45293</v>
          </cell>
          <cell r="G1441">
            <v>33.75</v>
          </cell>
        </row>
        <row r="1442">
          <cell r="F1442">
            <v>45294</v>
          </cell>
          <cell r="G1442">
            <v>33.75</v>
          </cell>
        </row>
        <row r="1443">
          <cell r="F1443">
            <v>45295</v>
          </cell>
          <cell r="G1443">
            <v>34.5</v>
          </cell>
        </row>
        <row r="1444">
          <cell r="F1444">
            <v>45296</v>
          </cell>
          <cell r="G1444">
            <v>35.15</v>
          </cell>
        </row>
        <row r="1445">
          <cell r="F1445">
            <v>45299</v>
          </cell>
          <cell r="G1445">
            <v>35.25</v>
          </cell>
        </row>
        <row r="1446">
          <cell r="F1446">
            <v>45300</v>
          </cell>
          <cell r="G1446">
            <v>35</v>
          </cell>
        </row>
        <row r="1447">
          <cell r="F1447">
            <v>45301</v>
          </cell>
          <cell r="G1447">
            <v>34.75</v>
          </cell>
        </row>
        <row r="1448">
          <cell r="F1448">
            <v>45302</v>
          </cell>
          <cell r="G1448">
            <v>34.75</v>
          </cell>
        </row>
        <row r="1449">
          <cell r="F1449">
            <v>45303</v>
          </cell>
          <cell r="G1449">
            <v>34</v>
          </cell>
        </row>
        <row r="1450">
          <cell r="F1450">
            <v>45306</v>
          </cell>
          <cell r="G1450">
            <v>33.75</v>
          </cell>
        </row>
        <row r="1451">
          <cell r="F1451">
            <v>45307</v>
          </cell>
          <cell r="G1451">
            <v>33.75</v>
          </cell>
        </row>
        <row r="1452">
          <cell r="F1452">
            <v>45308</v>
          </cell>
          <cell r="G1452">
            <v>34</v>
          </cell>
        </row>
        <row r="1453">
          <cell r="F1453">
            <v>45309</v>
          </cell>
          <cell r="G1453">
            <v>34.25</v>
          </cell>
        </row>
        <row r="1454">
          <cell r="F1454">
            <v>45310</v>
          </cell>
          <cell r="G1454">
            <v>34.5</v>
          </cell>
        </row>
        <row r="1455">
          <cell r="F1455">
            <v>45313</v>
          </cell>
          <cell r="G1455">
            <v>34.5</v>
          </cell>
        </row>
        <row r="1456">
          <cell r="F1456">
            <v>45314</v>
          </cell>
          <cell r="G1456">
            <v>35</v>
          </cell>
        </row>
        <row r="1457">
          <cell r="F1457">
            <v>45315</v>
          </cell>
          <cell r="G1457">
            <v>35</v>
          </cell>
        </row>
        <row r="1458">
          <cell r="F1458">
            <v>45316</v>
          </cell>
          <cell r="G1458">
            <v>34.5</v>
          </cell>
        </row>
        <row r="1459">
          <cell r="F1459">
            <v>45317</v>
          </cell>
          <cell r="G1459">
            <v>34.5</v>
          </cell>
        </row>
        <row r="1460">
          <cell r="F1460">
            <v>45320</v>
          </cell>
          <cell r="G1460">
            <v>34.5</v>
          </cell>
        </row>
        <row r="1461">
          <cell r="F1461">
            <v>45321</v>
          </cell>
          <cell r="G1461">
            <v>34.5</v>
          </cell>
        </row>
        <row r="1462">
          <cell r="F1462">
            <v>45322</v>
          </cell>
          <cell r="G1462">
            <v>35</v>
          </cell>
        </row>
        <row r="1463">
          <cell r="F1463">
            <v>45323</v>
          </cell>
          <cell r="G1463">
            <v>35</v>
          </cell>
        </row>
        <row r="1464">
          <cell r="F1464">
            <v>45324</v>
          </cell>
          <cell r="G1464">
            <v>35</v>
          </cell>
        </row>
        <row r="1465">
          <cell r="F1465">
            <v>45327</v>
          </cell>
          <cell r="G1465">
            <v>35.75</v>
          </cell>
        </row>
        <row r="1466">
          <cell r="F1466">
            <v>45328</v>
          </cell>
          <cell r="G1466">
            <v>35.5</v>
          </cell>
        </row>
        <row r="1467">
          <cell r="F1467">
            <v>45329</v>
          </cell>
          <cell r="G1467">
            <v>35.5</v>
          </cell>
        </row>
        <row r="1468">
          <cell r="F1468">
            <v>45330</v>
          </cell>
          <cell r="G1468">
            <v>35.5</v>
          </cell>
        </row>
        <row r="1469">
          <cell r="F1469">
            <v>45331</v>
          </cell>
          <cell r="G1469">
            <v>35.5</v>
          </cell>
        </row>
        <row r="1470">
          <cell r="F1470">
            <v>45334</v>
          </cell>
          <cell r="G1470">
            <v>35.5</v>
          </cell>
        </row>
        <row r="1471">
          <cell r="F1471">
            <v>45335</v>
          </cell>
          <cell r="G1471">
            <v>36.15</v>
          </cell>
        </row>
        <row r="1472">
          <cell r="F1472">
            <v>45336</v>
          </cell>
          <cell r="G1472">
            <v>36.25</v>
          </cell>
        </row>
        <row r="1473">
          <cell r="F1473">
            <v>45337</v>
          </cell>
          <cell r="G1473">
            <v>36.25</v>
          </cell>
        </row>
        <row r="1474">
          <cell r="F1474">
            <v>45338</v>
          </cell>
          <cell r="G1474">
            <v>35.5</v>
          </cell>
        </row>
        <row r="1475">
          <cell r="F1475">
            <v>45341</v>
          </cell>
          <cell r="G1475">
            <v>35.5</v>
          </cell>
        </row>
        <row r="1476">
          <cell r="F1476">
            <v>45342</v>
          </cell>
          <cell r="G1476">
            <v>35.5</v>
          </cell>
        </row>
        <row r="1477">
          <cell r="F1477">
            <v>45343</v>
          </cell>
          <cell r="G1477">
            <v>35.75</v>
          </cell>
        </row>
        <row r="1478">
          <cell r="F1478">
            <v>45344</v>
          </cell>
          <cell r="G1478">
            <v>36</v>
          </cell>
        </row>
        <row r="1479">
          <cell r="F1479">
            <v>45345</v>
          </cell>
          <cell r="G1479">
            <v>36.1</v>
          </cell>
        </row>
        <row r="1480">
          <cell r="F1480">
            <v>45348</v>
          </cell>
          <cell r="G1480">
            <v>36.1</v>
          </cell>
        </row>
        <row r="1481">
          <cell r="F1481">
            <v>45349</v>
          </cell>
          <cell r="G1481">
            <v>36</v>
          </cell>
        </row>
        <row r="1482">
          <cell r="F1482">
            <v>45350</v>
          </cell>
          <cell r="G1482">
            <v>36</v>
          </cell>
        </row>
        <row r="1483">
          <cell r="F1483">
            <v>45351</v>
          </cell>
          <cell r="G1483">
            <v>35.700000000000003</v>
          </cell>
        </row>
        <row r="1484">
          <cell r="F1484">
            <v>45352</v>
          </cell>
          <cell r="G1484">
            <v>35.25</v>
          </cell>
        </row>
        <row r="1485">
          <cell r="F1485">
            <v>45355</v>
          </cell>
          <cell r="G1485">
            <v>35.25</v>
          </cell>
        </row>
        <row r="1486">
          <cell r="F1486">
            <v>45356</v>
          </cell>
          <cell r="G1486">
            <v>35.25</v>
          </cell>
        </row>
        <row r="1487">
          <cell r="F1487">
            <v>45357</v>
          </cell>
          <cell r="G1487">
            <v>35.75</v>
          </cell>
        </row>
      </sheetData>
      <sheetData sheetId="17">
        <row r="2">
          <cell r="G2">
            <v>43103</v>
          </cell>
          <cell r="H2">
            <v>20.6</v>
          </cell>
        </row>
        <row r="3">
          <cell r="G3">
            <v>43104</v>
          </cell>
          <cell r="H3">
            <v>20.65</v>
          </cell>
        </row>
        <row r="4">
          <cell r="G4">
            <v>43105</v>
          </cell>
          <cell r="H4">
            <v>20.65</v>
          </cell>
        </row>
        <row r="5">
          <cell r="G5">
            <v>43108</v>
          </cell>
          <cell r="H5">
            <v>20.85</v>
          </cell>
        </row>
        <row r="6">
          <cell r="G6">
            <v>43109</v>
          </cell>
          <cell r="H6">
            <v>21.25</v>
          </cell>
        </row>
        <row r="7">
          <cell r="G7">
            <v>43110</v>
          </cell>
          <cell r="H7">
            <v>21.2</v>
          </cell>
        </row>
        <row r="8">
          <cell r="G8">
            <v>43111</v>
          </cell>
          <cell r="H8">
            <v>21.25</v>
          </cell>
        </row>
        <row r="9">
          <cell r="G9">
            <v>43112</v>
          </cell>
          <cell r="H9">
            <v>21.32</v>
          </cell>
        </row>
        <row r="10">
          <cell r="G10">
            <v>43115</v>
          </cell>
          <cell r="H10">
            <v>21.2</v>
          </cell>
        </row>
        <row r="11">
          <cell r="G11">
            <v>43116</v>
          </cell>
          <cell r="H11">
            <v>21.4</v>
          </cell>
        </row>
        <row r="12">
          <cell r="G12">
            <v>43117</v>
          </cell>
          <cell r="H12">
            <v>21.3</v>
          </cell>
        </row>
        <row r="13">
          <cell r="G13">
            <v>43118</v>
          </cell>
          <cell r="H13">
            <v>21.3</v>
          </cell>
        </row>
        <row r="14">
          <cell r="G14">
            <v>43119</v>
          </cell>
          <cell r="H14">
            <v>21.4</v>
          </cell>
        </row>
        <row r="15">
          <cell r="G15">
            <v>43123</v>
          </cell>
          <cell r="H15">
            <v>21.25</v>
          </cell>
        </row>
        <row r="16">
          <cell r="G16">
            <v>43124</v>
          </cell>
          <cell r="H16">
            <v>21.25</v>
          </cell>
        </row>
        <row r="17">
          <cell r="G17">
            <v>43125</v>
          </cell>
          <cell r="H17">
            <v>21.2</v>
          </cell>
        </row>
        <row r="18">
          <cell r="G18">
            <v>43126</v>
          </cell>
          <cell r="H18">
            <v>21.25</v>
          </cell>
        </row>
        <row r="19">
          <cell r="G19">
            <v>43130</v>
          </cell>
          <cell r="H19">
            <v>21.22</v>
          </cell>
        </row>
        <row r="20">
          <cell r="G20">
            <v>43131</v>
          </cell>
          <cell r="H20">
            <v>21.32</v>
          </cell>
        </row>
        <row r="21">
          <cell r="G21">
            <v>43132</v>
          </cell>
          <cell r="H21">
            <v>21.35</v>
          </cell>
        </row>
        <row r="22">
          <cell r="G22">
            <v>43133</v>
          </cell>
          <cell r="H22">
            <v>21.4</v>
          </cell>
        </row>
        <row r="23">
          <cell r="G23">
            <v>43136</v>
          </cell>
          <cell r="H23">
            <v>21.4</v>
          </cell>
        </row>
        <row r="24">
          <cell r="G24">
            <v>43138</v>
          </cell>
          <cell r="H24">
            <v>21.45</v>
          </cell>
        </row>
        <row r="25">
          <cell r="G25">
            <v>43139</v>
          </cell>
          <cell r="H25">
            <v>21.5</v>
          </cell>
        </row>
        <row r="26">
          <cell r="G26">
            <v>43140</v>
          </cell>
          <cell r="H26">
            <v>21.55</v>
          </cell>
        </row>
        <row r="27">
          <cell r="G27">
            <v>43143</v>
          </cell>
          <cell r="H27">
            <v>21.5</v>
          </cell>
        </row>
        <row r="28">
          <cell r="G28">
            <v>43144</v>
          </cell>
          <cell r="H28">
            <v>21.52</v>
          </cell>
        </row>
        <row r="29">
          <cell r="G29">
            <v>43145</v>
          </cell>
          <cell r="H29">
            <v>21.55</v>
          </cell>
        </row>
        <row r="30">
          <cell r="G30">
            <v>43146</v>
          </cell>
          <cell r="H30">
            <v>21.5</v>
          </cell>
        </row>
        <row r="31">
          <cell r="G31">
            <v>43147</v>
          </cell>
          <cell r="H31">
            <v>21.5</v>
          </cell>
        </row>
        <row r="32">
          <cell r="G32">
            <v>43150</v>
          </cell>
          <cell r="H32">
            <v>21.42</v>
          </cell>
        </row>
        <row r="33">
          <cell r="G33">
            <v>43151</v>
          </cell>
          <cell r="H33">
            <v>21.2</v>
          </cell>
        </row>
        <row r="34">
          <cell r="G34">
            <v>43152</v>
          </cell>
          <cell r="H34">
            <v>21.2</v>
          </cell>
        </row>
        <row r="35">
          <cell r="G35">
            <v>43153</v>
          </cell>
          <cell r="H35">
            <v>21.25</v>
          </cell>
        </row>
        <row r="36">
          <cell r="G36">
            <v>43154</v>
          </cell>
          <cell r="H36">
            <v>21.1</v>
          </cell>
        </row>
        <row r="37">
          <cell r="G37">
            <v>43157</v>
          </cell>
          <cell r="H37">
            <v>21.1</v>
          </cell>
        </row>
        <row r="38">
          <cell r="G38">
            <v>43158</v>
          </cell>
          <cell r="H38">
            <v>20.85</v>
          </cell>
        </row>
        <row r="39">
          <cell r="G39">
            <v>43159</v>
          </cell>
          <cell r="H39">
            <v>20.95</v>
          </cell>
        </row>
        <row r="40">
          <cell r="G40">
            <v>43160</v>
          </cell>
          <cell r="H40">
            <v>21.1</v>
          </cell>
        </row>
        <row r="41">
          <cell r="G41">
            <v>43161</v>
          </cell>
          <cell r="H41">
            <v>20.9</v>
          </cell>
        </row>
        <row r="42">
          <cell r="G42">
            <v>43164</v>
          </cell>
          <cell r="H42">
            <v>20.9</v>
          </cell>
        </row>
        <row r="43">
          <cell r="G43">
            <v>43165</v>
          </cell>
          <cell r="H43">
            <v>20.95</v>
          </cell>
        </row>
        <row r="44">
          <cell r="G44">
            <v>43166</v>
          </cell>
          <cell r="H44">
            <v>20.95</v>
          </cell>
        </row>
        <row r="45">
          <cell r="G45">
            <v>43167</v>
          </cell>
          <cell r="H45">
            <v>20.95</v>
          </cell>
        </row>
        <row r="46">
          <cell r="G46">
            <v>43168</v>
          </cell>
          <cell r="H46">
            <v>20.95</v>
          </cell>
        </row>
        <row r="47">
          <cell r="G47">
            <v>43171</v>
          </cell>
          <cell r="H47">
            <v>20.8</v>
          </cell>
        </row>
        <row r="48">
          <cell r="G48">
            <v>43172</v>
          </cell>
          <cell r="H48">
            <v>20.9</v>
          </cell>
        </row>
        <row r="49">
          <cell r="G49">
            <v>43173</v>
          </cell>
          <cell r="H49">
            <v>20.92</v>
          </cell>
        </row>
        <row r="50">
          <cell r="G50">
            <v>43174</v>
          </cell>
          <cell r="H50">
            <v>20.93</v>
          </cell>
        </row>
        <row r="51">
          <cell r="G51">
            <v>43175</v>
          </cell>
          <cell r="H51">
            <v>20.94</v>
          </cell>
        </row>
        <row r="52">
          <cell r="G52">
            <v>43178</v>
          </cell>
          <cell r="H52">
            <v>20.93</v>
          </cell>
        </row>
        <row r="53">
          <cell r="G53">
            <v>43179</v>
          </cell>
          <cell r="H53">
            <v>20.95</v>
          </cell>
        </row>
        <row r="54">
          <cell r="G54">
            <v>43180</v>
          </cell>
          <cell r="H54">
            <v>20.93</v>
          </cell>
        </row>
        <row r="55">
          <cell r="G55">
            <v>43181</v>
          </cell>
          <cell r="H55">
            <v>20.95</v>
          </cell>
        </row>
        <row r="56">
          <cell r="G56">
            <v>43182</v>
          </cell>
          <cell r="H56">
            <v>20.95</v>
          </cell>
        </row>
        <row r="57">
          <cell r="G57">
            <v>43185</v>
          </cell>
          <cell r="H57">
            <v>20.95</v>
          </cell>
        </row>
        <row r="58">
          <cell r="G58">
            <v>43186</v>
          </cell>
          <cell r="H58">
            <v>21</v>
          </cell>
        </row>
        <row r="59">
          <cell r="G59">
            <v>43187</v>
          </cell>
          <cell r="H59">
            <v>20.95</v>
          </cell>
        </row>
        <row r="60">
          <cell r="G60">
            <v>43188</v>
          </cell>
          <cell r="H60">
            <v>21.05</v>
          </cell>
        </row>
        <row r="61">
          <cell r="G61">
            <v>43193</v>
          </cell>
          <cell r="H61">
            <v>21</v>
          </cell>
        </row>
        <row r="62">
          <cell r="G62">
            <v>43194</v>
          </cell>
          <cell r="H62">
            <v>21.1</v>
          </cell>
        </row>
        <row r="63">
          <cell r="G63">
            <v>43195</v>
          </cell>
          <cell r="H63">
            <v>21.15</v>
          </cell>
        </row>
        <row r="64">
          <cell r="G64">
            <v>43196</v>
          </cell>
          <cell r="H64">
            <v>21.2</v>
          </cell>
        </row>
        <row r="65">
          <cell r="G65">
            <v>43199</v>
          </cell>
          <cell r="H65">
            <v>21.22</v>
          </cell>
        </row>
        <row r="66">
          <cell r="G66">
            <v>43200</v>
          </cell>
          <cell r="H66">
            <v>21.25</v>
          </cell>
        </row>
        <row r="67">
          <cell r="G67">
            <v>43201</v>
          </cell>
          <cell r="H67">
            <v>21.2</v>
          </cell>
        </row>
        <row r="68">
          <cell r="G68">
            <v>43202</v>
          </cell>
          <cell r="H68">
            <v>21.25</v>
          </cell>
        </row>
        <row r="69">
          <cell r="G69">
            <v>43203</v>
          </cell>
          <cell r="H69">
            <v>21.25</v>
          </cell>
        </row>
        <row r="70">
          <cell r="G70">
            <v>43206</v>
          </cell>
          <cell r="H70">
            <v>21.27</v>
          </cell>
        </row>
        <row r="71">
          <cell r="G71">
            <v>43207</v>
          </cell>
          <cell r="H71">
            <v>21.27</v>
          </cell>
        </row>
        <row r="72">
          <cell r="G72">
            <v>43208</v>
          </cell>
          <cell r="H72">
            <v>21.3</v>
          </cell>
        </row>
        <row r="73">
          <cell r="G73">
            <v>43209</v>
          </cell>
          <cell r="H73">
            <v>21.3</v>
          </cell>
        </row>
        <row r="74">
          <cell r="G74">
            <v>43210</v>
          </cell>
          <cell r="H74">
            <v>21.35</v>
          </cell>
        </row>
        <row r="75">
          <cell r="G75">
            <v>43213</v>
          </cell>
          <cell r="H75">
            <v>21.32</v>
          </cell>
        </row>
        <row r="76">
          <cell r="G76">
            <v>43214</v>
          </cell>
          <cell r="H76">
            <v>21.26</v>
          </cell>
        </row>
        <row r="77">
          <cell r="G77">
            <v>43216</v>
          </cell>
          <cell r="H77">
            <v>21.27</v>
          </cell>
        </row>
        <row r="78">
          <cell r="G78">
            <v>43217</v>
          </cell>
          <cell r="H78">
            <v>21.55</v>
          </cell>
        </row>
        <row r="79">
          <cell r="G79">
            <v>43220</v>
          </cell>
          <cell r="H79">
            <v>21.5</v>
          </cell>
        </row>
        <row r="80">
          <cell r="G80">
            <v>43221</v>
          </cell>
          <cell r="H80">
            <v>21.5</v>
          </cell>
        </row>
        <row r="81">
          <cell r="G81">
            <v>43222</v>
          </cell>
          <cell r="H81">
            <v>21.47</v>
          </cell>
        </row>
        <row r="82">
          <cell r="G82">
            <v>43223</v>
          </cell>
          <cell r="H82">
            <v>21.45</v>
          </cell>
        </row>
        <row r="83">
          <cell r="G83">
            <v>43224</v>
          </cell>
          <cell r="H83">
            <v>21.45</v>
          </cell>
        </row>
        <row r="84">
          <cell r="G84">
            <v>43227</v>
          </cell>
          <cell r="H84">
            <v>21.45</v>
          </cell>
        </row>
        <row r="85">
          <cell r="G85">
            <v>43228</v>
          </cell>
          <cell r="H85">
            <v>21.35</v>
          </cell>
        </row>
        <row r="86">
          <cell r="G86">
            <v>43229</v>
          </cell>
          <cell r="H86">
            <v>21.3</v>
          </cell>
        </row>
        <row r="87">
          <cell r="G87">
            <v>43230</v>
          </cell>
          <cell r="H87">
            <v>21.3</v>
          </cell>
        </row>
        <row r="88">
          <cell r="G88">
            <v>43231</v>
          </cell>
          <cell r="H88">
            <v>21.3</v>
          </cell>
        </row>
        <row r="89">
          <cell r="G89">
            <v>43234</v>
          </cell>
          <cell r="H89">
            <v>21.25</v>
          </cell>
        </row>
        <row r="90">
          <cell r="G90">
            <v>43235</v>
          </cell>
          <cell r="H90">
            <v>21.27</v>
          </cell>
        </row>
        <row r="91">
          <cell r="G91">
            <v>43236</v>
          </cell>
          <cell r="H91">
            <v>21.2</v>
          </cell>
        </row>
        <row r="92">
          <cell r="G92">
            <v>43237</v>
          </cell>
          <cell r="H92">
            <v>21.25</v>
          </cell>
        </row>
        <row r="93">
          <cell r="G93">
            <v>43238</v>
          </cell>
          <cell r="H93">
            <v>21.2</v>
          </cell>
        </row>
        <row r="94">
          <cell r="G94">
            <v>43241</v>
          </cell>
          <cell r="H94">
            <v>21.2</v>
          </cell>
        </row>
        <row r="95">
          <cell r="G95">
            <v>43242</v>
          </cell>
          <cell r="H95">
            <v>21.2</v>
          </cell>
        </row>
        <row r="96">
          <cell r="G96">
            <v>43243</v>
          </cell>
          <cell r="H96">
            <v>21.15</v>
          </cell>
        </row>
        <row r="97">
          <cell r="G97">
            <v>43244</v>
          </cell>
          <cell r="H97">
            <v>21.15</v>
          </cell>
        </row>
        <row r="98">
          <cell r="G98">
            <v>43245</v>
          </cell>
          <cell r="H98">
            <v>21</v>
          </cell>
        </row>
        <row r="99">
          <cell r="G99">
            <v>43248</v>
          </cell>
          <cell r="H99">
            <v>21</v>
          </cell>
        </row>
        <row r="100">
          <cell r="G100">
            <v>43249</v>
          </cell>
          <cell r="H100">
            <v>20.95</v>
          </cell>
        </row>
        <row r="101">
          <cell r="G101">
            <v>43250</v>
          </cell>
          <cell r="H101">
            <v>20.95</v>
          </cell>
        </row>
        <row r="102">
          <cell r="G102">
            <v>43251</v>
          </cell>
          <cell r="H102">
            <v>21</v>
          </cell>
        </row>
        <row r="103">
          <cell r="G103">
            <v>43252</v>
          </cell>
          <cell r="H103">
            <v>20.6</v>
          </cell>
        </row>
        <row r="104">
          <cell r="G104">
            <v>43256</v>
          </cell>
          <cell r="H104">
            <v>20.7</v>
          </cell>
        </row>
        <row r="105">
          <cell r="G105">
            <v>43257</v>
          </cell>
          <cell r="H105">
            <v>20.55</v>
          </cell>
        </row>
        <row r="106">
          <cell r="G106">
            <v>43258</v>
          </cell>
          <cell r="H106">
            <v>20.65</v>
          </cell>
        </row>
        <row r="107">
          <cell r="G107">
            <v>43259</v>
          </cell>
          <cell r="H107">
            <v>20.62</v>
          </cell>
        </row>
        <row r="108">
          <cell r="G108">
            <v>43262</v>
          </cell>
          <cell r="H108">
            <v>20.62</v>
          </cell>
        </row>
        <row r="109">
          <cell r="G109">
            <v>43263</v>
          </cell>
          <cell r="H109">
            <v>20.5</v>
          </cell>
        </row>
        <row r="110">
          <cell r="G110">
            <v>43264</v>
          </cell>
          <cell r="H110">
            <v>20.420000000000002</v>
          </cell>
        </row>
        <row r="111">
          <cell r="G111">
            <v>43265</v>
          </cell>
          <cell r="H111">
            <v>20.45</v>
          </cell>
        </row>
        <row r="112">
          <cell r="G112">
            <v>43266</v>
          </cell>
          <cell r="H112">
            <v>20.45</v>
          </cell>
        </row>
        <row r="113">
          <cell r="G113">
            <v>43269</v>
          </cell>
          <cell r="H113">
            <v>20.45</v>
          </cell>
        </row>
        <row r="114">
          <cell r="G114">
            <v>43270</v>
          </cell>
          <cell r="H114">
            <v>20.5</v>
          </cell>
        </row>
        <row r="115">
          <cell r="G115">
            <v>43271</v>
          </cell>
          <cell r="H115">
            <v>20.52</v>
          </cell>
        </row>
        <row r="116">
          <cell r="G116">
            <v>43272</v>
          </cell>
          <cell r="H116">
            <v>20.5</v>
          </cell>
        </row>
        <row r="117">
          <cell r="G117">
            <v>43273</v>
          </cell>
          <cell r="H117">
            <v>20.8</v>
          </cell>
        </row>
        <row r="118">
          <cell r="G118">
            <v>43276</v>
          </cell>
          <cell r="H118">
            <v>20.75</v>
          </cell>
        </row>
        <row r="119">
          <cell r="G119">
            <v>43277</v>
          </cell>
          <cell r="H119">
            <v>20.9</v>
          </cell>
        </row>
        <row r="120">
          <cell r="G120">
            <v>43278</v>
          </cell>
          <cell r="H120">
            <v>20.92</v>
          </cell>
        </row>
        <row r="121">
          <cell r="G121">
            <v>43279</v>
          </cell>
          <cell r="H121">
            <v>21.1</v>
          </cell>
        </row>
        <row r="122">
          <cell r="G122">
            <v>43280</v>
          </cell>
          <cell r="H122">
            <v>21.1</v>
          </cell>
        </row>
        <row r="123">
          <cell r="G123">
            <v>43283</v>
          </cell>
          <cell r="H123">
            <v>21.17</v>
          </cell>
        </row>
        <row r="124">
          <cell r="G124">
            <v>43284</v>
          </cell>
          <cell r="H124">
            <v>21.45</v>
          </cell>
        </row>
        <row r="125">
          <cell r="G125">
            <v>43285</v>
          </cell>
          <cell r="H125">
            <v>21.6</v>
          </cell>
        </row>
        <row r="126">
          <cell r="G126">
            <v>43286</v>
          </cell>
          <cell r="H126">
            <v>21.55</v>
          </cell>
        </row>
        <row r="127">
          <cell r="G127">
            <v>43287</v>
          </cell>
          <cell r="H127">
            <v>21.55</v>
          </cell>
        </row>
        <row r="128">
          <cell r="G128">
            <v>43290</v>
          </cell>
          <cell r="H128">
            <v>21.55</v>
          </cell>
        </row>
        <row r="129">
          <cell r="G129">
            <v>43291</v>
          </cell>
          <cell r="H129">
            <v>21.55</v>
          </cell>
        </row>
        <row r="130">
          <cell r="G130">
            <v>43292</v>
          </cell>
          <cell r="H130">
            <v>21.8</v>
          </cell>
        </row>
        <row r="131">
          <cell r="G131">
            <v>43293</v>
          </cell>
          <cell r="H131">
            <v>21.8</v>
          </cell>
        </row>
        <row r="132">
          <cell r="G132">
            <v>43294</v>
          </cell>
          <cell r="H132">
            <v>22</v>
          </cell>
        </row>
        <row r="133">
          <cell r="G133">
            <v>43297</v>
          </cell>
          <cell r="H133">
            <v>21.95</v>
          </cell>
        </row>
        <row r="134">
          <cell r="G134">
            <v>43298</v>
          </cell>
          <cell r="H134">
            <v>22.2</v>
          </cell>
        </row>
        <row r="135">
          <cell r="G135">
            <v>43299</v>
          </cell>
          <cell r="H135">
            <v>22.4</v>
          </cell>
        </row>
        <row r="136">
          <cell r="G136">
            <v>43300</v>
          </cell>
          <cell r="H136">
            <v>22.5</v>
          </cell>
        </row>
        <row r="137">
          <cell r="G137">
            <v>43301</v>
          </cell>
          <cell r="H137">
            <v>22.6</v>
          </cell>
        </row>
        <row r="138">
          <cell r="G138">
            <v>43304</v>
          </cell>
          <cell r="H138">
            <v>22.65</v>
          </cell>
        </row>
        <row r="139">
          <cell r="G139">
            <v>43305</v>
          </cell>
          <cell r="H139">
            <v>22.85</v>
          </cell>
        </row>
        <row r="140">
          <cell r="G140">
            <v>43306</v>
          </cell>
          <cell r="H140">
            <v>23</v>
          </cell>
        </row>
        <row r="141">
          <cell r="G141">
            <v>43307</v>
          </cell>
          <cell r="H141">
            <v>22.8</v>
          </cell>
        </row>
        <row r="142">
          <cell r="G142">
            <v>43308</v>
          </cell>
          <cell r="H142">
            <v>22.75</v>
          </cell>
        </row>
        <row r="143">
          <cell r="G143">
            <v>43311</v>
          </cell>
          <cell r="H143">
            <v>22.75</v>
          </cell>
        </row>
        <row r="144">
          <cell r="G144">
            <v>43312</v>
          </cell>
          <cell r="H144">
            <v>22.7</v>
          </cell>
        </row>
        <row r="145">
          <cell r="G145">
            <v>43313</v>
          </cell>
          <cell r="H145">
            <v>22.7</v>
          </cell>
        </row>
        <row r="146">
          <cell r="G146">
            <v>43314</v>
          </cell>
          <cell r="H146">
            <v>22.7</v>
          </cell>
        </row>
        <row r="147">
          <cell r="G147">
            <v>43315</v>
          </cell>
          <cell r="H147">
            <v>22.7</v>
          </cell>
        </row>
        <row r="148">
          <cell r="G148">
            <v>43318</v>
          </cell>
          <cell r="H148">
            <v>22.65</v>
          </cell>
        </row>
        <row r="149">
          <cell r="G149">
            <v>43319</v>
          </cell>
          <cell r="H149">
            <v>22.7</v>
          </cell>
        </row>
        <row r="150">
          <cell r="G150">
            <v>43320</v>
          </cell>
          <cell r="H150">
            <v>22.75</v>
          </cell>
        </row>
        <row r="151">
          <cell r="G151">
            <v>43321</v>
          </cell>
          <cell r="H151">
            <v>22.75</v>
          </cell>
        </row>
        <row r="152">
          <cell r="G152">
            <v>43322</v>
          </cell>
          <cell r="H152">
            <v>22.75</v>
          </cell>
        </row>
        <row r="153">
          <cell r="G153">
            <v>43325</v>
          </cell>
          <cell r="H153">
            <v>22.75</v>
          </cell>
        </row>
        <row r="154">
          <cell r="G154">
            <v>43326</v>
          </cell>
          <cell r="H154">
            <v>23.85</v>
          </cell>
        </row>
        <row r="155">
          <cell r="G155">
            <v>43327</v>
          </cell>
          <cell r="H155">
            <v>24.2</v>
          </cell>
        </row>
        <row r="156">
          <cell r="G156">
            <v>43328</v>
          </cell>
          <cell r="H156">
            <v>24.17</v>
          </cell>
        </row>
        <row r="157">
          <cell r="G157">
            <v>43329</v>
          </cell>
          <cell r="H157">
            <v>24.17</v>
          </cell>
        </row>
        <row r="158">
          <cell r="G158">
            <v>43332</v>
          </cell>
          <cell r="H158">
            <v>24.3</v>
          </cell>
        </row>
        <row r="159">
          <cell r="G159">
            <v>43333</v>
          </cell>
          <cell r="H159">
            <v>24.55</v>
          </cell>
        </row>
        <row r="160">
          <cell r="G160">
            <v>43334</v>
          </cell>
          <cell r="H160">
            <v>24.65</v>
          </cell>
        </row>
        <row r="161">
          <cell r="G161">
            <v>43335</v>
          </cell>
          <cell r="H161">
            <v>24.65</v>
          </cell>
        </row>
        <row r="162">
          <cell r="G162">
            <v>43336</v>
          </cell>
          <cell r="H162">
            <v>24.65</v>
          </cell>
        </row>
        <row r="163">
          <cell r="G163">
            <v>43339</v>
          </cell>
          <cell r="H163">
            <v>24.65</v>
          </cell>
        </row>
        <row r="164">
          <cell r="G164">
            <v>43340</v>
          </cell>
          <cell r="H164">
            <v>24.8</v>
          </cell>
        </row>
        <row r="165">
          <cell r="G165">
            <v>43341</v>
          </cell>
          <cell r="H165">
            <v>24.8</v>
          </cell>
        </row>
        <row r="166">
          <cell r="G166">
            <v>43342</v>
          </cell>
          <cell r="H166">
            <v>25.05</v>
          </cell>
        </row>
        <row r="167">
          <cell r="G167">
            <v>43343</v>
          </cell>
          <cell r="H167">
            <v>25.05</v>
          </cell>
        </row>
        <row r="168">
          <cell r="G168">
            <v>43346</v>
          </cell>
          <cell r="H168">
            <v>25.02</v>
          </cell>
        </row>
        <row r="169">
          <cell r="G169">
            <v>43347</v>
          </cell>
          <cell r="H169">
            <v>25.05</v>
          </cell>
        </row>
        <row r="170">
          <cell r="G170">
            <v>43348</v>
          </cell>
          <cell r="H170">
            <v>25.05</v>
          </cell>
        </row>
        <row r="171">
          <cell r="G171">
            <v>43349</v>
          </cell>
          <cell r="H171">
            <v>25.1</v>
          </cell>
        </row>
        <row r="172">
          <cell r="G172">
            <v>43350</v>
          </cell>
          <cell r="H172">
            <v>25.12</v>
          </cell>
        </row>
        <row r="173">
          <cell r="G173">
            <v>43353</v>
          </cell>
          <cell r="H173">
            <v>25.15</v>
          </cell>
        </row>
        <row r="174">
          <cell r="G174">
            <v>43354</v>
          </cell>
          <cell r="H174">
            <v>25.15</v>
          </cell>
        </row>
        <row r="175">
          <cell r="G175">
            <v>43355</v>
          </cell>
          <cell r="H175">
            <v>25.1</v>
          </cell>
        </row>
        <row r="176">
          <cell r="G176">
            <v>43356</v>
          </cell>
          <cell r="H176">
            <v>25.05</v>
          </cell>
        </row>
        <row r="177">
          <cell r="G177">
            <v>43357</v>
          </cell>
          <cell r="H177">
            <v>25.03</v>
          </cell>
        </row>
        <row r="178">
          <cell r="G178">
            <v>43360</v>
          </cell>
          <cell r="H178">
            <v>25.06</v>
          </cell>
        </row>
        <row r="179">
          <cell r="G179">
            <v>43361</v>
          </cell>
          <cell r="H179">
            <v>25</v>
          </cell>
        </row>
        <row r="180">
          <cell r="G180">
            <v>43362</v>
          </cell>
          <cell r="H180">
            <v>25.06</v>
          </cell>
        </row>
        <row r="181">
          <cell r="G181">
            <v>43363</v>
          </cell>
          <cell r="H181">
            <v>25.03</v>
          </cell>
        </row>
        <row r="182">
          <cell r="G182">
            <v>43364</v>
          </cell>
          <cell r="H182">
            <v>25.06</v>
          </cell>
        </row>
        <row r="183">
          <cell r="G183">
            <v>43367</v>
          </cell>
          <cell r="H183">
            <v>25.06</v>
          </cell>
        </row>
        <row r="184">
          <cell r="G184">
            <v>43368</v>
          </cell>
          <cell r="H184">
            <v>25.03</v>
          </cell>
        </row>
        <row r="185">
          <cell r="G185">
            <v>43369</v>
          </cell>
          <cell r="H185">
            <v>25.03</v>
          </cell>
        </row>
        <row r="186">
          <cell r="G186">
            <v>43370</v>
          </cell>
          <cell r="H186">
            <v>25.03</v>
          </cell>
        </row>
        <row r="187">
          <cell r="G187">
            <v>43371</v>
          </cell>
          <cell r="H187">
            <v>25</v>
          </cell>
        </row>
        <row r="188">
          <cell r="G188">
            <v>43374</v>
          </cell>
          <cell r="H188">
            <v>25.03</v>
          </cell>
        </row>
        <row r="189">
          <cell r="G189">
            <v>43375</v>
          </cell>
          <cell r="H189">
            <v>25</v>
          </cell>
        </row>
        <row r="190">
          <cell r="G190">
            <v>43376</v>
          </cell>
          <cell r="H190">
            <v>25.05</v>
          </cell>
        </row>
        <row r="191">
          <cell r="G191">
            <v>43377</v>
          </cell>
          <cell r="H191">
            <v>25.05</v>
          </cell>
        </row>
        <row r="192">
          <cell r="G192">
            <v>43378</v>
          </cell>
          <cell r="H192">
            <v>25.12</v>
          </cell>
        </row>
        <row r="193">
          <cell r="G193">
            <v>43381</v>
          </cell>
          <cell r="H193">
            <v>25.25</v>
          </cell>
        </row>
        <row r="194">
          <cell r="G194">
            <v>43382</v>
          </cell>
          <cell r="H194">
            <v>25.25</v>
          </cell>
        </row>
        <row r="195">
          <cell r="G195">
            <v>43383</v>
          </cell>
          <cell r="H195">
            <v>25.25</v>
          </cell>
        </row>
        <row r="196">
          <cell r="G196">
            <v>43384</v>
          </cell>
          <cell r="H196">
            <v>25.25</v>
          </cell>
        </row>
        <row r="197">
          <cell r="G197">
            <v>43385</v>
          </cell>
          <cell r="H197">
            <v>25.11</v>
          </cell>
        </row>
        <row r="198">
          <cell r="G198">
            <v>43388</v>
          </cell>
          <cell r="H198">
            <v>25.02</v>
          </cell>
        </row>
        <row r="199">
          <cell r="G199">
            <v>43389</v>
          </cell>
          <cell r="H199">
            <v>25.1</v>
          </cell>
        </row>
        <row r="200">
          <cell r="G200">
            <v>43390</v>
          </cell>
          <cell r="H200">
            <v>25.05</v>
          </cell>
        </row>
        <row r="201">
          <cell r="G201">
            <v>43391</v>
          </cell>
          <cell r="H201">
            <v>25.05</v>
          </cell>
        </row>
        <row r="202">
          <cell r="G202">
            <v>43392</v>
          </cell>
          <cell r="H202">
            <v>25.05</v>
          </cell>
        </row>
        <row r="203">
          <cell r="G203">
            <v>43396</v>
          </cell>
          <cell r="H203">
            <v>25.1</v>
          </cell>
        </row>
        <row r="204">
          <cell r="G204">
            <v>43397</v>
          </cell>
          <cell r="H204">
            <v>25.1</v>
          </cell>
        </row>
        <row r="205">
          <cell r="G205">
            <v>43398</v>
          </cell>
          <cell r="H205">
            <v>25.1</v>
          </cell>
        </row>
        <row r="206">
          <cell r="G206">
            <v>43399</v>
          </cell>
          <cell r="H206">
            <v>25.1</v>
          </cell>
        </row>
        <row r="207">
          <cell r="G207">
            <v>43402</v>
          </cell>
          <cell r="H207">
            <v>25.12</v>
          </cell>
        </row>
        <row r="208">
          <cell r="G208">
            <v>43403</v>
          </cell>
          <cell r="H208">
            <v>25.05</v>
          </cell>
        </row>
        <row r="209">
          <cell r="G209">
            <v>43404</v>
          </cell>
          <cell r="H209">
            <v>25</v>
          </cell>
        </row>
        <row r="210">
          <cell r="G210">
            <v>43405</v>
          </cell>
          <cell r="H210">
            <v>25.02</v>
          </cell>
        </row>
        <row r="211">
          <cell r="G211">
            <v>43406</v>
          </cell>
          <cell r="H211">
            <v>25.02</v>
          </cell>
        </row>
        <row r="212">
          <cell r="G212">
            <v>43409</v>
          </cell>
          <cell r="H212">
            <v>25.05</v>
          </cell>
        </row>
        <row r="213">
          <cell r="G213">
            <v>43410</v>
          </cell>
          <cell r="H213">
            <v>25.1</v>
          </cell>
        </row>
        <row r="214">
          <cell r="G214">
            <v>43411</v>
          </cell>
          <cell r="H214">
            <v>25.1</v>
          </cell>
        </row>
        <row r="215">
          <cell r="G215">
            <v>43412</v>
          </cell>
          <cell r="H215">
            <v>25.1</v>
          </cell>
        </row>
        <row r="216">
          <cell r="G216">
            <v>43413</v>
          </cell>
          <cell r="H216">
            <v>25.05</v>
          </cell>
        </row>
        <row r="217">
          <cell r="G217">
            <v>43416</v>
          </cell>
          <cell r="H217">
            <v>25.05</v>
          </cell>
        </row>
        <row r="218">
          <cell r="G218">
            <v>43417</v>
          </cell>
          <cell r="H218">
            <v>25.05</v>
          </cell>
        </row>
        <row r="219">
          <cell r="G219">
            <v>43418</v>
          </cell>
          <cell r="H219">
            <v>25.05</v>
          </cell>
        </row>
        <row r="220">
          <cell r="G220">
            <v>43419</v>
          </cell>
          <cell r="H220">
            <v>24.9</v>
          </cell>
        </row>
        <row r="221">
          <cell r="G221">
            <v>43420</v>
          </cell>
          <cell r="H221">
            <v>24.8</v>
          </cell>
        </row>
        <row r="222">
          <cell r="G222">
            <v>43423</v>
          </cell>
          <cell r="H222">
            <v>24.85</v>
          </cell>
        </row>
        <row r="223">
          <cell r="G223">
            <v>43424</v>
          </cell>
          <cell r="H223">
            <v>24.8</v>
          </cell>
        </row>
        <row r="224">
          <cell r="G224">
            <v>43425</v>
          </cell>
          <cell r="H224">
            <v>24.8</v>
          </cell>
        </row>
        <row r="225">
          <cell r="G225">
            <v>43426</v>
          </cell>
          <cell r="H225">
            <v>24.85</v>
          </cell>
        </row>
        <row r="226">
          <cell r="G226">
            <v>43427</v>
          </cell>
          <cell r="H226">
            <v>24.8</v>
          </cell>
        </row>
        <row r="227">
          <cell r="G227">
            <v>43430</v>
          </cell>
          <cell r="H227">
            <v>24.9</v>
          </cell>
        </row>
        <row r="228">
          <cell r="G228">
            <v>43431</v>
          </cell>
          <cell r="H228">
            <v>24.95</v>
          </cell>
        </row>
        <row r="229">
          <cell r="G229">
            <v>43432</v>
          </cell>
          <cell r="H229">
            <v>24.9</v>
          </cell>
        </row>
        <row r="230">
          <cell r="G230">
            <v>43433</v>
          </cell>
          <cell r="H230">
            <v>25</v>
          </cell>
        </row>
        <row r="231">
          <cell r="G231">
            <v>43434</v>
          </cell>
          <cell r="H231">
            <v>25</v>
          </cell>
        </row>
        <row r="232">
          <cell r="G232">
            <v>43437</v>
          </cell>
          <cell r="H232">
            <v>25</v>
          </cell>
        </row>
        <row r="233">
          <cell r="G233">
            <v>43438</v>
          </cell>
          <cell r="H233">
            <v>25</v>
          </cell>
        </row>
        <row r="234">
          <cell r="G234">
            <v>43439</v>
          </cell>
          <cell r="H234">
            <v>25.01</v>
          </cell>
        </row>
        <row r="235">
          <cell r="G235">
            <v>43440</v>
          </cell>
          <cell r="H235">
            <v>25.1</v>
          </cell>
        </row>
        <row r="236">
          <cell r="G236">
            <v>43441</v>
          </cell>
          <cell r="H236">
            <v>25.15</v>
          </cell>
        </row>
        <row r="237">
          <cell r="G237">
            <v>43444</v>
          </cell>
          <cell r="H237">
            <v>25.1</v>
          </cell>
        </row>
        <row r="238">
          <cell r="G238">
            <v>43445</v>
          </cell>
          <cell r="H238">
            <v>25.45</v>
          </cell>
        </row>
        <row r="239">
          <cell r="G239">
            <v>43446</v>
          </cell>
          <cell r="H239">
            <v>25.85</v>
          </cell>
        </row>
        <row r="240">
          <cell r="G240">
            <v>43447</v>
          </cell>
          <cell r="H240">
            <v>24.85</v>
          </cell>
        </row>
        <row r="241">
          <cell r="G241">
            <v>43448</v>
          </cell>
          <cell r="H241">
            <v>24.8</v>
          </cell>
        </row>
        <row r="242">
          <cell r="G242">
            <v>43451</v>
          </cell>
          <cell r="H242">
            <v>24.8</v>
          </cell>
        </row>
        <row r="243">
          <cell r="G243">
            <v>43452</v>
          </cell>
          <cell r="H243">
            <v>24.82</v>
          </cell>
        </row>
        <row r="244">
          <cell r="G244">
            <v>43453</v>
          </cell>
          <cell r="H244">
            <v>24.85</v>
          </cell>
        </row>
        <row r="245">
          <cell r="G245">
            <v>43454</v>
          </cell>
          <cell r="H245">
            <v>25.05</v>
          </cell>
        </row>
        <row r="246">
          <cell r="G246">
            <v>43455</v>
          </cell>
          <cell r="H246">
            <v>25.1</v>
          </cell>
        </row>
        <row r="247">
          <cell r="G247">
            <v>43458</v>
          </cell>
          <cell r="H247">
            <v>25.12</v>
          </cell>
        </row>
        <row r="248">
          <cell r="G248">
            <v>43461</v>
          </cell>
          <cell r="H248">
            <v>25.12</v>
          </cell>
        </row>
        <row r="249">
          <cell r="G249">
            <v>43462</v>
          </cell>
          <cell r="H249">
            <v>25.12</v>
          </cell>
        </row>
        <row r="250">
          <cell r="G250">
            <v>43465</v>
          </cell>
          <cell r="H250">
            <v>25.12</v>
          </cell>
        </row>
        <row r="251">
          <cell r="G251">
            <v>43468</v>
          </cell>
          <cell r="H251">
            <v>25.12</v>
          </cell>
        </row>
        <row r="252">
          <cell r="G252">
            <v>43469</v>
          </cell>
          <cell r="H252">
            <v>25.12</v>
          </cell>
        </row>
        <row r="253">
          <cell r="G253">
            <v>43472</v>
          </cell>
          <cell r="H253">
            <v>25.07</v>
          </cell>
        </row>
        <row r="254">
          <cell r="G254">
            <v>43473</v>
          </cell>
          <cell r="H254">
            <v>25.02</v>
          </cell>
        </row>
        <row r="255">
          <cell r="G255">
            <v>43474</v>
          </cell>
          <cell r="H255">
            <v>25</v>
          </cell>
        </row>
        <row r="256">
          <cell r="G256">
            <v>43475</v>
          </cell>
          <cell r="H256">
            <v>25</v>
          </cell>
        </row>
        <row r="257">
          <cell r="G257">
            <v>43476</v>
          </cell>
          <cell r="H257">
            <v>25</v>
          </cell>
        </row>
        <row r="258">
          <cell r="G258">
            <v>43479</v>
          </cell>
          <cell r="H258">
            <v>24.97</v>
          </cell>
        </row>
        <row r="259">
          <cell r="G259">
            <v>43480</v>
          </cell>
          <cell r="H259">
            <v>24.9</v>
          </cell>
        </row>
        <row r="260">
          <cell r="G260">
            <v>43481</v>
          </cell>
          <cell r="H260">
            <v>24.95</v>
          </cell>
        </row>
        <row r="261">
          <cell r="G261">
            <v>43482</v>
          </cell>
          <cell r="H261">
            <v>24.9</v>
          </cell>
        </row>
        <row r="262">
          <cell r="G262">
            <v>43483</v>
          </cell>
          <cell r="H262">
            <v>24.9</v>
          </cell>
        </row>
        <row r="263">
          <cell r="G263">
            <v>43487</v>
          </cell>
          <cell r="H263">
            <v>25.02</v>
          </cell>
        </row>
        <row r="264">
          <cell r="G264">
            <v>43488</v>
          </cell>
          <cell r="H264">
            <v>25.1</v>
          </cell>
        </row>
        <row r="265">
          <cell r="G265">
            <v>43489</v>
          </cell>
          <cell r="H265">
            <v>25.1</v>
          </cell>
        </row>
        <row r="266">
          <cell r="G266">
            <v>43490</v>
          </cell>
          <cell r="H266">
            <v>25.05</v>
          </cell>
        </row>
        <row r="267">
          <cell r="G267">
            <v>43494</v>
          </cell>
          <cell r="H267">
            <v>25.05</v>
          </cell>
        </row>
        <row r="268">
          <cell r="G268">
            <v>43495</v>
          </cell>
          <cell r="H268">
            <v>25.05</v>
          </cell>
        </row>
        <row r="269">
          <cell r="G269">
            <v>43496</v>
          </cell>
          <cell r="H269">
            <v>25.05</v>
          </cell>
        </row>
        <row r="270">
          <cell r="G270">
            <v>43497</v>
          </cell>
          <cell r="H270">
            <v>25.05</v>
          </cell>
        </row>
        <row r="271">
          <cell r="G271">
            <v>43500</v>
          </cell>
          <cell r="H271">
            <v>25.05</v>
          </cell>
        </row>
        <row r="272">
          <cell r="G272">
            <v>43501</v>
          </cell>
          <cell r="H272">
            <v>24.95</v>
          </cell>
        </row>
        <row r="273">
          <cell r="G273">
            <v>43503</v>
          </cell>
          <cell r="H273">
            <v>25</v>
          </cell>
        </row>
        <row r="274">
          <cell r="G274">
            <v>43504</v>
          </cell>
          <cell r="H274">
            <v>25.05</v>
          </cell>
        </row>
        <row r="275">
          <cell r="G275">
            <v>43507</v>
          </cell>
          <cell r="H275">
            <v>25.05</v>
          </cell>
        </row>
        <row r="276">
          <cell r="G276">
            <v>43508</v>
          </cell>
          <cell r="H276">
            <v>25.3</v>
          </cell>
        </row>
        <row r="277">
          <cell r="G277">
            <v>43509</v>
          </cell>
          <cell r="H277">
            <v>25.3</v>
          </cell>
        </row>
        <row r="278">
          <cell r="G278">
            <v>43510</v>
          </cell>
          <cell r="H278">
            <v>25.3</v>
          </cell>
        </row>
        <row r="279">
          <cell r="G279">
            <v>43511</v>
          </cell>
          <cell r="H279">
            <v>25.22</v>
          </cell>
        </row>
        <row r="280">
          <cell r="G280">
            <v>43514</v>
          </cell>
          <cell r="H280">
            <v>25.3</v>
          </cell>
        </row>
        <row r="281">
          <cell r="G281">
            <v>43515</v>
          </cell>
          <cell r="H281">
            <v>25.3</v>
          </cell>
        </row>
        <row r="282">
          <cell r="G282">
            <v>43516</v>
          </cell>
          <cell r="H282">
            <v>25.15</v>
          </cell>
        </row>
        <row r="283">
          <cell r="G283">
            <v>43517</v>
          </cell>
          <cell r="H283">
            <v>25.15</v>
          </cell>
        </row>
        <row r="284">
          <cell r="G284">
            <v>43518</v>
          </cell>
          <cell r="H284">
            <v>25.1</v>
          </cell>
        </row>
        <row r="285">
          <cell r="G285">
            <v>43521</v>
          </cell>
          <cell r="H285">
            <v>25.15</v>
          </cell>
        </row>
        <row r="286">
          <cell r="G286">
            <v>43522</v>
          </cell>
          <cell r="H286">
            <v>25.2</v>
          </cell>
        </row>
        <row r="287">
          <cell r="G287">
            <v>43523</v>
          </cell>
          <cell r="H287">
            <v>25.15</v>
          </cell>
        </row>
        <row r="288">
          <cell r="G288">
            <v>43524</v>
          </cell>
          <cell r="H288">
            <v>25.2</v>
          </cell>
        </row>
        <row r="289">
          <cell r="G289">
            <v>43525</v>
          </cell>
          <cell r="H289">
            <v>25.25</v>
          </cell>
        </row>
        <row r="290">
          <cell r="G290">
            <v>43528</v>
          </cell>
          <cell r="H290">
            <v>25.2</v>
          </cell>
        </row>
        <row r="291">
          <cell r="G291">
            <v>43529</v>
          </cell>
          <cell r="H291">
            <v>25.12</v>
          </cell>
        </row>
        <row r="292">
          <cell r="G292">
            <v>43530</v>
          </cell>
          <cell r="H292">
            <v>25.15</v>
          </cell>
        </row>
        <row r="293">
          <cell r="G293">
            <v>43531</v>
          </cell>
          <cell r="H293">
            <v>25.2</v>
          </cell>
        </row>
        <row r="294">
          <cell r="G294">
            <v>43532</v>
          </cell>
          <cell r="H294">
            <v>25.25</v>
          </cell>
        </row>
        <row r="295">
          <cell r="G295">
            <v>43535</v>
          </cell>
          <cell r="H295">
            <v>25.15</v>
          </cell>
        </row>
        <row r="296">
          <cell r="G296">
            <v>43536</v>
          </cell>
          <cell r="H296">
            <v>25.3</v>
          </cell>
        </row>
        <row r="297">
          <cell r="G297">
            <v>43537</v>
          </cell>
          <cell r="H297">
            <v>25.4</v>
          </cell>
        </row>
        <row r="298">
          <cell r="G298">
            <v>43538</v>
          </cell>
          <cell r="H298">
            <v>25.45</v>
          </cell>
        </row>
        <row r="299">
          <cell r="G299">
            <v>43539</v>
          </cell>
          <cell r="H299">
            <v>25.45</v>
          </cell>
        </row>
        <row r="300">
          <cell r="G300">
            <v>43542</v>
          </cell>
          <cell r="H300">
            <v>25.52</v>
          </cell>
        </row>
        <row r="301">
          <cell r="G301">
            <v>43543</v>
          </cell>
          <cell r="H301">
            <v>25.65</v>
          </cell>
        </row>
        <row r="302">
          <cell r="G302">
            <v>43544</v>
          </cell>
          <cell r="H302">
            <v>25.57</v>
          </cell>
        </row>
        <row r="303">
          <cell r="G303">
            <v>43545</v>
          </cell>
          <cell r="H303">
            <v>25.55</v>
          </cell>
        </row>
        <row r="304">
          <cell r="G304">
            <v>43546</v>
          </cell>
          <cell r="H304">
            <v>25.55</v>
          </cell>
        </row>
        <row r="305">
          <cell r="G305">
            <v>43549</v>
          </cell>
          <cell r="H305">
            <v>25.55</v>
          </cell>
        </row>
        <row r="306">
          <cell r="G306">
            <v>43550</v>
          </cell>
          <cell r="H306">
            <v>25.6</v>
          </cell>
        </row>
        <row r="307">
          <cell r="G307">
            <v>43551</v>
          </cell>
          <cell r="H307">
            <v>25.6</v>
          </cell>
        </row>
        <row r="308">
          <cell r="G308">
            <v>43552</v>
          </cell>
          <cell r="H308">
            <v>25.67</v>
          </cell>
        </row>
        <row r="309">
          <cell r="G309">
            <v>43553</v>
          </cell>
          <cell r="H309">
            <v>25.67</v>
          </cell>
        </row>
        <row r="310">
          <cell r="G310">
            <v>43556</v>
          </cell>
          <cell r="H310">
            <v>25.75</v>
          </cell>
        </row>
        <row r="311">
          <cell r="G311">
            <v>43557</v>
          </cell>
          <cell r="H311">
            <v>25.7</v>
          </cell>
        </row>
        <row r="312">
          <cell r="G312">
            <v>43558</v>
          </cell>
          <cell r="H312">
            <v>25.65</v>
          </cell>
        </row>
        <row r="313">
          <cell r="G313">
            <v>43559</v>
          </cell>
          <cell r="H313">
            <v>25.62</v>
          </cell>
        </row>
        <row r="314">
          <cell r="G314">
            <v>43560</v>
          </cell>
          <cell r="H314">
            <v>25.63</v>
          </cell>
        </row>
        <row r="315">
          <cell r="G315">
            <v>43563</v>
          </cell>
          <cell r="H315">
            <v>25.65</v>
          </cell>
        </row>
        <row r="316">
          <cell r="G316">
            <v>43564</v>
          </cell>
          <cell r="H316">
            <v>25.65</v>
          </cell>
        </row>
        <row r="317">
          <cell r="G317">
            <v>43565</v>
          </cell>
          <cell r="H317">
            <v>25.62</v>
          </cell>
        </row>
        <row r="318">
          <cell r="G318">
            <v>43566</v>
          </cell>
          <cell r="H318">
            <v>25.62</v>
          </cell>
        </row>
        <row r="319">
          <cell r="G319">
            <v>43567</v>
          </cell>
          <cell r="H319">
            <v>25.62</v>
          </cell>
        </row>
        <row r="320">
          <cell r="G320">
            <v>43570</v>
          </cell>
          <cell r="H320">
            <v>25.6</v>
          </cell>
        </row>
        <row r="321">
          <cell r="G321">
            <v>43571</v>
          </cell>
          <cell r="H321">
            <v>25.65</v>
          </cell>
        </row>
        <row r="322">
          <cell r="G322">
            <v>43572</v>
          </cell>
          <cell r="H322">
            <v>25.65</v>
          </cell>
        </row>
        <row r="323">
          <cell r="G323">
            <v>43573</v>
          </cell>
          <cell r="H323">
            <v>25.67</v>
          </cell>
        </row>
        <row r="324">
          <cell r="G324">
            <v>43578</v>
          </cell>
          <cell r="H324">
            <v>25.62</v>
          </cell>
        </row>
        <row r="325">
          <cell r="G325">
            <v>43579</v>
          </cell>
          <cell r="H325">
            <v>25.65</v>
          </cell>
        </row>
        <row r="326">
          <cell r="G326">
            <v>43581</v>
          </cell>
          <cell r="H326">
            <v>25.65</v>
          </cell>
        </row>
        <row r="327">
          <cell r="G327">
            <v>43584</v>
          </cell>
          <cell r="H327">
            <v>25.65</v>
          </cell>
        </row>
        <row r="328">
          <cell r="G328">
            <v>43585</v>
          </cell>
          <cell r="H328">
            <v>25.6</v>
          </cell>
        </row>
        <row r="329">
          <cell r="G329">
            <v>43586</v>
          </cell>
          <cell r="H329">
            <v>25.55</v>
          </cell>
        </row>
        <row r="330">
          <cell r="G330">
            <v>43587</v>
          </cell>
          <cell r="H330">
            <v>25.5</v>
          </cell>
        </row>
        <row r="331">
          <cell r="G331">
            <v>43588</v>
          </cell>
          <cell r="H331">
            <v>25.35</v>
          </cell>
        </row>
        <row r="332">
          <cell r="G332">
            <v>43591</v>
          </cell>
          <cell r="H332">
            <v>25.45</v>
          </cell>
        </row>
        <row r="333">
          <cell r="G333">
            <v>43592</v>
          </cell>
          <cell r="H333">
            <v>25.5</v>
          </cell>
        </row>
        <row r="334">
          <cell r="G334">
            <v>43593</v>
          </cell>
          <cell r="H334">
            <v>25.65</v>
          </cell>
        </row>
        <row r="335">
          <cell r="G335">
            <v>43594</v>
          </cell>
          <cell r="H335">
            <v>25.55</v>
          </cell>
        </row>
        <row r="336">
          <cell r="G336">
            <v>43595</v>
          </cell>
          <cell r="H336">
            <v>25.55</v>
          </cell>
        </row>
        <row r="337">
          <cell r="G337">
            <v>43598</v>
          </cell>
          <cell r="H337">
            <v>25.45</v>
          </cell>
        </row>
        <row r="338">
          <cell r="G338">
            <v>43599</v>
          </cell>
          <cell r="H338">
            <v>25.45</v>
          </cell>
        </row>
        <row r="339">
          <cell r="G339">
            <v>43600</v>
          </cell>
          <cell r="H339">
            <v>25.45</v>
          </cell>
        </row>
        <row r="340">
          <cell r="G340">
            <v>43601</v>
          </cell>
          <cell r="H340">
            <v>25.45</v>
          </cell>
        </row>
        <row r="341">
          <cell r="G341">
            <v>43602</v>
          </cell>
          <cell r="H341">
            <v>25.37</v>
          </cell>
        </row>
        <row r="342">
          <cell r="G342">
            <v>43605</v>
          </cell>
          <cell r="H342">
            <v>25.1</v>
          </cell>
        </row>
        <row r="343">
          <cell r="G343">
            <v>43606</v>
          </cell>
          <cell r="H343">
            <v>25.15</v>
          </cell>
        </row>
        <row r="344">
          <cell r="G344">
            <v>43607</v>
          </cell>
          <cell r="H344">
            <v>25.1</v>
          </cell>
        </row>
        <row r="345">
          <cell r="G345">
            <v>43608</v>
          </cell>
          <cell r="H345">
            <v>25.1</v>
          </cell>
        </row>
        <row r="346">
          <cell r="G346">
            <v>43609</v>
          </cell>
          <cell r="H346">
            <v>25.07</v>
          </cell>
        </row>
        <row r="347">
          <cell r="G347">
            <v>43612</v>
          </cell>
          <cell r="H347">
            <v>25.07</v>
          </cell>
        </row>
        <row r="348">
          <cell r="G348">
            <v>43613</v>
          </cell>
          <cell r="H348">
            <v>25.05</v>
          </cell>
        </row>
        <row r="349">
          <cell r="G349">
            <v>43614</v>
          </cell>
          <cell r="H349">
            <v>25.02</v>
          </cell>
        </row>
        <row r="350">
          <cell r="G350">
            <v>43615</v>
          </cell>
          <cell r="H350">
            <v>24.85</v>
          </cell>
        </row>
        <row r="351">
          <cell r="G351">
            <v>43616</v>
          </cell>
          <cell r="H351">
            <v>24.5</v>
          </cell>
        </row>
        <row r="352">
          <cell r="G352">
            <v>43620</v>
          </cell>
          <cell r="H352">
            <v>24.55</v>
          </cell>
        </row>
        <row r="353">
          <cell r="G353">
            <v>43621</v>
          </cell>
          <cell r="H353">
            <v>24.55</v>
          </cell>
        </row>
        <row r="354">
          <cell r="G354">
            <v>43622</v>
          </cell>
          <cell r="H354">
            <v>24.2</v>
          </cell>
        </row>
        <row r="355">
          <cell r="G355">
            <v>43623</v>
          </cell>
          <cell r="H355">
            <v>24.3</v>
          </cell>
        </row>
        <row r="356">
          <cell r="G356">
            <v>43626</v>
          </cell>
          <cell r="H356">
            <v>24.25</v>
          </cell>
        </row>
        <row r="357">
          <cell r="G357">
            <v>43627</v>
          </cell>
          <cell r="H357">
            <v>24.25</v>
          </cell>
        </row>
        <row r="358">
          <cell r="G358">
            <v>43628</v>
          </cell>
          <cell r="H358">
            <v>23.7</v>
          </cell>
        </row>
        <row r="359">
          <cell r="G359">
            <v>43629</v>
          </cell>
          <cell r="H359">
            <v>22.9</v>
          </cell>
        </row>
        <row r="360">
          <cell r="G360">
            <v>43630</v>
          </cell>
          <cell r="H360">
            <v>23.15</v>
          </cell>
        </row>
        <row r="361">
          <cell r="G361">
            <v>43633</v>
          </cell>
          <cell r="H361">
            <v>23.25</v>
          </cell>
        </row>
        <row r="362">
          <cell r="G362">
            <v>43634</v>
          </cell>
          <cell r="H362">
            <v>23.2</v>
          </cell>
        </row>
        <row r="363">
          <cell r="G363">
            <v>43635</v>
          </cell>
          <cell r="H363">
            <v>23.5</v>
          </cell>
        </row>
        <row r="364">
          <cell r="G364">
            <v>43636</v>
          </cell>
          <cell r="H364">
            <v>23.62</v>
          </cell>
        </row>
        <row r="365">
          <cell r="G365">
            <v>43637</v>
          </cell>
          <cell r="H365">
            <v>23.65</v>
          </cell>
        </row>
        <row r="366">
          <cell r="G366">
            <v>43640</v>
          </cell>
          <cell r="H366">
            <v>22.5</v>
          </cell>
        </row>
        <row r="367">
          <cell r="G367">
            <v>43641</v>
          </cell>
          <cell r="H367">
            <v>23</v>
          </cell>
        </row>
        <row r="368">
          <cell r="G368">
            <v>43642</v>
          </cell>
          <cell r="H368">
            <v>22.9</v>
          </cell>
        </row>
        <row r="369">
          <cell r="G369">
            <v>43643</v>
          </cell>
          <cell r="H369">
            <v>23.1</v>
          </cell>
        </row>
        <row r="370">
          <cell r="G370">
            <v>43644</v>
          </cell>
          <cell r="H370">
            <v>23.15</v>
          </cell>
        </row>
        <row r="371">
          <cell r="G371">
            <v>43647</v>
          </cell>
          <cell r="H371">
            <v>23.07</v>
          </cell>
        </row>
        <row r="372">
          <cell r="G372">
            <v>43648</v>
          </cell>
          <cell r="H372">
            <v>23.07</v>
          </cell>
        </row>
        <row r="373">
          <cell r="G373">
            <v>43649</v>
          </cell>
          <cell r="H373">
            <v>23.1</v>
          </cell>
        </row>
        <row r="374">
          <cell r="G374">
            <v>43650</v>
          </cell>
          <cell r="H374">
            <v>23.05</v>
          </cell>
        </row>
        <row r="375">
          <cell r="G375">
            <v>43651</v>
          </cell>
          <cell r="H375">
            <v>22.95</v>
          </cell>
        </row>
        <row r="376">
          <cell r="G376">
            <v>43654</v>
          </cell>
          <cell r="H376">
            <v>22.87</v>
          </cell>
        </row>
        <row r="377">
          <cell r="G377">
            <v>43655</v>
          </cell>
          <cell r="H377">
            <v>23</v>
          </cell>
        </row>
        <row r="378">
          <cell r="G378">
            <v>43656</v>
          </cell>
          <cell r="H378">
            <v>23.1</v>
          </cell>
        </row>
        <row r="379">
          <cell r="G379">
            <v>43657</v>
          </cell>
          <cell r="H379">
            <v>23.05</v>
          </cell>
        </row>
        <row r="380">
          <cell r="G380">
            <v>43658</v>
          </cell>
          <cell r="H380">
            <v>22.9</v>
          </cell>
        </row>
        <row r="381">
          <cell r="G381">
            <v>43661</v>
          </cell>
          <cell r="H381">
            <v>22.95</v>
          </cell>
        </row>
        <row r="382">
          <cell r="G382">
            <v>43662</v>
          </cell>
          <cell r="H382">
            <v>22.95</v>
          </cell>
        </row>
        <row r="383">
          <cell r="G383">
            <v>43663</v>
          </cell>
          <cell r="H383">
            <v>23.1</v>
          </cell>
        </row>
        <row r="384">
          <cell r="G384">
            <v>43664</v>
          </cell>
          <cell r="H384">
            <v>23.22</v>
          </cell>
        </row>
        <row r="385">
          <cell r="G385">
            <v>43665</v>
          </cell>
          <cell r="H385">
            <v>23.1</v>
          </cell>
        </row>
        <row r="386">
          <cell r="G386">
            <v>43668</v>
          </cell>
          <cell r="H386">
            <v>23.1</v>
          </cell>
        </row>
        <row r="387">
          <cell r="G387">
            <v>43669</v>
          </cell>
          <cell r="H387">
            <v>23.07</v>
          </cell>
        </row>
        <row r="388">
          <cell r="G388">
            <v>43670</v>
          </cell>
          <cell r="H388">
            <v>23.1</v>
          </cell>
        </row>
        <row r="389">
          <cell r="G389">
            <v>43671</v>
          </cell>
          <cell r="H389">
            <v>23.15</v>
          </cell>
        </row>
        <row r="390">
          <cell r="G390">
            <v>43672</v>
          </cell>
          <cell r="H390">
            <v>23.3</v>
          </cell>
        </row>
        <row r="391">
          <cell r="G391">
            <v>43675</v>
          </cell>
          <cell r="H391">
            <v>23.3</v>
          </cell>
        </row>
        <row r="392">
          <cell r="G392">
            <v>43677</v>
          </cell>
          <cell r="H392">
            <v>23.85</v>
          </cell>
        </row>
        <row r="393">
          <cell r="G393">
            <v>43678</v>
          </cell>
          <cell r="H393">
            <v>23.72</v>
          </cell>
        </row>
        <row r="394">
          <cell r="G394">
            <v>43679</v>
          </cell>
          <cell r="H394">
            <v>23.9</v>
          </cell>
        </row>
        <row r="395">
          <cell r="G395">
            <v>43682</v>
          </cell>
          <cell r="H395">
            <v>23.7</v>
          </cell>
        </row>
        <row r="396">
          <cell r="G396">
            <v>43683</v>
          </cell>
          <cell r="H396">
            <v>23.65</v>
          </cell>
        </row>
        <row r="397">
          <cell r="G397">
            <v>43684</v>
          </cell>
          <cell r="H397">
            <v>23.7</v>
          </cell>
        </row>
        <row r="398">
          <cell r="G398">
            <v>43685</v>
          </cell>
          <cell r="H398">
            <v>23.9</v>
          </cell>
        </row>
        <row r="399">
          <cell r="G399">
            <v>43686</v>
          </cell>
          <cell r="H399">
            <v>24.15</v>
          </cell>
        </row>
        <row r="400">
          <cell r="G400">
            <v>43689</v>
          </cell>
          <cell r="H400">
            <v>24.35</v>
          </cell>
        </row>
        <row r="401">
          <cell r="G401">
            <v>43690</v>
          </cell>
          <cell r="H401">
            <v>24.35</v>
          </cell>
        </row>
        <row r="402">
          <cell r="G402">
            <v>43691</v>
          </cell>
          <cell r="H402">
            <v>24.35</v>
          </cell>
        </row>
        <row r="403">
          <cell r="G403">
            <v>43692</v>
          </cell>
          <cell r="H403">
            <v>24.3</v>
          </cell>
        </row>
        <row r="404">
          <cell r="G404">
            <v>43693</v>
          </cell>
          <cell r="H404">
            <v>24.3</v>
          </cell>
        </row>
        <row r="405">
          <cell r="G405">
            <v>43696</v>
          </cell>
          <cell r="H405">
            <v>24.35</v>
          </cell>
        </row>
        <row r="406">
          <cell r="G406">
            <v>43697</v>
          </cell>
          <cell r="H406">
            <v>24.3</v>
          </cell>
        </row>
        <row r="407">
          <cell r="G407">
            <v>43698</v>
          </cell>
          <cell r="H407">
            <v>24.25</v>
          </cell>
        </row>
        <row r="408">
          <cell r="G408">
            <v>43699</v>
          </cell>
          <cell r="H408">
            <v>24.35</v>
          </cell>
        </row>
        <row r="409">
          <cell r="G409">
            <v>43700</v>
          </cell>
          <cell r="H409">
            <v>24.6</v>
          </cell>
        </row>
        <row r="410">
          <cell r="G410">
            <v>43703</v>
          </cell>
          <cell r="H410">
            <v>24.6</v>
          </cell>
        </row>
        <row r="411">
          <cell r="G411">
            <v>43704</v>
          </cell>
          <cell r="H411">
            <v>24.65</v>
          </cell>
        </row>
        <row r="412">
          <cell r="G412">
            <v>43705</v>
          </cell>
          <cell r="H412">
            <v>24.62</v>
          </cell>
        </row>
        <row r="413">
          <cell r="G413">
            <v>43706</v>
          </cell>
          <cell r="H413">
            <v>24.75</v>
          </cell>
        </row>
        <row r="414">
          <cell r="G414">
            <v>43707</v>
          </cell>
          <cell r="H414">
            <v>24.85</v>
          </cell>
        </row>
        <row r="415">
          <cell r="G415">
            <v>43710</v>
          </cell>
          <cell r="H415">
            <v>24.88</v>
          </cell>
        </row>
        <row r="416">
          <cell r="G416">
            <v>43711</v>
          </cell>
          <cell r="H416">
            <v>25</v>
          </cell>
        </row>
        <row r="417">
          <cell r="G417">
            <v>43712</v>
          </cell>
          <cell r="H417">
            <v>25.05</v>
          </cell>
        </row>
        <row r="418">
          <cell r="G418">
            <v>43713</v>
          </cell>
          <cell r="H418">
            <v>25.07</v>
          </cell>
        </row>
        <row r="419">
          <cell r="G419">
            <v>43714</v>
          </cell>
          <cell r="H419">
            <v>25.05</v>
          </cell>
        </row>
        <row r="420">
          <cell r="G420">
            <v>43717</v>
          </cell>
          <cell r="H420">
            <v>25</v>
          </cell>
        </row>
        <row r="421">
          <cell r="G421">
            <v>43718</v>
          </cell>
          <cell r="H421">
            <v>24.9</v>
          </cell>
        </row>
        <row r="422">
          <cell r="G422">
            <v>43719</v>
          </cell>
          <cell r="H422">
            <v>24.85</v>
          </cell>
        </row>
        <row r="423">
          <cell r="G423">
            <v>43720</v>
          </cell>
          <cell r="H423">
            <v>24.82</v>
          </cell>
        </row>
        <row r="424">
          <cell r="G424">
            <v>43721</v>
          </cell>
          <cell r="H424">
            <v>24.8</v>
          </cell>
        </row>
        <row r="425">
          <cell r="G425">
            <v>43724</v>
          </cell>
          <cell r="H425">
            <v>24.75</v>
          </cell>
        </row>
        <row r="426">
          <cell r="G426">
            <v>43725</v>
          </cell>
          <cell r="H426">
            <v>24.75</v>
          </cell>
        </row>
        <row r="427">
          <cell r="G427">
            <v>43726</v>
          </cell>
          <cell r="H427">
            <v>24.85</v>
          </cell>
        </row>
        <row r="428">
          <cell r="G428">
            <v>43727</v>
          </cell>
          <cell r="H428">
            <v>25</v>
          </cell>
        </row>
        <row r="429">
          <cell r="G429">
            <v>43728</v>
          </cell>
          <cell r="H429">
            <v>24.97</v>
          </cell>
        </row>
        <row r="430">
          <cell r="G430">
            <v>43731</v>
          </cell>
          <cell r="H430">
            <v>24.95</v>
          </cell>
        </row>
        <row r="431">
          <cell r="G431">
            <v>43732</v>
          </cell>
          <cell r="H431">
            <v>24.95</v>
          </cell>
        </row>
        <row r="432">
          <cell r="G432">
            <v>43733</v>
          </cell>
          <cell r="H432">
            <v>24.85</v>
          </cell>
        </row>
        <row r="433">
          <cell r="G433">
            <v>43734</v>
          </cell>
          <cell r="H433">
            <v>24.85</v>
          </cell>
        </row>
        <row r="434">
          <cell r="G434">
            <v>43735</v>
          </cell>
          <cell r="H434">
            <v>24.82</v>
          </cell>
        </row>
        <row r="435">
          <cell r="G435">
            <v>43738</v>
          </cell>
          <cell r="H435">
            <v>24.85</v>
          </cell>
        </row>
        <row r="436">
          <cell r="G436">
            <v>43739</v>
          </cell>
          <cell r="H436">
            <v>24.87</v>
          </cell>
        </row>
        <row r="437">
          <cell r="G437">
            <v>43740</v>
          </cell>
          <cell r="H437">
            <v>24.8</v>
          </cell>
        </row>
        <row r="438">
          <cell r="G438">
            <v>43741</v>
          </cell>
          <cell r="H438">
            <v>24.8</v>
          </cell>
        </row>
        <row r="439">
          <cell r="G439">
            <v>43742</v>
          </cell>
          <cell r="H439">
            <v>24.8</v>
          </cell>
        </row>
        <row r="440">
          <cell r="G440">
            <v>43745</v>
          </cell>
          <cell r="H440">
            <v>24.75</v>
          </cell>
        </row>
        <row r="441">
          <cell r="G441">
            <v>43746</v>
          </cell>
          <cell r="H441">
            <v>24.75</v>
          </cell>
        </row>
        <row r="442">
          <cell r="G442">
            <v>43747</v>
          </cell>
          <cell r="H442">
            <v>24.75</v>
          </cell>
        </row>
        <row r="443">
          <cell r="G443">
            <v>43748</v>
          </cell>
          <cell r="H443">
            <v>24.7</v>
          </cell>
        </row>
        <row r="444">
          <cell r="G444">
            <v>43749</v>
          </cell>
          <cell r="H444">
            <v>24.75</v>
          </cell>
        </row>
        <row r="445">
          <cell r="G445">
            <v>43752</v>
          </cell>
          <cell r="H445">
            <v>24.75</v>
          </cell>
        </row>
        <row r="446">
          <cell r="G446">
            <v>43753</v>
          </cell>
          <cell r="H446">
            <v>24.8</v>
          </cell>
        </row>
        <row r="447">
          <cell r="G447">
            <v>43754</v>
          </cell>
          <cell r="H447">
            <v>24.8</v>
          </cell>
        </row>
        <row r="448">
          <cell r="G448">
            <v>43755</v>
          </cell>
          <cell r="H448">
            <v>24.8</v>
          </cell>
        </row>
        <row r="449">
          <cell r="G449">
            <v>43756</v>
          </cell>
          <cell r="H449">
            <v>24.8</v>
          </cell>
        </row>
        <row r="450">
          <cell r="G450">
            <v>43759</v>
          </cell>
          <cell r="H450">
            <v>24.8</v>
          </cell>
        </row>
        <row r="451">
          <cell r="G451">
            <v>43760</v>
          </cell>
          <cell r="H451">
            <v>24.87</v>
          </cell>
        </row>
        <row r="452">
          <cell r="G452">
            <v>43761</v>
          </cell>
          <cell r="H452">
            <v>24.82</v>
          </cell>
        </row>
        <row r="453">
          <cell r="G453">
            <v>43762</v>
          </cell>
          <cell r="H453">
            <v>24.95</v>
          </cell>
        </row>
        <row r="454">
          <cell r="G454">
            <v>43763</v>
          </cell>
          <cell r="H454">
            <v>24.95</v>
          </cell>
        </row>
        <row r="455">
          <cell r="G455">
            <v>43767</v>
          </cell>
          <cell r="H455">
            <v>25</v>
          </cell>
        </row>
        <row r="456">
          <cell r="G456">
            <v>43768</v>
          </cell>
          <cell r="H456">
            <v>24.95</v>
          </cell>
        </row>
        <row r="457">
          <cell r="G457">
            <v>43769</v>
          </cell>
          <cell r="H457">
            <v>24.97</v>
          </cell>
        </row>
        <row r="458">
          <cell r="G458">
            <v>43770</v>
          </cell>
          <cell r="H458">
            <v>24.97</v>
          </cell>
        </row>
        <row r="459">
          <cell r="G459">
            <v>43773</v>
          </cell>
          <cell r="H459">
            <v>24.95</v>
          </cell>
        </row>
        <row r="460">
          <cell r="G460">
            <v>43774</v>
          </cell>
          <cell r="H460">
            <v>24.95</v>
          </cell>
        </row>
        <row r="461">
          <cell r="G461">
            <v>43775</v>
          </cell>
          <cell r="H461">
            <v>24.97</v>
          </cell>
        </row>
        <row r="462">
          <cell r="G462">
            <v>43776</v>
          </cell>
          <cell r="H462">
            <v>24.95</v>
          </cell>
        </row>
        <row r="463">
          <cell r="G463">
            <v>43777</v>
          </cell>
          <cell r="H463">
            <v>24.95</v>
          </cell>
        </row>
        <row r="464">
          <cell r="G464">
            <v>43780</v>
          </cell>
          <cell r="H464">
            <v>25</v>
          </cell>
        </row>
        <row r="465">
          <cell r="G465">
            <v>43781</v>
          </cell>
          <cell r="H465">
            <v>24.95</v>
          </cell>
        </row>
        <row r="466">
          <cell r="G466">
            <v>43782</v>
          </cell>
          <cell r="H466">
            <v>24.95</v>
          </cell>
        </row>
        <row r="467">
          <cell r="G467">
            <v>43783</v>
          </cell>
          <cell r="H467">
            <v>24.9</v>
          </cell>
        </row>
        <row r="468">
          <cell r="G468">
            <v>43784</v>
          </cell>
          <cell r="H468">
            <v>24.92</v>
          </cell>
        </row>
        <row r="469">
          <cell r="G469">
            <v>43787</v>
          </cell>
          <cell r="H469">
            <v>24.9</v>
          </cell>
        </row>
        <row r="470">
          <cell r="G470">
            <v>43788</v>
          </cell>
          <cell r="H470">
            <v>24.92</v>
          </cell>
        </row>
        <row r="471">
          <cell r="G471">
            <v>43789</v>
          </cell>
          <cell r="H471">
            <v>24.8</v>
          </cell>
        </row>
        <row r="472">
          <cell r="G472">
            <v>43790</v>
          </cell>
          <cell r="H472">
            <v>24.8</v>
          </cell>
        </row>
        <row r="473">
          <cell r="G473">
            <v>43791</v>
          </cell>
          <cell r="H473">
            <v>24.8</v>
          </cell>
        </row>
        <row r="474">
          <cell r="G474">
            <v>43794</v>
          </cell>
          <cell r="H474">
            <v>24.8</v>
          </cell>
        </row>
        <row r="475">
          <cell r="G475">
            <v>43795</v>
          </cell>
          <cell r="H475">
            <v>24.8</v>
          </cell>
        </row>
        <row r="476">
          <cell r="G476">
            <v>43796</v>
          </cell>
          <cell r="H476">
            <v>24.8</v>
          </cell>
        </row>
        <row r="477">
          <cell r="G477">
            <v>43797</v>
          </cell>
          <cell r="H477">
            <v>24.65</v>
          </cell>
        </row>
        <row r="478">
          <cell r="G478">
            <v>43798</v>
          </cell>
          <cell r="H478">
            <v>24.7</v>
          </cell>
        </row>
        <row r="479">
          <cell r="G479">
            <v>43801</v>
          </cell>
          <cell r="H479">
            <v>24.72</v>
          </cell>
        </row>
        <row r="480">
          <cell r="G480">
            <v>43802</v>
          </cell>
          <cell r="H480">
            <v>24.7</v>
          </cell>
        </row>
        <row r="481">
          <cell r="G481">
            <v>43803</v>
          </cell>
          <cell r="H481">
            <v>24.67</v>
          </cell>
        </row>
        <row r="482">
          <cell r="G482">
            <v>43804</v>
          </cell>
          <cell r="H482">
            <v>24.67</v>
          </cell>
        </row>
        <row r="483">
          <cell r="G483">
            <v>43805</v>
          </cell>
          <cell r="H483">
            <v>24.65</v>
          </cell>
        </row>
        <row r="484">
          <cell r="G484">
            <v>43808</v>
          </cell>
          <cell r="H484">
            <v>24.67</v>
          </cell>
        </row>
        <row r="485">
          <cell r="G485">
            <v>43809</v>
          </cell>
          <cell r="H485">
            <v>24.75</v>
          </cell>
        </row>
        <row r="486">
          <cell r="G486">
            <v>43810</v>
          </cell>
          <cell r="H486">
            <v>24.75</v>
          </cell>
        </row>
        <row r="487">
          <cell r="G487">
            <v>43811</v>
          </cell>
          <cell r="H487">
            <v>24.75</v>
          </cell>
        </row>
        <row r="488">
          <cell r="G488">
            <v>43812</v>
          </cell>
          <cell r="H488">
            <v>24.75</v>
          </cell>
        </row>
        <row r="489">
          <cell r="G489">
            <v>43815</v>
          </cell>
          <cell r="H489">
            <v>24.75</v>
          </cell>
        </row>
        <row r="490">
          <cell r="G490">
            <v>43816</v>
          </cell>
          <cell r="H490">
            <v>24.75</v>
          </cell>
        </row>
        <row r="491">
          <cell r="G491">
            <v>43817</v>
          </cell>
          <cell r="H491">
            <v>24.75</v>
          </cell>
        </row>
        <row r="492">
          <cell r="G492">
            <v>43818</v>
          </cell>
          <cell r="H492">
            <v>24.7</v>
          </cell>
        </row>
        <row r="493">
          <cell r="G493">
            <v>43819</v>
          </cell>
          <cell r="H493">
            <v>28.5</v>
          </cell>
        </row>
        <row r="494">
          <cell r="G494">
            <v>43822</v>
          </cell>
          <cell r="H494">
            <v>28.5</v>
          </cell>
        </row>
        <row r="495">
          <cell r="G495">
            <v>43823</v>
          </cell>
          <cell r="H495">
            <v>28.5</v>
          </cell>
        </row>
        <row r="496">
          <cell r="G496">
            <v>43826</v>
          </cell>
          <cell r="H496">
            <v>28.5</v>
          </cell>
        </row>
        <row r="497">
          <cell r="G497">
            <v>43829</v>
          </cell>
          <cell r="H497">
            <v>28.5</v>
          </cell>
        </row>
        <row r="498">
          <cell r="G498">
            <v>43830</v>
          </cell>
          <cell r="H498">
            <v>28.5</v>
          </cell>
        </row>
        <row r="499">
          <cell r="G499">
            <v>43833</v>
          </cell>
          <cell r="H499">
            <v>28.5</v>
          </cell>
        </row>
        <row r="500">
          <cell r="G500">
            <v>43836</v>
          </cell>
          <cell r="H500">
            <v>28.5</v>
          </cell>
        </row>
        <row r="501">
          <cell r="G501">
            <v>43837</v>
          </cell>
          <cell r="H501">
            <v>28.85</v>
          </cell>
        </row>
        <row r="502">
          <cell r="G502">
            <v>43838</v>
          </cell>
          <cell r="H502">
            <v>28.9</v>
          </cell>
        </row>
        <row r="503">
          <cell r="G503">
            <v>43839</v>
          </cell>
          <cell r="H503">
            <v>28.9</v>
          </cell>
        </row>
        <row r="504">
          <cell r="G504">
            <v>43840</v>
          </cell>
          <cell r="H504">
            <v>28.92</v>
          </cell>
        </row>
        <row r="505">
          <cell r="G505">
            <v>43843</v>
          </cell>
          <cell r="H505">
            <v>28.9</v>
          </cell>
        </row>
        <row r="506">
          <cell r="G506">
            <v>43844</v>
          </cell>
          <cell r="H506">
            <v>29</v>
          </cell>
        </row>
        <row r="507">
          <cell r="G507">
            <v>43845</v>
          </cell>
          <cell r="H507">
            <v>29.08</v>
          </cell>
        </row>
        <row r="508">
          <cell r="G508">
            <v>43846</v>
          </cell>
          <cell r="H508">
            <v>29.15</v>
          </cell>
        </row>
        <row r="509">
          <cell r="G509">
            <v>43847</v>
          </cell>
          <cell r="H509">
            <v>29.15</v>
          </cell>
        </row>
        <row r="510">
          <cell r="G510">
            <v>43851</v>
          </cell>
          <cell r="H510">
            <v>29.2</v>
          </cell>
        </row>
        <row r="511">
          <cell r="G511">
            <v>43852</v>
          </cell>
          <cell r="H511">
            <v>29.15</v>
          </cell>
        </row>
        <row r="512">
          <cell r="G512">
            <v>43853</v>
          </cell>
          <cell r="H512">
            <v>29.15</v>
          </cell>
        </row>
        <row r="513">
          <cell r="G513">
            <v>43854</v>
          </cell>
          <cell r="H513">
            <v>29.15</v>
          </cell>
        </row>
        <row r="514">
          <cell r="G514">
            <v>43858</v>
          </cell>
          <cell r="H514">
            <v>28.95</v>
          </cell>
        </row>
        <row r="515">
          <cell r="G515">
            <v>43859</v>
          </cell>
          <cell r="H515">
            <v>28.75</v>
          </cell>
        </row>
        <row r="516">
          <cell r="G516">
            <v>43860</v>
          </cell>
          <cell r="H516">
            <v>28.3</v>
          </cell>
        </row>
        <row r="517">
          <cell r="G517">
            <v>43861</v>
          </cell>
          <cell r="H517">
            <v>27.55</v>
          </cell>
        </row>
        <row r="518">
          <cell r="G518">
            <v>43864</v>
          </cell>
          <cell r="H518">
            <v>27.55</v>
          </cell>
        </row>
        <row r="519">
          <cell r="G519">
            <v>43865</v>
          </cell>
          <cell r="H519">
            <v>27.7</v>
          </cell>
        </row>
        <row r="520">
          <cell r="G520">
            <v>43866</v>
          </cell>
          <cell r="H520">
            <v>27.75</v>
          </cell>
        </row>
        <row r="521">
          <cell r="G521">
            <v>43868</v>
          </cell>
          <cell r="H521">
            <v>27.8</v>
          </cell>
        </row>
        <row r="522">
          <cell r="G522">
            <v>43871</v>
          </cell>
          <cell r="H522">
            <v>27.8</v>
          </cell>
        </row>
        <row r="523">
          <cell r="G523">
            <v>43872</v>
          </cell>
          <cell r="H523">
            <v>27.5</v>
          </cell>
        </row>
        <row r="524">
          <cell r="G524">
            <v>43873</v>
          </cell>
          <cell r="H524">
            <v>26.6</v>
          </cell>
        </row>
        <row r="525">
          <cell r="G525">
            <v>43874</v>
          </cell>
          <cell r="H525">
            <v>26.55</v>
          </cell>
        </row>
        <row r="526">
          <cell r="G526">
            <v>43875</v>
          </cell>
          <cell r="H526">
            <v>26.3</v>
          </cell>
        </row>
        <row r="527">
          <cell r="G527">
            <v>43878</v>
          </cell>
          <cell r="H527">
            <v>26.3</v>
          </cell>
        </row>
        <row r="528">
          <cell r="G528">
            <v>43879</v>
          </cell>
          <cell r="H528">
            <v>26.3</v>
          </cell>
        </row>
        <row r="529">
          <cell r="G529">
            <v>43880</v>
          </cell>
          <cell r="H529">
            <v>26.5</v>
          </cell>
        </row>
        <row r="530">
          <cell r="G530">
            <v>43881</v>
          </cell>
          <cell r="H530">
            <v>26.7</v>
          </cell>
        </row>
        <row r="531">
          <cell r="G531">
            <v>43882</v>
          </cell>
          <cell r="H531">
            <v>26.75</v>
          </cell>
        </row>
        <row r="532">
          <cell r="G532">
            <v>43885</v>
          </cell>
          <cell r="H532">
            <v>26.4</v>
          </cell>
        </row>
        <row r="533">
          <cell r="G533">
            <v>43886</v>
          </cell>
          <cell r="H533">
            <v>26.5</v>
          </cell>
        </row>
        <row r="534">
          <cell r="G534">
            <v>43887</v>
          </cell>
          <cell r="H534">
            <v>26.5</v>
          </cell>
        </row>
        <row r="535">
          <cell r="G535">
            <v>43888</v>
          </cell>
          <cell r="H535">
            <v>26.3</v>
          </cell>
        </row>
        <row r="536">
          <cell r="G536">
            <v>43889</v>
          </cell>
          <cell r="H536">
            <v>26.5</v>
          </cell>
        </row>
        <row r="537">
          <cell r="G537">
            <v>43892</v>
          </cell>
          <cell r="H537">
            <v>26.5</v>
          </cell>
        </row>
        <row r="538">
          <cell r="G538">
            <v>43893</v>
          </cell>
          <cell r="H538">
            <v>26.2</v>
          </cell>
        </row>
        <row r="539">
          <cell r="G539">
            <v>43894</v>
          </cell>
          <cell r="H539">
            <v>26</v>
          </cell>
        </row>
        <row r="540">
          <cell r="G540">
            <v>43895</v>
          </cell>
          <cell r="H540">
            <v>26</v>
          </cell>
        </row>
        <row r="541">
          <cell r="G541">
            <v>43896</v>
          </cell>
          <cell r="H541">
            <v>26</v>
          </cell>
        </row>
        <row r="542">
          <cell r="G542">
            <v>43899</v>
          </cell>
          <cell r="H542">
            <v>25.7</v>
          </cell>
        </row>
        <row r="543">
          <cell r="G543">
            <v>43900</v>
          </cell>
          <cell r="H543">
            <v>25.25</v>
          </cell>
        </row>
        <row r="544">
          <cell r="G544">
            <v>43901</v>
          </cell>
          <cell r="H544">
            <v>25.25</v>
          </cell>
        </row>
        <row r="545">
          <cell r="G545">
            <v>43902</v>
          </cell>
          <cell r="H545">
            <v>25.2</v>
          </cell>
        </row>
        <row r="546">
          <cell r="G546">
            <v>43903</v>
          </cell>
          <cell r="H546">
            <v>25.2</v>
          </cell>
        </row>
        <row r="547">
          <cell r="G547">
            <v>43906</v>
          </cell>
          <cell r="H547">
            <v>25.2</v>
          </cell>
        </row>
        <row r="548">
          <cell r="G548">
            <v>43907</v>
          </cell>
          <cell r="H548">
            <v>24.75</v>
          </cell>
        </row>
        <row r="549">
          <cell r="G549">
            <v>43908</v>
          </cell>
          <cell r="H549">
            <v>24.75</v>
          </cell>
        </row>
        <row r="550">
          <cell r="G550">
            <v>43909</v>
          </cell>
          <cell r="H550">
            <v>24.75</v>
          </cell>
        </row>
        <row r="551">
          <cell r="G551">
            <v>43910</v>
          </cell>
          <cell r="H551">
            <v>23.25</v>
          </cell>
        </row>
        <row r="552">
          <cell r="G552">
            <v>43913</v>
          </cell>
          <cell r="H552">
            <v>22.7</v>
          </cell>
        </row>
        <row r="553">
          <cell r="G553">
            <v>43914</v>
          </cell>
          <cell r="H553">
            <v>22.2</v>
          </cell>
        </row>
        <row r="554">
          <cell r="G554">
            <v>43915</v>
          </cell>
          <cell r="H554">
            <v>22.5</v>
          </cell>
        </row>
        <row r="555">
          <cell r="G555">
            <v>43916</v>
          </cell>
          <cell r="H555">
            <v>22.5</v>
          </cell>
        </row>
        <row r="556">
          <cell r="G556">
            <v>43917</v>
          </cell>
          <cell r="H556">
            <v>22.7</v>
          </cell>
        </row>
        <row r="557">
          <cell r="G557">
            <v>43920</v>
          </cell>
          <cell r="H557">
            <v>23.5</v>
          </cell>
        </row>
        <row r="558">
          <cell r="G558">
            <v>43921</v>
          </cell>
          <cell r="H558">
            <v>24</v>
          </cell>
        </row>
        <row r="559">
          <cell r="G559">
            <v>43922</v>
          </cell>
          <cell r="H559">
            <v>24</v>
          </cell>
        </row>
        <row r="560">
          <cell r="G560">
            <v>43923</v>
          </cell>
          <cell r="H560">
            <v>24.5</v>
          </cell>
        </row>
        <row r="561">
          <cell r="G561">
            <v>43924</v>
          </cell>
          <cell r="H561">
            <v>24.25</v>
          </cell>
        </row>
        <row r="562">
          <cell r="G562">
            <v>43927</v>
          </cell>
          <cell r="H562">
            <v>24.25</v>
          </cell>
        </row>
        <row r="563">
          <cell r="G563">
            <v>43928</v>
          </cell>
          <cell r="H563">
            <v>24</v>
          </cell>
        </row>
        <row r="564">
          <cell r="G564">
            <v>43929</v>
          </cell>
          <cell r="H564">
            <v>24</v>
          </cell>
        </row>
        <row r="565">
          <cell r="G565">
            <v>43930</v>
          </cell>
          <cell r="H565">
            <v>24.2</v>
          </cell>
        </row>
        <row r="566">
          <cell r="G566">
            <v>43935</v>
          </cell>
          <cell r="H566">
            <v>24.25</v>
          </cell>
        </row>
        <row r="567">
          <cell r="G567">
            <v>43936</v>
          </cell>
          <cell r="H567">
            <v>24.4</v>
          </cell>
        </row>
        <row r="568">
          <cell r="G568">
            <v>43937</v>
          </cell>
          <cell r="H568">
            <v>24.5</v>
          </cell>
        </row>
        <row r="569">
          <cell r="G569">
            <v>43938</v>
          </cell>
          <cell r="H569">
            <v>24.5</v>
          </cell>
        </row>
        <row r="570">
          <cell r="G570">
            <v>43941</v>
          </cell>
          <cell r="H570">
            <v>24.57</v>
          </cell>
        </row>
        <row r="571">
          <cell r="G571">
            <v>43942</v>
          </cell>
          <cell r="H571">
            <v>24.5</v>
          </cell>
        </row>
        <row r="572">
          <cell r="G572">
            <v>43943</v>
          </cell>
          <cell r="H572">
            <v>24.55</v>
          </cell>
        </row>
        <row r="573">
          <cell r="G573">
            <v>43944</v>
          </cell>
          <cell r="H573">
            <v>24.55</v>
          </cell>
        </row>
        <row r="574">
          <cell r="G574">
            <v>43945</v>
          </cell>
          <cell r="H574">
            <v>24.55</v>
          </cell>
        </row>
        <row r="575">
          <cell r="G575">
            <v>43949</v>
          </cell>
          <cell r="H575">
            <v>24.5</v>
          </cell>
        </row>
        <row r="576">
          <cell r="G576">
            <v>43950</v>
          </cell>
          <cell r="H576">
            <v>24.5</v>
          </cell>
        </row>
        <row r="577">
          <cell r="G577">
            <v>43951</v>
          </cell>
          <cell r="H577">
            <v>24.52</v>
          </cell>
        </row>
        <row r="578">
          <cell r="G578">
            <v>43952</v>
          </cell>
          <cell r="H578">
            <v>24.57</v>
          </cell>
        </row>
        <row r="579">
          <cell r="G579">
            <v>43955</v>
          </cell>
          <cell r="H579">
            <v>24.6</v>
          </cell>
        </row>
        <row r="580">
          <cell r="G580">
            <v>43956</v>
          </cell>
          <cell r="H580">
            <v>24.6</v>
          </cell>
        </row>
        <row r="581">
          <cell r="G581">
            <v>43957</v>
          </cell>
          <cell r="H581">
            <v>24.6</v>
          </cell>
        </row>
        <row r="582">
          <cell r="G582">
            <v>43958</v>
          </cell>
          <cell r="H582">
            <v>24.6</v>
          </cell>
        </row>
        <row r="583">
          <cell r="G583">
            <v>43959</v>
          </cell>
          <cell r="H583">
            <v>24.65</v>
          </cell>
        </row>
        <row r="584">
          <cell r="G584">
            <v>43962</v>
          </cell>
          <cell r="H584">
            <v>24.67</v>
          </cell>
        </row>
        <row r="585">
          <cell r="G585">
            <v>43963</v>
          </cell>
          <cell r="H585">
            <v>24.7</v>
          </cell>
        </row>
        <row r="586">
          <cell r="G586">
            <v>43964</v>
          </cell>
          <cell r="H586">
            <v>24.75</v>
          </cell>
        </row>
        <row r="587">
          <cell r="G587">
            <v>43965</v>
          </cell>
          <cell r="H587">
            <v>24.85</v>
          </cell>
        </row>
        <row r="588">
          <cell r="G588">
            <v>43966</v>
          </cell>
          <cell r="H588">
            <v>25</v>
          </cell>
        </row>
        <row r="589">
          <cell r="G589">
            <v>43969</v>
          </cell>
          <cell r="H589">
            <v>24.95</v>
          </cell>
        </row>
        <row r="590">
          <cell r="G590">
            <v>43970</v>
          </cell>
          <cell r="H590">
            <v>25</v>
          </cell>
        </row>
        <row r="591">
          <cell r="G591">
            <v>43971</v>
          </cell>
          <cell r="H591">
            <v>25.02</v>
          </cell>
        </row>
        <row r="592">
          <cell r="G592">
            <v>43972</v>
          </cell>
          <cell r="H592">
            <v>25.05</v>
          </cell>
        </row>
        <row r="593">
          <cell r="G593">
            <v>43973</v>
          </cell>
          <cell r="H593">
            <v>25</v>
          </cell>
        </row>
        <row r="594">
          <cell r="G594">
            <v>43976</v>
          </cell>
          <cell r="H594">
            <v>25.05</v>
          </cell>
        </row>
        <row r="595">
          <cell r="G595">
            <v>43977</v>
          </cell>
          <cell r="H595">
            <v>25</v>
          </cell>
        </row>
        <row r="596">
          <cell r="G596">
            <v>43978</v>
          </cell>
          <cell r="H596">
            <v>25.1</v>
          </cell>
        </row>
        <row r="597">
          <cell r="G597">
            <v>43979</v>
          </cell>
          <cell r="H597">
            <v>25.05</v>
          </cell>
        </row>
        <row r="598">
          <cell r="G598">
            <v>43980</v>
          </cell>
          <cell r="H598">
            <v>25.05</v>
          </cell>
        </row>
        <row r="599">
          <cell r="G599">
            <v>43984</v>
          </cell>
          <cell r="H599">
            <v>26</v>
          </cell>
        </row>
        <row r="600">
          <cell r="G600">
            <v>43985</v>
          </cell>
          <cell r="H600">
            <v>28</v>
          </cell>
        </row>
        <row r="601">
          <cell r="G601">
            <v>43986</v>
          </cell>
          <cell r="H601">
            <v>28.5</v>
          </cell>
        </row>
        <row r="602">
          <cell r="G602">
            <v>43987</v>
          </cell>
          <cell r="H602">
            <v>29</v>
          </cell>
        </row>
        <row r="603">
          <cell r="G603">
            <v>43990</v>
          </cell>
          <cell r="H603">
            <v>29.5</v>
          </cell>
        </row>
        <row r="604">
          <cell r="G604">
            <v>43991</v>
          </cell>
          <cell r="H604">
            <v>30.75</v>
          </cell>
        </row>
        <row r="605">
          <cell r="G605">
            <v>43992</v>
          </cell>
          <cell r="H605">
            <v>31.4</v>
          </cell>
        </row>
        <row r="606">
          <cell r="G606">
            <v>43993</v>
          </cell>
          <cell r="H606">
            <v>32</v>
          </cell>
        </row>
        <row r="607">
          <cell r="G607">
            <v>43994</v>
          </cell>
          <cell r="H607">
            <v>31.85</v>
          </cell>
        </row>
        <row r="608">
          <cell r="G608">
            <v>43997</v>
          </cell>
          <cell r="H608">
            <v>31.85</v>
          </cell>
        </row>
        <row r="609">
          <cell r="G609">
            <v>43998</v>
          </cell>
          <cell r="H609">
            <v>30.82</v>
          </cell>
        </row>
        <row r="610">
          <cell r="G610">
            <v>43999</v>
          </cell>
          <cell r="H610">
            <v>30</v>
          </cell>
        </row>
        <row r="611">
          <cell r="G611">
            <v>44000</v>
          </cell>
          <cell r="H611">
            <v>30.1</v>
          </cell>
        </row>
        <row r="612">
          <cell r="G612">
            <v>44001</v>
          </cell>
          <cell r="H612">
            <v>31</v>
          </cell>
        </row>
        <row r="613">
          <cell r="G613">
            <v>44004</v>
          </cell>
          <cell r="H613">
            <v>31</v>
          </cell>
        </row>
        <row r="614">
          <cell r="G614">
            <v>44005</v>
          </cell>
          <cell r="H614">
            <v>31</v>
          </cell>
        </row>
        <row r="615">
          <cell r="G615">
            <v>44006</v>
          </cell>
          <cell r="H615">
            <v>31.4</v>
          </cell>
        </row>
        <row r="616">
          <cell r="G616">
            <v>44007</v>
          </cell>
          <cell r="H616">
            <v>31.9</v>
          </cell>
        </row>
        <row r="617">
          <cell r="G617">
            <v>44008</v>
          </cell>
          <cell r="H617">
            <v>31.8</v>
          </cell>
        </row>
        <row r="618">
          <cell r="G618">
            <v>44011</v>
          </cell>
          <cell r="H618">
            <v>31.9</v>
          </cell>
        </row>
        <row r="619">
          <cell r="G619">
            <v>44012</v>
          </cell>
          <cell r="H619">
            <v>32.1</v>
          </cell>
        </row>
        <row r="620">
          <cell r="G620">
            <v>44013</v>
          </cell>
          <cell r="H620">
            <v>32.25</v>
          </cell>
        </row>
        <row r="621">
          <cell r="G621">
            <v>44014</v>
          </cell>
          <cell r="H621">
            <v>32.25</v>
          </cell>
        </row>
        <row r="622">
          <cell r="G622">
            <v>44015</v>
          </cell>
          <cell r="H622">
            <v>32.25</v>
          </cell>
        </row>
        <row r="623">
          <cell r="G623">
            <v>44018</v>
          </cell>
          <cell r="H623">
            <v>32.25</v>
          </cell>
        </row>
        <row r="624">
          <cell r="G624">
            <v>44019</v>
          </cell>
          <cell r="H624">
            <v>32.4</v>
          </cell>
        </row>
        <row r="625">
          <cell r="G625">
            <v>44020</v>
          </cell>
          <cell r="H625">
            <v>32.4</v>
          </cell>
        </row>
        <row r="626">
          <cell r="G626">
            <v>44021</v>
          </cell>
          <cell r="H626">
            <v>32.4</v>
          </cell>
        </row>
        <row r="627">
          <cell r="G627">
            <v>44022</v>
          </cell>
          <cell r="H627">
            <v>32.200000000000003</v>
          </cell>
        </row>
        <row r="628">
          <cell r="G628">
            <v>44025</v>
          </cell>
          <cell r="H628">
            <v>31.75</v>
          </cell>
        </row>
        <row r="629">
          <cell r="G629">
            <v>44026</v>
          </cell>
          <cell r="H629">
            <v>31.85</v>
          </cell>
        </row>
        <row r="630">
          <cell r="G630">
            <v>44027</v>
          </cell>
          <cell r="H630">
            <v>32.25</v>
          </cell>
        </row>
        <row r="631">
          <cell r="G631">
            <v>44028</v>
          </cell>
          <cell r="H631">
            <v>32.5</v>
          </cell>
        </row>
        <row r="632">
          <cell r="G632">
            <v>44029</v>
          </cell>
          <cell r="H632">
            <v>32.75</v>
          </cell>
        </row>
        <row r="633">
          <cell r="G633">
            <v>44032</v>
          </cell>
          <cell r="H633">
            <v>32.75</v>
          </cell>
        </row>
        <row r="634">
          <cell r="G634">
            <v>44033</v>
          </cell>
          <cell r="H634">
            <v>32.75</v>
          </cell>
        </row>
        <row r="635">
          <cell r="G635">
            <v>44034</v>
          </cell>
          <cell r="H635">
            <v>33.15</v>
          </cell>
        </row>
        <row r="636">
          <cell r="G636">
            <v>44035</v>
          </cell>
          <cell r="H636">
            <v>33.450000000000003</v>
          </cell>
        </row>
        <row r="637">
          <cell r="G637">
            <v>44036</v>
          </cell>
          <cell r="H637">
            <v>33.1</v>
          </cell>
        </row>
        <row r="638">
          <cell r="G638">
            <v>44039</v>
          </cell>
          <cell r="H638">
            <v>33.1</v>
          </cell>
        </row>
        <row r="639">
          <cell r="G639">
            <v>44040</v>
          </cell>
          <cell r="H639">
            <v>33.15</v>
          </cell>
        </row>
        <row r="640">
          <cell r="G640">
            <v>44041</v>
          </cell>
          <cell r="H640">
            <v>33.6</v>
          </cell>
        </row>
        <row r="641">
          <cell r="G641">
            <v>44042</v>
          </cell>
          <cell r="H641">
            <v>34.1</v>
          </cell>
        </row>
        <row r="642">
          <cell r="G642">
            <v>44043</v>
          </cell>
          <cell r="H642">
            <v>34.1</v>
          </cell>
        </row>
        <row r="643">
          <cell r="G643">
            <v>44046</v>
          </cell>
          <cell r="H643">
            <v>34.049999999999997</v>
          </cell>
        </row>
        <row r="644">
          <cell r="G644">
            <v>44047</v>
          </cell>
          <cell r="H644">
            <v>34.049999999999997</v>
          </cell>
        </row>
        <row r="645">
          <cell r="G645">
            <v>44048</v>
          </cell>
          <cell r="H645">
            <v>33.950000000000003</v>
          </cell>
        </row>
        <row r="646">
          <cell r="G646">
            <v>44049</v>
          </cell>
          <cell r="H646">
            <v>33.92</v>
          </cell>
        </row>
        <row r="647">
          <cell r="G647">
            <v>44050</v>
          </cell>
          <cell r="H647">
            <v>33.5</v>
          </cell>
        </row>
        <row r="648">
          <cell r="G648">
            <v>44053</v>
          </cell>
          <cell r="H648">
            <v>33.4</v>
          </cell>
        </row>
        <row r="649">
          <cell r="G649">
            <v>44054</v>
          </cell>
          <cell r="H649">
            <v>33.57</v>
          </cell>
        </row>
        <row r="650">
          <cell r="G650">
            <v>44055</v>
          </cell>
          <cell r="H650">
            <v>33.6</v>
          </cell>
        </row>
        <row r="651">
          <cell r="G651">
            <v>44056</v>
          </cell>
          <cell r="H651">
            <v>33.950000000000003</v>
          </cell>
        </row>
        <row r="652">
          <cell r="G652">
            <v>44057</v>
          </cell>
          <cell r="H652">
            <v>33.950000000000003</v>
          </cell>
        </row>
        <row r="653">
          <cell r="G653">
            <v>44060</v>
          </cell>
          <cell r="H653">
            <v>33.9</v>
          </cell>
        </row>
        <row r="654">
          <cell r="G654">
            <v>44061</v>
          </cell>
          <cell r="H654">
            <v>33.9</v>
          </cell>
        </row>
        <row r="655">
          <cell r="G655">
            <v>44062</v>
          </cell>
          <cell r="H655">
            <v>33.9</v>
          </cell>
        </row>
        <row r="656">
          <cell r="G656">
            <v>44063</v>
          </cell>
          <cell r="H656">
            <v>33.9</v>
          </cell>
        </row>
        <row r="657">
          <cell r="G657">
            <v>44064</v>
          </cell>
          <cell r="H657">
            <v>33.85</v>
          </cell>
        </row>
        <row r="658">
          <cell r="G658">
            <v>44067</v>
          </cell>
          <cell r="H658">
            <v>33.880000000000003</v>
          </cell>
        </row>
        <row r="659">
          <cell r="G659">
            <v>44068</v>
          </cell>
          <cell r="H659">
            <v>34.04</v>
          </cell>
        </row>
        <row r="660">
          <cell r="G660">
            <v>44069</v>
          </cell>
          <cell r="H660">
            <v>34</v>
          </cell>
        </row>
        <row r="661">
          <cell r="G661">
            <v>44070</v>
          </cell>
          <cell r="H661">
            <v>34.049999999999997</v>
          </cell>
        </row>
        <row r="662">
          <cell r="G662">
            <v>44071</v>
          </cell>
          <cell r="H662">
            <v>34.049999999999997</v>
          </cell>
        </row>
        <row r="663">
          <cell r="G663">
            <v>44074</v>
          </cell>
          <cell r="H663">
            <v>34.119999999999997</v>
          </cell>
        </row>
        <row r="664">
          <cell r="G664">
            <v>44075</v>
          </cell>
          <cell r="H664">
            <v>34.119999999999997</v>
          </cell>
        </row>
        <row r="665">
          <cell r="G665">
            <v>44076</v>
          </cell>
          <cell r="H665">
            <v>34.08</v>
          </cell>
        </row>
        <row r="666">
          <cell r="G666">
            <v>44077</v>
          </cell>
          <cell r="H666">
            <v>34</v>
          </cell>
        </row>
        <row r="667">
          <cell r="G667">
            <v>44078</v>
          </cell>
          <cell r="H667">
            <v>34</v>
          </cell>
        </row>
        <row r="668">
          <cell r="G668">
            <v>44081</v>
          </cell>
          <cell r="H668">
            <v>34</v>
          </cell>
        </row>
        <row r="669">
          <cell r="G669">
            <v>44082</v>
          </cell>
          <cell r="H669">
            <v>34</v>
          </cell>
        </row>
        <row r="670">
          <cell r="G670">
            <v>44083</v>
          </cell>
          <cell r="H670">
            <v>34.25</v>
          </cell>
        </row>
        <row r="671">
          <cell r="G671">
            <v>44084</v>
          </cell>
          <cell r="H671">
            <v>34.25</v>
          </cell>
        </row>
        <row r="672">
          <cell r="G672">
            <v>44085</v>
          </cell>
          <cell r="H672">
            <v>34.299999999999997</v>
          </cell>
        </row>
        <row r="673">
          <cell r="G673">
            <v>44088</v>
          </cell>
          <cell r="H673">
            <v>34.5</v>
          </cell>
        </row>
        <row r="674">
          <cell r="G674">
            <v>44089</v>
          </cell>
          <cell r="H674">
            <v>35</v>
          </cell>
        </row>
        <row r="675">
          <cell r="G675">
            <v>44090</v>
          </cell>
          <cell r="H675">
            <v>35</v>
          </cell>
        </row>
        <row r="676">
          <cell r="G676">
            <v>44091</v>
          </cell>
          <cell r="H676">
            <v>35.049999999999997</v>
          </cell>
        </row>
        <row r="677">
          <cell r="G677">
            <v>44092</v>
          </cell>
          <cell r="H677">
            <v>35.049999999999997</v>
          </cell>
        </row>
        <row r="678">
          <cell r="G678">
            <v>44095</v>
          </cell>
          <cell r="H678">
            <v>35.07</v>
          </cell>
        </row>
        <row r="679">
          <cell r="G679">
            <v>44096</v>
          </cell>
          <cell r="H679">
            <v>35.049999999999997</v>
          </cell>
        </row>
        <row r="680">
          <cell r="G680">
            <v>44097</v>
          </cell>
          <cell r="H680">
            <v>35.049999999999997</v>
          </cell>
        </row>
        <row r="681">
          <cell r="G681">
            <v>44098</v>
          </cell>
          <cell r="H681">
            <v>35.049999999999997</v>
          </cell>
        </row>
        <row r="682">
          <cell r="G682">
            <v>44099</v>
          </cell>
          <cell r="H682">
            <v>35.049999999999997</v>
          </cell>
        </row>
        <row r="683">
          <cell r="G683">
            <v>44102</v>
          </cell>
          <cell r="H683">
            <v>35.049999999999997</v>
          </cell>
        </row>
        <row r="684">
          <cell r="G684">
            <v>44103</v>
          </cell>
          <cell r="H684">
            <v>35.020000000000003</v>
          </cell>
        </row>
        <row r="685">
          <cell r="G685">
            <v>44104</v>
          </cell>
          <cell r="H685">
            <v>35</v>
          </cell>
        </row>
        <row r="686">
          <cell r="G686">
            <v>44105</v>
          </cell>
          <cell r="H686">
            <v>34.950000000000003</v>
          </cell>
        </row>
        <row r="687">
          <cell r="G687">
            <v>44106</v>
          </cell>
          <cell r="H687">
            <v>34.85</v>
          </cell>
        </row>
        <row r="688">
          <cell r="G688">
            <v>44109</v>
          </cell>
          <cell r="H688">
            <v>34.85</v>
          </cell>
        </row>
        <row r="689">
          <cell r="G689">
            <v>44110</v>
          </cell>
          <cell r="H689">
            <v>34.700000000000003</v>
          </cell>
        </row>
        <row r="690">
          <cell r="G690">
            <v>44111</v>
          </cell>
          <cell r="H690">
            <v>34.75</v>
          </cell>
        </row>
        <row r="691">
          <cell r="G691">
            <v>44112</v>
          </cell>
          <cell r="H691">
            <v>34.799999999999997</v>
          </cell>
        </row>
        <row r="692">
          <cell r="G692">
            <v>44113</v>
          </cell>
          <cell r="H692">
            <v>34.85</v>
          </cell>
        </row>
        <row r="693">
          <cell r="G693">
            <v>44116</v>
          </cell>
          <cell r="H693">
            <v>34.85</v>
          </cell>
        </row>
        <row r="694">
          <cell r="G694">
            <v>44117</v>
          </cell>
          <cell r="H694">
            <v>34.85</v>
          </cell>
        </row>
        <row r="695">
          <cell r="G695">
            <v>44118</v>
          </cell>
          <cell r="H695">
            <v>34.950000000000003</v>
          </cell>
        </row>
        <row r="696">
          <cell r="G696">
            <v>44119</v>
          </cell>
          <cell r="H696">
            <v>34.950000000000003</v>
          </cell>
        </row>
        <row r="697">
          <cell r="G697">
            <v>44120</v>
          </cell>
          <cell r="H697">
            <v>34.950000000000003</v>
          </cell>
        </row>
        <row r="698">
          <cell r="G698">
            <v>44123</v>
          </cell>
          <cell r="H698">
            <v>34.950000000000003</v>
          </cell>
        </row>
        <row r="699">
          <cell r="G699">
            <v>44124</v>
          </cell>
          <cell r="H699">
            <v>35.049999999999997</v>
          </cell>
        </row>
        <row r="700">
          <cell r="G700">
            <v>44125</v>
          </cell>
          <cell r="H700">
            <v>35.049999999999997</v>
          </cell>
        </row>
        <row r="701">
          <cell r="G701">
            <v>44126</v>
          </cell>
          <cell r="H701">
            <v>35.15</v>
          </cell>
        </row>
        <row r="702">
          <cell r="G702">
            <v>44127</v>
          </cell>
          <cell r="H702">
            <v>35.049999999999997</v>
          </cell>
        </row>
        <row r="703">
          <cell r="G703">
            <v>44131</v>
          </cell>
          <cell r="H703">
            <v>35.049999999999997</v>
          </cell>
        </row>
        <row r="704">
          <cell r="G704">
            <v>44132</v>
          </cell>
          <cell r="H704">
            <v>35.1</v>
          </cell>
        </row>
        <row r="705">
          <cell r="G705">
            <v>44133</v>
          </cell>
          <cell r="H705">
            <v>35.119999999999997</v>
          </cell>
        </row>
        <row r="706">
          <cell r="G706">
            <v>44134</v>
          </cell>
          <cell r="H706">
            <v>35.1</v>
          </cell>
        </row>
        <row r="707">
          <cell r="G707">
            <v>44137</v>
          </cell>
          <cell r="H707">
            <v>35.1</v>
          </cell>
        </row>
        <row r="708">
          <cell r="G708">
            <v>44138</v>
          </cell>
          <cell r="H708">
            <v>35.1</v>
          </cell>
        </row>
        <row r="709">
          <cell r="G709">
            <v>44139</v>
          </cell>
          <cell r="H709">
            <v>35.1</v>
          </cell>
        </row>
        <row r="710">
          <cell r="G710">
            <v>44140</v>
          </cell>
          <cell r="H710">
            <v>35.119999999999997</v>
          </cell>
        </row>
        <row r="711">
          <cell r="G711">
            <v>44141</v>
          </cell>
          <cell r="H711">
            <v>35.119999999999997</v>
          </cell>
        </row>
        <row r="712">
          <cell r="G712">
            <v>44144</v>
          </cell>
          <cell r="H712">
            <v>35.119999999999997</v>
          </cell>
        </row>
        <row r="713">
          <cell r="G713">
            <v>44145</v>
          </cell>
          <cell r="H713">
            <v>35.119999999999997</v>
          </cell>
        </row>
        <row r="714">
          <cell r="G714">
            <v>44146</v>
          </cell>
          <cell r="H714">
            <v>35.22</v>
          </cell>
        </row>
        <row r="715">
          <cell r="G715">
            <v>44147</v>
          </cell>
          <cell r="H715">
            <v>35.22</v>
          </cell>
        </row>
        <row r="716">
          <cell r="G716">
            <v>44148</v>
          </cell>
          <cell r="H716">
            <v>35.299999999999997</v>
          </cell>
        </row>
        <row r="717">
          <cell r="G717">
            <v>44151</v>
          </cell>
          <cell r="H717">
            <v>35.4</v>
          </cell>
        </row>
        <row r="718">
          <cell r="G718">
            <v>44152</v>
          </cell>
          <cell r="H718">
            <v>35.5</v>
          </cell>
        </row>
        <row r="719">
          <cell r="G719">
            <v>44153</v>
          </cell>
          <cell r="H719">
            <v>35.799999999999997</v>
          </cell>
        </row>
        <row r="720">
          <cell r="G720">
            <v>44154</v>
          </cell>
          <cell r="H720">
            <v>35.799999999999997</v>
          </cell>
        </row>
        <row r="721">
          <cell r="G721">
            <v>44155</v>
          </cell>
          <cell r="H721">
            <v>35.799999999999997</v>
          </cell>
        </row>
        <row r="722">
          <cell r="G722">
            <v>44158</v>
          </cell>
          <cell r="H722">
            <v>35.799999999999997</v>
          </cell>
        </row>
        <row r="723">
          <cell r="G723">
            <v>44159</v>
          </cell>
          <cell r="H723">
            <v>35.799999999999997</v>
          </cell>
        </row>
        <row r="724">
          <cell r="G724">
            <v>44160</v>
          </cell>
          <cell r="H724">
            <v>35.75</v>
          </cell>
        </row>
        <row r="725">
          <cell r="G725">
            <v>44161</v>
          </cell>
          <cell r="H725">
            <v>35.799999999999997</v>
          </cell>
        </row>
        <row r="726">
          <cell r="G726">
            <v>44162</v>
          </cell>
          <cell r="H726">
            <v>35.799999999999997</v>
          </cell>
        </row>
        <row r="727">
          <cell r="G727">
            <v>44165</v>
          </cell>
          <cell r="H727">
            <v>35.799999999999997</v>
          </cell>
        </row>
        <row r="728">
          <cell r="G728">
            <v>44166</v>
          </cell>
          <cell r="H728">
            <v>35.799999999999997</v>
          </cell>
        </row>
        <row r="729">
          <cell r="G729">
            <v>44167</v>
          </cell>
          <cell r="H729">
            <v>35.799999999999997</v>
          </cell>
        </row>
        <row r="730">
          <cell r="G730">
            <v>44168</v>
          </cell>
          <cell r="H730">
            <v>36.25</v>
          </cell>
        </row>
        <row r="731">
          <cell r="G731">
            <v>44169</v>
          </cell>
          <cell r="H731">
            <v>36.6</v>
          </cell>
        </row>
        <row r="732">
          <cell r="G732">
            <v>44172</v>
          </cell>
          <cell r="H732">
            <v>37.200000000000003</v>
          </cell>
        </row>
        <row r="733">
          <cell r="G733">
            <v>44173</v>
          </cell>
          <cell r="H733">
            <v>37.5</v>
          </cell>
        </row>
        <row r="734">
          <cell r="G734">
            <v>44174</v>
          </cell>
          <cell r="H734">
            <v>38</v>
          </cell>
        </row>
        <row r="735">
          <cell r="G735">
            <v>44175</v>
          </cell>
          <cell r="H735">
            <v>38.049999999999997</v>
          </cell>
        </row>
        <row r="736">
          <cell r="G736">
            <v>44176</v>
          </cell>
          <cell r="H736">
            <v>38</v>
          </cell>
        </row>
        <row r="737">
          <cell r="G737">
            <v>44179</v>
          </cell>
          <cell r="H737">
            <v>37.799999999999997</v>
          </cell>
        </row>
        <row r="738">
          <cell r="G738">
            <v>44180</v>
          </cell>
          <cell r="H738">
            <v>37.6</v>
          </cell>
        </row>
        <row r="739">
          <cell r="G739">
            <v>44181</v>
          </cell>
          <cell r="H739">
            <v>37.6</v>
          </cell>
        </row>
        <row r="740">
          <cell r="G740">
            <v>44182</v>
          </cell>
          <cell r="H740">
            <v>37.6</v>
          </cell>
        </row>
        <row r="741">
          <cell r="G741">
            <v>44183</v>
          </cell>
          <cell r="H741">
            <v>37.65</v>
          </cell>
        </row>
        <row r="742">
          <cell r="G742">
            <v>44186</v>
          </cell>
          <cell r="H742">
            <v>37.65</v>
          </cell>
        </row>
        <row r="743">
          <cell r="G743">
            <v>44187</v>
          </cell>
          <cell r="H743">
            <v>37.619999999999997</v>
          </cell>
        </row>
        <row r="744">
          <cell r="G744">
            <v>44188</v>
          </cell>
          <cell r="H744">
            <v>37.6</v>
          </cell>
        </row>
        <row r="745">
          <cell r="G745">
            <v>44189</v>
          </cell>
          <cell r="H745">
            <v>37.549999999999997</v>
          </cell>
        </row>
        <row r="746">
          <cell r="G746">
            <v>44194</v>
          </cell>
          <cell r="H746">
            <v>37.549999999999997</v>
          </cell>
        </row>
        <row r="747">
          <cell r="G747">
            <v>44195</v>
          </cell>
          <cell r="H747">
            <v>37.549999999999997</v>
          </cell>
        </row>
        <row r="748">
          <cell r="G748">
            <v>44196</v>
          </cell>
          <cell r="H748">
            <v>37.549999999999997</v>
          </cell>
        </row>
        <row r="749">
          <cell r="G749">
            <v>44201</v>
          </cell>
          <cell r="H749">
            <v>37.67</v>
          </cell>
        </row>
        <row r="750">
          <cell r="G750">
            <v>44202</v>
          </cell>
          <cell r="H750">
            <v>37.67</v>
          </cell>
        </row>
        <row r="751">
          <cell r="G751">
            <v>44203</v>
          </cell>
          <cell r="H751">
            <v>37.67</v>
          </cell>
        </row>
        <row r="752">
          <cell r="G752">
            <v>44204</v>
          </cell>
          <cell r="H752">
            <v>37.67</v>
          </cell>
        </row>
        <row r="753">
          <cell r="G753">
            <v>44207</v>
          </cell>
          <cell r="H753">
            <v>37.67</v>
          </cell>
        </row>
        <row r="754">
          <cell r="G754">
            <v>44208</v>
          </cell>
          <cell r="H754">
            <v>37.950000000000003</v>
          </cell>
        </row>
        <row r="755">
          <cell r="G755">
            <v>44209</v>
          </cell>
          <cell r="H755">
            <v>38.200000000000003</v>
          </cell>
        </row>
        <row r="756">
          <cell r="G756">
            <v>44210</v>
          </cell>
          <cell r="H756">
            <v>38.4</v>
          </cell>
        </row>
        <row r="757">
          <cell r="G757">
            <v>44211</v>
          </cell>
          <cell r="H757">
            <v>38.450000000000003</v>
          </cell>
        </row>
        <row r="758">
          <cell r="G758">
            <v>44214</v>
          </cell>
          <cell r="H758">
            <v>38.200000000000003</v>
          </cell>
        </row>
        <row r="759">
          <cell r="G759">
            <v>44215</v>
          </cell>
          <cell r="H759">
            <v>38.4</v>
          </cell>
        </row>
        <row r="760">
          <cell r="G760">
            <v>44216</v>
          </cell>
          <cell r="H760">
            <v>38.4</v>
          </cell>
        </row>
        <row r="761">
          <cell r="G761">
            <v>44217</v>
          </cell>
          <cell r="H761">
            <v>38.32</v>
          </cell>
        </row>
        <row r="762">
          <cell r="G762">
            <v>44218</v>
          </cell>
          <cell r="H762">
            <v>38.4</v>
          </cell>
        </row>
        <row r="763">
          <cell r="G763">
            <v>44222</v>
          </cell>
          <cell r="H763">
            <v>38.4</v>
          </cell>
        </row>
        <row r="764">
          <cell r="G764">
            <v>44223</v>
          </cell>
          <cell r="H764">
            <v>38.5</v>
          </cell>
        </row>
        <row r="765">
          <cell r="G765">
            <v>44224</v>
          </cell>
          <cell r="H765">
            <v>38.5</v>
          </cell>
        </row>
        <row r="766">
          <cell r="G766">
            <v>44225</v>
          </cell>
          <cell r="H766">
            <v>38.6</v>
          </cell>
        </row>
        <row r="767">
          <cell r="G767">
            <v>44229</v>
          </cell>
          <cell r="H767">
            <v>39.6</v>
          </cell>
        </row>
        <row r="768">
          <cell r="G768">
            <v>44230</v>
          </cell>
          <cell r="H768">
            <v>39.5</v>
          </cell>
        </row>
        <row r="769">
          <cell r="G769">
            <v>44231</v>
          </cell>
          <cell r="H769">
            <v>39.5</v>
          </cell>
        </row>
        <row r="770">
          <cell r="G770">
            <v>44232</v>
          </cell>
          <cell r="H770">
            <v>39.4</v>
          </cell>
        </row>
        <row r="771">
          <cell r="G771">
            <v>44236</v>
          </cell>
          <cell r="H771">
            <v>39.1</v>
          </cell>
        </row>
        <row r="772">
          <cell r="G772">
            <v>44237</v>
          </cell>
          <cell r="H772">
            <v>39.1</v>
          </cell>
        </row>
        <row r="773">
          <cell r="G773">
            <v>44238</v>
          </cell>
          <cell r="H773">
            <v>39.1</v>
          </cell>
        </row>
        <row r="774">
          <cell r="G774">
            <v>44239</v>
          </cell>
          <cell r="H774">
            <v>39.1</v>
          </cell>
        </row>
        <row r="775">
          <cell r="G775">
            <v>44242</v>
          </cell>
          <cell r="H775">
            <v>39.200000000000003</v>
          </cell>
        </row>
        <row r="776">
          <cell r="G776">
            <v>44243</v>
          </cell>
          <cell r="H776">
            <v>39.200000000000003</v>
          </cell>
        </row>
        <row r="777">
          <cell r="G777">
            <v>44244</v>
          </cell>
          <cell r="H777">
            <v>39.200000000000003</v>
          </cell>
        </row>
        <row r="778">
          <cell r="G778">
            <v>44245</v>
          </cell>
          <cell r="H778">
            <v>39.200000000000003</v>
          </cell>
        </row>
        <row r="779">
          <cell r="G779">
            <v>44246</v>
          </cell>
          <cell r="H779">
            <v>39.200000000000003</v>
          </cell>
        </row>
        <row r="780">
          <cell r="G780">
            <v>44249</v>
          </cell>
          <cell r="H780">
            <v>39.299999999999997</v>
          </cell>
        </row>
        <row r="781">
          <cell r="G781">
            <v>44250</v>
          </cell>
          <cell r="H781">
            <v>39.200000000000003</v>
          </cell>
        </row>
        <row r="782">
          <cell r="G782">
            <v>44251</v>
          </cell>
          <cell r="H782">
            <v>39.200000000000003</v>
          </cell>
        </row>
        <row r="783">
          <cell r="G783">
            <v>44252</v>
          </cell>
          <cell r="H783">
            <v>39</v>
          </cell>
        </row>
        <row r="784">
          <cell r="G784">
            <v>44253</v>
          </cell>
          <cell r="H784">
            <v>39.020000000000003</v>
          </cell>
        </row>
        <row r="785">
          <cell r="G785">
            <v>44256</v>
          </cell>
          <cell r="H785">
            <v>39.049999999999997</v>
          </cell>
        </row>
        <row r="786">
          <cell r="G786">
            <v>44257</v>
          </cell>
          <cell r="H786">
            <v>38.92</v>
          </cell>
        </row>
        <row r="787">
          <cell r="G787">
            <v>44258</v>
          </cell>
          <cell r="H787">
            <v>39</v>
          </cell>
        </row>
        <row r="788">
          <cell r="G788">
            <v>44259</v>
          </cell>
          <cell r="H788">
            <v>38.799999999999997</v>
          </cell>
        </row>
        <row r="789">
          <cell r="G789">
            <v>44260</v>
          </cell>
          <cell r="H789">
            <v>38.9</v>
          </cell>
        </row>
        <row r="790">
          <cell r="G790">
            <v>44263</v>
          </cell>
          <cell r="H790">
            <v>38.97</v>
          </cell>
        </row>
        <row r="791">
          <cell r="G791">
            <v>44264</v>
          </cell>
          <cell r="H791">
            <v>38.9</v>
          </cell>
        </row>
        <row r="792">
          <cell r="G792">
            <v>44265</v>
          </cell>
          <cell r="H792">
            <v>38.9</v>
          </cell>
        </row>
        <row r="793">
          <cell r="G793">
            <v>44266</v>
          </cell>
          <cell r="H793">
            <v>38.75</v>
          </cell>
        </row>
        <row r="794">
          <cell r="G794">
            <v>44267</v>
          </cell>
          <cell r="H794">
            <v>38.700000000000003</v>
          </cell>
        </row>
        <row r="795">
          <cell r="G795">
            <v>44270</v>
          </cell>
          <cell r="H795">
            <v>38.700000000000003</v>
          </cell>
        </row>
        <row r="796">
          <cell r="G796">
            <v>44271</v>
          </cell>
          <cell r="H796">
            <v>38.700000000000003</v>
          </cell>
        </row>
        <row r="797">
          <cell r="G797">
            <v>44272</v>
          </cell>
          <cell r="H797">
            <v>37.25</v>
          </cell>
        </row>
        <row r="798">
          <cell r="G798">
            <v>44273</v>
          </cell>
          <cell r="H798">
            <v>37.25</v>
          </cell>
        </row>
        <row r="799">
          <cell r="G799">
            <v>44274</v>
          </cell>
          <cell r="H799">
            <v>37.25</v>
          </cell>
        </row>
        <row r="800">
          <cell r="G800">
            <v>44277</v>
          </cell>
          <cell r="H800">
            <v>37.07</v>
          </cell>
        </row>
        <row r="801">
          <cell r="G801">
            <v>44278</v>
          </cell>
          <cell r="H801">
            <v>36.950000000000003</v>
          </cell>
        </row>
        <row r="802">
          <cell r="G802">
            <v>44279</v>
          </cell>
          <cell r="H802">
            <v>37</v>
          </cell>
        </row>
        <row r="803">
          <cell r="G803">
            <v>44280</v>
          </cell>
          <cell r="H803">
            <v>37</v>
          </cell>
        </row>
        <row r="804">
          <cell r="G804">
            <v>44281</v>
          </cell>
          <cell r="H804">
            <v>37</v>
          </cell>
        </row>
        <row r="805">
          <cell r="G805">
            <v>44284</v>
          </cell>
          <cell r="H805">
            <v>37</v>
          </cell>
        </row>
        <row r="806">
          <cell r="G806">
            <v>44285</v>
          </cell>
          <cell r="H806">
            <v>36.9</v>
          </cell>
        </row>
        <row r="807">
          <cell r="G807">
            <v>44286</v>
          </cell>
          <cell r="H807">
            <v>36.9</v>
          </cell>
        </row>
        <row r="808">
          <cell r="G808">
            <v>44287</v>
          </cell>
          <cell r="H808">
            <v>37</v>
          </cell>
        </row>
        <row r="809">
          <cell r="G809">
            <v>44292</v>
          </cell>
          <cell r="H809">
            <v>37.020000000000003</v>
          </cell>
        </row>
        <row r="810">
          <cell r="G810">
            <v>44293</v>
          </cell>
          <cell r="H810">
            <v>36.950000000000003</v>
          </cell>
        </row>
        <row r="811">
          <cell r="G811">
            <v>44294</v>
          </cell>
          <cell r="H811">
            <v>37</v>
          </cell>
        </row>
        <row r="812">
          <cell r="G812">
            <v>44295</v>
          </cell>
          <cell r="H812">
            <v>37</v>
          </cell>
        </row>
        <row r="813">
          <cell r="G813">
            <v>44298</v>
          </cell>
          <cell r="H813">
            <v>37.15</v>
          </cell>
        </row>
        <row r="814">
          <cell r="G814">
            <v>44299</v>
          </cell>
          <cell r="H814">
            <v>37.25</v>
          </cell>
        </row>
        <row r="815">
          <cell r="G815">
            <v>44300</v>
          </cell>
          <cell r="H815">
            <v>37.299999999999997</v>
          </cell>
        </row>
        <row r="816">
          <cell r="G816">
            <v>44301</v>
          </cell>
          <cell r="H816">
            <v>37.299999999999997</v>
          </cell>
        </row>
        <row r="817">
          <cell r="G817">
            <v>44302</v>
          </cell>
          <cell r="H817">
            <v>37.32</v>
          </cell>
        </row>
        <row r="818">
          <cell r="G818">
            <v>44305</v>
          </cell>
          <cell r="H818">
            <v>37.299999999999997</v>
          </cell>
        </row>
        <row r="819">
          <cell r="G819">
            <v>44306</v>
          </cell>
          <cell r="H819">
            <v>37.299999999999997</v>
          </cell>
        </row>
        <row r="820">
          <cell r="G820">
            <v>44307</v>
          </cell>
          <cell r="H820">
            <v>37.299999999999997</v>
          </cell>
        </row>
        <row r="821">
          <cell r="G821">
            <v>44308</v>
          </cell>
          <cell r="H821">
            <v>37.5</v>
          </cell>
        </row>
        <row r="822">
          <cell r="G822">
            <v>44309</v>
          </cell>
          <cell r="H822">
            <v>37.6</v>
          </cell>
        </row>
        <row r="823">
          <cell r="G823">
            <v>44313</v>
          </cell>
          <cell r="H823">
            <v>37.549999999999997</v>
          </cell>
        </row>
        <row r="824">
          <cell r="G824">
            <v>44314</v>
          </cell>
          <cell r="H824">
            <v>37.450000000000003</v>
          </cell>
        </row>
        <row r="825">
          <cell r="G825">
            <v>44315</v>
          </cell>
          <cell r="H825">
            <v>37.47</v>
          </cell>
        </row>
        <row r="826">
          <cell r="G826">
            <v>44316</v>
          </cell>
          <cell r="H826">
            <v>37.520000000000003</v>
          </cell>
        </row>
        <row r="827">
          <cell r="G827">
            <v>44319</v>
          </cell>
          <cell r="H827">
            <v>37.5</v>
          </cell>
        </row>
        <row r="828">
          <cell r="G828">
            <v>44320</v>
          </cell>
          <cell r="H828">
            <v>37.5</v>
          </cell>
        </row>
        <row r="829">
          <cell r="G829">
            <v>44321</v>
          </cell>
          <cell r="H829">
            <v>37.450000000000003</v>
          </cell>
        </row>
        <row r="830">
          <cell r="G830">
            <v>44322</v>
          </cell>
          <cell r="H830">
            <v>37.4</v>
          </cell>
        </row>
        <row r="831">
          <cell r="G831">
            <v>44323</v>
          </cell>
          <cell r="H831">
            <v>37.4</v>
          </cell>
        </row>
        <row r="832">
          <cell r="G832">
            <v>44326</v>
          </cell>
          <cell r="H832">
            <v>37.35</v>
          </cell>
        </row>
        <row r="833">
          <cell r="G833">
            <v>44327</v>
          </cell>
          <cell r="H833">
            <v>37.25</v>
          </cell>
        </row>
        <row r="834">
          <cell r="G834">
            <v>44328</v>
          </cell>
          <cell r="H834">
            <v>37.200000000000003</v>
          </cell>
        </row>
        <row r="835">
          <cell r="G835">
            <v>44329</v>
          </cell>
          <cell r="H835">
            <v>37</v>
          </cell>
        </row>
        <row r="836">
          <cell r="G836">
            <v>44330</v>
          </cell>
          <cell r="H836">
            <v>37</v>
          </cell>
        </row>
        <row r="837">
          <cell r="G837">
            <v>44333</v>
          </cell>
          <cell r="H837">
            <v>37.25</v>
          </cell>
        </row>
        <row r="838">
          <cell r="G838">
            <v>44334</v>
          </cell>
          <cell r="H838">
            <v>37.07</v>
          </cell>
        </row>
        <row r="839">
          <cell r="G839">
            <v>44335</v>
          </cell>
          <cell r="H839">
            <v>36.97</v>
          </cell>
        </row>
        <row r="840">
          <cell r="G840">
            <v>44336</v>
          </cell>
          <cell r="H840">
            <v>37.049999999999997</v>
          </cell>
        </row>
        <row r="841">
          <cell r="G841">
            <v>44337</v>
          </cell>
          <cell r="H841">
            <v>37.049999999999997</v>
          </cell>
        </row>
        <row r="842">
          <cell r="G842">
            <v>44340</v>
          </cell>
          <cell r="H842">
            <v>36.549999999999997</v>
          </cell>
        </row>
        <row r="843">
          <cell r="G843">
            <v>44341</v>
          </cell>
          <cell r="H843">
            <v>36.65</v>
          </cell>
        </row>
        <row r="844">
          <cell r="G844">
            <v>44342</v>
          </cell>
          <cell r="H844">
            <v>36.75</v>
          </cell>
        </row>
        <row r="845">
          <cell r="G845">
            <v>44343</v>
          </cell>
          <cell r="H845">
            <v>37.049999999999997</v>
          </cell>
        </row>
        <row r="846">
          <cell r="G846">
            <v>44344</v>
          </cell>
          <cell r="H846">
            <v>37</v>
          </cell>
        </row>
        <row r="847">
          <cell r="G847">
            <v>44347</v>
          </cell>
          <cell r="H847">
            <v>37</v>
          </cell>
        </row>
        <row r="848">
          <cell r="G848">
            <v>44348</v>
          </cell>
          <cell r="H848">
            <v>37.4</v>
          </cell>
        </row>
        <row r="849">
          <cell r="G849">
            <v>44349</v>
          </cell>
          <cell r="H849">
            <v>37.6</v>
          </cell>
        </row>
        <row r="850">
          <cell r="G850">
            <v>44350</v>
          </cell>
          <cell r="H850">
            <v>37.9</v>
          </cell>
        </row>
        <row r="851">
          <cell r="G851">
            <v>44351</v>
          </cell>
          <cell r="H851">
            <v>38.1</v>
          </cell>
        </row>
        <row r="852">
          <cell r="G852">
            <v>44355</v>
          </cell>
          <cell r="H852">
            <v>39.200000000000003</v>
          </cell>
        </row>
        <row r="853">
          <cell r="G853">
            <v>44356</v>
          </cell>
          <cell r="H853">
            <v>40.15</v>
          </cell>
        </row>
        <row r="854">
          <cell r="G854">
            <v>44357</v>
          </cell>
          <cell r="H854">
            <v>40.15</v>
          </cell>
        </row>
        <row r="855">
          <cell r="G855">
            <v>44358</v>
          </cell>
          <cell r="H855">
            <v>40.35</v>
          </cell>
        </row>
        <row r="856">
          <cell r="G856">
            <v>44361</v>
          </cell>
          <cell r="H856">
            <v>40.6</v>
          </cell>
        </row>
        <row r="857">
          <cell r="G857">
            <v>44362</v>
          </cell>
          <cell r="H857">
            <v>40.85</v>
          </cell>
        </row>
        <row r="858">
          <cell r="G858">
            <v>44363</v>
          </cell>
          <cell r="H858">
            <v>41.2</v>
          </cell>
        </row>
        <row r="859">
          <cell r="G859">
            <v>44364</v>
          </cell>
          <cell r="H859">
            <v>41.3</v>
          </cell>
        </row>
        <row r="860">
          <cell r="G860">
            <v>44365</v>
          </cell>
          <cell r="H860">
            <v>41.05</v>
          </cell>
        </row>
        <row r="861">
          <cell r="G861">
            <v>44368</v>
          </cell>
          <cell r="H861">
            <v>40.97</v>
          </cell>
        </row>
        <row r="862">
          <cell r="G862">
            <v>44369</v>
          </cell>
          <cell r="H862">
            <v>40.9</v>
          </cell>
        </row>
        <row r="863">
          <cell r="G863">
            <v>44370</v>
          </cell>
          <cell r="H863">
            <v>43.25</v>
          </cell>
        </row>
        <row r="864">
          <cell r="G864">
            <v>44371</v>
          </cell>
          <cell r="H864">
            <v>43.6</v>
          </cell>
        </row>
        <row r="865">
          <cell r="G865">
            <v>44372</v>
          </cell>
          <cell r="H865">
            <v>43.1</v>
          </cell>
        </row>
        <row r="866">
          <cell r="G866">
            <v>44375</v>
          </cell>
          <cell r="H866">
            <v>43.35</v>
          </cell>
        </row>
        <row r="867">
          <cell r="G867">
            <v>44376</v>
          </cell>
          <cell r="H867">
            <v>43.45</v>
          </cell>
        </row>
        <row r="868">
          <cell r="G868">
            <v>44377</v>
          </cell>
          <cell r="H868">
            <v>43.47</v>
          </cell>
        </row>
        <row r="869">
          <cell r="G869">
            <v>44378</v>
          </cell>
          <cell r="H869">
            <v>44</v>
          </cell>
        </row>
        <row r="870">
          <cell r="G870">
            <v>44379</v>
          </cell>
          <cell r="H870">
            <v>44.35</v>
          </cell>
        </row>
        <row r="871">
          <cell r="G871">
            <v>44382</v>
          </cell>
          <cell r="H871">
            <v>44.75</v>
          </cell>
        </row>
        <row r="872">
          <cell r="G872">
            <v>44383</v>
          </cell>
          <cell r="H872">
            <v>45.25</v>
          </cell>
        </row>
        <row r="873">
          <cell r="G873">
            <v>44384</v>
          </cell>
          <cell r="H873">
            <v>46</v>
          </cell>
        </row>
        <row r="874">
          <cell r="G874">
            <v>44385</v>
          </cell>
          <cell r="H874">
            <v>47.5</v>
          </cell>
        </row>
        <row r="875">
          <cell r="G875">
            <v>44386</v>
          </cell>
          <cell r="H875">
            <v>47.8</v>
          </cell>
        </row>
        <row r="876">
          <cell r="G876">
            <v>44389</v>
          </cell>
          <cell r="H876">
            <v>48.05</v>
          </cell>
        </row>
        <row r="877">
          <cell r="G877">
            <v>44390</v>
          </cell>
          <cell r="H877">
            <v>47.7</v>
          </cell>
        </row>
        <row r="878">
          <cell r="G878">
            <v>44391</v>
          </cell>
          <cell r="H878">
            <v>47.3</v>
          </cell>
        </row>
        <row r="879">
          <cell r="G879">
            <v>44392</v>
          </cell>
          <cell r="H879">
            <v>47.55</v>
          </cell>
        </row>
        <row r="880">
          <cell r="G880">
            <v>44393</v>
          </cell>
          <cell r="H880">
            <v>47.8</v>
          </cell>
        </row>
        <row r="881">
          <cell r="G881">
            <v>44396</v>
          </cell>
          <cell r="H881">
            <v>47.9</v>
          </cell>
        </row>
        <row r="882">
          <cell r="G882">
            <v>44397</v>
          </cell>
          <cell r="H882">
            <v>47.82</v>
          </cell>
        </row>
        <row r="883">
          <cell r="G883">
            <v>44398</v>
          </cell>
          <cell r="H883">
            <v>47.97</v>
          </cell>
        </row>
        <row r="884">
          <cell r="G884">
            <v>44399</v>
          </cell>
          <cell r="H884">
            <v>48.1</v>
          </cell>
        </row>
        <row r="885">
          <cell r="G885">
            <v>44400</v>
          </cell>
          <cell r="H885">
            <v>48.12</v>
          </cell>
        </row>
        <row r="886">
          <cell r="G886">
            <v>44403</v>
          </cell>
          <cell r="H886">
            <v>48.05</v>
          </cell>
        </row>
        <row r="887">
          <cell r="G887">
            <v>44404</v>
          </cell>
          <cell r="H887">
            <v>48.5</v>
          </cell>
        </row>
        <row r="888">
          <cell r="G888">
            <v>44405</v>
          </cell>
          <cell r="H888">
            <v>48.6</v>
          </cell>
        </row>
        <row r="889">
          <cell r="G889">
            <v>44406</v>
          </cell>
          <cell r="H889">
            <v>48.6</v>
          </cell>
        </row>
        <row r="890">
          <cell r="G890">
            <v>44407</v>
          </cell>
          <cell r="H890">
            <v>48.6</v>
          </cell>
        </row>
        <row r="891">
          <cell r="G891">
            <v>44410</v>
          </cell>
          <cell r="H891">
            <v>48.6</v>
          </cell>
        </row>
        <row r="892">
          <cell r="G892">
            <v>44411</v>
          </cell>
          <cell r="H892">
            <v>48.8</v>
          </cell>
        </row>
        <row r="893">
          <cell r="G893">
            <v>44412</v>
          </cell>
          <cell r="H893">
            <v>49</v>
          </cell>
        </row>
        <row r="894">
          <cell r="G894">
            <v>44413</v>
          </cell>
          <cell r="H894">
            <v>49.1</v>
          </cell>
        </row>
        <row r="895">
          <cell r="G895">
            <v>44414</v>
          </cell>
          <cell r="H895">
            <v>49.15</v>
          </cell>
        </row>
        <row r="896">
          <cell r="G896">
            <v>44417</v>
          </cell>
          <cell r="H896">
            <v>49.25</v>
          </cell>
        </row>
        <row r="897">
          <cell r="G897">
            <v>44418</v>
          </cell>
          <cell r="H897">
            <v>49.6</v>
          </cell>
        </row>
        <row r="898">
          <cell r="G898">
            <v>44419</v>
          </cell>
          <cell r="H898">
            <v>49.55</v>
          </cell>
        </row>
        <row r="899">
          <cell r="G899">
            <v>44420</v>
          </cell>
          <cell r="H899">
            <v>49.8</v>
          </cell>
        </row>
        <row r="900">
          <cell r="G900">
            <v>44421</v>
          </cell>
          <cell r="H900">
            <v>49.7</v>
          </cell>
        </row>
        <row r="901">
          <cell r="G901">
            <v>44424</v>
          </cell>
          <cell r="H901">
            <v>49.75</v>
          </cell>
        </row>
        <row r="902">
          <cell r="G902">
            <v>44425</v>
          </cell>
          <cell r="H902">
            <v>49.7</v>
          </cell>
        </row>
        <row r="903">
          <cell r="G903">
            <v>44426</v>
          </cell>
          <cell r="H903">
            <v>49.65</v>
          </cell>
        </row>
        <row r="904">
          <cell r="G904">
            <v>44427</v>
          </cell>
          <cell r="H904">
            <v>49.75</v>
          </cell>
        </row>
        <row r="905">
          <cell r="G905">
            <v>44428</v>
          </cell>
          <cell r="H905">
            <v>49.75</v>
          </cell>
        </row>
        <row r="906">
          <cell r="G906">
            <v>44431</v>
          </cell>
          <cell r="H906">
            <v>50.45</v>
          </cell>
        </row>
        <row r="907">
          <cell r="G907">
            <v>44432</v>
          </cell>
          <cell r="H907">
            <v>50.45</v>
          </cell>
        </row>
        <row r="908">
          <cell r="G908">
            <v>44433</v>
          </cell>
          <cell r="H908">
            <v>50.5</v>
          </cell>
        </row>
        <row r="909">
          <cell r="G909">
            <v>44434</v>
          </cell>
          <cell r="H909">
            <v>51</v>
          </cell>
        </row>
        <row r="910">
          <cell r="G910">
            <v>44435</v>
          </cell>
          <cell r="H910">
            <v>51.1</v>
          </cell>
        </row>
        <row r="911">
          <cell r="G911">
            <v>44438</v>
          </cell>
          <cell r="H911">
            <v>51.4</v>
          </cell>
        </row>
        <row r="912">
          <cell r="G912">
            <v>44439</v>
          </cell>
          <cell r="H912">
            <v>51.5</v>
          </cell>
        </row>
        <row r="913">
          <cell r="G913">
            <v>44440</v>
          </cell>
          <cell r="H913">
            <v>59</v>
          </cell>
        </row>
        <row r="914">
          <cell r="G914">
            <v>44441</v>
          </cell>
          <cell r="H914">
            <v>59.5</v>
          </cell>
        </row>
        <row r="915">
          <cell r="G915">
            <v>44442</v>
          </cell>
          <cell r="H915">
            <v>60.1</v>
          </cell>
        </row>
        <row r="916">
          <cell r="G916">
            <v>44445</v>
          </cell>
          <cell r="H916">
            <v>60.6</v>
          </cell>
        </row>
        <row r="917">
          <cell r="G917">
            <v>44446</v>
          </cell>
          <cell r="H917">
            <v>62</v>
          </cell>
        </row>
        <row r="918">
          <cell r="G918">
            <v>44447</v>
          </cell>
          <cell r="H918">
            <v>65.25</v>
          </cell>
        </row>
        <row r="919">
          <cell r="G919">
            <v>44448</v>
          </cell>
          <cell r="H919">
            <v>65.8</v>
          </cell>
        </row>
        <row r="920">
          <cell r="G920">
            <v>44449</v>
          </cell>
          <cell r="H920">
            <v>65</v>
          </cell>
        </row>
        <row r="921">
          <cell r="G921">
            <v>44452</v>
          </cell>
          <cell r="H921">
            <v>61.5</v>
          </cell>
        </row>
        <row r="922">
          <cell r="G922">
            <v>44453</v>
          </cell>
          <cell r="H922">
            <v>63.5</v>
          </cell>
        </row>
        <row r="923">
          <cell r="G923">
            <v>44454</v>
          </cell>
          <cell r="H923">
            <v>64</v>
          </cell>
        </row>
        <row r="924">
          <cell r="G924">
            <v>44455</v>
          </cell>
          <cell r="H924">
            <v>64</v>
          </cell>
        </row>
        <row r="925">
          <cell r="G925">
            <v>44456</v>
          </cell>
          <cell r="H925">
            <v>64</v>
          </cell>
        </row>
        <row r="926">
          <cell r="G926">
            <v>44459</v>
          </cell>
          <cell r="H926">
            <v>64.5</v>
          </cell>
        </row>
        <row r="927">
          <cell r="G927">
            <v>44460</v>
          </cell>
          <cell r="H927">
            <v>64.5</v>
          </cell>
        </row>
        <row r="928">
          <cell r="G928">
            <v>44461</v>
          </cell>
          <cell r="H928">
            <v>64.5</v>
          </cell>
        </row>
        <row r="929">
          <cell r="G929">
            <v>44462</v>
          </cell>
          <cell r="H929">
            <v>64.5</v>
          </cell>
        </row>
        <row r="930">
          <cell r="G930">
            <v>44463</v>
          </cell>
          <cell r="H930">
            <v>64.5</v>
          </cell>
        </row>
        <row r="931">
          <cell r="G931">
            <v>44466</v>
          </cell>
          <cell r="H931">
            <v>64.400000000000006</v>
          </cell>
        </row>
        <row r="932">
          <cell r="G932">
            <v>44467</v>
          </cell>
          <cell r="H932">
            <v>63.6</v>
          </cell>
        </row>
        <row r="933">
          <cell r="G933">
            <v>44468</v>
          </cell>
          <cell r="H933">
            <v>64</v>
          </cell>
        </row>
        <row r="934">
          <cell r="G934">
            <v>44469</v>
          </cell>
          <cell r="H934">
            <v>64.5</v>
          </cell>
        </row>
        <row r="935">
          <cell r="G935">
            <v>44470</v>
          </cell>
          <cell r="H935">
            <v>64.5</v>
          </cell>
        </row>
        <row r="936">
          <cell r="G936">
            <v>44473</v>
          </cell>
          <cell r="H936">
            <v>64.5</v>
          </cell>
        </row>
        <row r="937">
          <cell r="G937">
            <v>44474</v>
          </cell>
          <cell r="H937">
            <v>64.5</v>
          </cell>
        </row>
        <row r="938">
          <cell r="G938">
            <v>44475</v>
          </cell>
          <cell r="H938">
            <v>64.7</v>
          </cell>
        </row>
        <row r="939">
          <cell r="G939">
            <v>44476</v>
          </cell>
          <cell r="H939">
            <v>64.5</v>
          </cell>
        </row>
        <row r="940">
          <cell r="G940">
            <v>44477</v>
          </cell>
          <cell r="H940">
            <v>64.599999999999994</v>
          </cell>
        </row>
        <row r="941">
          <cell r="G941">
            <v>44480</v>
          </cell>
          <cell r="H941">
            <v>64.5</v>
          </cell>
        </row>
        <row r="942">
          <cell r="G942">
            <v>44481</v>
          </cell>
          <cell r="H942">
            <v>64.5</v>
          </cell>
        </row>
        <row r="943">
          <cell r="G943">
            <v>44482</v>
          </cell>
          <cell r="H943">
            <v>64.849999999999994</v>
          </cell>
        </row>
        <row r="944">
          <cell r="G944">
            <v>44483</v>
          </cell>
          <cell r="H944">
            <v>64.8</v>
          </cell>
        </row>
        <row r="945">
          <cell r="G945">
            <v>44484</v>
          </cell>
          <cell r="H945">
            <v>64.8</v>
          </cell>
        </row>
        <row r="946">
          <cell r="G946">
            <v>44487</v>
          </cell>
          <cell r="H946">
            <v>64.75</v>
          </cell>
        </row>
        <row r="947">
          <cell r="G947">
            <v>44488</v>
          </cell>
          <cell r="H947">
            <v>65</v>
          </cell>
        </row>
        <row r="948">
          <cell r="G948">
            <v>44489</v>
          </cell>
          <cell r="H948">
            <v>64.5</v>
          </cell>
        </row>
        <row r="949">
          <cell r="G949">
            <v>44490</v>
          </cell>
          <cell r="H949">
            <v>65</v>
          </cell>
        </row>
        <row r="950">
          <cell r="G950">
            <v>44491</v>
          </cell>
          <cell r="H950">
            <v>65</v>
          </cell>
        </row>
        <row r="951">
          <cell r="G951">
            <v>44495</v>
          </cell>
          <cell r="H951">
            <v>65.099999999999994</v>
          </cell>
        </row>
        <row r="952">
          <cell r="G952">
            <v>44496</v>
          </cell>
          <cell r="H952">
            <v>65.099999999999994</v>
          </cell>
        </row>
        <row r="953">
          <cell r="G953">
            <v>44497</v>
          </cell>
          <cell r="H953">
            <v>65.25</v>
          </cell>
        </row>
        <row r="954">
          <cell r="G954">
            <v>44498</v>
          </cell>
          <cell r="H954">
            <v>65</v>
          </cell>
        </row>
        <row r="955">
          <cell r="G955">
            <v>44501</v>
          </cell>
          <cell r="H955">
            <v>65.25</v>
          </cell>
        </row>
        <row r="956">
          <cell r="G956">
            <v>44502</v>
          </cell>
          <cell r="H956">
            <v>65.25</v>
          </cell>
        </row>
        <row r="957">
          <cell r="G957">
            <v>44503</v>
          </cell>
          <cell r="H957">
            <v>65.25</v>
          </cell>
        </row>
        <row r="958">
          <cell r="G958">
            <v>44504</v>
          </cell>
          <cell r="H958">
            <v>65.3</v>
          </cell>
        </row>
        <row r="959">
          <cell r="G959">
            <v>44505</v>
          </cell>
          <cell r="H959">
            <v>65.3</v>
          </cell>
        </row>
        <row r="960">
          <cell r="G960">
            <v>44508</v>
          </cell>
          <cell r="H960">
            <v>65.2</v>
          </cell>
        </row>
        <row r="961">
          <cell r="G961">
            <v>44509</v>
          </cell>
          <cell r="H961">
            <v>65.2</v>
          </cell>
        </row>
        <row r="962">
          <cell r="G962">
            <v>44510</v>
          </cell>
          <cell r="H962">
            <v>65.2</v>
          </cell>
        </row>
        <row r="963">
          <cell r="G963">
            <v>44511</v>
          </cell>
          <cell r="H963">
            <v>65</v>
          </cell>
        </row>
        <row r="964">
          <cell r="G964">
            <v>44512</v>
          </cell>
          <cell r="H964">
            <v>64.8</v>
          </cell>
        </row>
        <row r="965">
          <cell r="G965">
            <v>44515</v>
          </cell>
          <cell r="H965">
            <v>64.900000000000006</v>
          </cell>
        </row>
        <row r="966">
          <cell r="G966">
            <v>44516</v>
          </cell>
          <cell r="H966">
            <v>65.099999999999994</v>
          </cell>
        </row>
        <row r="967">
          <cell r="G967">
            <v>44517</v>
          </cell>
          <cell r="H967">
            <v>65.099999999999994</v>
          </cell>
        </row>
        <row r="968">
          <cell r="G968">
            <v>44518</v>
          </cell>
          <cell r="H968">
            <v>64.900000000000006</v>
          </cell>
        </row>
        <row r="969">
          <cell r="G969">
            <v>44519</v>
          </cell>
          <cell r="H969">
            <v>64.900000000000006</v>
          </cell>
        </row>
        <row r="970">
          <cell r="G970">
            <v>44522</v>
          </cell>
          <cell r="H970">
            <v>64.8</v>
          </cell>
        </row>
        <row r="971">
          <cell r="G971">
            <v>44523</v>
          </cell>
          <cell r="H971">
            <v>64.900000000000006</v>
          </cell>
        </row>
        <row r="972">
          <cell r="G972">
            <v>44524</v>
          </cell>
          <cell r="H972">
            <v>64.900000000000006</v>
          </cell>
        </row>
        <row r="973">
          <cell r="G973">
            <v>44525</v>
          </cell>
          <cell r="H973">
            <v>64.95</v>
          </cell>
        </row>
        <row r="974">
          <cell r="G974">
            <v>44526</v>
          </cell>
          <cell r="H974">
            <v>64.900000000000006</v>
          </cell>
        </row>
        <row r="975">
          <cell r="G975">
            <v>44529</v>
          </cell>
          <cell r="H975">
            <v>65</v>
          </cell>
        </row>
        <row r="976">
          <cell r="G976">
            <v>44530</v>
          </cell>
          <cell r="H976">
            <v>65</v>
          </cell>
        </row>
        <row r="977">
          <cell r="G977">
            <v>44531</v>
          </cell>
          <cell r="H977">
            <v>68.5</v>
          </cell>
        </row>
        <row r="978">
          <cell r="G978">
            <v>44532</v>
          </cell>
          <cell r="H978">
            <v>68.400000000000006</v>
          </cell>
        </row>
        <row r="979">
          <cell r="G979">
            <v>44533</v>
          </cell>
          <cell r="H979">
            <v>68.3</v>
          </cell>
        </row>
        <row r="980">
          <cell r="G980">
            <v>44536</v>
          </cell>
          <cell r="H980">
            <v>68.25</v>
          </cell>
        </row>
        <row r="981">
          <cell r="G981">
            <v>44537</v>
          </cell>
          <cell r="H981">
            <v>68.400000000000006</v>
          </cell>
        </row>
        <row r="982">
          <cell r="G982">
            <v>44538</v>
          </cell>
          <cell r="H982">
            <v>68.150000000000006</v>
          </cell>
        </row>
        <row r="983">
          <cell r="G983">
            <v>44539</v>
          </cell>
          <cell r="H983">
            <v>68.150000000000006</v>
          </cell>
        </row>
        <row r="984">
          <cell r="G984">
            <v>44540</v>
          </cell>
          <cell r="H984">
            <v>68.099999999999994</v>
          </cell>
        </row>
        <row r="985">
          <cell r="G985">
            <v>44543</v>
          </cell>
          <cell r="H985">
            <v>68</v>
          </cell>
        </row>
        <row r="986">
          <cell r="G986">
            <v>44544</v>
          </cell>
          <cell r="H986">
            <v>68.05</v>
          </cell>
        </row>
        <row r="987">
          <cell r="G987">
            <v>44545</v>
          </cell>
          <cell r="H987">
            <v>68.150000000000006</v>
          </cell>
        </row>
        <row r="988">
          <cell r="G988">
            <v>44546</v>
          </cell>
          <cell r="H988">
            <v>68.150000000000006</v>
          </cell>
        </row>
        <row r="989">
          <cell r="G989">
            <v>44547</v>
          </cell>
          <cell r="H989">
            <v>68.17</v>
          </cell>
        </row>
        <row r="990">
          <cell r="G990">
            <v>44550</v>
          </cell>
          <cell r="H990">
            <v>68.5</v>
          </cell>
        </row>
        <row r="991">
          <cell r="G991">
            <v>44551</v>
          </cell>
          <cell r="H991">
            <v>68.5</v>
          </cell>
        </row>
        <row r="992">
          <cell r="G992">
            <v>44552</v>
          </cell>
          <cell r="H992">
            <v>68.5</v>
          </cell>
        </row>
        <row r="993">
          <cell r="G993">
            <v>44553</v>
          </cell>
          <cell r="H993">
            <v>68.5</v>
          </cell>
        </row>
        <row r="994">
          <cell r="G994">
            <v>44554</v>
          </cell>
          <cell r="H994">
            <v>68.45</v>
          </cell>
        </row>
        <row r="995">
          <cell r="G995">
            <v>44559</v>
          </cell>
          <cell r="H995">
            <v>68.2</v>
          </cell>
        </row>
        <row r="996">
          <cell r="G996">
            <v>44560</v>
          </cell>
          <cell r="H996">
            <v>68.150000000000006</v>
          </cell>
        </row>
        <row r="997">
          <cell r="G997">
            <v>44561</v>
          </cell>
          <cell r="H997">
            <v>68.2</v>
          </cell>
        </row>
        <row r="998">
          <cell r="G998">
            <v>44566</v>
          </cell>
          <cell r="H998">
            <v>68.25</v>
          </cell>
        </row>
        <row r="999">
          <cell r="G999">
            <v>44567</v>
          </cell>
          <cell r="H999">
            <v>68.349999999999994</v>
          </cell>
        </row>
        <row r="1000">
          <cell r="G1000">
            <v>44568</v>
          </cell>
          <cell r="H1000">
            <v>68.37</v>
          </cell>
        </row>
        <row r="1001">
          <cell r="G1001">
            <v>44571</v>
          </cell>
          <cell r="H1001">
            <v>68.599999999999994</v>
          </cell>
        </row>
        <row r="1002">
          <cell r="G1002">
            <v>44572</v>
          </cell>
          <cell r="H1002">
            <v>69.099999999999994</v>
          </cell>
        </row>
        <row r="1003">
          <cell r="G1003">
            <v>44573</v>
          </cell>
          <cell r="H1003">
            <v>70.25</v>
          </cell>
        </row>
        <row r="1004">
          <cell r="G1004">
            <v>44574</v>
          </cell>
          <cell r="H1004">
            <v>72</v>
          </cell>
        </row>
        <row r="1005">
          <cell r="G1005">
            <v>44575</v>
          </cell>
          <cell r="H1005">
            <v>72</v>
          </cell>
        </row>
        <row r="1006">
          <cell r="G1006">
            <v>44578</v>
          </cell>
          <cell r="H1006">
            <v>72.099999999999994</v>
          </cell>
        </row>
        <row r="1007">
          <cell r="G1007">
            <v>44579</v>
          </cell>
          <cell r="H1007">
            <v>72.25</v>
          </cell>
        </row>
        <row r="1008">
          <cell r="G1008">
            <v>44580</v>
          </cell>
          <cell r="H1008">
            <v>73.349999999999994</v>
          </cell>
        </row>
        <row r="1009">
          <cell r="G1009">
            <v>44581</v>
          </cell>
          <cell r="H1009">
            <v>74.25</v>
          </cell>
        </row>
        <row r="1010">
          <cell r="G1010">
            <v>44582</v>
          </cell>
          <cell r="H1010">
            <v>74.95</v>
          </cell>
        </row>
        <row r="1011">
          <cell r="G1011">
            <v>44586</v>
          </cell>
          <cell r="H1011">
            <v>74.92</v>
          </cell>
        </row>
        <row r="1012">
          <cell r="G1012">
            <v>44587</v>
          </cell>
          <cell r="H1012">
            <v>75.099999999999994</v>
          </cell>
        </row>
        <row r="1013">
          <cell r="G1013">
            <v>44588</v>
          </cell>
          <cell r="H1013">
            <v>75.25</v>
          </cell>
        </row>
        <row r="1014">
          <cell r="G1014">
            <v>44589</v>
          </cell>
          <cell r="H1014">
            <v>75.25</v>
          </cell>
        </row>
        <row r="1015">
          <cell r="G1015">
            <v>44593</v>
          </cell>
          <cell r="H1015">
            <v>76.25</v>
          </cell>
        </row>
        <row r="1016">
          <cell r="G1016">
            <v>44594</v>
          </cell>
          <cell r="H1016">
            <v>76.75</v>
          </cell>
        </row>
        <row r="1017">
          <cell r="G1017">
            <v>44595</v>
          </cell>
          <cell r="H1017">
            <v>77</v>
          </cell>
        </row>
        <row r="1018">
          <cell r="G1018">
            <v>44596</v>
          </cell>
          <cell r="H1018">
            <v>77.25</v>
          </cell>
        </row>
        <row r="1019">
          <cell r="G1019">
            <v>44600</v>
          </cell>
          <cell r="H1019">
            <v>78.3</v>
          </cell>
        </row>
        <row r="1020">
          <cell r="G1020">
            <v>44601</v>
          </cell>
          <cell r="H1020">
            <v>81</v>
          </cell>
        </row>
        <row r="1021">
          <cell r="G1021">
            <v>44602</v>
          </cell>
          <cell r="H1021">
            <v>81.5</v>
          </cell>
        </row>
        <row r="1022">
          <cell r="G1022">
            <v>44603</v>
          </cell>
          <cell r="H1022">
            <v>82.9</v>
          </cell>
        </row>
        <row r="1023">
          <cell r="G1023">
            <v>44606</v>
          </cell>
          <cell r="H1023">
            <v>84.5</v>
          </cell>
        </row>
        <row r="1024">
          <cell r="G1024">
            <v>44607</v>
          </cell>
          <cell r="H1024">
            <v>86.25</v>
          </cell>
        </row>
        <row r="1025">
          <cell r="G1025">
            <v>44608</v>
          </cell>
          <cell r="H1025">
            <v>85.5</v>
          </cell>
        </row>
        <row r="1026">
          <cell r="G1026">
            <v>44609</v>
          </cell>
          <cell r="H1026">
            <v>85</v>
          </cell>
        </row>
        <row r="1027">
          <cell r="G1027">
            <v>44610</v>
          </cell>
          <cell r="H1027">
            <v>84</v>
          </cell>
        </row>
        <row r="1028">
          <cell r="G1028">
            <v>44613</v>
          </cell>
          <cell r="H1028">
            <v>82.5</v>
          </cell>
        </row>
        <row r="1029">
          <cell r="G1029">
            <v>44614</v>
          </cell>
          <cell r="H1029">
            <v>80.75</v>
          </cell>
        </row>
        <row r="1030">
          <cell r="G1030">
            <v>44615</v>
          </cell>
          <cell r="H1030">
            <v>80.75</v>
          </cell>
        </row>
        <row r="1031">
          <cell r="G1031">
            <v>44616</v>
          </cell>
          <cell r="H1031">
            <v>80</v>
          </cell>
        </row>
        <row r="1032">
          <cell r="G1032">
            <v>44617</v>
          </cell>
          <cell r="H1032">
            <v>80</v>
          </cell>
        </row>
        <row r="1033">
          <cell r="G1033">
            <v>44620</v>
          </cell>
          <cell r="H1033">
            <v>80.75</v>
          </cell>
        </row>
        <row r="1034">
          <cell r="G1034">
            <v>44621</v>
          </cell>
          <cell r="H1034">
            <v>80</v>
          </cell>
        </row>
        <row r="1035">
          <cell r="G1035">
            <v>44622</v>
          </cell>
          <cell r="H1035">
            <v>78.5</v>
          </cell>
        </row>
        <row r="1036">
          <cell r="G1036">
            <v>44623</v>
          </cell>
          <cell r="H1036">
            <v>79</v>
          </cell>
        </row>
        <row r="1037">
          <cell r="G1037">
            <v>44624</v>
          </cell>
          <cell r="H1037">
            <v>78.5</v>
          </cell>
        </row>
        <row r="1038">
          <cell r="G1038">
            <v>44627</v>
          </cell>
          <cell r="H1038">
            <v>76.5</v>
          </cell>
        </row>
        <row r="1039">
          <cell r="G1039">
            <v>44628</v>
          </cell>
          <cell r="H1039">
            <v>74.75</v>
          </cell>
        </row>
        <row r="1040">
          <cell r="G1040">
            <v>44629</v>
          </cell>
          <cell r="H1040">
            <v>70.25</v>
          </cell>
        </row>
        <row r="1041">
          <cell r="G1041">
            <v>44630</v>
          </cell>
          <cell r="H1041">
            <v>72</v>
          </cell>
        </row>
        <row r="1042">
          <cell r="G1042">
            <v>44631</v>
          </cell>
          <cell r="H1042">
            <v>72.5</v>
          </cell>
        </row>
        <row r="1043">
          <cell r="G1043">
            <v>44634</v>
          </cell>
          <cell r="H1043">
            <v>72</v>
          </cell>
        </row>
        <row r="1044">
          <cell r="G1044">
            <v>44635</v>
          </cell>
          <cell r="H1044">
            <v>71.75</v>
          </cell>
        </row>
        <row r="1045">
          <cell r="G1045">
            <v>44636</v>
          </cell>
          <cell r="H1045">
            <v>73.5</v>
          </cell>
        </row>
        <row r="1046">
          <cell r="G1046">
            <v>44637</v>
          </cell>
          <cell r="H1046">
            <v>73.62</v>
          </cell>
        </row>
        <row r="1047">
          <cell r="G1047">
            <v>44638</v>
          </cell>
          <cell r="H1047">
            <v>73.62</v>
          </cell>
        </row>
        <row r="1048">
          <cell r="G1048">
            <v>44641</v>
          </cell>
          <cell r="H1048">
            <v>73.45</v>
          </cell>
        </row>
        <row r="1049">
          <cell r="G1049">
            <v>44642</v>
          </cell>
          <cell r="H1049">
            <v>72.900000000000006</v>
          </cell>
        </row>
        <row r="1050">
          <cell r="G1050">
            <v>44643</v>
          </cell>
          <cell r="H1050">
            <v>73.099999999999994</v>
          </cell>
        </row>
        <row r="1051">
          <cell r="G1051">
            <v>44644</v>
          </cell>
          <cell r="H1051">
            <v>74</v>
          </cell>
        </row>
        <row r="1052">
          <cell r="G1052">
            <v>44645</v>
          </cell>
          <cell r="H1052">
            <v>75.25</v>
          </cell>
        </row>
        <row r="1053">
          <cell r="G1053">
            <v>44648</v>
          </cell>
          <cell r="H1053">
            <v>76</v>
          </cell>
        </row>
        <row r="1054">
          <cell r="G1054">
            <v>44649</v>
          </cell>
          <cell r="H1054">
            <v>76.05</v>
          </cell>
        </row>
        <row r="1055">
          <cell r="G1055">
            <v>44650</v>
          </cell>
          <cell r="H1055">
            <v>76</v>
          </cell>
        </row>
        <row r="1056">
          <cell r="G1056">
            <v>44651</v>
          </cell>
          <cell r="H1056">
            <v>75.900000000000006</v>
          </cell>
        </row>
        <row r="1057">
          <cell r="G1057">
            <v>44652</v>
          </cell>
          <cell r="H1057">
            <v>76</v>
          </cell>
        </row>
        <row r="1058">
          <cell r="G1058">
            <v>44655</v>
          </cell>
          <cell r="H1058">
            <v>76</v>
          </cell>
        </row>
        <row r="1059">
          <cell r="G1059">
            <v>44656</v>
          </cell>
          <cell r="H1059">
            <v>76</v>
          </cell>
        </row>
        <row r="1060">
          <cell r="G1060">
            <v>44657</v>
          </cell>
          <cell r="H1060">
            <v>76</v>
          </cell>
        </row>
        <row r="1061">
          <cell r="G1061">
            <v>44658</v>
          </cell>
          <cell r="H1061">
            <v>76</v>
          </cell>
        </row>
        <row r="1062">
          <cell r="G1062">
            <v>44659</v>
          </cell>
          <cell r="H1062">
            <v>75.900000000000006</v>
          </cell>
        </row>
        <row r="1063">
          <cell r="G1063">
            <v>44662</v>
          </cell>
          <cell r="H1063">
            <v>75.5</v>
          </cell>
        </row>
        <row r="1064">
          <cell r="G1064">
            <v>44663</v>
          </cell>
          <cell r="H1064">
            <v>76.25</v>
          </cell>
        </row>
        <row r="1065">
          <cell r="G1065">
            <v>44664</v>
          </cell>
          <cell r="H1065">
            <v>76.5</v>
          </cell>
        </row>
        <row r="1066">
          <cell r="G1066">
            <v>44665</v>
          </cell>
          <cell r="H1066">
            <v>76.5</v>
          </cell>
        </row>
        <row r="1067">
          <cell r="G1067">
            <v>44671</v>
          </cell>
          <cell r="H1067">
            <v>76.849999999999994</v>
          </cell>
        </row>
        <row r="1068">
          <cell r="G1068">
            <v>44672</v>
          </cell>
          <cell r="H1068">
            <v>76.25</v>
          </cell>
        </row>
        <row r="1069">
          <cell r="G1069">
            <v>44673</v>
          </cell>
          <cell r="H1069">
            <v>76.099999999999994</v>
          </cell>
        </row>
        <row r="1070">
          <cell r="G1070">
            <v>44677</v>
          </cell>
          <cell r="H1070">
            <v>75.900000000000006</v>
          </cell>
        </row>
        <row r="1071">
          <cell r="G1071">
            <v>44678</v>
          </cell>
          <cell r="H1071">
            <v>75.75</v>
          </cell>
        </row>
        <row r="1072">
          <cell r="G1072">
            <v>44679</v>
          </cell>
          <cell r="H1072">
            <v>75.900000000000006</v>
          </cell>
        </row>
        <row r="1073">
          <cell r="G1073">
            <v>44680</v>
          </cell>
          <cell r="H1073">
            <v>75.900000000000006</v>
          </cell>
        </row>
        <row r="1074">
          <cell r="G1074">
            <v>44684</v>
          </cell>
          <cell r="H1074">
            <v>75.87</v>
          </cell>
        </row>
        <row r="1075">
          <cell r="G1075">
            <v>44685</v>
          </cell>
          <cell r="H1075">
            <v>76.2</v>
          </cell>
        </row>
        <row r="1076">
          <cell r="G1076">
            <v>44686</v>
          </cell>
          <cell r="H1076">
            <v>76.3</v>
          </cell>
        </row>
        <row r="1077">
          <cell r="G1077">
            <v>44687</v>
          </cell>
          <cell r="H1077">
            <v>76.5</v>
          </cell>
        </row>
        <row r="1078">
          <cell r="G1078">
            <v>44690</v>
          </cell>
          <cell r="H1078">
            <v>76.47</v>
          </cell>
        </row>
        <row r="1079">
          <cell r="G1079">
            <v>44691</v>
          </cell>
          <cell r="H1079">
            <v>76.45</v>
          </cell>
        </row>
        <row r="1080">
          <cell r="G1080">
            <v>44692</v>
          </cell>
          <cell r="H1080">
            <v>76.45</v>
          </cell>
        </row>
        <row r="1081">
          <cell r="G1081">
            <v>44693</v>
          </cell>
          <cell r="H1081">
            <v>76.400000000000006</v>
          </cell>
        </row>
        <row r="1082">
          <cell r="G1082">
            <v>44694</v>
          </cell>
          <cell r="H1082">
            <v>76.5</v>
          </cell>
        </row>
        <row r="1083">
          <cell r="G1083">
            <v>44697</v>
          </cell>
          <cell r="H1083">
            <v>76.599999999999994</v>
          </cell>
        </row>
        <row r="1084">
          <cell r="G1084">
            <v>44698</v>
          </cell>
          <cell r="H1084">
            <v>76.599999999999994</v>
          </cell>
        </row>
        <row r="1085">
          <cell r="G1085">
            <v>44699</v>
          </cell>
          <cell r="H1085">
            <v>76.42</v>
          </cell>
        </row>
        <row r="1086">
          <cell r="G1086">
            <v>44700</v>
          </cell>
          <cell r="H1086">
            <v>76.47</v>
          </cell>
        </row>
        <row r="1087">
          <cell r="G1087">
            <v>44701</v>
          </cell>
          <cell r="H1087">
            <v>76.900000000000006</v>
          </cell>
        </row>
        <row r="1088">
          <cell r="G1088">
            <v>44704</v>
          </cell>
          <cell r="H1088">
            <v>77.05</v>
          </cell>
        </row>
        <row r="1089">
          <cell r="G1089">
            <v>44705</v>
          </cell>
          <cell r="H1089">
            <v>77.099999999999994</v>
          </cell>
        </row>
        <row r="1090">
          <cell r="G1090">
            <v>44706</v>
          </cell>
          <cell r="H1090">
            <v>77</v>
          </cell>
        </row>
        <row r="1091">
          <cell r="G1091">
            <v>44707</v>
          </cell>
          <cell r="H1091">
            <v>77</v>
          </cell>
        </row>
        <row r="1092">
          <cell r="G1092">
            <v>44708</v>
          </cell>
          <cell r="H1092">
            <v>77.2</v>
          </cell>
        </row>
        <row r="1093">
          <cell r="G1093">
            <v>44711</v>
          </cell>
          <cell r="H1093">
            <v>77</v>
          </cell>
        </row>
        <row r="1094">
          <cell r="G1094">
            <v>44712</v>
          </cell>
          <cell r="H1094">
            <v>76.87</v>
          </cell>
        </row>
        <row r="1095">
          <cell r="G1095">
            <v>44713</v>
          </cell>
          <cell r="H1095">
            <v>76.849999999999994</v>
          </cell>
        </row>
        <row r="1096">
          <cell r="G1096">
            <v>44714</v>
          </cell>
          <cell r="H1096">
            <v>77.099999999999994</v>
          </cell>
        </row>
        <row r="1097">
          <cell r="G1097">
            <v>44715</v>
          </cell>
          <cell r="H1097">
            <v>76.8</v>
          </cell>
        </row>
        <row r="1098">
          <cell r="G1098">
            <v>44719</v>
          </cell>
          <cell r="H1098">
            <v>76.900000000000006</v>
          </cell>
        </row>
        <row r="1099">
          <cell r="G1099">
            <v>44720</v>
          </cell>
          <cell r="H1099">
            <v>76.8</v>
          </cell>
        </row>
        <row r="1100">
          <cell r="G1100">
            <v>44721</v>
          </cell>
          <cell r="H1100">
            <v>76.599999999999994</v>
          </cell>
        </row>
        <row r="1101">
          <cell r="G1101">
            <v>44722</v>
          </cell>
          <cell r="H1101">
            <v>76.599999999999994</v>
          </cell>
        </row>
        <row r="1102">
          <cell r="G1102">
            <v>44725</v>
          </cell>
          <cell r="H1102">
            <v>76.400000000000006</v>
          </cell>
        </row>
        <row r="1103">
          <cell r="G1103">
            <v>44726</v>
          </cell>
          <cell r="H1103">
            <v>75.7</v>
          </cell>
        </row>
        <row r="1104">
          <cell r="G1104">
            <v>44727</v>
          </cell>
          <cell r="H1104">
            <v>77</v>
          </cell>
        </row>
        <row r="1105">
          <cell r="G1105">
            <v>44728</v>
          </cell>
          <cell r="H1105">
            <v>76.849999999999994</v>
          </cell>
        </row>
        <row r="1106">
          <cell r="G1106">
            <v>44729</v>
          </cell>
          <cell r="H1106">
            <v>76.599999999999994</v>
          </cell>
        </row>
        <row r="1107">
          <cell r="G1107">
            <v>44732</v>
          </cell>
          <cell r="H1107">
            <v>76.5</v>
          </cell>
        </row>
        <row r="1108">
          <cell r="G1108">
            <v>44733</v>
          </cell>
          <cell r="H1108">
            <v>76.5</v>
          </cell>
        </row>
        <row r="1109">
          <cell r="G1109">
            <v>44734</v>
          </cell>
          <cell r="H1109">
            <v>76.25</v>
          </cell>
        </row>
        <row r="1110">
          <cell r="G1110">
            <v>44735</v>
          </cell>
          <cell r="H1110">
            <v>76</v>
          </cell>
        </row>
        <row r="1111">
          <cell r="G1111">
            <v>44739</v>
          </cell>
          <cell r="H1111">
            <v>76.2</v>
          </cell>
        </row>
        <row r="1112">
          <cell r="G1112">
            <v>44740</v>
          </cell>
          <cell r="H1112">
            <v>76.099999999999994</v>
          </cell>
        </row>
        <row r="1113">
          <cell r="G1113">
            <v>44741</v>
          </cell>
          <cell r="H1113">
            <v>76</v>
          </cell>
        </row>
        <row r="1114">
          <cell r="G1114">
            <v>44742</v>
          </cell>
          <cell r="H1114">
            <v>76</v>
          </cell>
        </row>
        <row r="1115">
          <cell r="G1115">
            <v>44743</v>
          </cell>
          <cell r="H1115">
            <v>75.400000000000006</v>
          </cell>
        </row>
        <row r="1116">
          <cell r="G1116">
            <v>44746</v>
          </cell>
          <cell r="H1116">
            <v>75.37</v>
          </cell>
        </row>
        <row r="1117">
          <cell r="G1117">
            <v>44747</v>
          </cell>
          <cell r="H1117">
            <v>75</v>
          </cell>
        </row>
        <row r="1118">
          <cell r="G1118">
            <v>44748</v>
          </cell>
          <cell r="H1118">
            <v>74.75</v>
          </cell>
        </row>
        <row r="1119">
          <cell r="G1119">
            <v>44749</v>
          </cell>
          <cell r="H1119">
            <v>74</v>
          </cell>
        </row>
        <row r="1120">
          <cell r="G1120">
            <v>44750</v>
          </cell>
          <cell r="H1120">
            <v>73</v>
          </cell>
        </row>
        <row r="1121">
          <cell r="G1121">
            <v>44753</v>
          </cell>
          <cell r="H1121">
            <v>73</v>
          </cell>
        </row>
        <row r="1122">
          <cell r="G1122">
            <v>44754</v>
          </cell>
          <cell r="H1122">
            <v>72.87</v>
          </cell>
        </row>
        <row r="1123">
          <cell r="G1123">
            <v>44755</v>
          </cell>
          <cell r="H1123">
            <v>73.150000000000006</v>
          </cell>
        </row>
        <row r="1124">
          <cell r="G1124">
            <v>44756</v>
          </cell>
          <cell r="H1124">
            <v>72.8</v>
          </cell>
        </row>
        <row r="1125">
          <cell r="G1125">
            <v>44757</v>
          </cell>
          <cell r="H1125">
            <v>72.900000000000006</v>
          </cell>
        </row>
        <row r="1126">
          <cell r="G1126">
            <v>44760</v>
          </cell>
          <cell r="H1126">
            <v>72.900000000000006</v>
          </cell>
        </row>
        <row r="1127">
          <cell r="G1127">
            <v>44761</v>
          </cell>
          <cell r="H1127">
            <v>72.87</v>
          </cell>
        </row>
        <row r="1128">
          <cell r="G1128">
            <v>44762</v>
          </cell>
          <cell r="H1128">
            <v>73.150000000000006</v>
          </cell>
        </row>
        <row r="1129">
          <cell r="G1129">
            <v>44763</v>
          </cell>
          <cell r="H1129">
            <v>73</v>
          </cell>
        </row>
        <row r="1130">
          <cell r="G1130">
            <v>44764</v>
          </cell>
          <cell r="H1130">
            <v>72.8</v>
          </cell>
        </row>
        <row r="1131">
          <cell r="G1131">
            <v>44767</v>
          </cell>
          <cell r="H1131">
            <v>72.55</v>
          </cell>
        </row>
        <row r="1132">
          <cell r="G1132">
            <v>44768</v>
          </cell>
          <cell r="H1132">
            <v>72.599999999999994</v>
          </cell>
        </row>
        <row r="1133">
          <cell r="G1133">
            <v>44769</v>
          </cell>
          <cell r="H1133">
            <v>80.75</v>
          </cell>
        </row>
        <row r="1134">
          <cell r="G1134">
            <v>44770</v>
          </cell>
          <cell r="H1134">
            <v>80.25</v>
          </cell>
        </row>
        <row r="1135">
          <cell r="G1135">
            <v>44771</v>
          </cell>
          <cell r="H1135">
            <v>80.3</v>
          </cell>
        </row>
        <row r="1136">
          <cell r="G1136">
            <v>44774</v>
          </cell>
          <cell r="H1136">
            <v>80.3</v>
          </cell>
        </row>
        <row r="1137">
          <cell r="G1137">
            <v>44775</v>
          </cell>
          <cell r="H1137">
            <v>80.25</v>
          </cell>
        </row>
        <row r="1138">
          <cell r="G1138">
            <v>44776</v>
          </cell>
          <cell r="H1138">
            <v>80</v>
          </cell>
        </row>
        <row r="1139">
          <cell r="G1139">
            <v>44777</v>
          </cell>
          <cell r="H1139">
            <v>80</v>
          </cell>
        </row>
        <row r="1140">
          <cell r="G1140">
            <v>44778</v>
          </cell>
          <cell r="H1140">
            <v>79.8</v>
          </cell>
        </row>
        <row r="1141">
          <cell r="G1141">
            <v>44781</v>
          </cell>
          <cell r="H1141">
            <v>79.849999999999994</v>
          </cell>
        </row>
        <row r="1142">
          <cell r="G1142">
            <v>44782</v>
          </cell>
          <cell r="H1142">
            <v>79.900000000000006</v>
          </cell>
        </row>
        <row r="1143">
          <cell r="G1143">
            <v>44783</v>
          </cell>
          <cell r="H1143">
            <v>80</v>
          </cell>
        </row>
        <row r="1144">
          <cell r="G1144">
            <v>44784</v>
          </cell>
          <cell r="H1144">
            <v>80.25</v>
          </cell>
        </row>
        <row r="1145">
          <cell r="G1145">
            <v>44785</v>
          </cell>
          <cell r="H1145">
            <v>80.25</v>
          </cell>
        </row>
        <row r="1146">
          <cell r="G1146">
            <v>44788</v>
          </cell>
          <cell r="H1146">
            <v>80.75</v>
          </cell>
        </row>
        <row r="1147">
          <cell r="G1147">
            <v>44789</v>
          </cell>
          <cell r="H1147">
            <v>83.5</v>
          </cell>
        </row>
        <row r="1148">
          <cell r="G1148">
            <v>44790</v>
          </cell>
          <cell r="H1148">
            <v>83.45</v>
          </cell>
        </row>
        <row r="1149">
          <cell r="G1149">
            <v>44791</v>
          </cell>
          <cell r="H1149">
            <v>85.3</v>
          </cell>
        </row>
        <row r="1150">
          <cell r="G1150">
            <v>44792</v>
          </cell>
          <cell r="H1150">
            <v>85.5</v>
          </cell>
        </row>
        <row r="1151">
          <cell r="G1151">
            <v>44795</v>
          </cell>
          <cell r="H1151">
            <v>85.5</v>
          </cell>
        </row>
        <row r="1152">
          <cell r="G1152">
            <v>44796</v>
          </cell>
          <cell r="H1152">
            <v>86.05</v>
          </cell>
        </row>
        <row r="1153">
          <cell r="G1153">
            <v>44797</v>
          </cell>
          <cell r="H1153">
            <v>85.6</v>
          </cell>
        </row>
        <row r="1154">
          <cell r="G1154">
            <v>44798</v>
          </cell>
          <cell r="H1154">
            <v>85.7</v>
          </cell>
        </row>
        <row r="1155">
          <cell r="G1155">
            <v>44799</v>
          </cell>
          <cell r="H1155">
            <v>86.2</v>
          </cell>
        </row>
        <row r="1156">
          <cell r="G1156">
            <v>44802</v>
          </cell>
          <cell r="H1156">
            <v>86.65</v>
          </cell>
        </row>
        <row r="1157">
          <cell r="G1157">
            <v>44803</v>
          </cell>
          <cell r="H1157">
            <v>86.6</v>
          </cell>
        </row>
        <row r="1158">
          <cell r="G1158">
            <v>44804</v>
          </cell>
          <cell r="H1158">
            <v>86.6</v>
          </cell>
        </row>
        <row r="1159">
          <cell r="G1159">
            <v>44805</v>
          </cell>
          <cell r="H1159">
            <v>87.1</v>
          </cell>
        </row>
        <row r="1160">
          <cell r="G1160">
            <v>44806</v>
          </cell>
          <cell r="H1160">
            <v>87.05</v>
          </cell>
        </row>
        <row r="1161">
          <cell r="G1161">
            <v>44809</v>
          </cell>
          <cell r="H1161">
            <v>87.15</v>
          </cell>
        </row>
        <row r="1162">
          <cell r="G1162">
            <v>44810</v>
          </cell>
          <cell r="H1162">
            <v>87.3</v>
          </cell>
        </row>
        <row r="1163">
          <cell r="G1163">
            <v>44811</v>
          </cell>
          <cell r="H1163">
            <v>85.5</v>
          </cell>
        </row>
        <row r="1164">
          <cell r="G1164">
            <v>44812</v>
          </cell>
          <cell r="H1164">
            <v>85.7</v>
          </cell>
        </row>
        <row r="1165">
          <cell r="G1165">
            <v>44813</v>
          </cell>
          <cell r="H1165">
            <v>85.5</v>
          </cell>
        </row>
        <row r="1166">
          <cell r="G1166">
            <v>44816</v>
          </cell>
          <cell r="H1166">
            <v>85</v>
          </cell>
        </row>
        <row r="1167">
          <cell r="G1167">
            <v>44817</v>
          </cell>
          <cell r="H1167">
            <v>84</v>
          </cell>
        </row>
        <row r="1168">
          <cell r="G1168">
            <v>44818</v>
          </cell>
          <cell r="H1168">
            <v>84</v>
          </cell>
        </row>
        <row r="1169">
          <cell r="G1169">
            <v>44819</v>
          </cell>
          <cell r="H1169">
            <v>83</v>
          </cell>
        </row>
        <row r="1170">
          <cell r="G1170">
            <v>44820</v>
          </cell>
          <cell r="H1170">
            <v>83.2</v>
          </cell>
        </row>
        <row r="1171">
          <cell r="G1171">
            <v>44823</v>
          </cell>
          <cell r="H1171">
            <v>83.1</v>
          </cell>
        </row>
        <row r="1172">
          <cell r="G1172">
            <v>44824</v>
          </cell>
          <cell r="H1172">
            <v>82.75</v>
          </cell>
        </row>
        <row r="1173">
          <cell r="G1173">
            <v>44825</v>
          </cell>
          <cell r="H1173">
            <v>82.75</v>
          </cell>
        </row>
        <row r="1174">
          <cell r="G1174">
            <v>44826</v>
          </cell>
          <cell r="H1174">
            <v>81.75</v>
          </cell>
        </row>
        <row r="1175">
          <cell r="G1175">
            <v>44827</v>
          </cell>
          <cell r="H1175">
            <v>82</v>
          </cell>
        </row>
        <row r="1176">
          <cell r="G1176">
            <v>44830</v>
          </cell>
          <cell r="H1176">
            <v>81.849999999999994</v>
          </cell>
        </row>
        <row r="1177">
          <cell r="G1177">
            <v>44831</v>
          </cell>
          <cell r="H1177">
            <v>81</v>
          </cell>
        </row>
        <row r="1178">
          <cell r="G1178">
            <v>44832</v>
          </cell>
          <cell r="H1178">
            <v>80</v>
          </cell>
        </row>
        <row r="1179">
          <cell r="G1179">
            <v>44833</v>
          </cell>
          <cell r="H1179">
            <v>79</v>
          </cell>
        </row>
        <row r="1180">
          <cell r="G1180">
            <v>44834</v>
          </cell>
          <cell r="H1180">
            <v>78</v>
          </cell>
        </row>
        <row r="1181">
          <cell r="G1181">
            <v>44837</v>
          </cell>
          <cell r="H1181">
            <v>78</v>
          </cell>
        </row>
        <row r="1182">
          <cell r="G1182">
            <v>44838</v>
          </cell>
          <cell r="H1182">
            <v>78.05</v>
          </cell>
        </row>
        <row r="1183">
          <cell r="G1183">
            <v>44839</v>
          </cell>
          <cell r="H1183">
            <v>78.2</v>
          </cell>
        </row>
        <row r="1184">
          <cell r="G1184">
            <v>44840</v>
          </cell>
          <cell r="H1184">
            <v>82.5</v>
          </cell>
        </row>
        <row r="1185">
          <cell r="G1185">
            <v>44841</v>
          </cell>
          <cell r="H1185">
            <v>82.9</v>
          </cell>
        </row>
        <row r="1186">
          <cell r="G1186">
            <v>44844</v>
          </cell>
          <cell r="H1186">
            <v>82.22</v>
          </cell>
        </row>
        <row r="1187">
          <cell r="G1187">
            <v>44845</v>
          </cell>
          <cell r="H1187">
            <v>80.77</v>
          </cell>
        </row>
        <row r="1188">
          <cell r="G1188">
            <v>44846</v>
          </cell>
          <cell r="H1188">
            <v>80.400000000000006</v>
          </cell>
        </row>
        <row r="1189">
          <cell r="G1189">
            <v>44847</v>
          </cell>
          <cell r="H1189">
            <v>80.7</v>
          </cell>
        </row>
        <row r="1190">
          <cell r="G1190">
            <v>44848</v>
          </cell>
          <cell r="H1190">
            <v>81</v>
          </cell>
        </row>
        <row r="1191">
          <cell r="G1191">
            <v>44851</v>
          </cell>
          <cell r="H1191">
            <v>81</v>
          </cell>
        </row>
        <row r="1192">
          <cell r="G1192">
            <v>44852</v>
          </cell>
          <cell r="H1192">
            <v>80.75</v>
          </cell>
        </row>
        <row r="1193">
          <cell r="G1193">
            <v>44853</v>
          </cell>
          <cell r="H1193">
            <v>80.67</v>
          </cell>
        </row>
        <row r="1194">
          <cell r="G1194">
            <v>44854</v>
          </cell>
          <cell r="H1194">
            <v>80.900000000000006</v>
          </cell>
        </row>
        <row r="1195">
          <cell r="G1195">
            <v>44855</v>
          </cell>
          <cell r="H1195">
            <v>81.2</v>
          </cell>
        </row>
        <row r="1196">
          <cell r="G1196">
            <v>44858</v>
          </cell>
          <cell r="H1196">
            <v>81.2</v>
          </cell>
        </row>
        <row r="1197">
          <cell r="G1197">
            <v>44859</v>
          </cell>
          <cell r="H1197">
            <v>81.25</v>
          </cell>
        </row>
        <row r="1198">
          <cell r="G1198">
            <v>44860</v>
          </cell>
          <cell r="H1198">
            <v>82</v>
          </cell>
        </row>
        <row r="1199">
          <cell r="G1199">
            <v>44861</v>
          </cell>
          <cell r="H1199">
            <v>82.5</v>
          </cell>
        </row>
        <row r="1200">
          <cell r="G1200">
            <v>44862</v>
          </cell>
          <cell r="H1200">
            <v>84.75</v>
          </cell>
        </row>
        <row r="1201">
          <cell r="G1201">
            <v>44865</v>
          </cell>
          <cell r="H1201">
            <v>85</v>
          </cell>
        </row>
        <row r="1202">
          <cell r="G1202">
            <v>44866</v>
          </cell>
          <cell r="H1202">
            <v>84.6</v>
          </cell>
        </row>
        <row r="1203">
          <cell r="G1203">
            <v>44867</v>
          </cell>
          <cell r="H1203">
            <v>84.5</v>
          </cell>
        </row>
        <row r="1204">
          <cell r="G1204">
            <v>44868</v>
          </cell>
          <cell r="H1204">
            <v>85</v>
          </cell>
        </row>
        <row r="1205">
          <cell r="G1205">
            <v>44869</v>
          </cell>
          <cell r="H1205">
            <v>85</v>
          </cell>
        </row>
        <row r="1206">
          <cell r="G1206">
            <v>44872</v>
          </cell>
          <cell r="H1206">
            <v>86.5</v>
          </cell>
        </row>
        <row r="1207">
          <cell r="G1207">
            <v>44873</v>
          </cell>
          <cell r="H1207">
            <v>87.1</v>
          </cell>
        </row>
        <row r="1208">
          <cell r="G1208">
            <v>44874</v>
          </cell>
          <cell r="H1208">
            <v>88.2</v>
          </cell>
        </row>
        <row r="1209">
          <cell r="G1209">
            <v>44875</v>
          </cell>
          <cell r="H1209">
            <v>88.2</v>
          </cell>
        </row>
        <row r="1210">
          <cell r="G1210">
            <v>44876</v>
          </cell>
          <cell r="H1210">
            <v>87.9</v>
          </cell>
        </row>
        <row r="1211">
          <cell r="G1211">
            <v>44879</v>
          </cell>
          <cell r="H1211">
            <v>88.5</v>
          </cell>
        </row>
        <row r="1212">
          <cell r="G1212">
            <v>44880</v>
          </cell>
          <cell r="H1212">
            <v>88.15</v>
          </cell>
        </row>
        <row r="1213">
          <cell r="G1213">
            <v>44881</v>
          </cell>
          <cell r="H1213">
            <v>88.25</v>
          </cell>
        </row>
        <row r="1214">
          <cell r="G1214">
            <v>44882</v>
          </cell>
          <cell r="H1214">
            <v>88.4</v>
          </cell>
        </row>
        <row r="1215">
          <cell r="G1215">
            <v>44883</v>
          </cell>
          <cell r="H1215">
            <v>88.15</v>
          </cell>
        </row>
        <row r="1216">
          <cell r="G1216">
            <v>44886</v>
          </cell>
          <cell r="H1216">
            <v>88</v>
          </cell>
        </row>
        <row r="1217">
          <cell r="G1217">
            <v>44887</v>
          </cell>
          <cell r="H1217">
            <v>88</v>
          </cell>
        </row>
        <row r="1218">
          <cell r="G1218">
            <v>44888</v>
          </cell>
          <cell r="H1218">
            <v>87.85</v>
          </cell>
        </row>
        <row r="1219">
          <cell r="G1219">
            <v>44889</v>
          </cell>
          <cell r="H1219">
            <v>86.5</v>
          </cell>
        </row>
        <row r="1220">
          <cell r="G1220">
            <v>44890</v>
          </cell>
          <cell r="H1220">
            <v>86.2</v>
          </cell>
        </row>
        <row r="1221">
          <cell r="G1221">
            <v>44893</v>
          </cell>
          <cell r="H1221">
            <v>86</v>
          </cell>
        </row>
        <row r="1222">
          <cell r="G1222">
            <v>44894</v>
          </cell>
          <cell r="H1222">
            <v>84.15</v>
          </cell>
        </row>
        <row r="1223">
          <cell r="G1223">
            <v>44895</v>
          </cell>
          <cell r="H1223">
            <v>83.5</v>
          </cell>
        </row>
        <row r="1224">
          <cell r="G1224">
            <v>44896</v>
          </cell>
          <cell r="H1224">
            <v>82.45</v>
          </cell>
        </row>
        <row r="1225">
          <cell r="G1225">
            <v>44897</v>
          </cell>
          <cell r="H1225">
            <v>81</v>
          </cell>
        </row>
        <row r="1226">
          <cell r="G1226">
            <v>44900</v>
          </cell>
          <cell r="H1226">
            <v>81</v>
          </cell>
        </row>
        <row r="1227">
          <cell r="G1227">
            <v>44901</v>
          </cell>
          <cell r="H1227">
            <v>82</v>
          </cell>
        </row>
        <row r="1228">
          <cell r="G1228">
            <v>44902</v>
          </cell>
          <cell r="H1228">
            <v>82.5</v>
          </cell>
        </row>
        <row r="1229">
          <cell r="G1229">
            <v>44903</v>
          </cell>
          <cell r="H1229">
            <v>82.5</v>
          </cell>
        </row>
        <row r="1230">
          <cell r="G1230">
            <v>44904</v>
          </cell>
          <cell r="H1230">
            <v>83.25</v>
          </cell>
        </row>
        <row r="1231">
          <cell r="G1231">
            <v>44907</v>
          </cell>
          <cell r="H1231">
            <v>83.37</v>
          </cell>
        </row>
        <row r="1232">
          <cell r="G1232">
            <v>44908</v>
          </cell>
          <cell r="H1232">
            <v>83</v>
          </cell>
        </row>
        <row r="1233">
          <cell r="G1233">
            <v>44909</v>
          </cell>
          <cell r="H1233">
            <v>83.5</v>
          </cell>
        </row>
        <row r="1234">
          <cell r="G1234">
            <v>44910</v>
          </cell>
          <cell r="H1234">
            <v>75</v>
          </cell>
        </row>
        <row r="1235">
          <cell r="G1235">
            <v>44911</v>
          </cell>
          <cell r="H1235">
            <v>77.5</v>
          </cell>
        </row>
        <row r="1236">
          <cell r="G1236">
            <v>44914</v>
          </cell>
          <cell r="H1236">
            <v>77.17</v>
          </cell>
        </row>
        <row r="1237">
          <cell r="G1237">
            <v>44915</v>
          </cell>
          <cell r="H1237">
            <v>77</v>
          </cell>
        </row>
        <row r="1238">
          <cell r="G1238">
            <v>44916</v>
          </cell>
          <cell r="H1238">
            <v>76.5</v>
          </cell>
        </row>
        <row r="1239">
          <cell r="G1239">
            <v>44917</v>
          </cell>
          <cell r="H1239">
            <v>75</v>
          </cell>
        </row>
        <row r="1240">
          <cell r="G1240">
            <v>44918</v>
          </cell>
          <cell r="H1240">
            <v>76.97</v>
          </cell>
        </row>
        <row r="1241">
          <cell r="G1241">
            <v>44921</v>
          </cell>
          <cell r="H1241">
            <v>76.97</v>
          </cell>
        </row>
        <row r="1242">
          <cell r="G1242">
            <v>44922</v>
          </cell>
          <cell r="H1242">
            <v>76.97</v>
          </cell>
        </row>
        <row r="1243">
          <cell r="G1243">
            <v>44923</v>
          </cell>
          <cell r="H1243">
            <v>77.37</v>
          </cell>
        </row>
        <row r="1244">
          <cell r="G1244">
            <v>44924</v>
          </cell>
          <cell r="H1244">
            <v>77</v>
          </cell>
        </row>
        <row r="1245">
          <cell r="G1245">
            <v>44925</v>
          </cell>
          <cell r="H1245">
            <v>76.42</v>
          </cell>
        </row>
        <row r="1246">
          <cell r="G1246">
            <v>44928</v>
          </cell>
          <cell r="H1246">
            <v>76.42</v>
          </cell>
        </row>
        <row r="1247">
          <cell r="G1247">
            <v>44929</v>
          </cell>
          <cell r="H1247">
            <v>76.42</v>
          </cell>
        </row>
        <row r="1248">
          <cell r="G1248">
            <v>44930</v>
          </cell>
          <cell r="H1248">
            <v>76</v>
          </cell>
        </row>
        <row r="1249">
          <cell r="G1249">
            <v>44931</v>
          </cell>
          <cell r="H1249">
            <v>75</v>
          </cell>
        </row>
        <row r="1250">
          <cell r="G1250">
            <v>44932</v>
          </cell>
          <cell r="H1250">
            <v>74.75</v>
          </cell>
        </row>
        <row r="1251">
          <cell r="G1251">
            <v>44935</v>
          </cell>
          <cell r="H1251">
            <v>74.75</v>
          </cell>
        </row>
        <row r="1252">
          <cell r="G1252">
            <v>44936</v>
          </cell>
          <cell r="H1252">
            <v>72.75</v>
          </cell>
        </row>
        <row r="1253">
          <cell r="G1253">
            <v>44937</v>
          </cell>
          <cell r="H1253">
            <v>72.75</v>
          </cell>
        </row>
        <row r="1254">
          <cell r="G1254">
            <v>44938</v>
          </cell>
          <cell r="H1254">
            <v>73</v>
          </cell>
        </row>
        <row r="1255">
          <cell r="G1255">
            <v>44939</v>
          </cell>
          <cell r="H1255">
            <v>73.25</v>
          </cell>
        </row>
        <row r="1256">
          <cell r="G1256">
            <v>44942</v>
          </cell>
          <cell r="H1256">
            <v>73.25</v>
          </cell>
        </row>
        <row r="1257">
          <cell r="G1257">
            <v>44943</v>
          </cell>
          <cell r="H1257">
            <v>73.5</v>
          </cell>
        </row>
        <row r="1258">
          <cell r="G1258">
            <v>44944</v>
          </cell>
          <cell r="H1258">
            <v>73.5</v>
          </cell>
        </row>
        <row r="1259">
          <cell r="G1259">
            <v>44945</v>
          </cell>
          <cell r="H1259">
            <v>73.75</v>
          </cell>
        </row>
        <row r="1260">
          <cell r="G1260">
            <v>44946</v>
          </cell>
          <cell r="H1260">
            <v>73.5</v>
          </cell>
        </row>
        <row r="1261">
          <cell r="G1261">
            <v>44949</v>
          </cell>
          <cell r="H1261">
            <v>73</v>
          </cell>
        </row>
        <row r="1262">
          <cell r="G1262">
            <v>44950</v>
          </cell>
          <cell r="H1262">
            <v>72.75</v>
          </cell>
        </row>
        <row r="1263">
          <cell r="G1263">
            <v>44951</v>
          </cell>
          <cell r="H1263">
            <v>72.5</v>
          </cell>
        </row>
        <row r="1264">
          <cell r="G1264">
            <v>44952</v>
          </cell>
          <cell r="H1264">
            <v>72.5</v>
          </cell>
        </row>
        <row r="1265">
          <cell r="G1265">
            <v>44953</v>
          </cell>
          <cell r="H1265">
            <v>72.5</v>
          </cell>
        </row>
        <row r="1266">
          <cell r="G1266">
            <v>44956</v>
          </cell>
          <cell r="H1266">
            <v>72.5</v>
          </cell>
        </row>
        <row r="1267">
          <cell r="G1267">
            <v>44957</v>
          </cell>
          <cell r="H1267">
            <v>72</v>
          </cell>
        </row>
        <row r="1268">
          <cell r="G1268">
            <v>44958</v>
          </cell>
          <cell r="H1268">
            <v>72</v>
          </cell>
        </row>
        <row r="1269">
          <cell r="G1269">
            <v>44959</v>
          </cell>
          <cell r="H1269">
            <v>72.400000000000006</v>
          </cell>
        </row>
        <row r="1270">
          <cell r="G1270">
            <v>44960</v>
          </cell>
          <cell r="H1270">
            <v>72.5</v>
          </cell>
        </row>
        <row r="1271">
          <cell r="G1271">
            <v>44963</v>
          </cell>
          <cell r="H1271">
            <v>72.67</v>
          </cell>
        </row>
        <row r="1272">
          <cell r="G1272">
            <v>44964</v>
          </cell>
          <cell r="H1272">
            <v>72.5</v>
          </cell>
        </row>
        <row r="1273">
          <cell r="G1273">
            <v>44965</v>
          </cell>
          <cell r="H1273">
            <v>72.25</v>
          </cell>
        </row>
        <row r="1274">
          <cell r="G1274">
            <v>44966</v>
          </cell>
          <cell r="H1274">
            <v>72.099999999999994</v>
          </cell>
        </row>
        <row r="1275">
          <cell r="G1275">
            <v>44967</v>
          </cell>
          <cell r="H1275">
            <v>72.3</v>
          </cell>
        </row>
        <row r="1276">
          <cell r="G1276">
            <v>44970</v>
          </cell>
          <cell r="H1276">
            <v>71.95</v>
          </cell>
        </row>
        <row r="1277">
          <cell r="G1277">
            <v>44971</v>
          </cell>
          <cell r="H1277">
            <v>71.900000000000006</v>
          </cell>
        </row>
        <row r="1278">
          <cell r="G1278">
            <v>44972</v>
          </cell>
          <cell r="H1278">
            <v>71.900000000000006</v>
          </cell>
        </row>
        <row r="1279">
          <cell r="G1279">
            <v>44973</v>
          </cell>
          <cell r="H1279">
            <v>70.45</v>
          </cell>
        </row>
        <row r="1280">
          <cell r="G1280">
            <v>44974</v>
          </cell>
          <cell r="H1280">
            <v>70.05</v>
          </cell>
        </row>
        <row r="1281">
          <cell r="G1281">
            <v>44977</v>
          </cell>
          <cell r="H1281">
            <v>69.92</v>
          </cell>
        </row>
        <row r="1282">
          <cell r="G1282">
            <v>44978</v>
          </cell>
          <cell r="H1282">
            <v>69</v>
          </cell>
        </row>
        <row r="1283">
          <cell r="G1283">
            <v>44979</v>
          </cell>
          <cell r="H1283">
            <v>68.5</v>
          </cell>
        </row>
        <row r="1284">
          <cell r="G1284">
            <v>44980</v>
          </cell>
          <cell r="H1284">
            <v>67</v>
          </cell>
        </row>
        <row r="1285">
          <cell r="G1285">
            <v>44981</v>
          </cell>
          <cell r="H1285">
            <v>68</v>
          </cell>
        </row>
        <row r="1286">
          <cell r="G1286">
            <v>44984</v>
          </cell>
          <cell r="H1286">
            <v>68</v>
          </cell>
        </row>
        <row r="1287">
          <cell r="G1287">
            <v>44985</v>
          </cell>
          <cell r="H1287">
            <v>67</v>
          </cell>
        </row>
        <row r="1288">
          <cell r="G1288">
            <v>44986</v>
          </cell>
          <cell r="H1288">
            <v>67</v>
          </cell>
        </row>
        <row r="1289">
          <cell r="G1289">
            <v>44987</v>
          </cell>
          <cell r="H1289">
            <v>67</v>
          </cell>
        </row>
        <row r="1290">
          <cell r="G1290">
            <v>44988</v>
          </cell>
          <cell r="H1290">
            <v>66.900000000000006</v>
          </cell>
        </row>
        <row r="1291">
          <cell r="G1291">
            <v>44991</v>
          </cell>
          <cell r="H1291">
            <v>66</v>
          </cell>
        </row>
        <row r="1292">
          <cell r="G1292">
            <v>44992</v>
          </cell>
          <cell r="H1292">
            <v>65.75</v>
          </cell>
        </row>
        <row r="1293">
          <cell r="G1293">
            <v>44993</v>
          </cell>
          <cell r="H1293">
            <v>67</v>
          </cell>
        </row>
        <row r="1294">
          <cell r="G1294">
            <v>44994</v>
          </cell>
          <cell r="H1294">
            <v>66.25</v>
          </cell>
        </row>
        <row r="1295">
          <cell r="G1295">
            <v>44995</v>
          </cell>
          <cell r="H1295">
            <v>66</v>
          </cell>
        </row>
        <row r="1296">
          <cell r="G1296">
            <v>44998</v>
          </cell>
          <cell r="H1296">
            <v>65.5</v>
          </cell>
        </row>
        <row r="1297">
          <cell r="G1297">
            <v>44999</v>
          </cell>
          <cell r="H1297">
            <v>65.25</v>
          </cell>
        </row>
        <row r="1298">
          <cell r="G1298">
            <v>45000</v>
          </cell>
          <cell r="H1298">
            <v>65.25</v>
          </cell>
        </row>
        <row r="1299">
          <cell r="G1299">
            <v>45001</v>
          </cell>
          <cell r="H1299">
            <v>66.75</v>
          </cell>
        </row>
        <row r="1300">
          <cell r="G1300">
            <v>45002</v>
          </cell>
          <cell r="H1300">
            <v>66</v>
          </cell>
        </row>
        <row r="1301">
          <cell r="G1301">
            <v>45005</v>
          </cell>
          <cell r="H1301">
            <v>65.75</v>
          </cell>
        </row>
        <row r="1302">
          <cell r="G1302">
            <v>45006</v>
          </cell>
          <cell r="H1302">
            <v>65</v>
          </cell>
        </row>
        <row r="1303">
          <cell r="G1303">
            <v>45007</v>
          </cell>
          <cell r="H1303">
            <v>65</v>
          </cell>
        </row>
        <row r="1304">
          <cell r="G1304">
            <v>45008</v>
          </cell>
          <cell r="H1304">
            <v>64.5</v>
          </cell>
        </row>
        <row r="1305">
          <cell r="G1305">
            <v>45009</v>
          </cell>
          <cell r="H1305">
            <v>63.1</v>
          </cell>
        </row>
        <row r="1306">
          <cell r="G1306">
            <v>45012</v>
          </cell>
          <cell r="H1306">
            <v>61.5</v>
          </cell>
        </row>
        <row r="1307">
          <cell r="G1307">
            <v>45013</v>
          </cell>
          <cell r="H1307">
            <v>60.5</v>
          </cell>
        </row>
        <row r="1308">
          <cell r="G1308">
            <v>45014</v>
          </cell>
          <cell r="H1308">
            <v>60</v>
          </cell>
        </row>
        <row r="1309">
          <cell r="G1309">
            <v>45015</v>
          </cell>
          <cell r="H1309">
            <v>54</v>
          </cell>
        </row>
        <row r="1310">
          <cell r="G1310">
            <v>45016</v>
          </cell>
          <cell r="H1310">
            <v>54.5</v>
          </cell>
        </row>
        <row r="1311">
          <cell r="G1311">
            <v>45019</v>
          </cell>
          <cell r="H1311">
            <v>58</v>
          </cell>
        </row>
        <row r="1312">
          <cell r="G1312">
            <v>45020</v>
          </cell>
          <cell r="H1312">
            <v>59</v>
          </cell>
        </row>
        <row r="1313">
          <cell r="G1313">
            <v>45021</v>
          </cell>
          <cell r="H1313">
            <v>59</v>
          </cell>
        </row>
        <row r="1314">
          <cell r="G1314">
            <v>45022</v>
          </cell>
          <cell r="H1314">
            <v>59</v>
          </cell>
        </row>
        <row r="1315">
          <cell r="G1315">
            <v>45023</v>
          </cell>
          <cell r="H1315">
            <v>59.25</v>
          </cell>
        </row>
        <row r="1316">
          <cell r="G1316">
            <v>45026</v>
          </cell>
          <cell r="H1316">
            <v>59.25</v>
          </cell>
        </row>
        <row r="1317">
          <cell r="G1317">
            <v>45027</v>
          </cell>
          <cell r="H1317">
            <v>59.25</v>
          </cell>
        </row>
        <row r="1318">
          <cell r="G1318">
            <v>45028</v>
          </cell>
          <cell r="H1318">
            <v>59</v>
          </cell>
        </row>
        <row r="1319">
          <cell r="G1319">
            <v>45029</v>
          </cell>
          <cell r="H1319">
            <v>62.5</v>
          </cell>
        </row>
        <row r="1320">
          <cell r="G1320">
            <v>45030</v>
          </cell>
          <cell r="H1320">
            <v>62.75</v>
          </cell>
        </row>
        <row r="1321">
          <cell r="G1321">
            <v>45033</v>
          </cell>
          <cell r="H1321">
            <v>61.75</v>
          </cell>
        </row>
        <row r="1322">
          <cell r="G1322">
            <v>45034</v>
          </cell>
          <cell r="H1322">
            <v>61.35</v>
          </cell>
        </row>
        <row r="1323">
          <cell r="G1323">
            <v>45035</v>
          </cell>
          <cell r="H1323">
            <v>61.35</v>
          </cell>
        </row>
        <row r="1324">
          <cell r="G1324">
            <v>45036</v>
          </cell>
          <cell r="H1324">
            <v>60.5</v>
          </cell>
        </row>
        <row r="1325">
          <cell r="G1325">
            <v>45037</v>
          </cell>
          <cell r="H1325">
            <v>61.15</v>
          </cell>
        </row>
        <row r="1326">
          <cell r="G1326">
            <v>45040</v>
          </cell>
          <cell r="H1326">
            <v>61</v>
          </cell>
        </row>
        <row r="1327">
          <cell r="G1327">
            <v>45041</v>
          </cell>
          <cell r="H1327">
            <v>60.82</v>
          </cell>
        </row>
        <row r="1328">
          <cell r="G1328">
            <v>45042</v>
          </cell>
          <cell r="H1328">
            <v>67</v>
          </cell>
        </row>
        <row r="1329">
          <cell r="G1329">
            <v>45043</v>
          </cell>
          <cell r="H1329">
            <v>58.5</v>
          </cell>
        </row>
        <row r="1330">
          <cell r="G1330">
            <v>45044</v>
          </cell>
          <cell r="H1330">
            <v>56</v>
          </cell>
        </row>
        <row r="1331">
          <cell r="G1331">
            <v>45047</v>
          </cell>
          <cell r="H1331">
            <v>56</v>
          </cell>
        </row>
        <row r="1332">
          <cell r="G1332">
            <v>45048</v>
          </cell>
          <cell r="H1332">
            <v>54.25</v>
          </cell>
        </row>
        <row r="1333">
          <cell r="G1333">
            <v>45049</v>
          </cell>
          <cell r="H1333">
            <v>53.25</v>
          </cell>
        </row>
        <row r="1334">
          <cell r="G1334">
            <v>45050</v>
          </cell>
          <cell r="H1334">
            <v>54.75</v>
          </cell>
        </row>
        <row r="1335">
          <cell r="G1335">
            <v>45051</v>
          </cell>
          <cell r="H1335">
            <v>54.75</v>
          </cell>
        </row>
        <row r="1336">
          <cell r="G1336">
            <v>45054</v>
          </cell>
          <cell r="H1336">
            <v>54</v>
          </cell>
        </row>
        <row r="1337">
          <cell r="G1337">
            <v>45055</v>
          </cell>
          <cell r="H1337">
            <v>54</v>
          </cell>
        </row>
        <row r="1338">
          <cell r="G1338">
            <v>45056</v>
          </cell>
          <cell r="H1338">
            <v>54</v>
          </cell>
        </row>
        <row r="1339">
          <cell r="G1339">
            <v>45057</v>
          </cell>
          <cell r="H1339">
            <v>54</v>
          </cell>
        </row>
        <row r="1340">
          <cell r="G1340">
            <v>45058</v>
          </cell>
          <cell r="H1340">
            <v>52.5</v>
          </cell>
        </row>
        <row r="1341">
          <cell r="G1341">
            <v>45061</v>
          </cell>
          <cell r="H1341">
            <v>52.25</v>
          </cell>
        </row>
        <row r="1342">
          <cell r="G1342">
            <v>45062</v>
          </cell>
          <cell r="H1342">
            <v>51.95</v>
          </cell>
        </row>
        <row r="1343">
          <cell r="G1343">
            <v>45063</v>
          </cell>
          <cell r="H1343">
            <v>51.5</v>
          </cell>
        </row>
        <row r="1344">
          <cell r="G1344">
            <v>45064</v>
          </cell>
          <cell r="H1344">
            <v>51.5</v>
          </cell>
        </row>
        <row r="1345">
          <cell r="G1345">
            <v>45065</v>
          </cell>
          <cell r="H1345">
            <v>54</v>
          </cell>
        </row>
        <row r="1346">
          <cell r="G1346">
            <v>45068</v>
          </cell>
          <cell r="H1346">
            <v>54</v>
          </cell>
        </row>
        <row r="1347">
          <cell r="G1347">
            <v>45069</v>
          </cell>
          <cell r="H1347">
            <v>54</v>
          </cell>
        </row>
        <row r="1348">
          <cell r="G1348">
            <v>45070</v>
          </cell>
          <cell r="H1348">
            <v>53.75</v>
          </cell>
        </row>
        <row r="1349">
          <cell r="G1349">
            <v>45071</v>
          </cell>
          <cell r="H1349">
            <v>54</v>
          </cell>
        </row>
        <row r="1350">
          <cell r="G1350">
            <v>45072</v>
          </cell>
          <cell r="H1350">
            <v>55</v>
          </cell>
        </row>
        <row r="1351">
          <cell r="G1351">
            <v>45075</v>
          </cell>
          <cell r="H1351">
            <v>54.5</v>
          </cell>
        </row>
        <row r="1352">
          <cell r="G1352">
            <v>45076</v>
          </cell>
          <cell r="H1352">
            <v>54.5</v>
          </cell>
        </row>
        <row r="1353">
          <cell r="G1353">
            <v>45077</v>
          </cell>
          <cell r="H1353">
            <v>54.7</v>
          </cell>
        </row>
        <row r="1354">
          <cell r="G1354">
            <v>45078</v>
          </cell>
          <cell r="H1354">
            <v>55</v>
          </cell>
        </row>
        <row r="1355">
          <cell r="G1355">
            <v>45079</v>
          </cell>
          <cell r="H1355">
            <v>55.75</v>
          </cell>
        </row>
        <row r="1356">
          <cell r="G1356">
            <v>45082</v>
          </cell>
          <cell r="H1356">
            <v>55.75</v>
          </cell>
        </row>
        <row r="1357">
          <cell r="G1357">
            <v>45083</v>
          </cell>
          <cell r="H1357">
            <v>55.75</v>
          </cell>
        </row>
        <row r="1358">
          <cell r="G1358">
            <v>45084</v>
          </cell>
          <cell r="H1358">
            <v>56.5</v>
          </cell>
        </row>
        <row r="1359">
          <cell r="G1359">
            <v>45085</v>
          </cell>
          <cell r="H1359">
            <v>56.3</v>
          </cell>
        </row>
        <row r="1360">
          <cell r="G1360">
            <v>45086</v>
          </cell>
          <cell r="H1360">
            <v>56</v>
          </cell>
        </row>
        <row r="1361">
          <cell r="G1361">
            <v>45089</v>
          </cell>
          <cell r="H1361">
            <v>55</v>
          </cell>
        </row>
        <row r="1362">
          <cell r="G1362">
            <v>45090</v>
          </cell>
          <cell r="H1362">
            <v>57.25</v>
          </cell>
        </row>
        <row r="1363">
          <cell r="G1363">
            <v>45091</v>
          </cell>
          <cell r="H1363">
            <v>58</v>
          </cell>
        </row>
        <row r="1364">
          <cell r="G1364">
            <v>45092</v>
          </cell>
          <cell r="H1364">
            <v>60</v>
          </cell>
        </row>
        <row r="1365">
          <cell r="G1365">
            <v>45093</v>
          </cell>
          <cell r="H1365">
            <v>60</v>
          </cell>
        </row>
        <row r="1366">
          <cell r="G1366">
            <v>45096</v>
          </cell>
          <cell r="H1366">
            <v>59.25</v>
          </cell>
        </row>
        <row r="1367">
          <cell r="G1367">
            <v>45097</v>
          </cell>
          <cell r="H1367">
            <v>53.25</v>
          </cell>
        </row>
        <row r="1368">
          <cell r="G1368">
            <v>45098</v>
          </cell>
          <cell r="H1368">
            <v>51.25</v>
          </cell>
        </row>
        <row r="1369">
          <cell r="G1369">
            <v>45099</v>
          </cell>
          <cell r="H1369">
            <v>47.5</v>
          </cell>
        </row>
        <row r="1370">
          <cell r="G1370">
            <v>45100</v>
          </cell>
          <cell r="H1370">
            <v>45</v>
          </cell>
        </row>
        <row r="1371">
          <cell r="G1371">
            <v>45103</v>
          </cell>
          <cell r="H1371">
            <v>41</v>
          </cell>
        </row>
        <row r="1372">
          <cell r="G1372">
            <v>45104</v>
          </cell>
          <cell r="H1372">
            <v>42.5</v>
          </cell>
        </row>
        <row r="1373">
          <cell r="G1373">
            <v>45105</v>
          </cell>
          <cell r="H1373">
            <v>41</v>
          </cell>
        </row>
        <row r="1374">
          <cell r="G1374">
            <v>45106</v>
          </cell>
          <cell r="H1374">
            <v>41</v>
          </cell>
        </row>
        <row r="1375">
          <cell r="G1375">
            <v>45107</v>
          </cell>
          <cell r="H1375">
            <v>41.75</v>
          </cell>
        </row>
        <row r="1376">
          <cell r="G1376">
            <v>45110</v>
          </cell>
          <cell r="H1376">
            <v>41</v>
          </cell>
        </row>
        <row r="1377">
          <cell r="G1377">
            <v>45111</v>
          </cell>
          <cell r="H1377">
            <v>37</v>
          </cell>
        </row>
        <row r="1378">
          <cell r="G1378">
            <v>45112</v>
          </cell>
          <cell r="H1378">
            <v>37.75</v>
          </cell>
        </row>
        <row r="1379">
          <cell r="G1379">
            <v>45113</v>
          </cell>
          <cell r="H1379">
            <v>38</v>
          </cell>
        </row>
        <row r="1380">
          <cell r="G1380">
            <v>45114</v>
          </cell>
          <cell r="H1380">
            <v>39.5</v>
          </cell>
        </row>
        <row r="1381">
          <cell r="G1381">
            <v>45117</v>
          </cell>
          <cell r="H1381">
            <v>39</v>
          </cell>
        </row>
        <row r="1382">
          <cell r="G1382">
            <v>45118</v>
          </cell>
          <cell r="H1382">
            <v>38.25</v>
          </cell>
        </row>
        <row r="1383">
          <cell r="G1383">
            <v>45119</v>
          </cell>
          <cell r="H1383">
            <v>39.25</v>
          </cell>
        </row>
        <row r="1384">
          <cell r="G1384">
            <v>45120</v>
          </cell>
          <cell r="H1384">
            <v>38</v>
          </cell>
        </row>
        <row r="1385">
          <cell r="G1385">
            <v>45121</v>
          </cell>
          <cell r="H1385">
            <v>38</v>
          </cell>
        </row>
        <row r="1386">
          <cell r="G1386">
            <v>45124</v>
          </cell>
          <cell r="H1386">
            <v>49.95</v>
          </cell>
        </row>
        <row r="1387">
          <cell r="G1387">
            <v>45125</v>
          </cell>
          <cell r="H1387">
            <v>50</v>
          </cell>
        </row>
        <row r="1388">
          <cell r="G1388">
            <v>45126</v>
          </cell>
          <cell r="H1388">
            <v>49.75</v>
          </cell>
        </row>
        <row r="1389">
          <cell r="G1389">
            <v>45127</v>
          </cell>
          <cell r="H1389">
            <v>48</v>
          </cell>
        </row>
        <row r="1390">
          <cell r="G1390">
            <v>45128</v>
          </cell>
          <cell r="H1390">
            <v>47.25</v>
          </cell>
        </row>
        <row r="1391">
          <cell r="G1391">
            <v>45131</v>
          </cell>
          <cell r="H1391">
            <v>45</v>
          </cell>
        </row>
        <row r="1392">
          <cell r="G1392">
            <v>45132</v>
          </cell>
          <cell r="H1392">
            <v>51.25</v>
          </cell>
        </row>
        <row r="1393">
          <cell r="G1393">
            <v>45133</v>
          </cell>
          <cell r="H1393">
            <v>65.5</v>
          </cell>
        </row>
        <row r="1394">
          <cell r="G1394">
            <v>45134</v>
          </cell>
          <cell r="H1394">
            <v>61.5</v>
          </cell>
        </row>
        <row r="1395">
          <cell r="G1395">
            <v>45135</v>
          </cell>
          <cell r="H1395">
            <v>60</v>
          </cell>
        </row>
        <row r="1396">
          <cell r="G1396">
            <v>45138</v>
          </cell>
          <cell r="H1396">
            <v>59.75</v>
          </cell>
        </row>
        <row r="1397">
          <cell r="G1397">
            <v>45139</v>
          </cell>
          <cell r="H1397">
            <v>57.5</v>
          </cell>
        </row>
        <row r="1398">
          <cell r="G1398">
            <v>45140</v>
          </cell>
          <cell r="H1398">
            <v>57</v>
          </cell>
        </row>
        <row r="1399">
          <cell r="G1399">
            <v>45141</v>
          </cell>
          <cell r="H1399">
            <v>58</v>
          </cell>
        </row>
        <row r="1400">
          <cell r="G1400">
            <v>45142</v>
          </cell>
          <cell r="H1400">
            <v>58</v>
          </cell>
        </row>
        <row r="1401">
          <cell r="G1401">
            <v>45145</v>
          </cell>
          <cell r="H1401">
            <v>59.9</v>
          </cell>
        </row>
        <row r="1402">
          <cell r="G1402">
            <v>45146</v>
          </cell>
          <cell r="H1402">
            <v>60.25</v>
          </cell>
        </row>
        <row r="1403">
          <cell r="G1403">
            <v>45147</v>
          </cell>
          <cell r="H1403">
            <v>60.75</v>
          </cell>
        </row>
        <row r="1404">
          <cell r="G1404">
            <v>45148</v>
          </cell>
          <cell r="H1404">
            <v>59.95</v>
          </cell>
        </row>
        <row r="1405">
          <cell r="G1405">
            <v>45149</v>
          </cell>
          <cell r="H1405">
            <v>60.2</v>
          </cell>
        </row>
        <row r="1406">
          <cell r="G1406">
            <v>45152</v>
          </cell>
          <cell r="H1406">
            <v>60.5</v>
          </cell>
        </row>
        <row r="1407">
          <cell r="G1407">
            <v>45153</v>
          </cell>
          <cell r="H1407">
            <v>61.25</v>
          </cell>
        </row>
        <row r="1408">
          <cell r="G1408">
            <v>45154</v>
          </cell>
          <cell r="H1408">
            <v>61.4</v>
          </cell>
        </row>
        <row r="1409">
          <cell r="G1409">
            <v>45155</v>
          </cell>
          <cell r="H1409">
            <v>62.5</v>
          </cell>
        </row>
        <row r="1410">
          <cell r="G1410">
            <v>45156</v>
          </cell>
          <cell r="H1410">
            <v>65</v>
          </cell>
        </row>
        <row r="1411">
          <cell r="G1411">
            <v>45159</v>
          </cell>
          <cell r="H1411">
            <v>65.5</v>
          </cell>
        </row>
        <row r="1412">
          <cell r="G1412">
            <v>45160</v>
          </cell>
          <cell r="H1412">
            <v>65.5</v>
          </cell>
        </row>
        <row r="1413">
          <cell r="G1413">
            <v>45161</v>
          </cell>
          <cell r="H1413">
            <v>66.25</v>
          </cell>
        </row>
        <row r="1414">
          <cell r="G1414">
            <v>45162</v>
          </cell>
          <cell r="H1414">
            <v>66.75</v>
          </cell>
        </row>
        <row r="1415">
          <cell r="G1415">
            <v>45163</v>
          </cell>
          <cell r="H1415">
            <v>67</v>
          </cell>
        </row>
        <row r="1416">
          <cell r="G1416">
            <v>45166</v>
          </cell>
          <cell r="H1416">
            <v>67</v>
          </cell>
        </row>
        <row r="1417">
          <cell r="G1417">
            <v>45167</v>
          </cell>
          <cell r="H1417">
            <v>68.5</v>
          </cell>
        </row>
        <row r="1418">
          <cell r="G1418">
            <v>45168</v>
          </cell>
          <cell r="H1418">
            <v>69.5</v>
          </cell>
        </row>
        <row r="1419">
          <cell r="G1419">
            <v>45169</v>
          </cell>
          <cell r="H1419">
            <v>70.5</v>
          </cell>
        </row>
        <row r="1420">
          <cell r="G1420">
            <v>45170</v>
          </cell>
          <cell r="H1420">
            <v>71</v>
          </cell>
        </row>
        <row r="1421">
          <cell r="G1421">
            <v>45173</v>
          </cell>
          <cell r="H1421">
            <v>70.849999999999994</v>
          </cell>
        </row>
        <row r="1422">
          <cell r="G1422">
            <v>45174</v>
          </cell>
          <cell r="H1422">
            <v>70.25</v>
          </cell>
        </row>
        <row r="1423">
          <cell r="G1423">
            <v>45175</v>
          </cell>
          <cell r="H1423">
            <v>71.099998474121094</v>
          </cell>
        </row>
        <row r="1424">
          <cell r="G1424">
            <v>45176</v>
          </cell>
          <cell r="H1424">
            <v>71.75</v>
          </cell>
        </row>
        <row r="1425">
          <cell r="G1425">
            <v>45177</v>
          </cell>
          <cell r="H1425">
            <v>73</v>
          </cell>
        </row>
        <row r="1426">
          <cell r="G1426">
            <v>45180</v>
          </cell>
          <cell r="H1426">
            <v>73</v>
          </cell>
        </row>
        <row r="1427">
          <cell r="G1427">
            <v>45181</v>
          </cell>
          <cell r="H1427">
            <v>72.599999999999994</v>
          </cell>
        </row>
        <row r="1428">
          <cell r="G1428">
            <v>45182</v>
          </cell>
          <cell r="H1428">
            <v>72.174999999999997</v>
          </cell>
        </row>
        <row r="1429">
          <cell r="G1429">
            <v>45183</v>
          </cell>
          <cell r="H1429">
            <v>71.75</v>
          </cell>
        </row>
        <row r="1430">
          <cell r="G1430">
            <v>45184</v>
          </cell>
          <cell r="H1430">
            <v>69.75</v>
          </cell>
        </row>
        <row r="1431">
          <cell r="G1431">
            <v>45187</v>
          </cell>
          <cell r="H1431">
            <v>68</v>
          </cell>
        </row>
        <row r="1432">
          <cell r="G1432">
            <v>45188</v>
          </cell>
          <cell r="H1432">
            <v>66</v>
          </cell>
        </row>
        <row r="1433">
          <cell r="G1433">
            <v>45189</v>
          </cell>
          <cell r="H1433">
            <v>66.5</v>
          </cell>
        </row>
        <row r="1434">
          <cell r="G1434">
            <v>45190</v>
          </cell>
          <cell r="H1434">
            <v>65.599999999999994</v>
          </cell>
        </row>
        <row r="1435">
          <cell r="G1435">
            <v>45191</v>
          </cell>
          <cell r="H1435">
            <v>65.25</v>
          </cell>
        </row>
        <row r="1436">
          <cell r="G1436">
            <v>45194</v>
          </cell>
          <cell r="H1436">
            <v>64</v>
          </cell>
        </row>
        <row r="1437">
          <cell r="G1437">
            <v>45195</v>
          </cell>
          <cell r="H1437">
            <v>64</v>
          </cell>
        </row>
        <row r="1438">
          <cell r="G1438">
            <v>45196</v>
          </cell>
          <cell r="H1438">
            <v>64.25</v>
          </cell>
        </row>
        <row r="1439">
          <cell r="G1439">
            <v>45197</v>
          </cell>
          <cell r="H1439">
            <v>65.75</v>
          </cell>
        </row>
        <row r="1440">
          <cell r="G1440">
            <v>45198</v>
          </cell>
          <cell r="H1440">
            <v>66.05</v>
          </cell>
        </row>
        <row r="1441">
          <cell r="G1441">
            <v>45201</v>
          </cell>
          <cell r="H1441">
            <v>66.05</v>
          </cell>
        </row>
        <row r="1442">
          <cell r="G1442">
            <v>45202</v>
          </cell>
          <cell r="H1442">
            <v>65.5</v>
          </cell>
        </row>
        <row r="1443">
          <cell r="G1443">
            <v>45203</v>
          </cell>
          <cell r="H1443">
            <v>65.5</v>
          </cell>
        </row>
        <row r="1444">
          <cell r="G1444">
            <v>45204</v>
          </cell>
          <cell r="H1444">
            <v>65.849999999999994</v>
          </cell>
        </row>
        <row r="1445">
          <cell r="G1445">
            <v>45205</v>
          </cell>
          <cell r="H1445">
            <v>65.849999999999994</v>
          </cell>
        </row>
        <row r="1446">
          <cell r="G1446">
            <v>45208</v>
          </cell>
          <cell r="H1446">
            <v>66.75</v>
          </cell>
        </row>
        <row r="1447">
          <cell r="G1447">
            <v>45209</v>
          </cell>
          <cell r="H1447">
            <v>67</v>
          </cell>
        </row>
        <row r="1448">
          <cell r="G1448">
            <v>45210</v>
          </cell>
          <cell r="H1448">
            <v>67.5</v>
          </cell>
        </row>
        <row r="1449">
          <cell r="G1449">
            <v>45211</v>
          </cell>
          <cell r="H1449">
            <v>67.900000000000006</v>
          </cell>
        </row>
        <row r="1450">
          <cell r="G1450">
            <v>45212</v>
          </cell>
          <cell r="H1450">
            <v>67.650000000000006</v>
          </cell>
        </row>
        <row r="1451">
          <cell r="G1451">
            <v>45215</v>
          </cell>
          <cell r="H1451">
            <v>67.75</v>
          </cell>
        </row>
        <row r="1452">
          <cell r="G1452">
            <v>45216</v>
          </cell>
          <cell r="H1452">
            <v>69.599999999999994</v>
          </cell>
        </row>
        <row r="1453">
          <cell r="G1453">
            <v>45217</v>
          </cell>
          <cell r="H1453">
            <v>69.5</v>
          </cell>
        </row>
        <row r="1454">
          <cell r="G1454">
            <v>45218</v>
          </cell>
          <cell r="H1454">
            <v>69.5</v>
          </cell>
        </row>
        <row r="1455">
          <cell r="G1455">
            <v>45219</v>
          </cell>
          <cell r="H1455">
            <v>69.5</v>
          </cell>
        </row>
        <row r="1456">
          <cell r="G1456">
            <v>45222</v>
          </cell>
          <cell r="H1456">
            <v>67.95</v>
          </cell>
        </row>
        <row r="1457">
          <cell r="G1457">
            <v>45223</v>
          </cell>
          <cell r="H1457">
            <v>68.75</v>
          </cell>
        </row>
        <row r="1458">
          <cell r="G1458">
            <v>45224</v>
          </cell>
          <cell r="H1458">
            <v>69.25</v>
          </cell>
        </row>
        <row r="1459">
          <cell r="G1459">
            <v>45225</v>
          </cell>
          <cell r="H1459">
            <v>69.3</v>
          </cell>
        </row>
        <row r="1460">
          <cell r="G1460">
            <v>45226</v>
          </cell>
          <cell r="H1460">
            <v>70.099999999999994</v>
          </cell>
        </row>
        <row r="1461">
          <cell r="G1461">
            <v>45229</v>
          </cell>
          <cell r="H1461">
            <v>69.900000000000006</v>
          </cell>
        </row>
        <row r="1462">
          <cell r="G1462">
            <v>45230</v>
          </cell>
          <cell r="H1462">
            <v>70</v>
          </cell>
        </row>
        <row r="1463">
          <cell r="G1463">
            <v>45231</v>
          </cell>
          <cell r="H1463">
            <v>69.900000000000006</v>
          </cell>
        </row>
        <row r="1464">
          <cell r="G1464">
            <v>45232</v>
          </cell>
          <cell r="H1464">
            <v>70.099999999999994</v>
          </cell>
        </row>
        <row r="1465">
          <cell r="G1465">
            <v>45233</v>
          </cell>
          <cell r="H1465">
            <v>70</v>
          </cell>
        </row>
        <row r="1466">
          <cell r="G1466">
            <v>45236</v>
          </cell>
          <cell r="H1466">
            <v>70.25</v>
          </cell>
        </row>
        <row r="1467">
          <cell r="G1467">
            <v>45237</v>
          </cell>
          <cell r="H1467">
            <v>71.599999999999994</v>
          </cell>
        </row>
        <row r="1468">
          <cell r="G1468">
            <v>45238</v>
          </cell>
          <cell r="H1468">
            <v>71.599999999999994</v>
          </cell>
        </row>
        <row r="1469">
          <cell r="G1469">
            <v>45239</v>
          </cell>
          <cell r="H1469">
            <v>71.599999999999994</v>
          </cell>
        </row>
        <row r="1470">
          <cell r="G1470">
            <v>45240</v>
          </cell>
          <cell r="H1470">
            <v>71</v>
          </cell>
        </row>
        <row r="1471">
          <cell r="G1471">
            <v>45243</v>
          </cell>
          <cell r="H1471">
            <v>69.75</v>
          </cell>
        </row>
        <row r="1472">
          <cell r="G1472">
            <v>45244</v>
          </cell>
          <cell r="H1472">
            <v>70.2</v>
          </cell>
        </row>
        <row r="1473">
          <cell r="G1473">
            <v>45245</v>
          </cell>
          <cell r="H1473">
            <v>70.099999999999994</v>
          </cell>
        </row>
        <row r="1474">
          <cell r="G1474">
            <v>45246</v>
          </cell>
          <cell r="H1474">
            <v>69.75</v>
          </cell>
        </row>
        <row r="1475">
          <cell r="G1475">
            <v>45247</v>
          </cell>
          <cell r="H1475">
            <v>70.05</v>
          </cell>
        </row>
        <row r="1476">
          <cell r="G1476">
            <v>45250</v>
          </cell>
          <cell r="H1476">
            <v>70.5</v>
          </cell>
        </row>
        <row r="1477">
          <cell r="G1477">
            <v>45251</v>
          </cell>
          <cell r="H1477">
            <v>70.849999999999994</v>
          </cell>
        </row>
        <row r="1478">
          <cell r="G1478">
            <v>45252</v>
          </cell>
          <cell r="H1478">
            <v>70.599999999999994</v>
          </cell>
        </row>
        <row r="1479">
          <cell r="G1479">
            <v>45253</v>
          </cell>
          <cell r="H1479">
            <v>70.8</v>
          </cell>
        </row>
        <row r="1480">
          <cell r="G1480">
            <v>45254</v>
          </cell>
          <cell r="H1480">
            <v>71.55</v>
          </cell>
        </row>
        <row r="1481">
          <cell r="G1481">
            <v>45257</v>
          </cell>
          <cell r="H1481">
            <v>72.75</v>
          </cell>
        </row>
        <row r="1482">
          <cell r="G1482">
            <v>45258</v>
          </cell>
          <cell r="H1482">
            <v>73.150000000000006</v>
          </cell>
        </row>
        <row r="1483">
          <cell r="G1483">
            <v>45259</v>
          </cell>
          <cell r="H1483">
            <v>73.5</v>
          </cell>
        </row>
        <row r="1484">
          <cell r="G1484">
            <v>45260</v>
          </cell>
          <cell r="H1484">
            <v>74.8</v>
          </cell>
        </row>
        <row r="1485">
          <cell r="G1485">
            <v>45261</v>
          </cell>
          <cell r="H1485">
            <v>75.5</v>
          </cell>
        </row>
        <row r="1486">
          <cell r="G1486">
            <v>45264</v>
          </cell>
          <cell r="H1486">
            <v>75.5</v>
          </cell>
        </row>
        <row r="1487">
          <cell r="G1487">
            <v>45265</v>
          </cell>
          <cell r="H1487">
            <v>75.5</v>
          </cell>
        </row>
        <row r="1488">
          <cell r="G1488">
            <v>45266</v>
          </cell>
          <cell r="H1488">
            <v>70.5</v>
          </cell>
        </row>
        <row r="1489">
          <cell r="G1489">
            <v>45267</v>
          </cell>
          <cell r="H1489">
            <v>69</v>
          </cell>
        </row>
        <row r="1490">
          <cell r="G1490">
            <v>45268</v>
          </cell>
          <cell r="H1490">
            <v>69.25</v>
          </cell>
        </row>
        <row r="1491">
          <cell r="G1491">
            <v>45271</v>
          </cell>
          <cell r="H1491">
            <v>71</v>
          </cell>
        </row>
        <row r="1492">
          <cell r="G1492">
            <v>45272</v>
          </cell>
          <cell r="H1492">
            <v>71.900000000000006</v>
          </cell>
        </row>
        <row r="1493">
          <cell r="G1493">
            <v>45273</v>
          </cell>
          <cell r="H1493">
            <v>71</v>
          </cell>
        </row>
        <row r="1494">
          <cell r="G1494">
            <v>45274</v>
          </cell>
          <cell r="H1494">
            <v>71</v>
          </cell>
        </row>
        <row r="1495">
          <cell r="G1495">
            <v>45275</v>
          </cell>
          <cell r="H1495">
            <v>71.75</v>
          </cell>
        </row>
        <row r="1496">
          <cell r="G1496">
            <v>45278</v>
          </cell>
          <cell r="H1496">
            <v>70.25</v>
          </cell>
        </row>
        <row r="1497">
          <cell r="G1497">
            <v>45279</v>
          </cell>
          <cell r="H1497">
            <v>69.25</v>
          </cell>
        </row>
        <row r="1498">
          <cell r="G1498">
            <v>45280</v>
          </cell>
          <cell r="H1498">
            <v>68.75</v>
          </cell>
        </row>
        <row r="1499">
          <cell r="G1499">
            <v>45281</v>
          </cell>
          <cell r="H1499">
            <v>68.7</v>
          </cell>
        </row>
        <row r="1500">
          <cell r="G1500">
            <v>45282</v>
          </cell>
          <cell r="H1500">
            <v>68.7</v>
          </cell>
        </row>
        <row r="1501">
          <cell r="G1501">
            <v>45285</v>
          </cell>
          <cell r="H1501">
            <v>68.7</v>
          </cell>
        </row>
        <row r="1502">
          <cell r="G1502">
            <v>45286</v>
          </cell>
          <cell r="H1502">
            <v>68.7</v>
          </cell>
        </row>
        <row r="1503">
          <cell r="G1503">
            <v>45287</v>
          </cell>
          <cell r="H1503">
            <v>67.900000000000006</v>
          </cell>
        </row>
        <row r="1504">
          <cell r="G1504">
            <v>45288</v>
          </cell>
          <cell r="H1504">
            <v>67.900000000000006</v>
          </cell>
        </row>
        <row r="1505">
          <cell r="G1505">
            <v>45289</v>
          </cell>
          <cell r="H1505">
            <v>69.150000000000006</v>
          </cell>
        </row>
        <row r="1506">
          <cell r="G1506">
            <v>45292</v>
          </cell>
          <cell r="H1506">
            <v>69.150000000000006</v>
          </cell>
        </row>
        <row r="1507">
          <cell r="G1507">
            <v>45293</v>
          </cell>
          <cell r="H1507">
            <v>69.150000000000006</v>
          </cell>
        </row>
        <row r="1508">
          <cell r="G1508">
            <v>45294</v>
          </cell>
          <cell r="H1508">
            <v>70</v>
          </cell>
        </row>
        <row r="1509">
          <cell r="G1509">
            <v>45295</v>
          </cell>
          <cell r="H1509">
            <v>70</v>
          </cell>
        </row>
        <row r="1510">
          <cell r="G1510">
            <v>45296</v>
          </cell>
          <cell r="H1510">
            <v>69.5</v>
          </cell>
        </row>
        <row r="1511">
          <cell r="G1511">
            <v>45299</v>
          </cell>
          <cell r="H1511">
            <v>68.849999999999994</v>
          </cell>
        </row>
        <row r="1512">
          <cell r="G1512">
            <v>45300</v>
          </cell>
          <cell r="H1512">
            <v>68.25</v>
          </cell>
        </row>
        <row r="1513">
          <cell r="G1513">
            <v>45301</v>
          </cell>
          <cell r="H1513">
            <v>69</v>
          </cell>
        </row>
        <row r="1514">
          <cell r="G1514">
            <v>45302</v>
          </cell>
          <cell r="H1514">
            <v>67.25</v>
          </cell>
        </row>
        <row r="1515">
          <cell r="G1515">
            <v>45303</v>
          </cell>
          <cell r="H1515">
            <v>67.25</v>
          </cell>
        </row>
        <row r="1516">
          <cell r="G1516">
            <v>45306</v>
          </cell>
          <cell r="H1516">
            <v>67.849999999999994</v>
          </cell>
        </row>
        <row r="1517">
          <cell r="G1517">
            <v>45307</v>
          </cell>
          <cell r="H1517">
            <v>67.5</v>
          </cell>
        </row>
        <row r="1518">
          <cell r="G1518">
            <v>45308</v>
          </cell>
          <cell r="H1518">
            <v>67.599999999999994</v>
          </cell>
        </row>
        <row r="1519">
          <cell r="G1519">
            <v>45309</v>
          </cell>
          <cell r="H1519">
            <v>67.95</v>
          </cell>
        </row>
        <row r="1520">
          <cell r="G1520">
            <v>45310</v>
          </cell>
          <cell r="H1520">
            <v>67.5</v>
          </cell>
        </row>
        <row r="1521">
          <cell r="G1521">
            <v>45313</v>
          </cell>
          <cell r="H1521">
            <v>68</v>
          </cell>
        </row>
        <row r="1522">
          <cell r="G1522">
            <v>45314</v>
          </cell>
          <cell r="H1522">
            <v>69</v>
          </cell>
        </row>
        <row r="1523">
          <cell r="G1523">
            <v>45315</v>
          </cell>
          <cell r="H1523">
            <v>71.25</v>
          </cell>
        </row>
        <row r="1524">
          <cell r="G1524">
            <v>45316</v>
          </cell>
          <cell r="H1524">
            <v>70.900000000000006</v>
          </cell>
        </row>
        <row r="1525">
          <cell r="G1525">
            <v>45317</v>
          </cell>
          <cell r="H1525">
            <v>70.900000000000006</v>
          </cell>
        </row>
        <row r="1526">
          <cell r="G1526">
            <v>45320</v>
          </cell>
          <cell r="H1526">
            <v>71.25</v>
          </cell>
        </row>
        <row r="1527">
          <cell r="G1527">
            <v>45321</v>
          </cell>
          <cell r="H1527">
            <v>71.45</v>
          </cell>
        </row>
        <row r="1528">
          <cell r="G1528">
            <v>45322</v>
          </cell>
          <cell r="H1528">
            <v>73.849999999999994</v>
          </cell>
        </row>
        <row r="1529">
          <cell r="G1529">
            <v>45323</v>
          </cell>
          <cell r="H1529">
            <v>73.7</v>
          </cell>
        </row>
        <row r="1530">
          <cell r="G1530">
            <v>45324</v>
          </cell>
          <cell r="H1530">
            <v>73.25</v>
          </cell>
        </row>
        <row r="1531">
          <cell r="G1531">
            <v>45327</v>
          </cell>
          <cell r="H1531">
            <v>73.150000000000006</v>
          </cell>
        </row>
        <row r="1532">
          <cell r="G1532">
            <v>45328</v>
          </cell>
          <cell r="H1532">
            <v>73.150000000000006</v>
          </cell>
        </row>
        <row r="1533">
          <cell r="G1533">
            <v>45329</v>
          </cell>
          <cell r="H1533">
            <v>73.150000000000006</v>
          </cell>
        </row>
        <row r="1534">
          <cell r="G1534">
            <v>45330</v>
          </cell>
          <cell r="H1534">
            <v>72.7</v>
          </cell>
        </row>
        <row r="1535">
          <cell r="G1535">
            <v>45331</v>
          </cell>
          <cell r="H1535">
            <v>72.400000000000006</v>
          </cell>
        </row>
        <row r="1536">
          <cell r="G1536">
            <v>45334</v>
          </cell>
          <cell r="H1536">
            <v>72.150000000000006</v>
          </cell>
        </row>
        <row r="1537">
          <cell r="G1537">
            <v>45335</v>
          </cell>
          <cell r="H1537">
            <v>71.95</v>
          </cell>
        </row>
        <row r="1538">
          <cell r="G1538">
            <v>45336</v>
          </cell>
          <cell r="H1538">
            <v>71.45</v>
          </cell>
        </row>
        <row r="1539">
          <cell r="G1539">
            <v>45337</v>
          </cell>
          <cell r="H1539">
            <v>69.75</v>
          </cell>
        </row>
        <row r="1540">
          <cell r="G1540">
            <v>45338</v>
          </cell>
          <cell r="H1540">
            <v>69.25</v>
          </cell>
        </row>
        <row r="1541">
          <cell r="G1541">
            <v>45341</v>
          </cell>
          <cell r="H1541">
            <v>69.25</v>
          </cell>
        </row>
        <row r="1542">
          <cell r="G1542">
            <v>45342</v>
          </cell>
          <cell r="H1542">
            <v>69.150000000000006</v>
          </cell>
        </row>
        <row r="1543">
          <cell r="G1543">
            <v>45343</v>
          </cell>
          <cell r="H1543">
            <v>66.5</v>
          </cell>
        </row>
        <row r="1544">
          <cell r="G1544">
            <v>45344</v>
          </cell>
          <cell r="H1544">
            <v>67</v>
          </cell>
        </row>
        <row r="1545">
          <cell r="G1545">
            <v>45345</v>
          </cell>
          <cell r="H1545">
            <v>67.5</v>
          </cell>
        </row>
        <row r="1546">
          <cell r="G1546">
            <v>45348</v>
          </cell>
          <cell r="H1546">
            <v>67.150000000000006</v>
          </cell>
        </row>
        <row r="1547">
          <cell r="G1547">
            <v>45349</v>
          </cell>
          <cell r="H1547">
            <v>66.5</v>
          </cell>
        </row>
        <row r="1548">
          <cell r="G1548">
            <v>45350</v>
          </cell>
          <cell r="H1548">
            <v>66.5</v>
          </cell>
        </row>
        <row r="1549">
          <cell r="G1549">
            <v>45351</v>
          </cell>
          <cell r="H1549">
            <v>66.75</v>
          </cell>
        </row>
        <row r="1550">
          <cell r="G1550">
            <v>45352</v>
          </cell>
          <cell r="H1550">
            <v>66.25</v>
          </cell>
        </row>
        <row r="1551">
          <cell r="G1551">
            <v>45355</v>
          </cell>
          <cell r="H1551">
            <v>66.05</v>
          </cell>
        </row>
        <row r="1552">
          <cell r="G1552">
            <v>45356</v>
          </cell>
          <cell r="H1552">
            <v>67.25</v>
          </cell>
        </row>
        <row r="1553">
          <cell r="G1553">
            <v>45357</v>
          </cell>
          <cell r="H1553">
            <v>68.7</v>
          </cell>
        </row>
        <row r="1554">
          <cell r="G1554" t="e">
            <v>#VALUE!</v>
          </cell>
          <cell r="H1554" t="str">
            <v/>
          </cell>
        </row>
        <row r="1555">
          <cell r="G1555" t="e">
            <v>#VALUE!</v>
          </cell>
          <cell r="H1555" t="str">
            <v/>
          </cell>
        </row>
        <row r="1556">
          <cell r="G1556" t="e">
            <v>#VALUE!</v>
          </cell>
          <cell r="H1556" t="str">
            <v/>
          </cell>
        </row>
        <row r="1557">
          <cell r="G1557" t="e">
            <v>#VALUE!</v>
          </cell>
          <cell r="H1557" t="str">
            <v/>
          </cell>
        </row>
        <row r="1558">
          <cell r="G1558" t="e">
            <v>#VALUE!</v>
          </cell>
          <cell r="H1558" t="str">
            <v/>
          </cell>
        </row>
        <row r="1559">
          <cell r="G1559" t="e">
            <v>#VALUE!</v>
          </cell>
          <cell r="H1559" t="str">
            <v/>
          </cell>
        </row>
        <row r="1560">
          <cell r="G1560" t="e">
            <v>#VALUE!</v>
          </cell>
          <cell r="H1560" t="str">
            <v/>
          </cell>
        </row>
        <row r="1561">
          <cell r="G1561" t="e">
            <v>#VALUE!</v>
          </cell>
          <cell r="H1561" t="str">
            <v/>
          </cell>
        </row>
        <row r="1562">
          <cell r="G1562" t="e">
            <v>#VALUE!</v>
          </cell>
          <cell r="H1562" t="str">
            <v/>
          </cell>
        </row>
        <row r="1563">
          <cell r="G1563" t="e">
            <v>#VALUE!</v>
          </cell>
          <cell r="H1563" t="str">
            <v/>
          </cell>
        </row>
        <row r="1564">
          <cell r="G1564" t="e">
            <v>#VALUE!</v>
          </cell>
          <cell r="H1564" t="str">
            <v/>
          </cell>
        </row>
        <row r="1565">
          <cell r="G1565" t="e">
            <v>#VALUE!</v>
          </cell>
          <cell r="H1565" t="str">
            <v/>
          </cell>
        </row>
        <row r="1566">
          <cell r="G1566" t="e">
            <v>#VALUE!</v>
          </cell>
          <cell r="H1566" t="str">
            <v/>
          </cell>
        </row>
        <row r="1567">
          <cell r="G1567" t="e">
            <v>#VALUE!</v>
          </cell>
          <cell r="H1567" t="str">
            <v/>
          </cell>
        </row>
        <row r="1568">
          <cell r="G1568" t="e">
            <v>#VALUE!</v>
          </cell>
          <cell r="H1568" t="str">
            <v/>
          </cell>
        </row>
        <row r="1569">
          <cell r="G1569" t="e">
            <v>#VALUE!</v>
          </cell>
          <cell r="H1569" t="str">
            <v/>
          </cell>
        </row>
        <row r="1570">
          <cell r="G1570" t="e">
            <v>#VALUE!</v>
          </cell>
          <cell r="H1570" t="str">
            <v/>
          </cell>
        </row>
        <row r="1571">
          <cell r="G1571" t="e">
            <v>#VALUE!</v>
          </cell>
          <cell r="H1571" t="str">
            <v/>
          </cell>
        </row>
        <row r="1572">
          <cell r="G1572" t="e">
            <v>#VALUE!</v>
          </cell>
          <cell r="H1572" t="str">
            <v/>
          </cell>
        </row>
        <row r="1573">
          <cell r="G1573" t="e">
            <v>#VALUE!</v>
          </cell>
          <cell r="H1573" t="str">
            <v/>
          </cell>
        </row>
        <row r="1574">
          <cell r="G1574" t="e">
            <v>#VALUE!</v>
          </cell>
          <cell r="H1574" t="str">
            <v/>
          </cell>
        </row>
        <row r="1575">
          <cell r="G1575" t="e">
            <v>#VALUE!</v>
          </cell>
          <cell r="H1575" t="str">
            <v/>
          </cell>
        </row>
        <row r="1576">
          <cell r="G1576" t="e">
            <v>#VALUE!</v>
          </cell>
          <cell r="H1576" t="str">
            <v/>
          </cell>
        </row>
        <row r="1577">
          <cell r="G1577" t="e">
            <v>#VALUE!</v>
          </cell>
          <cell r="H1577" t="str">
            <v/>
          </cell>
        </row>
        <row r="1578">
          <cell r="G1578" t="e">
            <v>#VALUE!</v>
          </cell>
          <cell r="H1578" t="str">
            <v/>
          </cell>
        </row>
        <row r="1579">
          <cell r="G1579" t="e">
            <v>#VALUE!</v>
          </cell>
          <cell r="H1579" t="str">
            <v/>
          </cell>
        </row>
        <row r="1580">
          <cell r="G1580" t="e">
            <v>#VALUE!</v>
          </cell>
          <cell r="H1580" t="str">
            <v/>
          </cell>
        </row>
        <row r="1581">
          <cell r="G1581" t="e">
            <v>#VALUE!</v>
          </cell>
          <cell r="H1581" t="str">
            <v/>
          </cell>
        </row>
        <row r="1582">
          <cell r="G1582" t="e">
            <v>#VALUE!</v>
          </cell>
          <cell r="H1582" t="str">
            <v/>
          </cell>
        </row>
        <row r="1583">
          <cell r="G1583" t="e">
            <v>#VALUE!</v>
          </cell>
          <cell r="H1583" t="str">
            <v/>
          </cell>
        </row>
        <row r="1584">
          <cell r="G1584" t="e">
            <v>#VALUE!</v>
          </cell>
          <cell r="H1584" t="str">
            <v/>
          </cell>
        </row>
        <row r="1585">
          <cell r="G1585" t="e">
            <v>#VALUE!</v>
          </cell>
          <cell r="H1585" t="str">
            <v/>
          </cell>
        </row>
        <row r="1586">
          <cell r="G1586" t="e">
            <v>#VALUE!</v>
          </cell>
          <cell r="H1586" t="str">
            <v/>
          </cell>
        </row>
        <row r="1587">
          <cell r="G1587" t="e">
            <v>#VALUE!</v>
          </cell>
          <cell r="H1587" t="str">
            <v/>
          </cell>
        </row>
        <row r="1588">
          <cell r="G1588" t="e">
            <v>#VALUE!</v>
          </cell>
          <cell r="H1588" t="str">
            <v/>
          </cell>
        </row>
        <row r="1589">
          <cell r="G1589" t="e">
            <v>#VALUE!</v>
          </cell>
          <cell r="H1589" t="str">
            <v/>
          </cell>
        </row>
        <row r="1590">
          <cell r="G1590" t="e">
            <v>#VALUE!</v>
          </cell>
          <cell r="H1590" t="str">
            <v/>
          </cell>
        </row>
        <row r="1591">
          <cell r="G1591" t="e">
            <v>#VALUE!</v>
          </cell>
          <cell r="H1591" t="str">
            <v/>
          </cell>
        </row>
        <row r="1592">
          <cell r="G1592" t="e">
            <v>#VALUE!</v>
          </cell>
          <cell r="H1592" t="str">
            <v/>
          </cell>
        </row>
        <row r="1593">
          <cell r="G1593" t="e">
            <v>#VALUE!</v>
          </cell>
          <cell r="H1593" t="str">
            <v/>
          </cell>
        </row>
        <row r="1594">
          <cell r="G1594" t="e">
            <v>#VALUE!</v>
          </cell>
          <cell r="H1594" t="str">
            <v/>
          </cell>
        </row>
        <row r="1595">
          <cell r="G1595" t="e">
            <v>#VALUE!</v>
          </cell>
          <cell r="H1595" t="str">
            <v/>
          </cell>
        </row>
        <row r="1596">
          <cell r="G1596" t="e">
            <v>#VALUE!</v>
          </cell>
          <cell r="H1596" t="str">
            <v/>
          </cell>
        </row>
        <row r="1597">
          <cell r="G1597" t="e">
            <v>#VALUE!</v>
          </cell>
          <cell r="H1597" t="str">
            <v/>
          </cell>
        </row>
        <row r="1598">
          <cell r="G1598" t="e">
            <v>#VALUE!</v>
          </cell>
          <cell r="H1598" t="str">
            <v/>
          </cell>
        </row>
        <row r="1599">
          <cell r="G1599" t="e">
            <v>#VALUE!</v>
          </cell>
          <cell r="H1599" t="str">
            <v/>
          </cell>
        </row>
        <row r="1600">
          <cell r="G1600" t="e">
            <v>#VALUE!</v>
          </cell>
          <cell r="H1600" t="str">
            <v/>
          </cell>
        </row>
        <row r="1601">
          <cell r="G1601" t="e">
            <v>#VALUE!</v>
          </cell>
          <cell r="H1601" t="str">
            <v/>
          </cell>
        </row>
        <row r="1602">
          <cell r="G1602" t="e">
            <v>#VALUE!</v>
          </cell>
          <cell r="H1602" t="str">
            <v/>
          </cell>
        </row>
        <row r="1603">
          <cell r="G1603" t="e">
            <v>#VALUE!</v>
          </cell>
          <cell r="H1603" t="str">
            <v/>
          </cell>
        </row>
        <row r="1604">
          <cell r="G1604" t="e">
            <v>#VALUE!</v>
          </cell>
          <cell r="H1604" t="str">
            <v/>
          </cell>
        </row>
        <row r="1605">
          <cell r="G1605" t="e">
            <v>#VALUE!</v>
          </cell>
          <cell r="H1605" t="str">
            <v/>
          </cell>
        </row>
        <row r="1606">
          <cell r="G1606" t="e">
            <v>#VALUE!</v>
          </cell>
          <cell r="H1606" t="str">
            <v/>
          </cell>
        </row>
        <row r="1607">
          <cell r="G1607" t="e">
            <v>#VALUE!</v>
          </cell>
          <cell r="H1607" t="str">
            <v/>
          </cell>
        </row>
        <row r="1608">
          <cell r="G1608" t="e">
            <v>#VALUE!</v>
          </cell>
          <cell r="H1608" t="str">
            <v/>
          </cell>
        </row>
        <row r="1609">
          <cell r="G1609" t="e">
            <v>#VALUE!</v>
          </cell>
          <cell r="H1609" t="str">
            <v/>
          </cell>
        </row>
        <row r="1610">
          <cell r="G1610" t="e">
            <v>#VALUE!</v>
          </cell>
          <cell r="H1610" t="str">
            <v/>
          </cell>
        </row>
        <row r="1611">
          <cell r="G1611" t="e">
            <v>#VALUE!</v>
          </cell>
          <cell r="H1611" t="str">
            <v/>
          </cell>
        </row>
        <row r="1612">
          <cell r="G1612" t="e">
            <v>#VALUE!</v>
          </cell>
          <cell r="H1612" t="str">
            <v/>
          </cell>
        </row>
        <row r="1613">
          <cell r="G1613" t="e">
            <v>#VALUE!</v>
          </cell>
          <cell r="H1613" t="str">
            <v/>
          </cell>
        </row>
        <row r="1614">
          <cell r="G1614" t="e">
            <v>#VALUE!</v>
          </cell>
          <cell r="H1614" t="str">
            <v/>
          </cell>
        </row>
        <row r="1615">
          <cell r="G1615" t="e">
            <v>#VALUE!</v>
          </cell>
          <cell r="H1615" t="str">
            <v/>
          </cell>
        </row>
        <row r="1616">
          <cell r="G1616" t="e">
            <v>#VALUE!</v>
          </cell>
          <cell r="H1616" t="str">
            <v/>
          </cell>
        </row>
        <row r="1617">
          <cell r="G1617" t="e">
            <v>#VALUE!</v>
          </cell>
          <cell r="H1617" t="str">
            <v/>
          </cell>
        </row>
        <row r="1618">
          <cell r="G1618" t="e">
            <v>#VALUE!</v>
          </cell>
          <cell r="H1618" t="str">
            <v/>
          </cell>
        </row>
        <row r="1619">
          <cell r="G1619" t="e">
            <v>#VALUE!</v>
          </cell>
          <cell r="H1619" t="str">
            <v/>
          </cell>
        </row>
        <row r="1620">
          <cell r="G1620" t="e">
            <v>#VALUE!</v>
          </cell>
          <cell r="H1620" t="str">
            <v/>
          </cell>
        </row>
        <row r="1621">
          <cell r="G1621" t="e">
            <v>#VALUE!</v>
          </cell>
          <cell r="H1621" t="str">
            <v/>
          </cell>
        </row>
        <row r="1622">
          <cell r="G1622" t="e">
            <v>#VALUE!</v>
          </cell>
          <cell r="H1622" t="str">
            <v/>
          </cell>
        </row>
        <row r="1623">
          <cell r="G1623" t="e">
            <v>#VALUE!</v>
          </cell>
          <cell r="H1623" t="str">
            <v/>
          </cell>
        </row>
        <row r="1624">
          <cell r="G1624" t="e">
            <v>#VALUE!</v>
          </cell>
          <cell r="H1624" t="str">
            <v/>
          </cell>
        </row>
        <row r="1625">
          <cell r="G1625" t="e">
            <v>#VALUE!</v>
          </cell>
          <cell r="H1625" t="str">
            <v/>
          </cell>
        </row>
        <row r="1626">
          <cell r="G1626" t="e">
            <v>#VALUE!</v>
          </cell>
          <cell r="H1626" t="str">
            <v/>
          </cell>
        </row>
        <row r="1627">
          <cell r="G1627" t="e">
            <v>#VALUE!</v>
          </cell>
          <cell r="H1627" t="str">
            <v/>
          </cell>
        </row>
        <row r="1628">
          <cell r="G1628" t="e">
            <v>#VALUE!</v>
          </cell>
          <cell r="H1628" t="str">
            <v/>
          </cell>
        </row>
        <row r="1629">
          <cell r="G1629" t="e">
            <v>#VALUE!</v>
          </cell>
          <cell r="H1629" t="str">
            <v/>
          </cell>
        </row>
        <row r="1630">
          <cell r="G1630" t="e">
            <v>#VALUE!</v>
          </cell>
          <cell r="H1630" t="str">
            <v/>
          </cell>
        </row>
        <row r="1631">
          <cell r="G1631" t="e">
            <v>#VALUE!</v>
          </cell>
          <cell r="H1631" t="str">
            <v/>
          </cell>
        </row>
        <row r="1632">
          <cell r="G1632" t="e">
            <v>#VALUE!</v>
          </cell>
          <cell r="H1632" t="str">
            <v/>
          </cell>
        </row>
        <row r="1633">
          <cell r="G1633" t="e">
            <v>#VALUE!</v>
          </cell>
          <cell r="H1633" t="str">
            <v/>
          </cell>
        </row>
        <row r="1634">
          <cell r="G1634" t="e">
            <v>#VALUE!</v>
          </cell>
          <cell r="H1634" t="str">
            <v/>
          </cell>
        </row>
        <row r="1635">
          <cell r="G1635" t="e">
            <v>#VALUE!</v>
          </cell>
          <cell r="H1635" t="str">
            <v/>
          </cell>
        </row>
        <row r="1636">
          <cell r="G1636" t="e">
            <v>#VALUE!</v>
          </cell>
          <cell r="H1636" t="str">
            <v/>
          </cell>
        </row>
        <row r="1637">
          <cell r="G1637" t="e">
            <v>#VALUE!</v>
          </cell>
          <cell r="H1637" t="str">
            <v/>
          </cell>
        </row>
        <row r="1638">
          <cell r="G1638" t="e">
            <v>#VALUE!</v>
          </cell>
          <cell r="H1638" t="str">
            <v/>
          </cell>
        </row>
        <row r="1639">
          <cell r="G1639" t="e">
            <v>#VALUE!</v>
          </cell>
          <cell r="H1639" t="str">
            <v/>
          </cell>
        </row>
        <row r="1640">
          <cell r="G1640" t="e">
            <v>#VALUE!</v>
          </cell>
          <cell r="H1640" t="str">
            <v/>
          </cell>
        </row>
        <row r="1641">
          <cell r="G1641" t="e">
            <v>#VALUE!</v>
          </cell>
          <cell r="H1641" t="str">
            <v/>
          </cell>
        </row>
        <row r="1642">
          <cell r="G1642" t="e">
            <v>#VALUE!</v>
          </cell>
          <cell r="H1642" t="str">
            <v/>
          </cell>
        </row>
        <row r="1643">
          <cell r="G1643" t="e">
            <v>#VALUE!</v>
          </cell>
          <cell r="H1643" t="str">
            <v/>
          </cell>
        </row>
        <row r="1644">
          <cell r="G1644" t="e">
            <v>#VALUE!</v>
          </cell>
          <cell r="H1644" t="str">
            <v/>
          </cell>
        </row>
        <row r="1645">
          <cell r="G1645" t="e">
            <v>#VALUE!</v>
          </cell>
          <cell r="H1645" t="str">
            <v/>
          </cell>
        </row>
        <row r="1646">
          <cell r="G1646" t="e">
            <v>#VALUE!</v>
          </cell>
          <cell r="H1646" t="str">
            <v/>
          </cell>
        </row>
        <row r="1647">
          <cell r="G1647" t="e">
            <v>#VALUE!</v>
          </cell>
          <cell r="H1647" t="str">
            <v/>
          </cell>
        </row>
        <row r="1648">
          <cell r="G1648" t="e">
            <v>#VALUE!</v>
          </cell>
          <cell r="H1648" t="str">
            <v/>
          </cell>
        </row>
        <row r="1649">
          <cell r="G1649" t="e">
            <v>#VALUE!</v>
          </cell>
          <cell r="H1649" t="str">
            <v/>
          </cell>
        </row>
        <row r="1650">
          <cell r="G1650" t="e">
            <v>#VALUE!</v>
          </cell>
          <cell r="H1650" t="str">
            <v/>
          </cell>
        </row>
        <row r="1651">
          <cell r="G1651" t="e">
            <v>#VALUE!</v>
          </cell>
          <cell r="H1651" t="str">
            <v/>
          </cell>
        </row>
        <row r="1652">
          <cell r="G1652" t="e">
            <v>#VALUE!</v>
          </cell>
          <cell r="H1652" t="str">
            <v/>
          </cell>
        </row>
        <row r="1653">
          <cell r="G1653" t="e">
            <v>#VALUE!</v>
          </cell>
          <cell r="H1653" t="str">
            <v/>
          </cell>
        </row>
        <row r="1654">
          <cell r="G1654" t="e">
            <v>#VALUE!</v>
          </cell>
          <cell r="H1654" t="str">
            <v/>
          </cell>
        </row>
        <row r="1655">
          <cell r="G1655" t="e">
            <v>#VALUE!</v>
          </cell>
          <cell r="H1655" t="str">
            <v/>
          </cell>
        </row>
        <row r="1656">
          <cell r="G1656" t="e">
            <v>#VALUE!</v>
          </cell>
          <cell r="H1656" t="str">
            <v/>
          </cell>
        </row>
        <row r="1657">
          <cell r="G1657" t="e">
            <v>#VALUE!</v>
          </cell>
          <cell r="H1657" t="str">
            <v/>
          </cell>
        </row>
        <row r="1658">
          <cell r="G1658" t="e">
            <v>#VALUE!</v>
          </cell>
          <cell r="H1658" t="str">
            <v/>
          </cell>
        </row>
        <row r="1659">
          <cell r="G1659" t="e">
            <v>#VALUE!</v>
          </cell>
          <cell r="H1659" t="str">
            <v/>
          </cell>
        </row>
        <row r="1660">
          <cell r="G1660" t="e">
            <v>#VALUE!</v>
          </cell>
          <cell r="H1660" t="str">
            <v/>
          </cell>
        </row>
        <row r="1661">
          <cell r="G1661" t="e">
            <v>#VALUE!</v>
          </cell>
          <cell r="H1661" t="str">
            <v/>
          </cell>
        </row>
        <row r="1662">
          <cell r="G1662" t="e">
            <v>#VALUE!</v>
          </cell>
          <cell r="H1662" t="str">
            <v/>
          </cell>
        </row>
        <row r="1663">
          <cell r="G1663" t="e">
            <v>#VALUE!</v>
          </cell>
          <cell r="H1663" t="str">
            <v/>
          </cell>
        </row>
        <row r="1664">
          <cell r="G1664" t="e">
            <v>#VALUE!</v>
          </cell>
          <cell r="H1664" t="str">
            <v/>
          </cell>
        </row>
        <row r="1665">
          <cell r="G1665" t="e">
            <v>#VALUE!</v>
          </cell>
          <cell r="H1665" t="str">
            <v/>
          </cell>
        </row>
        <row r="1666">
          <cell r="G1666" t="e">
            <v>#VALUE!</v>
          </cell>
          <cell r="H1666" t="str">
            <v/>
          </cell>
        </row>
        <row r="1667">
          <cell r="G1667" t="e">
            <v>#VALUE!</v>
          </cell>
          <cell r="H1667" t="str">
            <v/>
          </cell>
        </row>
        <row r="1668">
          <cell r="G1668" t="e">
            <v>#VALUE!</v>
          </cell>
          <cell r="H1668" t="str">
            <v/>
          </cell>
        </row>
        <row r="1669">
          <cell r="G1669" t="e">
            <v>#VALUE!</v>
          </cell>
          <cell r="H1669" t="str">
            <v/>
          </cell>
        </row>
        <row r="1670">
          <cell r="G1670" t="e">
            <v>#VALUE!</v>
          </cell>
          <cell r="H1670" t="str">
            <v/>
          </cell>
        </row>
        <row r="1671">
          <cell r="G1671" t="e">
            <v>#VALUE!</v>
          </cell>
          <cell r="H1671" t="str">
            <v/>
          </cell>
        </row>
        <row r="1672">
          <cell r="G1672" t="e">
            <v>#VALUE!</v>
          </cell>
          <cell r="H1672" t="str">
            <v/>
          </cell>
        </row>
        <row r="1673">
          <cell r="G1673" t="e">
            <v>#VALUE!</v>
          </cell>
          <cell r="H1673" t="str">
            <v/>
          </cell>
        </row>
        <row r="1674">
          <cell r="G1674" t="e">
            <v>#VALUE!</v>
          </cell>
          <cell r="H1674" t="str">
            <v/>
          </cell>
        </row>
        <row r="1675">
          <cell r="G1675" t="e">
            <v>#VALUE!</v>
          </cell>
          <cell r="H1675" t="str">
            <v/>
          </cell>
        </row>
        <row r="1676">
          <cell r="G1676" t="e">
            <v>#VALUE!</v>
          </cell>
          <cell r="H1676" t="str">
            <v/>
          </cell>
        </row>
        <row r="1677">
          <cell r="G1677" t="e">
            <v>#VALUE!</v>
          </cell>
          <cell r="H1677" t="str">
            <v/>
          </cell>
        </row>
        <row r="1678">
          <cell r="G1678" t="e">
            <v>#VALUE!</v>
          </cell>
          <cell r="H1678" t="str">
            <v/>
          </cell>
        </row>
        <row r="1679">
          <cell r="G1679" t="e">
            <v>#VALUE!</v>
          </cell>
          <cell r="H1679" t="str">
            <v/>
          </cell>
        </row>
        <row r="1680">
          <cell r="G1680" t="e">
            <v>#VALUE!</v>
          </cell>
          <cell r="H1680" t="str">
            <v/>
          </cell>
        </row>
        <row r="1681">
          <cell r="G1681" t="e">
            <v>#VALUE!</v>
          </cell>
          <cell r="H1681" t="str">
            <v/>
          </cell>
        </row>
        <row r="1682">
          <cell r="G1682" t="e">
            <v>#VALUE!</v>
          </cell>
          <cell r="H1682" t="str">
            <v/>
          </cell>
        </row>
        <row r="1683">
          <cell r="G1683" t="e">
            <v>#VALUE!</v>
          </cell>
          <cell r="H1683" t="str">
            <v/>
          </cell>
        </row>
        <row r="1684">
          <cell r="G1684" t="e">
            <v>#VALUE!</v>
          </cell>
          <cell r="H1684" t="str">
            <v/>
          </cell>
        </row>
        <row r="1685">
          <cell r="G1685" t="e">
            <v>#VALUE!</v>
          </cell>
          <cell r="H1685" t="str">
            <v/>
          </cell>
        </row>
        <row r="1686">
          <cell r="G1686" t="e">
            <v>#VALUE!</v>
          </cell>
          <cell r="H1686" t="str">
            <v/>
          </cell>
        </row>
        <row r="1687">
          <cell r="G1687" t="e">
            <v>#VALUE!</v>
          </cell>
          <cell r="H1687" t="str">
            <v/>
          </cell>
        </row>
        <row r="1688">
          <cell r="G1688" t="e">
            <v>#VALUE!</v>
          </cell>
          <cell r="H1688" t="str">
            <v/>
          </cell>
        </row>
        <row r="1689">
          <cell r="G1689" t="e">
            <v>#VALUE!</v>
          </cell>
          <cell r="H1689" t="str">
            <v/>
          </cell>
        </row>
        <row r="1690">
          <cell r="G1690" t="e">
            <v>#VALUE!</v>
          </cell>
          <cell r="H1690" t="str">
            <v/>
          </cell>
        </row>
        <row r="1691">
          <cell r="G1691" t="e">
            <v>#VALUE!</v>
          </cell>
          <cell r="H1691" t="str">
            <v/>
          </cell>
        </row>
        <row r="1692">
          <cell r="G1692" t="e">
            <v>#VALUE!</v>
          </cell>
          <cell r="H1692" t="str">
            <v/>
          </cell>
        </row>
        <row r="1693">
          <cell r="G1693" t="e">
            <v>#VALUE!</v>
          </cell>
          <cell r="H1693" t="str">
            <v/>
          </cell>
        </row>
        <row r="1694">
          <cell r="G1694" t="e">
            <v>#VALUE!</v>
          </cell>
          <cell r="H1694" t="str">
            <v/>
          </cell>
        </row>
        <row r="1695">
          <cell r="G1695" t="e">
            <v>#VALUE!</v>
          </cell>
          <cell r="H1695" t="str">
            <v/>
          </cell>
        </row>
        <row r="1696">
          <cell r="G1696" t="e">
            <v>#VALUE!</v>
          </cell>
          <cell r="H1696" t="str">
            <v/>
          </cell>
        </row>
        <row r="1697">
          <cell r="G1697" t="e">
            <v>#VALUE!</v>
          </cell>
          <cell r="H1697" t="str">
            <v/>
          </cell>
        </row>
        <row r="1698">
          <cell r="G1698" t="e">
            <v>#VALUE!</v>
          </cell>
          <cell r="H1698" t="str">
            <v/>
          </cell>
        </row>
        <row r="1699">
          <cell r="G1699" t="e">
            <v>#VALUE!</v>
          </cell>
          <cell r="H1699" t="str">
            <v/>
          </cell>
        </row>
        <row r="1700">
          <cell r="G1700" t="e">
            <v>#VALUE!</v>
          </cell>
          <cell r="H1700" t="str">
            <v/>
          </cell>
        </row>
        <row r="1701">
          <cell r="G1701" t="e">
            <v>#VALUE!</v>
          </cell>
          <cell r="H1701" t="str">
            <v/>
          </cell>
        </row>
        <row r="1702">
          <cell r="G1702" t="e">
            <v>#VALUE!</v>
          </cell>
          <cell r="H1702" t="str">
            <v/>
          </cell>
        </row>
        <row r="1703">
          <cell r="G1703" t="e">
            <v>#VALUE!</v>
          </cell>
          <cell r="H1703" t="str">
            <v/>
          </cell>
        </row>
        <row r="1704">
          <cell r="G1704" t="e">
            <v>#VALUE!</v>
          </cell>
          <cell r="H1704" t="str">
            <v/>
          </cell>
        </row>
        <row r="1705">
          <cell r="G1705" t="e">
            <v>#VALUE!</v>
          </cell>
          <cell r="H1705" t="str">
            <v/>
          </cell>
        </row>
        <row r="1706">
          <cell r="G1706" t="e">
            <v>#VALUE!</v>
          </cell>
          <cell r="H1706" t="str">
            <v/>
          </cell>
        </row>
        <row r="1707">
          <cell r="G1707" t="e">
            <v>#VALUE!</v>
          </cell>
          <cell r="H1707" t="str">
            <v/>
          </cell>
        </row>
        <row r="1708">
          <cell r="G1708" t="e">
            <v>#VALUE!</v>
          </cell>
          <cell r="H1708" t="str">
            <v/>
          </cell>
        </row>
        <row r="1709">
          <cell r="G1709" t="e">
            <v>#VALUE!</v>
          </cell>
          <cell r="H1709" t="str">
            <v/>
          </cell>
        </row>
        <row r="1710">
          <cell r="G1710" t="e">
            <v>#VALUE!</v>
          </cell>
          <cell r="H1710" t="str">
            <v/>
          </cell>
        </row>
        <row r="1711">
          <cell r="G1711" t="e">
            <v>#VALUE!</v>
          </cell>
          <cell r="H1711" t="str">
            <v/>
          </cell>
        </row>
        <row r="1712">
          <cell r="G1712" t="e">
            <v>#VALUE!</v>
          </cell>
          <cell r="H1712" t="str">
            <v/>
          </cell>
        </row>
        <row r="1713">
          <cell r="G1713" t="e">
            <v>#VALUE!</v>
          </cell>
          <cell r="H1713" t="str">
            <v/>
          </cell>
        </row>
        <row r="1714">
          <cell r="G1714" t="e">
            <v>#VALUE!</v>
          </cell>
          <cell r="H1714" t="str">
            <v/>
          </cell>
        </row>
        <row r="1715">
          <cell r="G1715" t="e">
            <v>#VALUE!</v>
          </cell>
          <cell r="H1715" t="str">
            <v/>
          </cell>
        </row>
        <row r="1716">
          <cell r="G1716" t="e">
            <v>#VALUE!</v>
          </cell>
          <cell r="H1716" t="str">
            <v/>
          </cell>
        </row>
        <row r="1717">
          <cell r="G1717" t="e">
            <v>#VALUE!</v>
          </cell>
          <cell r="H1717" t="str">
            <v/>
          </cell>
        </row>
        <row r="1718">
          <cell r="G1718" t="e">
            <v>#VALUE!</v>
          </cell>
          <cell r="H1718" t="str">
            <v/>
          </cell>
        </row>
        <row r="1719">
          <cell r="G1719" t="e">
            <v>#VALUE!</v>
          </cell>
          <cell r="H1719" t="str">
            <v/>
          </cell>
        </row>
        <row r="1720">
          <cell r="G1720" t="e">
            <v>#VALUE!</v>
          </cell>
          <cell r="H1720" t="str">
            <v/>
          </cell>
        </row>
        <row r="1721">
          <cell r="G1721" t="e">
            <v>#VALUE!</v>
          </cell>
          <cell r="H1721" t="str">
            <v/>
          </cell>
        </row>
        <row r="1722">
          <cell r="G1722" t="e">
            <v>#VALUE!</v>
          </cell>
          <cell r="H1722" t="str">
            <v/>
          </cell>
        </row>
        <row r="1723">
          <cell r="G1723" t="e">
            <v>#VALUE!</v>
          </cell>
          <cell r="H1723" t="str">
            <v/>
          </cell>
        </row>
        <row r="1724">
          <cell r="G1724" t="e">
            <v>#VALUE!</v>
          </cell>
          <cell r="H1724" t="str">
            <v/>
          </cell>
        </row>
      </sheetData>
      <sheetData sheetId="18">
        <row r="1200">
          <cell r="M1200">
            <v>43776</v>
          </cell>
          <cell r="N1200">
            <v>51.2</v>
          </cell>
        </row>
        <row r="1201">
          <cell r="M1201">
            <v>43777</v>
          </cell>
          <cell r="N1201">
            <v>51.2</v>
          </cell>
        </row>
        <row r="1202">
          <cell r="M1202">
            <v>43780</v>
          </cell>
          <cell r="N1202">
            <v>51.2</v>
          </cell>
        </row>
        <row r="1203">
          <cell r="M1203">
            <v>43781</v>
          </cell>
          <cell r="N1203">
            <v>51.2</v>
          </cell>
        </row>
        <row r="1204">
          <cell r="M1204">
            <v>43782</v>
          </cell>
          <cell r="N1204">
            <v>50.75</v>
          </cell>
        </row>
        <row r="1205">
          <cell r="M1205">
            <v>43783</v>
          </cell>
          <cell r="N1205">
            <v>51</v>
          </cell>
        </row>
        <row r="1206">
          <cell r="M1206">
            <v>43784</v>
          </cell>
          <cell r="N1206">
            <v>51</v>
          </cell>
        </row>
        <row r="1207">
          <cell r="M1207">
            <v>43787</v>
          </cell>
          <cell r="N1207">
            <v>51</v>
          </cell>
        </row>
        <row r="1208">
          <cell r="M1208">
            <v>43788</v>
          </cell>
          <cell r="N1208">
            <v>50.5</v>
          </cell>
        </row>
        <row r="1209">
          <cell r="M1209">
            <v>43789</v>
          </cell>
          <cell r="N1209">
            <v>49</v>
          </cell>
        </row>
        <row r="1210">
          <cell r="M1210">
            <v>43790</v>
          </cell>
          <cell r="N1210">
            <v>44.9</v>
          </cell>
        </row>
        <row r="1211">
          <cell r="M1211">
            <v>43791</v>
          </cell>
          <cell r="N1211">
            <v>47.5</v>
          </cell>
        </row>
        <row r="1212">
          <cell r="M1212">
            <v>43794</v>
          </cell>
          <cell r="N1212">
            <v>47.5</v>
          </cell>
        </row>
        <row r="1213">
          <cell r="M1213">
            <v>43795</v>
          </cell>
          <cell r="N1213">
            <v>48.5</v>
          </cell>
        </row>
        <row r="1214">
          <cell r="M1214">
            <v>43796</v>
          </cell>
          <cell r="N1214">
            <v>47</v>
          </cell>
        </row>
        <row r="1215">
          <cell r="M1215">
            <v>43797</v>
          </cell>
          <cell r="N1215">
            <v>47</v>
          </cell>
        </row>
        <row r="1216">
          <cell r="M1216">
            <v>43798</v>
          </cell>
          <cell r="N1216">
            <v>47</v>
          </cell>
        </row>
        <row r="1217">
          <cell r="M1217">
            <v>43801</v>
          </cell>
          <cell r="N1217">
            <v>45.8</v>
          </cell>
        </row>
        <row r="1218">
          <cell r="M1218">
            <v>43802</v>
          </cell>
          <cell r="N1218">
            <v>45.5</v>
          </cell>
        </row>
        <row r="1219">
          <cell r="M1219">
            <v>43804</v>
          </cell>
          <cell r="N1219">
            <v>43.7</v>
          </cell>
        </row>
        <row r="1220">
          <cell r="M1220">
            <v>43805</v>
          </cell>
          <cell r="N1220">
            <v>44.2</v>
          </cell>
        </row>
        <row r="1221">
          <cell r="M1221">
            <v>43807</v>
          </cell>
          <cell r="N1221">
            <v>44.5</v>
          </cell>
        </row>
        <row r="1222">
          <cell r="M1222">
            <v>43808</v>
          </cell>
          <cell r="N1222">
            <v>44.2</v>
          </cell>
        </row>
        <row r="1223">
          <cell r="M1223">
            <v>43809</v>
          </cell>
          <cell r="N1223">
            <v>44.1</v>
          </cell>
        </row>
        <row r="1224">
          <cell r="M1224">
            <v>43810</v>
          </cell>
          <cell r="N1224">
            <v>44</v>
          </cell>
        </row>
        <row r="1225">
          <cell r="M1225">
            <v>43811</v>
          </cell>
          <cell r="N1225">
            <v>44.2</v>
          </cell>
        </row>
        <row r="1226">
          <cell r="M1226">
            <v>43815</v>
          </cell>
          <cell r="N1226">
            <v>42.15</v>
          </cell>
        </row>
        <row r="1227">
          <cell r="M1227">
            <v>43816</v>
          </cell>
          <cell r="N1227">
            <v>41.4</v>
          </cell>
        </row>
        <row r="1228">
          <cell r="M1228">
            <v>43819</v>
          </cell>
          <cell r="N1228">
            <v>39</v>
          </cell>
        </row>
        <row r="1229">
          <cell r="M1229">
            <v>43822</v>
          </cell>
          <cell r="N1229">
            <v>39</v>
          </cell>
        </row>
        <row r="1230">
          <cell r="M1230">
            <v>43823</v>
          </cell>
          <cell r="N1230">
            <v>39</v>
          </cell>
        </row>
        <row r="1231">
          <cell r="M1231">
            <v>43826</v>
          </cell>
          <cell r="N1231">
            <v>39</v>
          </cell>
        </row>
        <row r="1232">
          <cell r="M1232">
            <v>43829</v>
          </cell>
          <cell r="N1232">
            <v>39</v>
          </cell>
        </row>
        <row r="1233">
          <cell r="M1233">
            <v>43830</v>
          </cell>
          <cell r="N1233">
            <v>39</v>
          </cell>
        </row>
        <row r="1234">
          <cell r="M1234">
            <v>43832</v>
          </cell>
          <cell r="N1234">
            <v>38.9</v>
          </cell>
        </row>
        <row r="1235">
          <cell r="M1235">
            <v>43833</v>
          </cell>
          <cell r="N1235">
            <v>37.65</v>
          </cell>
        </row>
        <row r="1236">
          <cell r="M1236">
            <v>43836</v>
          </cell>
          <cell r="N1236">
            <v>37.15</v>
          </cell>
        </row>
        <row r="1237">
          <cell r="M1237">
            <v>43837</v>
          </cell>
          <cell r="N1237">
            <v>32.9</v>
          </cell>
        </row>
        <row r="1238">
          <cell r="M1238">
            <v>43838</v>
          </cell>
          <cell r="N1238">
            <v>33.25</v>
          </cell>
        </row>
        <row r="1239">
          <cell r="M1239">
            <v>43839</v>
          </cell>
          <cell r="N1239">
            <v>34.200000000000003</v>
          </cell>
        </row>
        <row r="1240">
          <cell r="M1240">
            <v>43840</v>
          </cell>
          <cell r="N1240">
            <v>36</v>
          </cell>
        </row>
        <row r="1241">
          <cell r="M1241">
            <v>43843</v>
          </cell>
          <cell r="N1241">
            <v>36.200000000000003</v>
          </cell>
        </row>
        <row r="1242">
          <cell r="M1242">
            <v>43844</v>
          </cell>
          <cell r="N1242">
            <v>36.200000000000003</v>
          </cell>
        </row>
        <row r="1243">
          <cell r="M1243">
            <v>43845</v>
          </cell>
          <cell r="N1243">
            <v>36</v>
          </cell>
        </row>
        <row r="1244">
          <cell r="M1244">
            <v>43846</v>
          </cell>
          <cell r="N1244">
            <v>36</v>
          </cell>
        </row>
        <row r="1245">
          <cell r="M1245">
            <v>43847</v>
          </cell>
          <cell r="N1245">
            <v>36.200000000000003</v>
          </cell>
        </row>
        <row r="1246">
          <cell r="M1246">
            <v>43850</v>
          </cell>
          <cell r="N1246">
            <v>36</v>
          </cell>
        </row>
        <row r="1247">
          <cell r="M1247">
            <v>43851</v>
          </cell>
          <cell r="N1247">
            <v>36</v>
          </cell>
        </row>
        <row r="1248">
          <cell r="M1248">
            <v>43852</v>
          </cell>
          <cell r="N1248">
            <v>36</v>
          </cell>
        </row>
        <row r="1249">
          <cell r="M1249">
            <v>43853</v>
          </cell>
          <cell r="N1249">
            <v>36.75</v>
          </cell>
        </row>
        <row r="1250">
          <cell r="M1250">
            <v>43854</v>
          </cell>
          <cell r="N1250">
            <v>36.75</v>
          </cell>
        </row>
        <row r="1251">
          <cell r="M1251">
            <v>43858</v>
          </cell>
          <cell r="N1251">
            <v>37.5</v>
          </cell>
        </row>
        <row r="1252">
          <cell r="M1252">
            <v>43859</v>
          </cell>
          <cell r="N1252">
            <v>42</v>
          </cell>
        </row>
        <row r="1253">
          <cell r="M1253">
            <v>43860</v>
          </cell>
          <cell r="N1253">
            <v>42.1</v>
          </cell>
        </row>
        <row r="1254">
          <cell r="M1254">
            <v>43861</v>
          </cell>
          <cell r="N1254">
            <v>46</v>
          </cell>
        </row>
        <row r="1255">
          <cell r="M1255">
            <v>43864</v>
          </cell>
          <cell r="N1255">
            <v>43</v>
          </cell>
        </row>
        <row r="1256">
          <cell r="M1256">
            <v>43865</v>
          </cell>
          <cell r="N1256">
            <v>36</v>
          </cell>
        </row>
        <row r="1257">
          <cell r="M1257">
            <v>43866</v>
          </cell>
          <cell r="N1257">
            <v>34.5</v>
          </cell>
        </row>
        <row r="1258">
          <cell r="M1258">
            <v>43867</v>
          </cell>
          <cell r="N1258">
            <v>44.5</v>
          </cell>
        </row>
        <row r="1259">
          <cell r="M1259">
            <v>43868</v>
          </cell>
          <cell r="N1259">
            <v>38</v>
          </cell>
        </row>
        <row r="1260">
          <cell r="M1260">
            <v>43871</v>
          </cell>
          <cell r="N1260">
            <v>36</v>
          </cell>
        </row>
        <row r="1261">
          <cell r="M1261">
            <v>43872</v>
          </cell>
          <cell r="N1261">
            <v>36</v>
          </cell>
        </row>
        <row r="1262">
          <cell r="M1262">
            <v>43873</v>
          </cell>
          <cell r="N1262">
            <v>32.5</v>
          </cell>
        </row>
        <row r="1263">
          <cell r="M1263">
            <v>43874</v>
          </cell>
          <cell r="N1263">
            <v>35.5</v>
          </cell>
        </row>
        <row r="1264">
          <cell r="M1264">
            <v>43875</v>
          </cell>
          <cell r="N1264">
            <v>35.5</v>
          </cell>
        </row>
        <row r="1265">
          <cell r="M1265">
            <v>43878</v>
          </cell>
          <cell r="N1265">
            <v>34</v>
          </cell>
        </row>
        <row r="1266">
          <cell r="M1266">
            <v>43879</v>
          </cell>
          <cell r="N1266">
            <v>33.25</v>
          </cell>
        </row>
        <row r="1267">
          <cell r="M1267">
            <v>43880</v>
          </cell>
          <cell r="N1267">
            <v>35</v>
          </cell>
        </row>
        <row r="1268">
          <cell r="M1268">
            <v>43881</v>
          </cell>
          <cell r="N1268">
            <v>34.6</v>
          </cell>
        </row>
        <row r="1269">
          <cell r="M1269">
            <v>43882</v>
          </cell>
          <cell r="N1269">
            <v>35</v>
          </cell>
        </row>
        <row r="1270">
          <cell r="M1270">
            <v>43885</v>
          </cell>
          <cell r="N1270">
            <v>35</v>
          </cell>
        </row>
        <row r="1271">
          <cell r="M1271">
            <v>43886</v>
          </cell>
          <cell r="N1271">
            <v>34</v>
          </cell>
        </row>
        <row r="1272">
          <cell r="M1272">
            <v>43887</v>
          </cell>
          <cell r="N1272">
            <v>34</v>
          </cell>
        </row>
        <row r="1273">
          <cell r="M1273">
            <v>43888</v>
          </cell>
          <cell r="N1273">
            <v>34</v>
          </cell>
        </row>
        <row r="1274">
          <cell r="M1274">
            <v>43889</v>
          </cell>
          <cell r="N1274">
            <v>34</v>
          </cell>
        </row>
        <row r="1275">
          <cell r="M1275">
            <v>43892</v>
          </cell>
          <cell r="N1275">
            <v>34</v>
          </cell>
        </row>
        <row r="1276">
          <cell r="M1276">
            <v>43893</v>
          </cell>
          <cell r="N1276">
            <v>34</v>
          </cell>
        </row>
        <row r="1277">
          <cell r="M1277">
            <v>43894</v>
          </cell>
          <cell r="N1277">
            <v>34</v>
          </cell>
        </row>
        <row r="1278">
          <cell r="M1278">
            <v>43895</v>
          </cell>
          <cell r="N1278">
            <v>34</v>
          </cell>
        </row>
        <row r="1279">
          <cell r="M1279">
            <v>43896</v>
          </cell>
          <cell r="N1279">
            <v>34</v>
          </cell>
        </row>
        <row r="1280">
          <cell r="M1280">
            <v>43899</v>
          </cell>
          <cell r="N1280">
            <v>34</v>
          </cell>
        </row>
        <row r="1281">
          <cell r="M1281">
            <v>43900</v>
          </cell>
          <cell r="N1281">
            <v>34</v>
          </cell>
        </row>
        <row r="1282">
          <cell r="M1282">
            <v>43901</v>
          </cell>
          <cell r="N1282">
            <v>34</v>
          </cell>
        </row>
        <row r="1283">
          <cell r="M1283">
            <v>43902</v>
          </cell>
          <cell r="N1283">
            <v>33.9</v>
          </cell>
        </row>
        <row r="1284">
          <cell r="M1284">
            <v>43903</v>
          </cell>
          <cell r="N1284">
            <v>33.75</v>
          </cell>
        </row>
        <row r="1285">
          <cell r="M1285">
            <v>43906</v>
          </cell>
          <cell r="N1285">
            <v>33.5</v>
          </cell>
        </row>
        <row r="1286">
          <cell r="M1286">
            <v>43907</v>
          </cell>
          <cell r="N1286">
            <v>31.6</v>
          </cell>
        </row>
        <row r="1287">
          <cell r="M1287">
            <v>43908</v>
          </cell>
          <cell r="N1287">
            <v>31.4</v>
          </cell>
        </row>
        <row r="1288">
          <cell r="M1288">
            <v>43909</v>
          </cell>
          <cell r="N1288">
            <v>31.6</v>
          </cell>
        </row>
        <row r="1289">
          <cell r="M1289">
            <v>43910</v>
          </cell>
          <cell r="N1289">
            <v>31.25</v>
          </cell>
        </row>
        <row r="1290">
          <cell r="M1290">
            <v>43913</v>
          </cell>
          <cell r="N1290">
            <v>31.25</v>
          </cell>
        </row>
        <row r="1291">
          <cell r="M1291">
            <v>43914</v>
          </cell>
          <cell r="N1291">
            <v>29.5</v>
          </cell>
        </row>
        <row r="1292">
          <cell r="M1292">
            <v>43915</v>
          </cell>
          <cell r="N1292">
            <v>28.6</v>
          </cell>
        </row>
        <row r="1293">
          <cell r="M1293">
            <v>43916</v>
          </cell>
          <cell r="N1293">
            <v>28.45</v>
          </cell>
        </row>
        <row r="1294">
          <cell r="M1294">
            <v>43917</v>
          </cell>
          <cell r="N1294">
            <v>28.1</v>
          </cell>
        </row>
        <row r="1295">
          <cell r="M1295">
            <v>43921</v>
          </cell>
          <cell r="N1295">
            <v>28</v>
          </cell>
        </row>
        <row r="1296">
          <cell r="M1296">
            <v>43922</v>
          </cell>
          <cell r="N1296">
            <v>28</v>
          </cell>
        </row>
        <row r="1297">
          <cell r="M1297">
            <v>43923</v>
          </cell>
          <cell r="N1297">
            <v>27</v>
          </cell>
        </row>
        <row r="1298">
          <cell r="M1298">
            <v>43924</v>
          </cell>
          <cell r="N1298">
            <v>27</v>
          </cell>
        </row>
        <row r="1299">
          <cell r="M1299">
            <v>43927</v>
          </cell>
          <cell r="N1299">
            <v>27</v>
          </cell>
        </row>
        <row r="1300">
          <cell r="M1300">
            <v>43928</v>
          </cell>
          <cell r="N1300">
            <v>27.25</v>
          </cell>
        </row>
        <row r="1301">
          <cell r="M1301">
            <v>43929</v>
          </cell>
          <cell r="N1301">
            <v>28.25</v>
          </cell>
        </row>
        <row r="1302">
          <cell r="M1302">
            <v>43930</v>
          </cell>
          <cell r="N1302">
            <v>28.75</v>
          </cell>
        </row>
        <row r="1303">
          <cell r="M1303">
            <v>43935</v>
          </cell>
          <cell r="N1303">
            <v>30.25</v>
          </cell>
        </row>
        <row r="1304">
          <cell r="M1304">
            <v>43936</v>
          </cell>
          <cell r="N1304">
            <v>30.25</v>
          </cell>
        </row>
        <row r="1305">
          <cell r="M1305">
            <v>43937</v>
          </cell>
          <cell r="N1305">
            <v>31.5</v>
          </cell>
        </row>
        <row r="1306">
          <cell r="M1306">
            <v>43938</v>
          </cell>
          <cell r="N1306">
            <v>31.5</v>
          </cell>
        </row>
        <row r="1307">
          <cell r="M1307">
            <v>43941</v>
          </cell>
          <cell r="N1307">
            <v>33</v>
          </cell>
        </row>
        <row r="1308">
          <cell r="M1308">
            <v>43942</v>
          </cell>
          <cell r="N1308">
            <v>33.5</v>
          </cell>
        </row>
        <row r="1309">
          <cell r="M1309">
            <v>43943</v>
          </cell>
          <cell r="N1309">
            <v>33.25</v>
          </cell>
        </row>
        <row r="1310">
          <cell r="M1310">
            <v>43944</v>
          </cell>
          <cell r="N1310">
            <v>32.4</v>
          </cell>
        </row>
        <row r="1311">
          <cell r="M1311">
            <v>43945</v>
          </cell>
          <cell r="N1311">
            <v>31.6</v>
          </cell>
        </row>
        <row r="1312">
          <cell r="M1312">
            <v>43948</v>
          </cell>
          <cell r="N1312">
            <v>31.6</v>
          </cell>
        </row>
        <row r="1313">
          <cell r="M1313">
            <v>43949</v>
          </cell>
          <cell r="N1313">
            <v>29.25</v>
          </cell>
        </row>
        <row r="1314">
          <cell r="M1314">
            <v>43950</v>
          </cell>
          <cell r="N1314">
            <v>31.5</v>
          </cell>
        </row>
        <row r="1315">
          <cell r="M1315">
            <v>43951</v>
          </cell>
          <cell r="N1315">
            <v>31.5</v>
          </cell>
        </row>
        <row r="1316">
          <cell r="M1316">
            <v>43952</v>
          </cell>
          <cell r="N1316">
            <v>31.5</v>
          </cell>
        </row>
        <row r="1317">
          <cell r="M1317">
            <v>43955</v>
          </cell>
          <cell r="N1317">
            <v>31.5</v>
          </cell>
        </row>
        <row r="1318">
          <cell r="M1318">
            <v>43957</v>
          </cell>
          <cell r="N1318">
            <v>31.5</v>
          </cell>
        </row>
        <row r="1319">
          <cell r="M1319">
            <v>43958</v>
          </cell>
          <cell r="N1319">
            <v>32.5</v>
          </cell>
        </row>
        <row r="1320">
          <cell r="M1320">
            <v>43959</v>
          </cell>
          <cell r="N1320">
            <v>32.25</v>
          </cell>
        </row>
        <row r="1321">
          <cell r="M1321">
            <v>43962</v>
          </cell>
          <cell r="N1321">
            <v>32.25</v>
          </cell>
        </row>
        <row r="1322">
          <cell r="M1322">
            <v>43963</v>
          </cell>
          <cell r="N1322">
            <v>32</v>
          </cell>
        </row>
        <row r="1323">
          <cell r="M1323">
            <v>43964</v>
          </cell>
          <cell r="N1323">
            <v>32.75</v>
          </cell>
        </row>
        <row r="1324">
          <cell r="M1324">
            <v>43965</v>
          </cell>
          <cell r="N1324">
            <v>32.200000000000003</v>
          </cell>
        </row>
        <row r="1325">
          <cell r="M1325">
            <v>43966</v>
          </cell>
          <cell r="N1325">
            <v>32.1</v>
          </cell>
        </row>
        <row r="1326">
          <cell r="M1326">
            <v>43969</v>
          </cell>
          <cell r="N1326">
            <v>32.299999999999997</v>
          </cell>
        </row>
        <row r="1327">
          <cell r="M1327">
            <v>43970</v>
          </cell>
          <cell r="N1327">
            <v>32.75</v>
          </cell>
        </row>
        <row r="1328">
          <cell r="M1328">
            <v>43971</v>
          </cell>
          <cell r="N1328">
            <v>32.75</v>
          </cell>
        </row>
        <row r="1329">
          <cell r="M1329">
            <v>43972</v>
          </cell>
          <cell r="N1329">
            <v>32.75</v>
          </cell>
        </row>
        <row r="1330">
          <cell r="M1330">
            <v>43973</v>
          </cell>
          <cell r="N1330">
            <v>32.299999999999997</v>
          </cell>
        </row>
        <row r="1331">
          <cell r="M1331">
            <v>43976</v>
          </cell>
          <cell r="N1331">
            <v>32.299999999999997</v>
          </cell>
        </row>
        <row r="1332">
          <cell r="M1332">
            <v>43977</v>
          </cell>
          <cell r="N1332">
            <v>32.299999999999997</v>
          </cell>
        </row>
        <row r="1333">
          <cell r="M1333">
            <v>43978</v>
          </cell>
          <cell r="N1333">
            <v>32.549999999999997</v>
          </cell>
        </row>
        <row r="1334">
          <cell r="M1334">
            <v>43979</v>
          </cell>
          <cell r="N1334">
            <v>33</v>
          </cell>
        </row>
        <row r="1335">
          <cell r="M1335">
            <v>43980</v>
          </cell>
          <cell r="N1335">
            <v>33.1</v>
          </cell>
        </row>
        <row r="1336">
          <cell r="M1336">
            <v>43983</v>
          </cell>
          <cell r="N1336">
            <v>33.1</v>
          </cell>
        </row>
        <row r="1337">
          <cell r="M1337">
            <v>43984</v>
          </cell>
          <cell r="N1337">
            <v>33.799999999999997</v>
          </cell>
        </row>
        <row r="1338">
          <cell r="M1338">
            <v>43985</v>
          </cell>
          <cell r="N1338">
            <v>33.799999999999997</v>
          </cell>
        </row>
        <row r="1339">
          <cell r="M1339">
            <v>43986</v>
          </cell>
          <cell r="N1339">
            <v>34.1</v>
          </cell>
        </row>
        <row r="1340">
          <cell r="M1340">
            <v>43987</v>
          </cell>
          <cell r="N1340">
            <v>34.1</v>
          </cell>
        </row>
        <row r="1341">
          <cell r="M1341">
            <v>43991</v>
          </cell>
          <cell r="N1341">
            <v>34.5</v>
          </cell>
        </row>
        <row r="1342">
          <cell r="M1342">
            <v>43992</v>
          </cell>
          <cell r="N1342">
            <v>35.25</v>
          </cell>
        </row>
        <row r="1343">
          <cell r="M1343">
            <v>43993</v>
          </cell>
          <cell r="N1343">
            <v>35.5</v>
          </cell>
        </row>
        <row r="1344">
          <cell r="M1344">
            <v>43994</v>
          </cell>
          <cell r="N1344">
            <v>35.5</v>
          </cell>
        </row>
        <row r="1345">
          <cell r="M1345">
            <v>43997</v>
          </cell>
          <cell r="N1345">
            <v>37</v>
          </cell>
        </row>
        <row r="1346">
          <cell r="M1346">
            <v>43999</v>
          </cell>
          <cell r="N1346">
            <v>38.35</v>
          </cell>
        </row>
        <row r="1347">
          <cell r="M1347">
            <v>44000</v>
          </cell>
          <cell r="N1347">
            <v>38.35</v>
          </cell>
        </row>
        <row r="1348">
          <cell r="M1348">
            <v>44001</v>
          </cell>
          <cell r="N1348">
            <v>38.5</v>
          </cell>
        </row>
        <row r="1349">
          <cell r="M1349">
            <v>44004</v>
          </cell>
          <cell r="N1349">
            <v>38.75</v>
          </cell>
        </row>
        <row r="1350">
          <cell r="M1350">
            <v>44006</v>
          </cell>
          <cell r="N1350">
            <v>40.5</v>
          </cell>
        </row>
        <row r="1351">
          <cell r="M1351">
            <v>44007</v>
          </cell>
          <cell r="N1351">
            <v>40.5</v>
          </cell>
        </row>
        <row r="1352">
          <cell r="M1352">
            <v>44008</v>
          </cell>
          <cell r="N1352">
            <v>40.25</v>
          </cell>
        </row>
        <row r="1353">
          <cell r="M1353">
            <v>44011</v>
          </cell>
          <cell r="N1353">
            <v>40.25</v>
          </cell>
        </row>
        <row r="1354">
          <cell r="M1354">
            <v>44012</v>
          </cell>
          <cell r="N1354">
            <v>39</v>
          </cell>
        </row>
        <row r="1355">
          <cell r="M1355">
            <v>44013</v>
          </cell>
          <cell r="N1355">
            <v>39</v>
          </cell>
        </row>
        <row r="1356">
          <cell r="M1356">
            <v>44014</v>
          </cell>
          <cell r="N1356">
            <v>38.5</v>
          </cell>
        </row>
        <row r="1357">
          <cell r="M1357">
            <v>44015</v>
          </cell>
          <cell r="N1357">
            <v>38.5</v>
          </cell>
        </row>
        <row r="1358">
          <cell r="M1358">
            <v>44018</v>
          </cell>
          <cell r="N1358">
            <v>39.5</v>
          </cell>
        </row>
        <row r="1359">
          <cell r="M1359">
            <v>44019</v>
          </cell>
          <cell r="N1359">
            <v>41.25</v>
          </cell>
        </row>
        <row r="1360">
          <cell r="M1360">
            <v>44020</v>
          </cell>
          <cell r="N1360">
            <v>41.25</v>
          </cell>
        </row>
        <row r="1361">
          <cell r="M1361">
            <v>44021</v>
          </cell>
          <cell r="N1361">
            <v>41</v>
          </cell>
        </row>
        <row r="1362">
          <cell r="M1362">
            <v>44022</v>
          </cell>
          <cell r="N1362">
            <v>40.5</v>
          </cell>
        </row>
        <row r="1363">
          <cell r="M1363">
            <v>44025</v>
          </cell>
          <cell r="N1363">
            <v>39.75</v>
          </cell>
        </row>
        <row r="1364">
          <cell r="M1364">
            <v>44026</v>
          </cell>
          <cell r="N1364">
            <v>39.5</v>
          </cell>
        </row>
        <row r="1365">
          <cell r="M1365">
            <v>44027</v>
          </cell>
          <cell r="N1365">
            <v>39.299999999999997</v>
          </cell>
        </row>
        <row r="1366">
          <cell r="M1366">
            <v>44028</v>
          </cell>
          <cell r="N1366">
            <v>39.299999999999997</v>
          </cell>
        </row>
        <row r="1367">
          <cell r="M1367">
            <v>44029</v>
          </cell>
          <cell r="N1367">
            <v>39.1</v>
          </cell>
        </row>
        <row r="1368">
          <cell r="M1368">
            <v>44032</v>
          </cell>
          <cell r="N1368">
            <v>39.1</v>
          </cell>
        </row>
        <row r="1369">
          <cell r="M1369">
            <v>44033</v>
          </cell>
          <cell r="N1369">
            <v>40</v>
          </cell>
        </row>
        <row r="1370">
          <cell r="M1370">
            <v>44034</v>
          </cell>
          <cell r="N1370">
            <v>40.299999999999997</v>
          </cell>
        </row>
        <row r="1371">
          <cell r="M1371">
            <v>44035</v>
          </cell>
          <cell r="N1371">
            <v>40.299999999999997</v>
          </cell>
        </row>
        <row r="1372">
          <cell r="M1372">
            <v>44036</v>
          </cell>
          <cell r="N1372">
            <v>40.299999999999997</v>
          </cell>
        </row>
        <row r="1373">
          <cell r="M1373">
            <v>44039</v>
          </cell>
          <cell r="N1373">
            <v>40.299999999999997</v>
          </cell>
        </row>
        <row r="1374">
          <cell r="M1374">
            <v>44040</v>
          </cell>
          <cell r="N1374">
            <v>42.15</v>
          </cell>
        </row>
        <row r="1375">
          <cell r="M1375">
            <v>44041</v>
          </cell>
          <cell r="N1375">
            <v>40.799999999999997</v>
          </cell>
        </row>
        <row r="1376">
          <cell r="M1376">
            <v>44042</v>
          </cell>
          <cell r="N1376">
            <v>41.75</v>
          </cell>
        </row>
        <row r="1377">
          <cell r="M1377">
            <v>44043</v>
          </cell>
          <cell r="N1377">
            <v>42.25</v>
          </cell>
        </row>
        <row r="1378">
          <cell r="M1378">
            <v>44046</v>
          </cell>
          <cell r="N1378">
            <v>42.25</v>
          </cell>
        </row>
        <row r="1379">
          <cell r="M1379">
            <v>44047</v>
          </cell>
          <cell r="N1379">
            <v>42.25</v>
          </cell>
        </row>
        <row r="1380">
          <cell r="M1380">
            <v>44048</v>
          </cell>
          <cell r="N1380">
            <v>42.25</v>
          </cell>
        </row>
        <row r="1381">
          <cell r="M1381">
            <v>44049</v>
          </cell>
          <cell r="N1381">
            <v>42.25</v>
          </cell>
        </row>
        <row r="1382">
          <cell r="M1382">
            <v>44050</v>
          </cell>
          <cell r="N1382">
            <v>42</v>
          </cell>
        </row>
        <row r="1383">
          <cell r="M1383">
            <v>44053</v>
          </cell>
          <cell r="N1383">
            <v>42.5</v>
          </cell>
        </row>
        <row r="1384">
          <cell r="M1384">
            <v>44054</v>
          </cell>
          <cell r="N1384">
            <v>42.5</v>
          </cell>
        </row>
        <row r="1385">
          <cell r="M1385">
            <v>44055</v>
          </cell>
          <cell r="N1385">
            <v>42.4</v>
          </cell>
        </row>
        <row r="1386">
          <cell r="M1386">
            <v>44056</v>
          </cell>
          <cell r="N1386">
            <v>42.15</v>
          </cell>
        </row>
        <row r="1387">
          <cell r="M1387">
            <v>44057</v>
          </cell>
          <cell r="N1387">
            <v>42.15</v>
          </cell>
        </row>
        <row r="1388">
          <cell r="M1388">
            <v>44060</v>
          </cell>
          <cell r="N1388">
            <v>42</v>
          </cell>
        </row>
        <row r="1389">
          <cell r="M1389">
            <v>44061</v>
          </cell>
          <cell r="N1389">
            <v>42.2</v>
          </cell>
        </row>
        <row r="1390">
          <cell r="M1390">
            <v>44062</v>
          </cell>
          <cell r="N1390">
            <v>42.25</v>
          </cell>
        </row>
        <row r="1391">
          <cell r="M1391">
            <v>44063</v>
          </cell>
          <cell r="N1391">
            <v>42.25</v>
          </cell>
        </row>
        <row r="1392">
          <cell r="M1392">
            <v>44064</v>
          </cell>
          <cell r="N1392">
            <v>42</v>
          </cell>
        </row>
        <row r="1393">
          <cell r="M1393">
            <v>44067</v>
          </cell>
          <cell r="N1393">
            <v>42.35</v>
          </cell>
        </row>
        <row r="1394">
          <cell r="M1394">
            <v>44068</v>
          </cell>
          <cell r="N1394">
            <v>42.35</v>
          </cell>
        </row>
        <row r="1395">
          <cell r="M1395">
            <v>44069</v>
          </cell>
          <cell r="N1395">
            <v>43</v>
          </cell>
        </row>
        <row r="1396">
          <cell r="M1396">
            <v>44070</v>
          </cell>
          <cell r="N1396">
            <v>45.35</v>
          </cell>
        </row>
        <row r="1397">
          <cell r="M1397">
            <v>44071</v>
          </cell>
          <cell r="N1397">
            <v>46.25</v>
          </cell>
        </row>
        <row r="1398">
          <cell r="M1398">
            <v>44074</v>
          </cell>
          <cell r="N1398">
            <v>47.1</v>
          </cell>
        </row>
        <row r="1399">
          <cell r="M1399">
            <v>44075</v>
          </cell>
          <cell r="N1399">
            <v>46.5</v>
          </cell>
        </row>
        <row r="1400">
          <cell r="M1400">
            <v>44076</v>
          </cell>
          <cell r="N1400">
            <v>48</v>
          </cell>
        </row>
        <row r="1401">
          <cell r="M1401">
            <v>44077</v>
          </cell>
          <cell r="N1401">
            <v>48</v>
          </cell>
        </row>
        <row r="1402">
          <cell r="M1402">
            <v>44078</v>
          </cell>
          <cell r="N1402">
            <v>47.85</v>
          </cell>
        </row>
        <row r="1403">
          <cell r="M1403">
            <v>44082</v>
          </cell>
          <cell r="N1403">
            <v>48.75</v>
          </cell>
        </row>
        <row r="1404">
          <cell r="M1404">
            <v>44083</v>
          </cell>
          <cell r="N1404">
            <v>48.25</v>
          </cell>
        </row>
        <row r="1405">
          <cell r="M1405">
            <v>44084</v>
          </cell>
          <cell r="N1405">
            <v>48.3</v>
          </cell>
        </row>
        <row r="1406">
          <cell r="M1406">
            <v>44085</v>
          </cell>
          <cell r="N1406">
            <v>49</v>
          </cell>
        </row>
        <row r="1407">
          <cell r="M1407">
            <v>44088</v>
          </cell>
          <cell r="N1407">
            <v>49.15</v>
          </cell>
        </row>
        <row r="1408">
          <cell r="M1408">
            <v>44089</v>
          </cell>
          <cell r="N1408">
            <v>49.25</v>
          </cell>
        </row>
        <row r="1409">
          <cell r="M1409">
            <v>44090</v>
          </cell>
          <cell r="N1409">
            <v>49.15</v>
          </cell>
        </row>
        <row r="1410">
          <cell r="M1410">
            <v>44091</v>
          </cell>
          <cell r="N1410">
            <v>48</v>
          </cell>
        </row>
        <row r="1411">
          <cell r="M1411">
            <v>44092</v>
          </cell>
          <cell r="N1411">
            <v>46.75</v>
          </cell>
        </row>
        <row r="1412">
          <cell r="M1412">
            <v>44095</v>
          </cell>
          <cell r="N1412">
            <v>46.75</v>
          </cell>
        </row>
        <row r="1413">
          <cell r="M1413">
            <v>44096</v>
          </cell>
          <cell r="N1413">
            <v>45.75</v>
          </cell>
        </row>
        <row r="1414">
          <cell r="M1414">
            <v>44097</v>
          </cell>
          <cell r="N1414">
            <v>45</v>
          </cell>
        </row>
        <row r="1415">
          <cell r="M1415">
            <v>44098</v>
          </cell>
          <cell r="N1415">
            <v>45</v>
          </cell>
        </row>
        <row r="1416">
          <cell r="M1416">
            <v>44099</v>
          </cell>
          <cell r="N1416">
            <v>44</v>
          </cell>
        </row>
        <row r="1417">
          <cell r="M1417">
            <v>44102</v>
          </cell>
          <cell r="N1417">
            <v>44</v>
          </cell>
        </row>
        <row r="1418">
          <cell r="M1418">
            <v>44103</v>
          </cell>
          <cell r="N1418">
            <v>42.15</v>
          </cell>
        </row>
        <row r="1419">
          <cell r="M1419">
            <v>44104</v>
          </cell>
          <cell r="N1419">
            <v>42.15</v>
          </cell>
        </row>
        <row r="1420">
          <cell r="M1420">
            <v>44105</v>
          </cell>
          <cell r="N1420">
            <v>42.75</v>
          </cell>
        </row>
        <row r="1421">
          <cell r="M1421">
            <v>44106</v>
          </cell>
          <cell r="N1421">
            <v>43.8</v>
          </cell>
        </row>
        <row r="1422">
          <cell r="M1422">
            <v>44109</v>
          </cell>
          <cell r="N1422">
            <v>44</v>
          </cell>
        </row>
        <row r="1423">
          <cell r="M1423">
            <v>44110</v>
          </cell>
          <cell r="N1423">
            <v>44</v>
          </cell>
        </row>
        <row r="1424">
          <cell r="M1424">
            <v>44111</v>
          </cell>
          <cell r="N1424">
            <v>44</v>
          </cell>
        </row>
        <row r="1425">
          <cell r="M1425">
            <v>44112</v>
          </cell>
          <cell r="N1425">
            <v>44</v>
          </cell>
        </row>
        <row r="1426">
          <cell r="M1426">
            <v>44113</v>
          </cell>
          <cell r="N1426">
            <v>44</v>
          </cell>
        </row>
        <row r="1427">
          <cell r="M1427">
            <v>44116</v>
          </cell>
          <cell r="N1427">
            <v>43.5</v>
          </cell>
        </row>
        <row r="1428">
          <cell r="M1428">
            <v>44117</v>
          </cell>
          <cell r="N1428">
            <v>43.5</v>
          </cell>
        </row>
        <row r="1429">
          <cell r="M1429">
            <v>44118</v>
          </cell>
          <cell r="N1429">
            <v>43.5</v>
          </cell>
        </row>
        <row r="1430">
          <cell r="M1430">
            <v>44119</v>
          </cell>
          <cell r="N1430">
            <v>43</v>
          </cell>
        </row>
        <row r="1431">
          <cell r="M1431">
            <v>44120</v>
          </cell>
          <cell r="N1431">
            <v>40.75</v>
          </cell>
        </row>
        <row r="1432">
          <cell r="M1432">
            <v>44123</v>
          </cell>
          <cell r="N1432">
            <v>40.75</v>
          </cell>
        </row>
        <row r="1433">
          <cell r="M1433">
            <v>44124</v>
          </cell>
          <cell r="N1433">
            <v>41.1</v>
          </cell>
        </row>
        <row r="1434">
          <cell r="M1434">
            <v>44125</v>
          </cell>
          <cell r="N1434">
            <v>38.799999999999997</v>
          </cell>
        </row>
        <row r="1435">
          <cell r="M1435">
            <v>44126</v>
          </cell>
          <cell r="N1435">
            <v>39.5</v>
          </cell>
        </row>
        <row r="1436">
          <cell r="M1436">
            <v>44127</v>
          </cell>
          <cell r="N1436">
            <v>38.5</v>
          </cell>
        </row>
        <row r="1437">
          <cell r="M1437">
            <v>44130</v>
          </cell>
          <cell r="N1437">
            <v>38.5</v>
          </cell>
        </row>
        <row r="1438">
          <cell r="M1438">
            <v>44131</v>
          </cell>
          <cell r="N1438">
            <v>37.700000000000003</v>
          </cell>
        </row>
        <row r="1439">
          <cell r="M1439">
            <v>44132</v>
          </cell>
          <cell r="N1439">
            <v>38.75</v>
          </cell>
        </row>
        <row r="1440">
          <cell r="M1440">
            <v>44133</v>
          </cell>
          <cell r="N1440">
            <v>38.75</v>
          </cell>
        </row>
        <row r="1441">
          <cell r="M1441">
            <v>44134</v>
          </cell>
          <cell r="N1441">
            <v>38.5</v>
          </cell>
        </row>
        <row r="1442">
          <cell r="M1442">
            <v>44137</v>
          </cell>
          <cell r="N1442">
            <v>38.5</v>
          </cell>
        </row>
        <row r="1443">
          <cell r="M1443">
            <v>44138</v>
          </cell>
          <cell r="N1443">
            <v>38.25</v>
          </cell>
        </row>
        <row r="1444">
          <cell r="M1444">
            <v>44139</v>
          </cell>
          <cell r="N1444">
            <v>37.25</v>
          </cell>
        </row>
        <row r="1445">
          <cell r="M1445">
            <v>44140</v>
          </cell>
          <cell r="N1445">
            <v>38.25</v>
          </cell>
        </row>
        <row r="1446">
          <cell r="M1446">
            <v>44141</v>
          </cell>
          <cell r="N1446">
            <v>38.25</v>
          </cell>
        </row>
        <row r="1447">
          <cell r="M1447">
            <v>44144</v>
          </cell>
          <cell r="N1447">
            <v>37.75</v>
          </cell>
        </row>
        <row r="1448">
          <cell r="M1448">
            <v>44145</v>
          </cell>
          <cell r="N1448">
            <v>37.75</v>
          </cell>
        </row>
        <row r="1449">
          <cell r="M1449">
            <v>44146</v>
          </cell>
          <cell r="N1449">
            <v>38.25</v>
          </cell>
        </row>
        <row r="1450">
          <cell r="M1450">
            <v>44147</v>
          </cell>
          <cell r="N1450">
            <v>38.5</v>
          </cell>
        </row>
        <row r="1451">
          <cell r="M1451">
            <v>44148</v>
          </cell>
          <cell r="N1451">
            <v>38.5</v>
          </cell>
        </row>
        <row r="1452">
          <cell r="M1452">
            <v>44151</v>
          </cell>
          <cell r="N1452">
            <v>39.5</v>
          </cell>
        </row>
        <row r="1453">
          <cell r="M1453">
            <v>44152</v>
          </cell>
          <cell r="N1453">
            <v>38.9</v>
          </cell>
        </row>
        <row r="1454">
          <cell r="M1454">
            <v>44153</v>
          </cell>
          <cell r="N1454">
            <v>38.799999999999997</v>
          </cell>
        </row>
        <row r="1455">
          <cell r="M1455">
            <v>44154</v>
          </cell>
          <cell r="N1455">
            <v>39</v>
          </cell>
        </row>
        <row r="1456">
          <cell r="M1456">
            <v>44155</v>
          </cell>
          <cell r="N1456">
            <v>39.25</v>
          </cell>
        </row>
        <row r="1457">
          <cell r="M1457">
            <v>44158</v>
          </cell>
          <cell r="N1457">
            <v>39.25</v>
          </cell>
        </row>
        <row r="1458">
          <cell r="M1458">
            <v>44159</v>
          </cell>
          <cell r="N1458">
            <v>39.200000000000003</v>
          </cell>
        </row>
        <row r="1459">
          <cell r="M1459">
            <v>44160</v>
          </cell>
          <cell r="N1459">
            <v>39</v>
          </cell>
        </row>
        <row r="1460">
          <cell r="M1460">
            <v>44161</v>
          </cell>
          <cell r="N1460">
            <v>39</v>
          </cell>
        </row>
        <row r="1461">
          <cell r="M1461">
            <v>44162</v>
          </cell>
          <cell r="N1461">
            <v>39</v>
          </cell>
        </row>
        <row r="1462">
          <cell r="M1462">
            <v>44165</v>
          </cell>
          <cell r="N1462">
            <v>38.950000000000003</v>
          </cell>
        </row>
        <row r="1463">
          <cell r="M1463">
            <v>44166</v>
          </cell>
          <cell r="N1463">
            <v>38.950000000000003</v>
          </cell>
        </row>
        <row r="1464">
          <cell r="M1464">
            <v>44167</v>
          </cell>
          <cell r="N1464">
            <v>38.5</v>
          </cell>
        </row>
        <row r="1465">
          <cell r="M1465">
            <v>44168</v>
          </cell>
          <cell r="N1465">
            <v>38</v>
          </cell>
        </row>
        <row r="1466">
          <cell r="M1466">
            <v>44169</v>
          </cell>
          <cell r="N1466">
            <v>38</v>
          </cell>
        </row>
        <row r="1467">
          <cell r="M1467">
            <v>44172</v>
          </cell>
          <cell r="N1467">
            <v>37.950000000000003</v>
          </cell>
        </row>
        <row r="1468">
          <cell r="M1468">
            <v>44173</v>
          </cell>
          <cell r="N1468">
            <v>37.5</v>
          </cell>
        </row>
        <row r="1469">
          <cell r="M1469">
            <v>44174</v>
          </cell>
          <cell r="N1469">
            <v>37.5</v>
          </cell>
        </row>
        <row r="1470">
          <cell r="M1470">
            <v>44175</v>
          </cell>
          <cell r="N1470">
            <v>38</v>
          </cell>
        </row>
        <row r="1471">
          <cell r="M1471">
            <v>44176</v>
          </cell>
          <cell r="N1471">
            <v>38</v>
          </cell>
        </row>
        <row r="1472">
          <cell r="M1472">
            <v>44179</v>
          </cell>
          <cell r="N1472">
            <v>38</v>
          </cell>
        </row>
        <row r="1473">
          <cell r="M1473">
            <v>44180</v>
          </cell>
          <cell r="N1473">
            <v>38</v>
          </cell>
        </row>
        <row r="1474">
          <cell r="M1474">
            <v>44181</v>
          </cell>
          <cell r="N1474">
            <v>39</v>
          </cell>
        </row>
        <row r="1475">
          <cell r="M1475">
            <v>44182</v>
          </cell>
          <cell r="N1475">
            <v>39.049999999999997</v>
          </cell>
        </row>
        <row r="1476">
          <cell r="M1476">
            <v>44183</v>
          </cell>
          <cell r="N1476">
            <v>39.4</v>
          </cell>
        </row>
        <row r="1477">
          <cell r="M1477">
            <v>44186</v>
          </cell>
          <cell r="N1477">
            <v>40</v>
          </cell>
        </row>
        <row r="1478">
          <cell r="M1478">
            <v>44187</v>
          </cell>
          <cell r="N1478">
            <v>40</v>
          </cell>
        </row>
        <row r="1479">
          <cell r="M1479">
            <v>44188</v>
          </cell>
          <cell r="N1479">
            <v>39.549999999999997</v>
          </cell>
        </row>
        <row r="1480">
          <cell r="M1480">
            <v>44189</v>
          </cell>
          <cell r="N1480">
            <v>39.549999999999997</v>
          </cell>
        </row>
        <row r="1481">
          <cell r="M1481">
            <v>44194</v>
          </cell>
          <cell r="N1481">
            <v>39.549999999999997</v>
          </cell>
        </row>
        <row r="1482">
          <cell r="M1482">
            <v>44195</v>
          </cell>
          <cell r="N1482">
            <v>39.549999999999997</v>
          </cell>
        </row>
        <row r="1483">
          <cell r="M1483">
            <v>44196</v>
          </cell>
          <cell r="N1483">
            <v>39.549999999999997</v>
          </cell>
        </row>
        <row r="1484">
          <cell r="M1484">
            <v>44200</v>
          </cell>
          <cell r="N1484">
            <v>39.549999999999997</v>
          </cell>
        </row>
        <row r="1485">
          <cell r="M1485">
            <v>44201</v>
          </cell>
          <cell r="N1485">
            <v>39.65</v>
          </cell>
        </row>
        <row r="1486">
          <cell r="M1486">
            <v>44202</v>
          </cell>
          <cell r="N1486">
            <v>39.65</v>
          </cell>
        </row>
        <row r="1487">
          <cell r="M1487">
            <v>44203</v>
          </cell>
          <cell r="N1487">
            <v>39.35</v>
          </cell>
        </row>
        <row r="1488">
          <cell r="M1488">
            <v>44204</v>
          </cell>
          <cell r="N1488">
            <v>39.5</v>
          </cell>
        </row>
        <row r="1489">
          <cell r="M1489">
            <v>44207</v>
          </cell>
          <cell r="N1489">
            <v>39.5</v>
          </cell>
        </row>
        <row r="1490">
          <cell r="M1490">
            <v>44208</v>
          </cell>
          <cell r="N1490">
            <v>39.6</v>
          </cell>
        </row>
        <row r="1491">
          <cell r="M1491">
            <v>44209</v>
          </cell>
          <cell r="N1491">
            <v>39.75</v>
          </cell>
        </row>
        <row r="1492">
          <cell r="M1492">
            <v>44210</v>
          </cell>
          <cell r="N1492">
            <v>41.5</v>
          </cell>
        </row>
        <row r="1493">
          <cell r="M1493">
            <v>44211</v>
          </cell>
          <cell r="N1493">
            <v>40.799999999999997</v>
          </cell>
        </row>
        <row r="1494">
          <cell r="M1494">
            <v>44214</v>
          </cell>
          <cell r="N1494">
            <v>40.799999999999997</v>
          </cell>
        </row>
        <row r="1495">
          <cell r="M1495">
            <v>44215</v>
          </cell>
          <cell r="N1495">
            <v>40.4</v>
          </cell>
        </row>
        <row r="1496">
          <cell r="M1496">
            <v>44216</v>
          </cell>
          <cell r="N1496">
            <v>41.25</v>
          </cell>
        </row>
        <row r="1497">
          <cell r="M1497">
            <v>44217</v>
          </cell>
          <cell r="N1497">
            <v>40.75</v>
          </cell>
        </row>
        <row r="1498">
          <cell r="M1498">
            <v>44218</v>
          </cell>
          <cell r="N1498">
            <v>40.25</v>
          </cell>
        </row>
        <row r="1499">
          <cell r="M1499">
            <v>44221</v>
          </cell>
          <cell r="N1499">
            <v>40.25</v>
          </cell>
        </row>
        <row r="1500">
          <cell r="M1500">
            <v>44223</v>
          </cell>
          <cell r="N1500">
            <v>40.75</v>
          </cell>
        </row>
        <row r="1501">
          <cell r="M1501">
            <v>44224</v>
          </cell>
          <cell r="N1501">
            <v>40</v>
          </cell>
        </row>
        <row r="1502">
          <cell r="M1502">
            <v>44225</v>
          </cell>
          <cell r="N1502">
            <v>40</v>
          </cell>
        </row>
        <row r="1503">
          <cell r="M1503">
            <v>44228</v>
          </cell>
          <cell r="N1503">
            <v>38</v>
          </cell>
        </row>
        <row r="1504">
          <cell r="M1504">
            <v>44229</v>
          </cell>
          <cell r="N1504">
            <v>35.25</v>
          </cell>
        </row>
        <row r="1505">
          <cell r="M1505">
            <v>44230</v>
          </cell>
          <cell r="N1505">
            <v>34.5</v>
          </cell>
        </row>
        <row r="1506">
          <cell r="M1506">
            <v>44231</v>
          </cell>
          <cell r="N1506">
            <v>34.25</v>
          </cell>
        </row>
        <row r="1507">
          <cell r="M1507">
            <v>44232</v>
          </cell>
          <cell r="N1507">
            <v>34.75</v>
          </cell>
        </row>
        <row r="1508">
          <cell r="M1508">
            <v>44235</v>
          </cell>
          <cell r="N1508">
            <v>35.75</v>
          </cell>
        </row>
        <row r="1509">
          <cell r="M1509">
            <v>44236</v>
          </cell>
          <cell r="N1509">
            <v>37.25</v>
          </cell>
        </row>
        <row r="1510">
          <cell r="M1510">
            <v>44237</v>
          </cell>
          <cell r="N1510">
            <v>37.25</v>
          </cell>
        </row>
        <row r="1511">
          <cell r="M1511">
            <v>44238</v>
          </cell>
          <cell r="N1511">
            <v>36.75</v>
          </cell>
        </row>
        <row r="1512">
          <cell r="M1512">
            <v>44239</v>
          </cell>
          <cell r="N1512">
            <v>36.75</v>
          </cell>
        </row>
        <row r="1513">
          <cell r="M1513">
            <v>44242</v>
          </cell>
          <cell r="N1513">
            <v>36</v>
          </cell>
        </row>
        <row r="1514">
          <cell r="M1514">
            <v>44243</v>
          </cell>
          <cell r="N1514">
            <v>35.25</v>
          </cell>
        </row>
        <row r="1515">
          <cell r="M1515">
            <v>44244</v>
          </cell>
          <cell r="N1515">
            <v>35.5</v>
          </cell>
        </row>
        <row r="1516">
          <cell r="M1516">
            <v>44245</v>
          </cell>
          <cell r="N1516">
            <v>33.5</v>
          </cell>
        </row>
        <row r="1517">
          <cell r="M1517">
            <v>44246</v>
          </cell>
          <cell r="N1517">
            <v>33.5</v>
          </cell>
        </row>
        <row r="1518">
          <cell r="M1518">
            <v>44249</v>
          </cell>
          <cell r="N1518">
            <v>32.35</v>
          </cell>
        </row>
        <row r="1519">
          <cell r="M1519">
            <v>44250</v>
          </cell>
          <cell r="N1519">
            <v>33</v>
          </cell>
        </row>
        <row r="1520">
          <cell r="M1520">
            <v>44251</v>
          </cell>
          <cell r="N1520">
            <v>33</v>
          </cell>
        </row>
        <row r="1521">
          <cell r="M1521">
            <v>44252</v>
          </cell>
          <cell r="N1521">
            <v>33</v>
          </cell>
        </row>
        <row r="1522">
          <cell r="M1522">
            <v>44253</v>
          </cell>
          <cell r="N1522">
            <v>33.1</v>
          </cell>
        </row>
        <row r="1523">
          <cell r="M1523">
            <v>44256</v>
          </cell>
          <cell r="N1523">
            <v>33.1</v>
          </cell>
        </row>
        <row r="1524">
          <cell r="M1524">
            <v>44257</v>
          </cell>
          <cell r="N1524">
            <v>33.1</v>
          </cell>
        </row>
        <row r="1525">
          <cell r="M1525">
            <v>44258</v>
          </cell>
          <cell r="N1525">
            <v>32.4</v>
          </cell>
        </row>
        <row r="1526">
          <cell r="M1526">
            <v>44259</v>
          </cell>
          <cell r="N1526">
            <v>31.5</v>
          </cell>
        </row>
        <row r="1527">
          <cell r="M1527">
            <v>44260</v>
          </cell>
          <cell r="N1527">
            <v>32</v>
          </cell>
        </row>
        <row r="1528">
          <cell r="M1528">
            <v>44263</v>
          </cell>
          <cell r="N1528">
            <v>32</v>
          </cell>
        </row>
        <row r="1529">
          <cell r="M1529">
            <v>44264</v>
          </cell>
          <cell r="N1529">
            <v>31.25</v>
          </cell>
        </row>
        <row r="1530">
          <cell r="M1530">
            <v>44265</v>
          </cell>
          <cell r="N1530">
            <v>31.25</v>
          </cell>
        </row>
        <row r="1531">
          <cell r="M1531">
            <v>44266</v>
          </cell>
          <cell r="N1531">
            <v>31.25</v>
          </cell>
        </row>
        <row r="1532">
          <cell r="M1532">
            <v>44267</v>
          </cell>
          <cell r="N1532">
            <v>32</v>
          </cell>
        </row>
        <row r="1533">
          <cell r="M1533">
            <v>44270</v>
          </cell>
          <cell r="N1533">
            <v>32</v>
          </cell>
        </row>
        <row r="1534">
          <cell r="M1534">
            <v>44271</v>
          </cell>
          <cell r="N1534">
            <v>32.5</v>
          </cell>
        </row>
        <row r="1535">
          <cell r="M1535">
            <v>44272</v>
          </cell>
          <cell r="N1535">
            <v>32.75</v>
          </cell>
        </row>
        <row r="1536">
          <cell r="M1536">
            <v>44273</v>
          </cell>
          <cell r="N1536">
            <v>32.75</v>
          </cell>
        </row>
        <row r="1537">
          <cell r="M1537">
            <v>44274</v>
          </cell>
          <cell r="N1537">
            <v>32.75</v>
          </cell>
        </row>
        <row r="1538">
          <cell r="M1538">
            <v>44277</v>
          </cell>
          <cell r="N1538">
            <v>32.75</v>
          </cell>
        </row>
        <row r="1539">
          <cell r="M1539">
            <v>44278</v>
          </cell>
          <cell r="N1539">
            <v>33.5</v>
          </cell>
        </row>
        <row r="1540">
          <cell r="M1540">
            <v>44279</v>
          </cell>
          <cell r="N1540">
            <v>33.75</v>
          </cell>
        </row>
        <row r="1541">
          <cell r="M1541">
            <v>44280</v>
          </cell>
          <cell r="N1541">
            <v>33.75</v>
          </cell>
        </row>
        <row r="1542">
          <cell r="M1542">
            <v>44281</v>
          </cell>
          <cell r="N1542">
            <v>33.25</v>
          </cell>
        </row>
        <row r="1543">
          <cell r="M1543">
            <v>44284</v>
          </cell>
          <cell r="N1543">
            <v>33.25</v>
          </cell>
        </row>
        <row r="1544">
          <cell r="M1544">
            <v>44285</v>
          </cell>
          <cell r="N1544">
            <v>33.25</v>
          </cell>
        </row>
        <row r="1545">
          <cell r="M1545">
            <v>44286</v>
          </cell>
          <cell r="N1545">
            <v>33</v>
          </cell>
        </row>
        <row r="1546">
          <cell r="M1546">
            <v>44287</v>
          </cell>
          <cell r="N1546">
            <v>33</v>
          </cell>
        </row>
        <row r="1547">
          <cell r="M1547">
            <v>44292</v>
          </cell>
          <cell r="N1547">
            <v>33</v>
          </cell>
        </row>
        <row r="1548">
          <cell r="M1548">
            <v>44293</v>
          </cell>
          <cell r="N1548">
            <v>33</v>
          </cell>
        </row>
        <row r="1549">
          <cell r="M1549">
            <v>44294</v>
          </cell>
          <cell r="N1549">
            <v>33.299999999999997</v>
          </cell>
        </row>
        <row r="1550">
          <cell r="M1550">
            <v>44295</v>
          </cell>
          <cell r="N1550">
            <v>33.5</v>
          </cell>
        </row>
        <row r="1551">
          <cell r="M1551">
            <v>44298</v>
          </cell>
          <cell r="N1551">
            <v>34.5</v>
          </cell>
        </row>
        <row r="1552">
          <cell r="M1552">
            <v>44299</v>
          </cell>
          <cell r="N1552">
            <v>35</v>
          </cell>
        </row>
        <row r="1553">
          <cell r="M1553">
            <v>44300</v>
          </cell>
          <cell r="N1553">
            <v>35</v>
          </cell>
        </row>
        <row r="1554">
          <cell r="M1554">
            <v>44301</v>
          </cell>
          <cell r="N1554">
            <v>35.15</v>
          </cell>
        </row>
        <row r="1555">
          <cell r="M1555">
            <v>44302</v>
          </cell>
          <cell r="N1555">
            <v>35.25</v>
          </cell>
        </row>
        <row r="1556">
          <cell r="M1556">
            <v>44305</v>
          </cell>
          <cell r="N1556">
            <v>34</v>
          </cell>
        </row>
        <row r="1557">
          <cell r="M1557">
            <v>44306</v>
          </cell>
          <cell r="N1557">
            <v>33.25</v>
          </cell>
        </row>
        <row r="1558">
          <cell r="M1558">
            <v>44307</v>
          </cell>
          <cell r="N1558">
            <v>33.75</v>
          </cell>
        </row>
        <row r="1559">
          <cell r="M1559">
            <v>44308</v>
          </cell>
          <cell r="N1559">
            <v>34</v>
          </cell>
        </row>
        <row r="1560">
          <cell r="M1560">
            <v>44309</v>
          </cell>
          <cell r="N1560">
            <v>34</v>
          </cell>
        </row>
        <row r="1561">
          <cell r="M1561">
            <v>44312</v>
          </cell>
          <cell r="N1561">
            <v>34</v>
          </cell>
        </row>
        <row r="1562">
          <cell r="M1562">
            <v>44313</v>
          </cell>
          <cell r="N1562">
            <v>34.15</v>
          </cell>
        </row>
        <row r="1563">
          <cell r="M1563">
            <v>44314</v>
          </cell>
          <cell r="N1563">
            <v>34</v>
          </cell>
        </row>
        <row r="1564">
          <cell r="M1564">
            <v>44315</v>
          </cell>
          <cell r="N1564">
            <v>34</v>
          </cell>
        </row>
        <row r="1565">
          <cell r="M1565">
            <v>44316</v>
          </cell>
          <cell r="N1565">
            <v>35</v>
          </cell>
        </row>
        <row r="1566">
          <cell r="M1566">
            <v>44319</v>
          </cell>
          <cell r="N1566">
            <v>35.799999999999997</v>
          </cell>
        </row>
        <row r="1567">
          <cell r="M1567">
            <v>44320</v>
          </cell>
          <cell r="N1567">
            <v>35.75</v>
          </cell>
        </row>
        <row r="1568">
          <cell r="M1568">
            <v>44321</v>
          </cell>
          <cell r="N1568">
            <v>35.85</v>
          </cell>
        </row>
        <row r="1569">
          <cell r="M1569">
            <v>44322</v>
          </cell>
          <cell r="N1569">
            <v>35.85</v>
          </cell>
        </row>
        <row r="1570">
          <cell r="M1570">
            <v>44323</v>
          </cell>
          <cell r="N1570">
            <v>35.799999999999997</v>
          </cell>
        </row>
        <row r="1571">
          <cell r="M1571">
            <v>44326</v>
          </cell>
          <cell r="N1571">
            <v>35.5</v>
          </cell>
        </row>
        <row r="1572">
          <cell r="M1572">
            <v>44327</v>
          </cell>
          <cell r="N1572">
            <v>35.5</v>
          </cell>
        </row>
        <row r="1573">
          <cell r="M1573">
            <v>44328</v>
          </cell>
          <cell r="N1573">
            <v>36</v>
          </cell>
        </row>
        <row r="1574">
          <cell r="M1574">
            <v>44329</v>
          </cell>
          <cell r="N1574">
            <v>35.5</v>
          </cell>
        </row>
        <row r="1575">
          <cell r="M1575">
            <v>44330</v>
          </cell>
          <cell r="N1575">
            <v>35.5</v>
          </cell>
        </row>
        <row r="1576">
          <cell r="M1576">
            <v>44333</v>
          </cell>
          <cell r="N1576">
            <v>35.5</v>
          </cell>
        </row>
        <row r="1577">
          <cell r="M1577">
            <v>44334</v>
          </cell>
          <cell r="N1577">
            <v>35.25</v>
          </cell>
        </row>
        <row r="1578">
          <cell r="M1578">
            <v>44335</v>
          </cell>
          <cell r="N1578">
            <v>35</v>
          </cell>
        </row>
        <row r="1579">
          <cell r="M1579">
            <v>44336</v>
          </cell>
          <cell r="N1579">
            <v>35</v>
          </cell>
        </row>
        <row r="1580">
          <cell r="M1580">
            <v>44337</v>
          </cell>
          <cell r="N1580">
            <v>35.299999999999997</v>
          </cell>
        </row>
        <row r="1581">
          <cell r="M1581">
            <v>44340</v>
          </cell>
          <cell r="N1581">
            <v>35.299999999999997</v>
          </cell>
        </row>
        <row r="1582">
          <cell r="M1582">
            <v>44341</v>
          </cell>
          <cell r="N1582">
            <v>35.299999999999997</v>
          </cell>
        </row>
        <row r="1583">
          <cell r="M1583">
            <v>44342</v>
          </cell>
          <cell r="N1583">
            <v>34.75</v>
          </cell>
        </row>
        <row r="1584">
          <cell r="M1584">
            <v>44343</v>
          </cell>
          <cell r="N1584">
            <v>34.75</v>
          </cell>
        </row>
        <row r="1585">
          <cell r="M1585">
            <v>44344</v>
          </cell>
          <cell r="N1585">
            <v>35</v>
          </cell>
        </row>
        <row r="1586">
          <cell r="M1586">
            <v>44347</v>
          </cell>
          <cell r="N1586">
            <v>35.25</v>
          </cell>
        </row>
        <row r="1587">
          <cell r="M1587">
            <v>44348</v>
          </cell>
          <cell r="N1587">
            <v>34.75</v>
          </cell>
        </row>
        <row r="1588">
          <cell r="M1588">
            <v>44349</v>
          </cell>
          <cell r="N1588">
            <v>35.15</v>
          </cell>
        </row>
        <row r="1589">
          <cell r="M1589">
            <v>44350</v>
          </cell>
          <cell r="N1589">
            <v>35.15</v>
          </cell>
        </row>
        <row r="1590">
          <cell r="M1590">
            <v>44351</v>
          </cell>
          <cell r="N1590">
            <v>35.15</v>
          </cell>
        </row>
        <row r="1591">
          <cell r="M1591">
            <v>44354</v>
          </cell>
          <cell r="N1591">
            <v>35.15</v>
          </cell>
        </row>
        <row r="1592">
          <cell r="M1592">
            <v>44355</v>
          </cell>
          <cell r="N1592">
            <v>35</v>
          </cell>
        </row>
        <row r="1593">
          <cell r="M1593">
            <v>44356</v>
          </cell>
          <cell r="N1593">
            <v>34.75</v>
          </cell>
        </row>
        <row r="1594">
          <cell r="M1594">
            <v>44357</v>
          </cell>
          <cell r="N1594">
            <v>35</v>
          </cell>
        </row>
        <row r="1595">
          <cell r="M1595">
            <v>44358</v>
          </cell>
          <cell r="N1595">
            <v>34.75</v>
          </cell>
        </row>
        <row r="1596">
          <cell r="M1596">
            <v>44362</v>
          </cell>
          <cell r="N1596">
            <v>34.25</v>
          </cell>
        </row>
        <row r="1597">
          <cell r="M1597">
            <v>44363</v>
          </cell>
          <cell r="N1597">
            <v>33.5</v>
          </cell>
        </row>
        <row r="1598">
          <cell r="M1598">
            <v>44364</v>
          </cell>
          <cell r="N1598">
            <v>33.5</v>
          </cell>
        </row>
        <row r="1599">
          <cell r="M1599">
            <v>44365</v>
          </cell>
          <cell r="N1599">
            <v>33</v>
          </cell>
        </row>
        <row r="1600">
          <cell r="M1600">
            <v>44368</v>
          </cell>
          <cell r="N1600">
            <v>32.75</v>
          </cell>
        </row>
        <row r="1601">
          <cell r="M1601">
            <v>44369</v>
          </cell>
          <cell r="N1601">
            <v>32.799999999999997</v>
          </cell>
        </row>
        <row r="1602">
          <cell r="M1602">
            <v>44370</v>
          </cell>
          <cell r="N1602">
            <v>32.75</v>
          </cell>
        </row>
        <row r="1603">
          <cell r="M1603">
            <v>44371</v>
          </cell>
          <cell r="N1603">
            <v>33.15</v>
          </cell>
        </row>
        <row r="1604">
          <cell r="M1604">
            <v>44372</v>
          </cell>
          <cell r="N1604">
            <v>33.25</v>
          </cell>
        </row>
        <row r="1605">
          <cell r="M1605">
            <v>44375</v>
          </cell>
          <cell r="N1605">
            <v>33.25</v>
          </cell>
        </row>
        <row r="1606">
          <cell r="M1606">
            <v>44376</v>
          </cell>
          <cell r="N1606">
            <v>33.25</v>
          </cell>
        </row>
        <row r="1607">
          <cell r="M1607">
            <v>44377</v>
          </cell>
          <cell r="N1607">
            <v>33.25</v>
          </cell>
        </row>
        <row r="1608">
          <cell r="M1608">
            <v>44378</v>
          </cell>
          <cell r="N1608">
            <v>33.25</v>
          </cell>
        </row>
        <row r="1609">
          <cell r="M1609">
            <v>44379</v>
          </cell>
          <cell r="N1609">
            <v>33.25</v>
          </cell>
        </row>
        <row r="1610">
          <cell r="M1610">
            <v>44382</v>
          </cell>
          <cell r="N1610">
            <v>33.25</v>
          </cell>
        </row>
        <row r="1611">
          <cell r="M1611">
            <v>44383</v>
          </cell>
          <cell r="N1611">
            <v>33.25</v>
          </cell>
        </row>
        <row r="1612">
          <cell r="M1612">
            <v>44384</v>
          </cell>
          <cell r="N1612">
            <v>34</v>
          </cell>
        </row>
        <row r="1613">
          <cell r="M1613">
            <v>44385</v>
          </cell>
          <cell r="N1613">
            <v>34.5</v>
          </cell>
        </row>
        <row r="1614">
          <cell r="M1614">
            <v>44386</v>
          </cell>
          <cell r="N1614">
            <v>34</v>
          </cell>
        </row>
        <row r="1615">
          <cell r="M1615">
            <v>44389</v>
          </cell>
          <cell r="N1615">
            <v>34</v>
          </cell>
        </row>
        <row r="1616">
          <cell r="M1616">
            <v>44390</v>
          </cell>
          <cell r="N1616">
            <v>34</v>
          </cell>
        </row>
        <row r="1617">
          <cell r="M1617">
            <v>44391</v>
          </cell>
          <cell r="N1617">
            <v>34.5</v>
          </cell>
        </row>
        <row r="1618">
          <cell r="M1618">
            <v>44392</v>
          </cell>
          <cell r="N1618">
            <v>34.5</v>
          </cell>
        </row>
        <row r="1619">
          <cell r="M1619">
            <v>44393</v>
          </cell>
          <cell r="N1619">
            <v>34.5</v>
          </cell>
        </row>
        <row r="1620">
          <cell r="M1620">
            <v>44396</v>
          </cell>
          <cell r="N1620">
            <v>34.75</v>
          </cell>
        </row>
        <row r="1621">
          <cell r="M1621">
            <v>44397</v>
          </cell>
          <cell r="N1621">
            <v>34.75</v>
          </cell>
        </row>
        <row r="1622">
          <cell r="M1622">
            <v>44398</v>
          </cell>
          <cell r="N1622">
            <v>34.75</v>
          </cell>
        </row>
        <row r="1623">
          <cell r="M1623">
            <v>44399</v>
          </cell>
          <cell r="N1623">
            <v>34.75</v>
          </cell>
        </row>
        <row r="1624">
          <cell r="M1624">
            <v>44400</v>
          </cell>
          <cell r="N1624">
            <v>34.75</v>
          </cell>
        </row>
        <row r="1625">
          <cell r="M1625">
            <v>44403</v>
          </cell>
          <cell r="N1625">
            <v>34.5</v>
          </cell>
        </row>
        <row r="1626">
          <cell r="M1626">
            <v>44404</v>
          </cell>
          <cell r="N1626">
            <v>34.5</v>
          </cell>
        </row>
        <row r="1627">
          <cell r="M1627">
            <v>44405</v>
          </cell>
          <cell r="N1627">
            <v>34</v>
          </cell>
        </row>
        <row r="1628">
          <cell r="M1628">
            <v>44406</v>
          </cell>
          <cell r="N1628">
            <v>33.75</v>
          </cell>
        </row>
        <row r="1629">
          <cell r="M1629">
            <v>44407</v>
          </cell>
          <cell r="N1629">
            <v>34</v>
          </cell>
        </row>
        <row r="1630">
          <cell r="M1630">
            <v>44410</v>
          </cell>
          <cell r="N1630">
            <v>33.75</v>
          </cell>
        </row>
        <row r="1631">
          <cell r="M1631">
            <v>44411</v>
          </cell>
          <cell r="N1631">
            <v>33.75</v>
          </cell>
        </row>
        <row r="1632">
          <cell r="M1632">
            <v>44412</v>
          </cell>
          <cell r="N1632">
            <v>33.700000000000003</v>
          </cell>
        </row>
        <row r="1633">
          <cell r="M1633">
            <v>44413</v>
          </cell>
          <cell r="N1633">
            <v>33.6</v>
          </cell>
        </row>
        <row r="1634">
          <cell r="M1634">
            <v>44414</v>
          </cell>
          <cell r="N1634">
            <v>33.799999999999997</v>
          </cell>
        </row>
        <row r="1635">
          <cell r="M1635">
            <v>44417</v>
          </cell>
          <cell r="N1635">
            <v>33.799999999999997</v>
          </cell>
        </row>
        <row r="1636">
          <cell r="M1636">
            <v>44418</v>
          </cell>
          <cell r="N1636">
            <v>34</v>
          </cell>
        </row>
        <row r="1637">
          <cell r="M1637">
            <v>44419</v>
          </cell>
          <cell r="N1637">
            <v>34.75</v>
          </cell>
        </row>
        <row r="1638">
          <cell r="M1638">
            <v>44420</v>
          </cell>
          <cell r="N1638">
            <v>34.799999999999997</v>
          </cell>
        </row>
        <row r="1639">
          <cell r="M1639">
            <v>44421</v>
          </cell>
          <cell r="N1639">
            <v>35</v>
          </cell>
        </row>
        <row r="1640">
          <cell r="M1640">
            <v>44424</v>
          </cell>
          <cell r="N1640">
            <v>35.15</v>
          </cell>
        </row>
        <row r="1641">
          <cell r="M1641">
            <v>44425</v>
          </cell>
          <cell r="N1641">
            <v>34.85</v>
          </cell>
        </row>
        <row r="1642">
          <cell r="M1642">
            <v>44426</v>
          </cell>
          <cell r="N1642">
            <v>34.6</v>
          </cell>
        </row>
        <row r="1643">
          <cell r="M1643">
            <v>44427</v>
          </cell>
          <cell r="N1643">
            <v>34</v>
          </cell>
        </row>
        <row r="1644">
          <cell r="M1644">
            <v>44428</v>
          </cell>
          <cell r="N1644">
            <v>34</v>
          </cell>
        </row>
        <row r="1645">
          <cell r="M1645">
            <v>44431</v>
          </cell>
          <cell r="N1645">
            <v>33.75</v>
          </cell>
        </row>
        <row r="1646">
          <cell r="M1646">
            <v>44432</v>
          </cell>
          <cell r="N1646">
            <v>34.5</v>
          </cell>
        </row>
        <row r="1647">
          <cell r="M1647">
            <v>44433</v>
          </cell>
          <cell r="N1647">
            <v>34.75</v>
          </cell>
        </row>
        <row r="1648">
          <cell r="M1648">
            <v>44434</v>
          </cell>
          <cell r="N1648">
            <v>34.75</v>
          </cell>
        </row>
        <row r="1649">
          <cell r="M1649">
            <v>44435</v>
          </cell>
          <cell r="N1649">
            <v>34.75</v>
          </cell>
        </row>
        <row r="1650">
          <cell r="M1650">
            <v>44438</v>
          </cell>
          <cell r="N1650">
            <v>34.75</v>
          </cell>
        </row>
        <row r="1651">
          <cell r="M1651">
            <v>44439</v>
          </cell>
          <cell r="N1651">
            <v>34.200000000000003</v>
          </cell>
        </row>
        <row r="1652">
          <cell r="M1652">
            <v>44440</v>
          </cell>
          <cell r="N1652">
            <v>34.200000000000003</v>
          </cell>
        </row>
        <row r="1653">
          <cell r="M1653">
            <v>44441</v>
          </cell>
          <cell r="N1653">
            <v>34.200000000000003</v>
          </cell>
        </row>
        <row r="1654">
          <cell r="M1654">
            <v>44442</v>
          </cell>
          <cell r="N1654">
            <v>35</v>
          </cell>
        </row>
        <row r="1655">
          <cell r="M1655">
            <v>44445</v>
          </cell>
          <cell r="N1655">
            <v>35</v>
          </cell>
        </row>
        <row r="1656">
          <cell r="M1656">
            <v>44446</v>
          </cell>
          <cell r="N1656">
            <v>35</v>
          </cell>
        </row>
        <row r="1657">
          <cell r="M1657">
            <v>44447</v>
          </cell>
          <cell r="N1657">
            <v>35</v>
          </cell>
        </row>
        <row r="1658">
          <cell r="M1658">
            <v>44448</v>
          </cell>
          <cell r="N1658">
            <v>35</v>
          </cell>
        </row>
        <row r="1659">
          <cell r="M1659">
            <v>44449</v>
          </cell>
          <cell r="N1659">
            <v>35</v>
          </cell>
        </row>
        <row r="1660">
          <cell r="M1660">
            <v>44452</v>
          </cell>
          <cell r="N1660">
            <v>35.5</v>
          </cell>
        </row>
        <row r="1661">
          <cell r="M1661">
            <v>44453</v>
          </cell>
          <cell r="N1661">
            <v>35.9</v>
          </cell>
        </row>
        <row r="1662">
          <cell r="M1662">
            <v>44454</v>
          </cell>
          <cell r="N1662">
            <v>36.75</v>
          </cell>
        </row>
        <row r="1663">
          <cell r="M1663">
            <v>44455</v>
          </cell>
          <cell r="N1663">
            <v>37.25</v>
          </cell>
        </row>
        <row r="1664">
          <cell r="M1664">
            <v>44456</v>
          </cell>
          <cell r="N1664">
            <v>36.5</v>
          </cell>
        </row>
        <row r="1665">
          <cell r="M1665">
            <v>44459</v>
          </cell>
          <cell r="N1665">
            <v>37</v>
          </cell>
        </row>
        <row r="1666">
          <cell r="M1666">
            <v>44460</v>
          </cell>
          <cell r="N1666">
            <v>38</v>
          </cell>
        </row>
        <row r="1667">
          <cell r="M1667">
            <v>44461</v>
          </cell>
          <cell r="N1667">
            <v>38</v>
          </cell>
        </row>
        <row r="1668">
          <cell r="M1668">
            <v>44462</v>
          </cell>
          <cell r="N1668">
            <v>38.4</v>
          </cell>
        </row>
        <row r="1669">
          <cell r="M1669">
            <v>44463</v>
          </cell>
          <cell r="N1669">
            <v>38</v>
          </cell>
        </row>
        <row r="1670">
          <cell r="M1670">
            <v>44466</v>
          </cell>
          <cell r="N1670">
            <v>38</v>
          </cell>
        </row>
        <row r="1671">
          <cell r="M1671">
            <v>44467</v>
          </cell>
          <cell r="N1671">
            <v>38.75</v>
          </cell>
        </row>
        <row r="1672">
          <cell r="M1672">
            <v>44468</v>
          </cell>
          <cell r="N1672">
            <v>39.25</v>
          </cell>
        </row>
        <row r="1673">
          <cell r="M1673">
            <v>44469</v>
          </cell>
          <cell r="N1673">
            <v>40.799999999999997</v>
          </cell>
        </row>
        <row r="1674">
          <cell r="M1674">
            <v>44470</v>
          </cell>
          <cell r="N1674">
            <v>40.799999999999997</v>
          </cell>
        </row>
        <row r="1675">
          <cell r="M1675">
            <v>44473</v>
          </cell>
          <cell r="N1675">
            <v>40.799999999999997</v>
          </cell>
        </row>
        <row r="1676">
          <cell r="M1676">
            <v>44474</v>
          </cell>
          <cell r="N1676">
            <v>40.799999999999997</v>
          </cell>
        </row>
        <row r="1677">
          <cell r="M1677">
            <v>44475</v>
          </cell>
          <cell r="N1677">
            <v>40.5</v>
          </cell>
        </row>
        <row r="1678">
          <cell r="M1678">
            <v>44476</v>
          </cell>
          <cell r="N1678">
            <v>42.25</v>
          </cell>
        </row>
        <row r="1679">
          <cell r="M1679">
            <v>44477</v>
          </cell>
          <cell r="N1679">
            <v>41.8</v>
          </cell>
        </row>
        <row r="1680">
          <cell r="M1680">
            <v>44480</v>
          </cell>
          <cell r="N1680">
            <v>42.05</v>
          </cell>
        </row>
        <row r="1681">
          <cell r="M1681">
            <v>44481</v>
          </cell>
          <cell r="N1681">
            <v>41.75</v>
          </cell>
        </row>
        <row r="1682">
          <cell r="M1682">
            <v>44482</v>
          </cell>
          <cell r="N1682">
            <v>41.9</v>
          </cell>
        </row>
        <row r="1683">
          <cell r="M1683">
            <v>44483</v>
          </cell>
          <cell r="N1683">
            <v>42.75</v>
          </cell>
        </row>
        <row r="1684">
          <cell r="M1684">
            <v>44484</v>
          </cell>
          <cell r="N1684">
            <v>42.75</v>
          </cell>
        </row>
        <row r="1685">
          <cell r="M1685">
            <v>44487</v>
          </cell>
          <cell r="N1685">
            <v>42.75</v>
          </cell>
        </row>
        <row r="1686">
          <cell r="M1686">
            <v>44488</v>
          </cell>
          <cell r="N1686">
            <v>42</v>
          </cell>
        </row>
        <row r="1687">
          <cell r="M1687">
            <v>44489</v>
          </cell>
          <cell r="N1687">
            <v>42.1</v>
          </cell>
        </row>
        <row r="1688">
          <cell r="M1688">
            <v>44490</v>
          </cell>
          <cell r="N1688">
            <v>41.6</v>
          </cell>
        </row>
        <row r="1689">
          <cell r="M1689">
            <v>44491</v>
          </cell>
          <cell r="N1689">
            <v>41.6</v>
          </cell>
        </row>
        <row r="1690">
          <cell r="M1690">
            <v>44494</v>
          </cell>
          <cell r="N1690">
            <v>41.6</v>
          </cell>
        </row>
        <row r="1691">
          <cell r="M1691">
            <v>44495</v>
          </cell>
          <cell r="N1691">
            <v>41.6</v>
          </cell>
        </row>
        <row r="1692">
          <cell r="M1692">
            <v>44496</v>
          </cell>
          <cell r="N1692">
            <v>40.75</v>
          </cell>
        </row>
        <row r="1693">
          <cell r="M1693">
            <v>44497</v>
          </cell>
          <cell r="N1693">
            <v>40.5</v>
          </cell>
        </row>
        <row r="1694">
          <cell r="M1694">
            <v>44498</v>
          </cell>
          <cell r="N1694">
            <v>39.799999999999997</v>
          </cell>
        </row>
        <row r="1695">
          <cell r="M1695">
            <v>44501</v>
          </cell>
          <cell r="N1695">
            <v>40.299999999999997</v>
          </cell>
        </row>
        <row r="1696">
          <cell r="M1696">
            <v>44502</v>
          </cell>
          <cell r="N1696">
            <v>41</v>
          </cell>
        </row>
        <row r="1697">
          <cell r="M1697">
            <v>44503</v>
          </cell>
          <cell r="N1697">
            <v>41.5</v>
          </cell>
        </row>
        <row r="1698">
          <cell r="M1698">
            <v>44504</v>
          </cell>
          <cell r="N1698">
            <v>41.5</v>
          </cell>
        </row>
        <row r="1699">
          <cell r="M1699">
            <v>44505</v>
          </cell>
          <cell r="N1699">
            <v>41.75</v>
          </cell>
        </row>
        <row r="1700">
          <cell r="M1700">
            <v>44508</v>
          </cell>
          <cell r="N1700">
            <v>41.75</v>
          </cell>
        </row>
        <row r="1701">
          <cell r="M1701">
            <v>44509</v>
          </cell>
          <cell r="N1701">
            <v>41.35</v>
          </cell>
        </row>
        <row r="1702">
          <cell r="M1702">
            <v>44510</v>
          </cell>
          <cell r="N1702">
            <v>41.1</v>
          </cell>
        </row>
        <row r="1703">
          <cell r="M1703">
            <v>44511</v>
          </cell>
          <cell r="N1703">
            <v>40.9</v>
          </cell>
        </row>
        <row r="1704">
          <cell r="M1704">
            <v>44512</v>
          </cell>
          <cell r="N1704">
            <v>40.5</v>
          </cell>
        </row>
        <row r="1705">
          <cell r="M1705">
            <v>44515</v>
          </cell>
          <cell r="N1705">
            <v>39.9</v>
          </cell>
        </row>
        <row r="1706">
          <cell r="M1706">
            <v>44516</v>
          </cell>
          <cell r="N1706">
            <v>39.9</v>
          </cell>
        </row>
        <row r="1707">
          <cell r="M1707">
            <v>44517</v>
          </cell>
          <cell r="N1707">
            <v>41</v>
          </cell>
        </row>
        <row r="1708">
          <cell r="M1708">
            <v>44518</v>
          </cell>
          <cell r="N1708">
            <v>41.5</v>
          </cell>
        </row>
        <row r="1709">
          <cell r="M1709">
            <v>44519</v>
          </cell>
          <cell r="N1709">
            <v>41.5</v>
          </cell>
        </row>
        <row r="1710">
          <cell r="M1710">
            <v>44522</v>
          </cell>
          <cell r="N1710">
            <v>41.5</v>
          </cell>
        </row>
        <row r="1711">
          <cell r="M1711">
            <v>44523</v>
          </cell>
          <cell r="N1711">
            <v>41.5</v>
          </cell>
        </row>
        <row r="1712">
          <cell r="M1712">
            <v>44524</v>
          </cell>
          <cell r="N1712">
            <v>41.8</v>
          </cell>
        </row>
        <row r="1713">
          <cell r="M1713">
            <v>44525</v>
          </cell>
          <cell r="N1713">
            <v>41.8</v>
          </cell>
        </row>
        <row r="1714">
          <cell r="M1714">
            <v>44526</v>
          </cell>
          <cell r="N1714">
            <v>42</v>
          </cell>
        </row>
        <row r="1715">
          <cell r="M1715">
            <v>44529</v>
          </cell>
          <cell r="N1715">
            <v>41.7</v>
          </cell>
        </row>
        <row r="1716">
          <cell r="M1716">
            <v>44530</v>
          </cell>
          <cell r="N1716">
            <v>41.95</v>
          </cell>
        </row>
        <row r="1717">
          <cell r="M1717">
            <v>44531</v>
          </cell>
          <cell r="N1717">
            <v>42</v>
          </cell>
        </row>
        <row r="1718">
          <cell r="M1718">
            <v>44532</v>
          </cell>
          <cell r="N1718">
            <v>42</v>
          </cell>
        </row>
        <row r="1719">
          <cell r="M1719">
            <v>44533</v>
          </cell>
          <cell r="N1719">
            <v>41.9</v>
          </cell>
        </row>
        <row r="1720">
          <cell r="M1720">
            <v>44536</v>
          </cell>
          <cell r="N1720">
            <v>42.1</v>
          </cell>
        </row>
        <row r="1721">
          <cell r="M1721">
            <v>44537</v>
          </cell>
          <cell r="N1721">
            <v>43</v>
          </cell>
        </row>
        <row r="1722">
          <cell r="M1722">
            <v>44538</v>
          </cell>
          <cell r="N1722">
            <v>43.75</v>
          </cell>
        </row>
        <row r="1723">
          <cell r="M1723">
            <v>44539</v>
          </cell>
          <cell r="N1723">
            <v>44.25</v>
          </cell>
        </row>
        <row r="1724">
          <cell r="M1724">
            <v>44540</v>
          </cell>
          <cell r="N1724">
            <v>44.1</v>
          </cell>
        </row>
        <row r="1725">
          <cell r="M1725">
            <v>44543</v>
          </cell>
          <cell r="N1725">
            <v>44.1</v>
          </cell>
        </row>
        <row r="1726">
          <cell r="M1726">
            <v>44544</v>
          </cell>
          <cell r="N1726">
            <v>43.8</v>
          </cell>
        </row>
        <row r="1727">
          <cell r="M1727">
            <v>44545</v>
          </cell>
          <cell r="N1727">
            <v>43.4</v>
          </cell>
        </row>
        <row r="1728">
          <cell r="M1728">
            <v>44546</v>
          </cell>
          <cell r="N1728">
            <v>42.85</v>
          </cell>
        </row>
        <row r="1729">
          <cell r="M1729">
            <v>44547</v>
          </cell>
          <cell r="N1729">
            <v>42</v>
          </cell>
        </row>
        <row r="1730">
          <cell r="M1730">
            <v>44550</v>
          </cell>
          <cell r="N1730">
            <v>42.4</v>
          </cell>
        </row>
        <row r="1731">
          <cell r="M1731">
            <v>44551</v>
          </cell>
          <cell r="N1731">
            <v>42.6</v>
          </cell>
        </row>
        <row r="1732">
          <cell r="M1732">
            <v>44552</v>
          </cell>
          <cell r="N1732">
            <v>42.6</v>
          </cell>
        </row>
        <row r="1733">
          <cell r="M1733">
            <v>44553</v>
          </cell>
          <cell r="N1733">
            <v>43.25</v>
          </cell>
        </row>
        <row r="1734">
          <cell r="M1734">
            <v>44554</v>
          </cell>
          <cell r="N1734">
            <v>43.25</v>
          </cell>
        </row>
        <row r="1735">
          <cell r="M1735">
            <v>44559</v>
          </cell>
          <cell r="N1735">
            <v>43.05</v>
          </cell>
        </row>
        <row r="1736">
          <cell r="M1736">
            <v>44560</v>
          </cell>
          <cell r="N1736">
            <v>43.25</v>
          </cell>
        </row>
        <row r="1737">
          <cell r="M1737">
            <v>44561</v>
          </cell>
          <cell r="N1737">
            <v>43.25</v>
          </cell>
        </row>
        <row r="1738">
          <cell r="M1738">
            <v>44565</v>
          </cell>
          <cell r="N1738">
            <v>43.25</v>
          </cell>
        </row>
        <row r="1739">
          <cell r="M1739">
            <v>44566</v>
          </cell>
          <cell r="N1739">
            <v>43.75</v>
          </cell>
        </row>
        <row r="1740">
          <cell r="M1740">
            <v>44567</v>
          </cell>
          <cell r="N1740">
            <v>44</v>
          </cell>
        </row>
        <row r="1741">
          <cell r="M1741">
            <v>44568</v>
          </cell>
          <cell r="N1741">
            <v>44.5</v>
          </cell>
        </row>
        <row r="1742">
          <cell r="M1742">
            <v>44571</v>
          </cell>
          <cell r="N1742">
            <v>45.25</v>
          </cell>
        </row>
        <row r="1743">
          <cell r="M1743">
            <v>44572</v>
          </cell>
          <cell r="N1743">
            <v>45</v>
          </cell>
        </row>
        <row r="1744">
          <cell r="M1744">
            <v>44573</v>
          </cell>
          <cell r="N1744">
            <v>45</v>
          </cell>
        </row>
        <row r="1745">
          <cell r="M1745">
            <v>44574</v>
          </cell>
          <cell r="N1745">
            <v>45.5</v>
          </cell>
        </row>
        <row r="1746">
          <cell r="M1746">
            <v>44575</v>
          </cell>
          <cell r="N1746">
            <v>45.5</v>
          </cell>
        </row>
        <row r="1747">
          <cell r="M1747">
            <v>44578</v>
          </cell>
          <cell r="N1747">
            <v>45.35</v>
          </cell>
        </row>
        <row r="1748">
          <cell r="M1748">
            <v>44579</v>
          </cell>
          <cell r="N1748">
            <v>45.25</v>
          </cell>
        </row>
        <row r="1749">
          <cell r="M1749">
            <v>44580</v>
          </cell>
          <cell r="N1749">
            <v>45</v>
          </cell>
        </row>
        <row r="1750">
          <cell r="M1750">
            <v>44581</v>
          </cell>
          <cell r="N1750">
            <v>44.8</v>
          </cell>
        </row>
        <row r="1751">
          <cell r="M1751">
            <v>44582</v>
          </cell>
          <cell r="N1751">
            <v>45</v>
          </cell>
        </row>
        <row r="1752">
          <cell r="M1752">
            <v>44585</v>
          </cell>
          <cell r="N1752">
            <v>45</v>
          </cell>
        </row>
        <row r="1753">
          <cell r="M1753">
            <v>44586</v>
          </cell>
          <cell r="N1753">
            <v>44.75</v>
          </cell>
        </row>
        <row r="1754">
          <cell r="M1754">
            <v>44588</v>
          </cell>
          <cell r="N1754">
            <v>45.25</v>
          </cell>
        </row>
        <row r="1755">
          <cell r="M1755">
            <v>44589</v>
          </cell>
          <cell r="N1755">
            <v>46</v>
          </cell>
        </row>
        <row r="1756">
          <cell r="M1756">
            <v>44592</v>
          </cell>
          <cell r="N1756">
            <v>47.5</v>
          </cell>
        </row>
        <row r="1757">
          <cell r="M1757">
            <v>44593</v>
          </cell>
          <cell r="N1757">
            <v>48</v>
          </cell>
        </row>
        <row r="1758">
          <cell r="M1758">
            <v>44594</v>
          </cell>
          <cell r="N1758">
            <v>46.9</v>
          </cell>
        </row>
        <row r="1759">
          <cell r="M1759">
            <v>44595</v>
          </cell>
          <cell r="N1759">
            <v>46.9</v>
          </cell>
        </row>
        <row r="1760">
          <cell r="M1760">
            <v>44596</v>
          </cell>
          <cell r="N1760">
            <v>45.25</v>
          </cell>
        </row>
        <row r="1761">
          <cell r="M1761">
            <v>44599</v>
          </cell>
          <cell r="N1761">
            <v>46</v>
          </cell>
        </row>
        <row r="1762">
          <cell r="M1762">
            <v>44600</v>
          </cell>
          <cell r="N1762">
            <v>46.5</v>
          </cell>
        </row>
        <row r="1763">
          <cell r="M1763">
            <v>44601</v>
          </cell>
          <cell r="N1763">
            <v>45.75</v>
          </cell>
        </row>
        <row r="1764">
          <cell r="M1764">
            <v>44602</v>
          </cell>
          <cell r="N1764">
            <v>45.75</v>
          </cell>
        </row>
        <row r="1765">
          <cell r="M1765">
            <v>44603</v>
          </cell>
          <cell r="N1765">
            <v>45.25</v>
          </cell>
        </row>
        <row r="1766">
          <cell r="M1766">
            <v>44606</v>
          </cell>
          <cell r="N1766">
            <v>45.25</v>
          </cell>
        </row>
        <row r="1767">
          <cell r="M1767">
            <v>44607</v>
          </cell>
          <cell r="N1767">
            <v>42</v>
          </cell>
        </row>
        <row r="1768">
          <cell r="M1768">
            <v>44608</v>
          </cell>
          <cell r="N1768">
            <v>42.25</v>
          </cell>
        </row>
        <row r="1769">
          <cell r="M1769">
            <v>44609</v>
          </cell>
          <cell r="N1769">
            <v>42.5</v>
          </cell>
        </row>
        <row r="1770">
          <cell r="M1770">
            <v>44610</v>
          </cell>
          <cell r="N1770">
            <v>44.25</v>
          </cell>
        </row>
        <row r="1771">
          <cell r="M1771">
            <v>44613</v>
          </cell>
          <cell r="N1771">
            <v>44.25</v>
          </cell>
        </row>
        <row r="1772">
          <cell r="M1772">
            <v>44614</v>
          </cell>
          <cell r="N1772">
            <v>45</v>
          </cell>
        </row>
        <row r="1773">
          <cell r="M1773">
            <v>44615</v>
          </cell>
          <cell r="N1773">
            <v>45</v>
          </cell>
        </row>
        <row r="1774">
          <cell r="M1774">
            <v>44616</v>
          </cell>
          <cell r="N1774">
            <v>45.05</v>
          </cell>
        </row>
        <row r="1775">
          <cell r="M1775">
            <v>44617</v>
          </cell>
          <cell r="N1775">
            <v>45.05</v>
          </cell>
        </row>
        <row r="1776">
          <cell r="M1776">
            <v>44620</v>
          </cell>
          <cell r="N1776">
            <v>44.5</v>
          </cell>
        </row>
        <row r="1777">
          <cell r="M1777">
            <v>44621</v>
          </cell>
          <cell r="N1777">
            <v>44.55</v>
          </cell>
        </row>
        <row r="1778">
          <cell r="M1778">
            <v>44622</v>
          </cell>
          <cell r="N1778">
            <v>44.4</v>
          </cell>
        </row>
        <row r="1779">
          <cell r="M1779">
            <v>44623</v>
          </cell>
          <cell r="N1779">
            <v>44.2</v>
          </cell>
        </row>
        <row r="1780">
          <cell r="M1780">
            <v>44624</v>
          </cell>
          <cell r="N1780">
            <v>44.2</v>
          </cell>
        </row>
        <row r="1781">
          <cell r="M1781">
            <v>44625</v>
          </cell>
          <cell r="N1781">
            <v>44.2</v>
          </cell>
        </row>
        <row r="1782">
          <cell r="M1782">
            <v>44627</v>
          </cell>
          <cell r="N1782">
            <v>44.2</v>
          </cell>
        </row>
        <row r="1783">
          <cell r="M1783">
            <v>44628</v>
          </cell>
          <cell r="N1783">
            <v>44.2</v>
          </cell>
        </row>
        <row r="1784">
          <cell r="M1784">
            <v>44629</v>
          </cell>
          <cell r="N1784">
            <v>43.5</v>
          </cell>
        </row>
        <row r="1785">
          <cell r="M1785">
            <v>44630</v>
          </cell>
          <cell r="N1785">
            <v>43</v>
          </cell>
        </row>
        <row r="1786">
          <cell r="M1786">
            <v>44631</v>
          </cell>
          <cell r="N1786">
            <v>43.75</v>
          </cell>
        </row>
        <row r="1787">
          <cell r="M1787">
            <v>44634</v>
          </cell>
          <cell r="N1787">
            <v>43.75</v>
          </cell>
        </row>
        <row r="1788">
          <cell r="M1788">
            <v>44635</v>
          </cell>
          <cell r="N1788">
            <v>44.25</v>
          </cell>
        </row>
        <row r="1789">
          <cell r="M1789">
            <v>44636</v>
          </cell>
          <cell r="N1789">
            <v>44.75</v>
          </cell>
        </row>
        <row r="1790">
          <cell r="M1790">
            <v>44637</v>
          </cell>
          <cell r="N1790">
            <v>45.35</v>
          </cell>
        </row>
        <row r="1791">
          <cell r="M1791">
            <v>44638</v>
          </cell>
          <cell r="N1791">
            <v>46.05</v>
          </cell>
        </row>
        <row r="1792">
          <cell r="M1792">
            <v>44641</v>
          </cell>
          <cell r="N1792">
            <v>46.1</v>
          </cell>
        </row>
        <row r="1793">
          <cell r="M1793">
            <v>44642</v>
          </cell>
          <cell r="N1793">
            <v>46.4</v>
          </cell>
        </row>
        <row r="1794">
          <cell r="M1794">
            <v>44643</v>
          </cell>
          <cell r="N1794">
            <v>46</v>
          </cell>
        </row>
        <row r="1795">
          <cell r="M1795">
            <v>44644</v>
          </cell>
          <cell r="N1795">
            <v>46.5</v>
          </cell>
        </row>
        <row r="1796">
          <cell r="M1796">
            <v>44645</v>
          </cell>
          <cell r="N1796">
            <v>46.5</v>
          </cell>
        </row>
        <row r="1797">
          <cell r="M1797">
            <v>44648</v>
          </cell>
          <cell r="N1797">
            <v>47</v>
          </cell>
        </row>
        <row r="1798">
          <cell r="M1798">
            <v>44649</v>
          </cell>
          <cell r="N1798">
            <v>47.4</v>
          </cell>
        </row>
        <row r="1799">
          <cell r="M1799">
            <v>44650</v>
          </cell>
          <cell r="N1799">
            <v>47.4</v>
          </cell>
        </row>
        <row r="1800">
          <cell r="M1800">
            <v>44651</v>
          </cell>
          <cell r="N1800">
            <v>48</v>
          </cell>
        </row>
        <row r="1801">
          <cell r="M1801">
            <v>44652</v>
          </cell>
          <cell r="N1801">
            <v>48.25</v>
          </cell>
        </row>
        <row r="1802">
          <cell r="M1802">
            <v>44655</v>
          </cell>
          <cell r="N1802">
            <v>49</v>
          </cell>
        </row>
        <row r="1803">
          <cell r="M1803">
            <v>44656</v>
          </cell>
          <cell r="N1803">
            <v>49.1</v>
          </cell>
        </row>
        <row r="1804">
          <cell r="M1804">
            <v>44657</v>
          </cell>
          <cell r="N1804">
            <v>49.5</v>
          </cell>
        </row>
        <row r="1805">
          <cell r="M1805">
            <v>44658</v>
          </cell>
          <cell r="N1805">
            <v>49.5</v>
          </cell>
        </row>
        <row r="1806">
          <cell r="M1806">
            <v>44659</v>
          </cell>
          <cell r="N1806">
            <v>49.35</v>
          </cell>
        </row>
        <row r="1807">
          <cell r="M1807">
            <v>44662</v>
          </cell>
          <cell r="N1807">
            <v>49</v>
          </cell>
        </row>
        <row r="1808">
          <cell r="M1808">
            <v>44663</v>
          </cell>
          <cell r="N1808">
            <v>49</v>
          </cell>
        </row>
        <row r="1809">
          <cell r="M1809">
            <v>44664</v>
          </cell>
          <cell r="N1809">
            <v>49.15</v>
          </cell>
        </row>
        <row r="1810">
          <cell r="M1810">
            <v>44665</v>
          </cell>
          <cell r="N1810">
            <v>49.15</v>
          </cell>
        </row>
        <row r="1811">
          <cell r="M1811">
            <v>44670</v>
          </cell>
          <cell r="N1811">
            <v>48.75</v>
          </cell>
        </row>
        <row r="1812">
          <cell r="M1812">
            <v>44671</v>
          </cell>
          <cell r="N1812">
            <v>49</v>
          </cell>
        </row>
        <row r="1813">
          <cell r="M1813">
            <v>44672</v>
          </cell>
          <cell r="N1813">
            <v>48.75</v>
          </cell>
        </row>
        <row r="1814">
          <cell r="M1814">
            <v>44673</v>
          </cell>
          <cell r="N1814">
            <v>48.5</v>
          </cell>
        </row>
        <row r="1815">
          <cell r="M1815">
            <v>44676</v>
          </cell>
          <cell r="N1815">
            <v>48.5</v>
          </cell>
        </row>
        <row r="1816">
          <cell r="M1816">
            <v>44677</v>
          </cell>
          <cell r="N1816">
            <v>48.7</v>
          </cell>
        </row>
        <row r="1817">
          <cell r="M1817">
            <v>44678</v>
          </cell>
          <cell r="N1817">
            <v>48.7</v>
          </cell>
        </row>
        <row r="1818">
          <cell r="M1818">
            <v>44679</v>
          </cell>
          <cell r="N1818">
            <v>48.5</v>
          </cell>
        </row>
        <row r="1819">
          <cell r="M1819">
            <v>44680</v>
          </cell>
          <cell r="N1819">
            <v>48.5</v>
          </cell>
        </row>
        <row r="1820">
          <cell r="M1820">
            <v>44683</v>
          </cell>
          <cell r="N1820">
            <v>48.5</v>
          </cell>
        </row>
        <row r="1821">
          <cell r="M1821">
            <v>44684</v>
          </cell>
          <cell r="N1821">
            <v>48.5</v>
          </cell>
        </row>
        <row r="1822">
          <cell r="M1822">
            <v>44685</v>
          </cell>
          <cell r="N1822">
            <v>48.5</v>
          </cell>
        </row>
        <row r="1823">
          <cell r="M1823">
            <v>44686</v>
          </cell>
          <cell r="N1823">
            <v>48</v>
          </cell>
        </row>
        <row r="1824">
          <cell r="M1824">
            <v>44687</v>
          </cell>
          <cell r="N1824">
            <v>48</v>
          </cell>
        </row>
        <row r="1825">
          <cell r="M1825">
            <v>44690</v>
          </cell>
          <cell r="N1825">
            <v>47.5</v>
          </cell>
        </row>
        <row r="1826">
          <cell r="M1826">
            <v>44691</v>
          </cell>
          <cell r="N1826">
            <v>47.5</v>
          </cell>
        </row>
        <row r="1827">
          <cell r="M1827">
            <v>44692</v>
          </cell>
          <cell r="N1827">
            <v>47.25</v>
          </cell>
        </row>
        <row r="1828">
          <cell r="M1828">
            <v>44693</v>
          </cell>
          <cell r="N1828">
            <v>47.25</v>
          </cell>
        </row>
        <row r="1829">
          <cell r="M1829">
            <v>44694</v>
          </cell>
          <cell r="N1829">
            <v>47.5</v>
          </cell>
        </row>
        <row r="1830">
          <cell r="M1830">
            <v>44697</v>
          </cell>
          <cell r="N1830">
            <v>47.5</v>
          </cell>
        </row>
        <row r="1831">
          <cell r="M1831">
            <v>44698</v>
          </cell>
          <cell r="N1831">
            <v>47.5</v>
          </cell>
        </row>
        <row r="1832">
          <cell r="M1832">
            <v>44699</v>
          </cell>
          <cell r="N1832">
            <v>47.6</v>
          </cell>
        </row>
        <row r="1833">
          <cell r="M1833">
            <v>44700</v>
          </cell>
          <cell r="N1833">
            <v>47.6</v>
          </cell>
        </row>
        <row r="1834">
          <cell r="M1834">
            <v>44701</v>
          </cell>
          <cell r="N1834">
            <v>47.65</v>
          </cell>
        </row>
        <row r="1835">
          <cell r="M1835">
            <v>44704</v>
          </cell>
          <cell r="N1835">
            <v>48.25</v>
          </cell>
        </row>
        <row r="1836">
          <cell r="M1836">
            <v>44705</v>
          </cell>
          <cell r="N1836">
            <v>48</v>
          </cell>
        </row>
        <row r="1837">
          <cell r="M1837">
            <v>44706</v>
          </cell>
          <cell r="N1837">
            <v>48</v>
          </cell>
        </row>
        <row r="1838">
          <cell r="M1838">
            <v>44707</v>
          </cell>
          <cell r="N1838">
            <v>48</v>
          </cell>
        </row>
        <row r="1839">
          <cell r="M1839">
            <v>44708</v>
          </cell>
          <cell r="N1839">
            <v>48</v>
          </cell>
        </row>
        <row r="1840">
          <cell r="M1840">
            <v>44711</v>
          </cell>
          <cell r="N1840">
            <v>47.75</v>
          </cell>
        </row>
        <row r="1841">
          <cell r="M1841">
            <v>44712</v>
          </cell>
          <cell r="N1841">
            <v>47.5</v>
          </cell>
        </row>
        <row r="1842">
          <cell r="M1842">
            <v>44713</v>
          </cell>
          <cell r="N1842">
            <v>47.75</v>
          </cell>
        </row>
        <row r="1843">
          <cell r="M1843">
            <v>44714</v>
          </cell>
          <cell r="N1843">
            <v>47.75</v>
          </cell>
        </row>
        <row r="1844">
          <cell r="M1844">
            <v>44715</v>
          </cell>
          <cell r="N1844">
            <v>48</v>
          </cell>
        </row>
        <row r="1845">
          <cell r="M1845">
            <v>44718</v>
          </cell>
          <cell r="N1845">
            <v>48</v>
          </cell>
        </row>
        <row r="1846">
          <cell r="M1846">
            <v>44719</v>
          </cell>
          <cell r="N1846">
            <v>48</v>
          </cell>
        </row>
        <row r="1847">
          <cell r="M1847">
            <v>44720</v>
          </cell>
          <cell r="N1847">
            <v>48.2</v>
          </cell>
        </row>
        <row r="1848">
          <cell r="M1848">
            <v>44721</v>
          </cell>
          <cell r="N1848">
            <v>48.75</v>
          </cell>
        </row>
        <row r="1849">
          <cell r="M1849">
            <v>44722</v>
          </cell>
          <cell r="N1849">
            <v>48.75</v>
          </cell>
        </row>
        <row r="1850">
          <cell r="M1850">
            <v>44725</v>
          </cell>
          <cell r="N1850">
            <v>48.75</v>
          </cell>
        </row>
        <row r="1851">
          <cell r="M1851">
            <v>44726</v>
          </cell>
          <cell r="N1851">
            <v>48.8</v>
          </cell>
        </row>
        <row r="1852">
          <cell r="M1852">
            <v>44727</v>
          </cell>
          <cell r="N1852">
            <v>48.8</v>
          </cell>
        </row>
        <row r="1853">
          <cell r="M1853">
            <v>44728</v>
          </cell>
          <cell r="N1853">
            <v>49.25</v>
          </cell>
        </row>
        <row r="1854">
          <cell r="M1854">
            <v>44729</v>
          </cell>
          <cell r="N1854">
            <v>49.5</v>
          </cell>
        </row>
        <row r="1855">
          <cell r="M1855">
            <v>44732</v>
          </cell>
          <cell r="N1855">
            <v>49.5</v>
          </cell>
        </row>
        <row r="1856">
          <cell r="M1856">
            <v>44733</v>
          </cell>
          <cell r="N1856">
            <v>50.25</v>
          </cell>
        </row>
        <row r="1857">
          <cell r="M1857">
            <v>44734</v>
          </cell>
          <cell r="N1857">
            <v>50.25</v>
          </cell>
        </row>
        <row r="1858">
          <cell r="M1858">
            <v>44735</v>
          </cell>
          <cell r="N1858">
            <v>50.25</v>
          </cell>
        </row>
        <row r="1859">
          <cell r="M1859">
            <v>44736</v>
          </cell>
          <cell r="N1859">
            <v>50.25</v>
          </cell>
        </row>
        <row r="1860">
          <cell r="M1860">
            <v>44739</v>
          </cell>
          <cell r="N1860">
            <v>50.2</v>
          </cell>
        </row>
        <row r="1861">
          <cell r="M1861">
            <v>44740</v>
          </cell>
          <cell r="N1861">
            <v>49.8</v>
          </cell>
        </row>
        <row r="1862">
          <cell r="M1862">
            <v>44741</v>
          </cell>
          <cell r="N1862">
            <v>49.8</v>
          </cell>
        </row>
        <row r="1863">
          <cell r="M1863">
            <v>44742</v>
          </cell>
          <cell r="N1863">
            <v>49.25</v>
          </cell>
        </row>
        <row r="1864">
          <cell r="M1864">
            <v>44743</v>
          </cell>
          <cell r="N1864">
            <v>49.25</v>
          </cell>
        </row>
        <row r="1865">
          <cell r="M1865">
            <v>44746</v>
          </cell>
          <cell r="N1865">
            <v>49.25</v>
          </cell>
        </row>
        <row r="1866">
          <cell r="M1866">
            <v>44747</v>
          </cell>
          <cell r="N1866">
            <v>49.25</v>
          </cell>
        </row>
        <row r="1867">
          <cell r="M1867">
            <v>44748</v>
          </cell>
          <cell r="N1867">
            <v>50.1</v>
          </cell>
        </row>
        <row r="1868">
          <cell r="M1868">
            <v>44749</v>
          </cell>
          <cell r="N1868">
            <v>50.1</v>
          </cell>
        </row>
        <row r="1869">
          <cell r="M1869">
            <v>44750</v>
          </cell>
          <cell r="N1869">
            <v>50.5</v>
          </cell>
        </row>
        <row r="1870">
          <cell r="M1870">
            <v>44753</v>
          </cell>
          <cell r="N1870">
            <v>50.5</v>
          </cell>
        </row>
        <row r="1871">
          <cell r="M1871">
            <v>44754</v>
          </cell>
          <cell r="N1871">
            <v>50.5</v>
          </cell>
        </row>
        <row r="1872">
          <cell r="M1872">
            <v>44755</v>
          </cell>
          <cell r="N1872">
            <v>51.2</v>
          </cell>
        </row>
        <row r="1873">
          <cell r="M1873">
            <v>44756</v>
          </cell>
          <cell r="N1873">
            <v>51</v>
          </cell>
        </row>
        <row r="1874">
          <cell r="M1874">
            <v>44757</v>
          </cell>
          <cell r="N1874">
            <v>51</v>
          </cell>
        </row>
        <row r="1875">
          <cell r="M1875">
            <v>44760</v>
          </cell>
          <cell r="N1875">
            <v>51</v>
          </cell>
        </row>
        <row r="1876">
          <cell r="M1876">
            <v>44761</v>
          </cell>
          <cell r="N1876">
            <v>51.25</v>
          </cell>
        </row>
        <row r="1877">
          <cell r="M1877">
            <v>44762</v>
          </cell>
          <cell r="N1877">
            <v>51</v>
          </cell>
        </row>
        <row r="1878">
          <cell r="M1878">
            <v>44763</v>
          </cell>
          <cell r="N1878">
            <v>50.7</v>
          </cell>
        </row>
        <row r="1879">
          <cell r="M1879">
            <v>44764</v>
          </cell>
          <cell r="N1879">
            <v>50</v>
          </cell>
        </row>
        <row r="1880">
          <cell r="M1880">
            <v>44767</v>
          </cell>
          <cell r="N1880">
            <v>50.25</v>
          </cell>
        </row>
        <row r="1881">
          <cell r="M1881">
            <v>44768</v>
          </cell>
          <cell r="N1881">
            <v>50.5</v>
          </cell>
        </row>
        <row r="1882">
          <cell r="M1882">
            <v>44769</v>
          </cell>
          <cell r="N1882">
            <v>50.75</v>
          </cell>
        </row>
        <row r="1883">
          <cell r="M1883">
            <v>44770</v>
          </cell>
          <cell r="N1883">
            <v>51</v>
          </cell>
        </row>
        <row r="1884">
          <cell r="M1884">
            <v>44771</v>
          </cell>
          <cell r="N1884">
            <v>51</v>
          </cell>
        </row>
        <row r="1885">
          <cell r="M1885">
            <v>44774</v>
          </cell>
          <cell r="N1885">
            <v>51.1</v>
          </cell>
        </row>
        <row r="1886">
          <cell r="M1886">
            <v>44775</v>
          </cell>
          <cell r="N1886">
            <v>51</v>
          </cell>
        </row>
        <row r="1887">
          <cell r="M1887">
            <v>44776</v>
          </cell>
          <cell r="N1887">
            <v>50.9</v>
          </cell>
        </row>
        <row r="1888">
          <cell r="M1888">
            <v>44777</v>
          </cell>
          <cell r="N1888">
            <v>50.9</v>
          </cell>
        </row>
        <row r="1889">
          <cell r="M1889">
            <v>44778</v>
          </cell>
          <cell r="N1889">
            <v>51.25</v>
          </cell>
        </row>
        <row r="1890">
          <cell r="M1890">
            <v>44781</v>
          </cell>
          <cell r="N1890">
            <v>51.25</v>
          </cell>
        </row>
        <row r="1891">
          <cell r="M1891">
            <v>44782</v>
          </cell>
          <cell r="N1891">
            <v>52.2</v>
          </cell>
        </row>
        <row r="1892">
          <cell r="M1892">
            <v>44783</v>
          </cell>
          <cell r="N1892">
            <v>52.3</v>
          </cell>
        </row>
        <row r="1893">
          <cell r="M1893">
            <v>44784</v>
          </cell>
          <cell r="N1893">
            <v>52.3</v>
          </cell>
        </row>
        <row r="1894">
          <cell r="M1894">
            <v>44785</v>
          </cell>
          <cell r="N1894">
            <v>53.35</v>
          </cell>
        </row>
        <row r="1895">
          <cell r="M1895">
            <v>44788</v>
          </cell>
          <cell r="N1895">
            <v>53.6</v>
          </cell>
        </row>
        <row r="1896">
          <cell r="M1896">
            <v>44789</v>
          </cell>
          <cell r="N1896">
            <v>54</v>
          </cell>
        </row>
        <row r="1897">
          <cell r="M1897">
            <v>44790</v>
          </cell>
          <cell r="N1897">
            <v>54</v>
          </cell>
        </row>
        <row r="1898">
          <cell r="M1898">
            <v>44791</v>
          </cell>
          <cell r="N1898">
            <v>53.9</v>
          </cell>
        </row>
        <row r="1899">
          <cell r="M1899">
            <v>44792</v>
          </cell>
          <cell r="N1899">
            <v>54.25</v>
          </cell>
        </row>
        <row r="1900">
          <cell r="M1900">
            <v>44795</v>
          </cell>
          <cell r="N1900">
            <v>54.25</v>
          </cell>
        </row>
        <row r="1901">
          <cell r="M1901">
            <v>44796</v>
          </cell>
          <cell r="N1901">
            <v>55.5</v>
          </cell>
        </row>
        <row r="1902">
          <cell r="M1902">
            <v>44797</v>
          </cell>
          <cell r="N1902">
            <v>55.5</v>
          </cell>
        </row>
        <row r="1903">
          <cell r="M1903">
            <v>44798</v>
          </cell>
          <cell r="N1903">
            <v>56.65</v>
          </cell>
        </row>
        <row r="1904">
          <cell r="M1904">
            <v>44799</v>
          </cell>
          <cell r="N1904">
            <v>57</v>
          </cell>
        </row>
        <row r="1905">
          <cell r="M1905">
            <v>44802</v>
          </cell>
          <cell r="N1905">
            <v>58.75</v>
          </cell>
        </row>
        <row r="1906">
          <cell r="M1906">
            <v>44803</v>
          </cell>
          <cell r="N1906">
            <v>58.75</v>
          </cell>
        </row>
        <row r="1907">
          <cell r="M1907">
            <v>44804</v>
          </cell>
          <cell r="N1907">
            <v>58.75</v>
          </cell>
        </row>
        <row r="1908">
          <cell r="M1908">
            <v>44805</v>
          </cell>
          <cell r="N1908">
            <v>59.5</v>
          </cell>
        </row>
        <row r="1909">
          <cell r="M1909">
            <v>44806</v>
          </cell>
          <cell r="N1909">
            <v>59.5</v>
          </cell>
        </row>
        <row r="1910">
          <cell r="M1910">
            <v>44809</v>
          </cell>
          <cell r="N1910">
            <v>59.55</v>
          </cell>
        </row>
        <row r="1911">
          <cell r="M1911">
            <v>44810</v>
          </cell>
          <cell r="N1911">
            <v>60</v>
          </cell>
        </row>
        <row r="1912">
          <cell r="M1912">
            <v>44811</v>
          </cell>
          <cell r="N1912">
            <v>63.25</v>
          </cell>
        </row>
        <row r="1913">
          <cell r="M1913">
            <v>44812</v>
          </cell>
          <cell r="N1913">
            <v>63.25</v>
          </cell>
        </row>
        <row r="1914">
          <cell r="M1914">
            <v>44813</v>
          </cell>
          <cell r="N1914">
            <v>63.25</v>
          </cell>
        </row>
        <row r="1915">
          <cell r="M1915">
            <v>44816</v>
          </cell>
          <cell r="N1915">
            <v>63.25</v>
          </cell>
        </row>
        <row r="1916">
          <cell r="M1916">
            <v>44817</v>
          </cell>
          <cell r="N1916">
            <v>65.5</v>
          </cell>
        </row>
        <row r="1917">
          <cell r="M1917">
            <v>44818</v>
          </cell>
          <cell r="N1917">
            <v>70</v>
          </cell>
        </row>
        <row r="1918">
          <cell r="M1918">
            <v>44819</v>
          </cell>
          <cell r="N1918">
            <v>70</v>
          </cell>
        </row>
        <row r="1919">
          <cell r="M1919">
            <v>44820</v>
          </cell>
          <cell r="N1919">
            <v>70</v>
          </cell>
        </row>
        <row r="1920">
          <cell r="M1920">
            <v>44823</v>
          </cell>
          <cell r="N1920">
            <v>69.5</v>
          </cell>
        </row>
        <row r="1921">
          <cell r="M1921">
            <v>44824</v>
          </cell>
          <cell r="N1921">
            <v>69.25</v>
          </cell>
        </row>
        <row r="1922">
          <cell r="M1922">
            <v>44825</v>
          </cell>
          <cell r="N1922">
            <v>69.25</v>
          </cell>
        </row>
        <row r="1923">
          <cell r="M1923">
            <v>44826</v>
          </cell>
          <cell r="N1923">
            <v>69.25</v>
          </cell>
        </row>
        <row r="1924">
          <cell r="M1924">
            <v>44827</v>
          </cell>
          <cell r="N1924">
            <v>69.25</v>
          </cell>
        </row>
        <row r="1925">
          <cell r="M1925">
            <v>44830</v>
          </cell>
          <cell r="N1925">
            <v>69.25</v>
          </cell>
        </row>
        <row r="1926">
          <cell r="M1926">
            <v>44831</v>
          </cell>
          <cell r="N1926">
            <v>68</v>
          </cell>
        </row>
        <row r="1927">
          <cell r="M1927">
            <v>44832</v>
          </cell>
          <cell r="N1927">
            <v>63</v>
          </cell>
        </row>
        <row r="1928">
          <cell r="M1928">
            <v>44833</v>
          </cell>
          <cell r="N1928">
            <v>63</v>
          </cell>
        </row>
        <row r="1929">
          <cell r="M1929">
            <v>44834</v>
          </cell>
          <cell r="N1929">
            <v>64.25</v>
          </cell>
        </row>
        <row r="1930">
          <cell r="M1930">
            <v>44837</v>
          </cell>
          <cell r="N1930">
            <v>64.25</v>
          </cell>
        </row>
        <row r="1931">
          <cell r="M1931">
            <v>44838</v>
          </cell>
          <cell r="N1931">
            <v>65</v>
          </cell>
        </row>
        <row r="1932">
          <cell r="M1932">
            <v>44839</v>
          </cell>
          <cell r="N1932">
            <v>67</v>
          </cell>
        </row>
        <row r="1933">
          <cell r="M1933">
            <v>44840</v>
          </cell>
          <cell r="N1933">
            <v>67</v>
          </cell>
        </row>
        <row r="1934">
          <cell r="M1934">
            <v>44841</v>
          </cell>
          <cell r="N1934">
            <v>67.5</v>
          </cell>
        </row>
        <row r="1935">
          <cell r="M1935">
            <v>44844</v>
          </cell>
          <cell r="N1935">
            <v>67.25</v>
          </cell>
        </row>
        <row r="1936">
          <cell r="M1936">
            <v>44845</v>
          </cell>
          <cell r="N1936">
            <v>67.25</v>
          </cell>
        </row>
        <row r="1937">
          <cell r="M1937">
            <v>44846</v>
          </cell>
          <cell r="N1937">
            <v>65.099999999999994</v>
          </cell>
        </row>
        <row r="1938">
          <cell r="M1938">
            <v>44847</v>
          </cell>
          <cell r="N1938">
            <v>65.400000000000006</v>
          </cell>
        </row>
        <row r="1939">
          <cell r="M1939">
            <v>44848</v>
          </cell>
          <cell r="N1939">
            <v>64.5</v>
          </cell>
        </row>
        <row r="1940">
          <cell r="M1940">
            <v>44851</v>
          </cell>
          <cell r="N1940">
            <v>64.5</v>
          </cell>
        </row>
        <row r="1941">
          <cell r="M1941">
            <v>44852</v>
          </cell>
          <cell r="N1941">
            <v>65.099999999999994</v>
          </cell>
        </row>
        <row r="1942">
          <cell r="M1942">
            <v>44853</v>
          </cell>
          <cell r="N1942">
            <v>64.599999999999994</v>
          </cell>
        </row>
        <row r="1943">
          <cell r="M1943">
            <v>44854</v>
          </cell>
          <cell r="N1943">
            <v>64.25</v>
          </cell>
        </row>
        <row r="1944">
          <cell r="M1944">
            <v>44855</v>
          </cell>
          <cell r="N1944">
            <v>65.25</v>
          </cell>
        </row>
        <row r="1945">
          <cell r="M1945">
            <v>44858</v>
          </cell>
          <cell r="N1945">
            <v>65.25</v>
          </cell>
        </row>
        <row r="1946">
          <cell r="M1946">
            <v>44859</v>
          </cell>
          <cell r="N1946">
            <v>65.25</v>
          </cell>
        </row>
        <row r="1947">
          <cell r="M1947">
            <v>44860</v>
          </cell>
          <cell r="N1947">
            <v>65</v>
          </cell>
        </row>
        <row r="1948">
          <cell r="M1948">
            <v>44861</v>
          </cell>
          <cell r="N1948">
            <v>65</v>
          </cell>
        </row>
        <row r="1949">
          <cell r="M1949">
            <v>44862</v>
          </cell>
          <cell r="N1949">
            <v>65</v>
          </cell>
        </row>
        <row r="1950">
          <cell r="M1950">
            <v>44865</v>
          </cell>
          <cell r="N1950">
            <v>65</v>
          </cell>
        </row>
        <row r="1951">
          <cell r="M1951">
            <v>44866</v>
          </cell>
          <cell r="N1951">
            <v>66</v>
          </cell>
        </row>
        <row r="1952">
          <cell r="M1952">
            <v>44867</v>
          </cell>
          <cell r="N1952">
            <v>65.5</v>
          </cell>
        </row>
        <row r="1953">
          <cell r="M1953">
            <v>44868</v>
          </cell>
          <cell r="N1953">
            <v>65.5</v>
          </cell>
        </row>
        <row r="1954">
          <cell r="M1954">
            <v>44869</v>
          </cell>
          <cell r="N1954">
            <v>65.25</v>
          </cell>
        </row>
        <row r="1955">
          <cell r="M1955">
            <v>44872</v>
          </cell>
          <cell r="N1955">
            <v>65.25</v>
          </cell>
        </row>
        <row r="1956">
          <cell r="M1956">
            <v>44873</v>
          </cell>
          <cell r="N1956">
            <v>65.25</v>
          </cell>
        </row>
        <row r="1957">
          <cell r="M1957">
            <v>44874</v>
          </cell>
          <cell r="N1957">
            <v>65.75</v>
          </cell>
        </row>
        <row r="1958">
          <cell r="M1958">
            <v>44875</v>
          </cell>
          <cell r="N1958">
            <v>65.75</v>
          </cell>
        </row>
        <row r="1959">
          <cell r="M1959">
            <v>44876</v>
          </cell>
          <cell r="N1959">
            <v>65.75</v>
          </cell>
        </row>
        <row r="1960">
          <cell r="M1960">
            <v>44879</v>
          </cell>
          <cell r="N1960">
            <v>65.75</v>
          </cell>
        </row>
        <row r="1961">
          <cell r="M1961">
            <v>44880</v>
          </cell>
          <cell r="N1961">
            <v>66</v>
          </cell>
        </row>
        <row r="1962">
          <cell r="M1962">
            <v>44881</v>
          </cell>
          <cell r="N1962">
            <v>66.349999999999994</v>
          </cell>
        </row>
        <row r="1963">
          <cell r="M1963">
            <v>44882</v>
          </cell>
          <cell r="N1963">
            <v>66.400000000000006</v>
          </cell>
        </row>
        <row r="1964">
          <cell r="M1964">
            <v>44883</v>
          </cell>
          <cell r="N1964">
            <v>66.5</v>
          </cell>
        </row>
        <row r="1965">
          <cell r="M1965">
            <v>44886</v>
          </cell>
          <cell r="N1965">
            <v>66.5</v>
          </cell>
        </row>
        <row r="1966">
          <cell r="M1966">
            <v>44887</v>
          </cell>
          <cell r="N1966">
            <v>66.25</v>
          </cell>
        </row>
        <row r="1967">
          <cell r="M1967">
            <v>44888</v>
          </cell>
          <cell r="N1967">
            <v>66</v>
          </cell>
        </row>
        <row r="1968">
          <cell r="M1968">
            <v>44889</v>
          </cell>
          <cell r="N1968">
            <v>64.75</v>
          </cell>
        </row>
        <row r="1969">
          <cell r="M1969">
            <v>44890</v>
          </cell>
          <cell r="N1969">
            <v>64.5</v>
          </cell>
        </row>
        <row r="1970">
          <cell r="M1970">
            <v>44893</v>
          </cell>
          <cell r="N1970">
            <v>64.5</v>
          </cell>
        </row>
        <row r="1971">
          <cell r="M1971">
            <v>44894</v>
          </cell>
          <cell r="N1971">
            <v>64.5</v>
          </cell>
        </row>
        <row r="1972">
          <cell r="M1972">
            <v>44895</v>
          </cell>
          <cell r="N1972">
            <v>65.25</v>
          </cell>
        </row>
        <row r="1973">
          <cell r="M1973">
            <v>44896</v>
          </cell>
          <cell r="N1973">
            <v>65</v>
          </cell>
        </row>
        <row r="1974">
          <cell r="M1974">
            <v>44897</v>
          </cell>
          <cell r="N1974">
            <v>65</v>
          </cell>
        </row>
        <row r="1975">
          <cell r="M1975">
            <v>44900</v>
          </cell>
          <cell r="N1975">
            <v>65</v>
          </cell>
        </row>
        <row r="1976">
          <cell r="M1976">
            <v>44901</v>
          </cell>
          <cell r="N1976">
            <v>65</v>
          </cell>
        </row>
        <row r="1977">
          <cell r="M1977">
            <v>44902</v>
          </cell>
          <cell r="N1977">
            <v>65</v>
          </cell>
        </row>
        <row r="1978">
          <cell r="M1978">
            <v>44903</v>
          </cell>
          <cell r="N1978">
            <v>65</v>
          </cell>
        </row>
        <row r="1979">
          <cell r="M1979">
            <v>44904</v>
          </cell>
          <cell r="N1979">
            <v>64.75</v>
          </cell>
        </row>
        <row r="1980">
          <cell r="M1980">
            <v>44907</v>
          </cell>
          <cell r="N1980">
            <v>64.5</v>
          </cell>
        </row>
        <row r="1981">
          <cell r="M1981">
            <v>44908</v>
          </cell>
          <cell r="N1981">
            <v>64.5</v>
          </cell>
        </row>
        <row r="1982">
          <cell r="M1982">
            <v>44909</v>
          </cell>
          <cell r="N1982">
            <v>64.5</v>
          </cell>
        </row>
        <row r="1983">
          <cell r="M1983">
            <v>44910</v>
          </cell>
          <cell r="N1983">
            <v>64</v>
          </cell>
        </row>
        <row r="1984">
          <cell r="M1984">
            <v>44911</v>
          </cell>
          <cell r="N1984">
            <v>63.5</v>
          </cell>
        </row>
        <row r="1985">
          <cell r="M1985">
            <v>44914</v>
          </cell>
          <cell r="N1985">
            <v>59.25</v>
          </cell>
        </row>
        <row r="1986">
          <cell r="M1986">
            <v>44915</v>
          </cell>
          <cell r="N1986">
            <v>59.75</v>
          </cell>
        </row>
        <row r="1987">
          <cell r="M1987">
            <v>44916</v>
          </cell>
          <cell r="N1987">
            <v>57.75</v>
          </cell>
        </row>
        <row r="1988">
          <cell r="M1988">
            <v>44917</v>
          </cell>
          <cell r="N1988">
            <v>57</v>
          </cell>
        </row>
        <row r="1989">
          <cell r="M1989">
            <v>44918</v>
          </cell>
          <cell r="N1989">
            <v>57</v>
          </cell>
        </row>
        <row r="1990">
          <cell r="M1990">
            <v>44921</v>
          </cell>
          <cell r="N1990">
            <v>57</v>
          </cell>
        </row>
        <row r="1991">
          <cell r="M1991">
            <v>44922</v>
          </cell>
          <cell r="N1991">
            <v>57</v>
          </cell>
        </row>
        <row r="1992">
          <cell r="M1992">
            <v>44923</v>
          </cell>
          <cell r="N1992">
            <v>57</v>
          </cell>
        </row>
        <row r="1993">
          <cell r="M1993">
            <v>44924</v>
          </cell>
          <cell r="N1993">
            <v>57</v>
          </cell>
        </row>
        <row r="1994">
          <cell r="M1994">
            <v>44925</v>
          </cell>
          <cell r="N1994">
            <v>57</v>
          </cell>
        </row>
        <row r="1995">
          <cell r="M1995">
            <v>44928</v>
          </cell>
          <cell r="N1995">
            <v>57</v>
          </cell>
        </row>
        <row r="1996">
          <cell r="M1996">
            <v>44929</v>
          </cell>
          <cell r="N1996">
            <v>57</v>
          </cell>
        </row>
        <row r="1997">
          <cell r="M1997">
            <v>44930</v>
          </cell>
          <cell r="N1997">
            <v>57</v>
          </cell>
        </row>
        <row r="1998">
          <cell r="M1998">
            <v>44931</v>
          </cell>
          <cell r="N1998">
            <v>54.5</v>
          </cell>
        </row>
        <row r="1999">
          <cell r="M1999">
            <v>44932</v>
          </cell>
          <cell r="N1999">
            <v>52.75</v>
          </cell>
        </row>
        <row r="2000">
          <cell r="M2000">
            <v>44935</v>
          </cell>
          <cell r="N2000">
            <v>52.75</v>
          </cell>
        </row>
        <row r="2001">
          <cell r="M2001">
            <v>44936</v>
          </cell>
          <cell r="N2001">
            <v>54.5</v>
          </cell>
        </row>
        <row r="2002">
          <cell r="M2002">
            <v>44937</v>
          </cell>
          <cell r="N2002">
            <v>54.75</v>
          </cell>
        </row>
        <row r="2003">
          <cell r="M2003">
            <v>44938</v>
          </cell>
          <cell r="N2003">
            <v>55.5</v>
          </cell>
        </row>
        <row r="2004">
          <cell r="M2004">
            <v>44939</v>
          </cell>
          <cell r="N2004">
            <v>54.75</v>
          </cell>
        </row>
        <row r="2005">
          <cell r="M2005">
            <v>44942</v>
          </cell>
          <cell r="N2005">
            <v>53.43</v>
          </cell>
        </row>
        <row r="2006">
          <cell r="M2006">
            <v>44943</v>
          </cell>
          <cell r="N2006">
            <v>52.13</v>
          </cell>
        </row>
        <row r="2007">
          <cell r="M2007">
            <v>44944</v>
          </cell>
          <cell r="N2007">
            <v>50.94</v>
          </cell>
        </row>
        <row r="2008">
          <cell r="M2008">
            <v>44945</v>
          </cell>
          <cell r="N2008">
            <v>50.83</v>
          </cell>
        </row>
        <row r="2009">
          <cell r="M2009">
            <v>44946</v>
          </cell>
          <cell r="N2009">
            <v>50.88</v>
          </cell>
        </row>
        <row r="2010">
          <cell r="M2010">
            <v>44949</v>
          </cell>
          <cell r="N2010">
            <v>50.75</v>
          </cell>
        </row>
        <row r="2011">
          <cell r="M2011">
            <v>44950</v>
          </cell>
          <cell r="N2011">
            <v>50.88</v>
          </cell>
        </row>
        <row r="2012">
          <cell r="M2012">
            <v>44951</v>
          </cell>
          <cell r="N2012">
            <v>51.13</v>
          </cell>
        </row>
        <row r="2013">
          <cell r="M2013">
            <v>44952</v>
          </cell>
          <cell r="N2013">
            <v>51.25</v>
          </cell>
        </row>
        <row r="2014">
          <cell r="M2014">
            <v>44953</v>
          </cell>
          <cell r="N2014">
            <v>51</v>
          </cell>
        </row>
        <row r="2015">
          <cell r="M2015">
            <v>44956</v>
          </cell>
          <cell r="N2015">
            <v>51.11</v>
          </cell>
        </row>
        <row r="2016">
          <cell r="M2016">
            <v>44957</v>
          </cell>
          <cell r="N2016">
            <v>50.17</v>
          </cell>
        </row>
        <row r="2017">
          <cell r="M2017">
            <v>44958</v>
          </cell>
          <cell r="N2017">
            <v>49.22</v>
          </cell>
        </row>
        <row r="2018">
          <cell r="M2018">
            <v>44959</v>
          </cell>
          <cell r="N2018">
            <v>48.88</v>
          </cell>
        </row>
        <row r="2019">
          <cell r="M2019">
            <v>44960</v>
          </cell>
          <cell r="N2019">
            <v>48.67</v>
          </cell>
        </row>
        <row r="2020">
          <cell r="M2020">
            <v>44963</v>
          </cell>
          <cell r="N2020">
            <v>48.88</v>
          </cell>
        </row>
        <row r="2021">
          <cell r="M2021">
            <v>44964</v>
          </cell>
          <cell r="N2021">
            <v>49.45</v>
          </cell>
        </row>
        <row r="2022">
          <cell r="M2022">
            <v>44965</v>
          </cell>
          <cell r="N2022">
            <v>49</v>
          </cell>
        </row>
        <row r="2023">
          <cell r="M2023">
            <v>44966</v>
          </cell>
          <cell r="N2023">
            <v>49.25</v>
          </cell>
        </row>
        <row r="2024">
          <cell r="M2024">
            <v>44967</v>
          </cell>
          <cell r="N2024">
            <v>47.21</v>
          </cell>
        </row>
        <row r="2025">
          <cell r="M2025">
            <v>44970</v>
          </cell>
          <cell r="N2025">
            <v>47</v>
          </cell>
        </row>
        <row r="2026">
          <cell r="M2026">
            <v>44971</v>
          </cell>
          <cell r="N2026">
            <v>48</v>
          </cell>
        </row>
        <row r="2027">
          <cell r="M2027">
            <v>44972</v>
          </cell>
          <cell r="N2027">
            <v>44.33</v>
          </cell>
        </row>
        <row r="2028">
          <cell r="M2028">
            <v>44973</v>
          </cell>
          <cell r="N2028">
            <v>45</v>
          </cell>
        </row>
        <row r="2029">
          <cell r="M2029">
            <v>44974</v>
          </cell>
          <cell r="N2029">
            <v>40.590000000000003</v>
          </cell>
        </row>
        <row r="2030">
          <cell r="M2030">
            <v>44977</v>
          </cell>
          <cell r="N2030">
            <v>43</v>
          </cell>
        </row>
        <row r="2031">
          <cell r="M2031">
            <v>44978</v>
          </cell>
          <cell r="N2031">
            <v>42.38</v>
          </cell>
        </row>
        <row r="2032">
          <cell r="M2032">
            <v>44979</v>
          </cell>
          <cell r="N2032">
            <v>42.5</v>
          </cell>
        </row>
        <row r="2033">
          <cell r="M2033">
            <v>44980</v>
          </cell>
          <cell r="N2033">
            <v>41.63</v>
          </cell>
        </row>
        <row r="2034">
          <cell r="M2034">
            <v>44981</v>
          </cell>
          <cell r="N2034">
            <v>42.38</v>
          </cell>
        </row>
        <row r="2035">
          <cell r="M2035">
            <v>44984</v>
          </cell>
          <cell r="N2035">
            <v>42.43</v>
          </cell>
        </row>
        <row r="2036">
          <cell r="M2036">
            <v>44985</v>
          </cell>
          <cell r="N2036">
            <v>43.25</v>
          </cell>
        </row>
        <row r="2037">
          <cell r="M2037">
            <v>44986</v>
          </cell>
          <cell r="N2037">
            <v>45</v>
          </cell>
        </row>
        <row r="2038">
          <cell r="M2038">
            <v>44987</v>
          </cell>
          <cell r="N2038">
            <v>45.75</v>
          </cell>
        </row>
        <row r="2039">
          <cell r="M2039">
            <v>44988</v>
          </cell>
          <cell r="N2039">
            <v>45.25</v>
          </cell>
        </row>
        <row r="2040">
          <cell r="M2040">
            <v>44991</v>
          </cell>
          <cell r="N2040">
            <v>45.25</v>
          </cell>
        </row>
        <row r="2041">
          <cell r="M2041">
            <v>44992</v>
          </cell>
          <cell r="N2041">
            <v>46.1</v>
          </cell>
        </row>
        <row r="2042">
          <cell r="M2042">
            <v>44993</v>
          </cell>
          <cell r="N2042">
            <v>46.5</v>
          </cell>
        </row>
        <row r="2043">
          <cell r="M2043">
            <v>44994</v>
          </cell>
          <cell r="N2043">
            <v>46.75</v>
          </cell>
        </row>
        <row r="2044">
          <cell r="M2044">
            <v>44995</v>
          </cell>
          <cell r="N2044">
            <v>47.5</v>
          </cell>
        </row>
        <row r="2045">
          <cell r="M2045">
            <v>44998</v>
          </cell>
          <cell r="N2045">
            <v>47.5</v>
          </cell>
        </row>
        <row r="2046">
          <cell r="M2046">
            <v>44999</v>
          </cell>
          <cell r="N2046">
            <v>47</v>
          </cell>
        </row>
        <row r="2047">
          <cell r="M2047">
            <v>45000</v>
          </cell>
          <cell r="N2047">
            <v>47</v>
          </cell>
        </row>
        <row r="2048">
          <cell r="M2048">
            <v>45001</v>
          </cell>
          <cell r="N2048">
            <v>46</v>
          </cell>
        </row>
        <row r="2049">
          <cell r="M2049">
            <v>45002</v>
          </cell>
          <cell r="N2049">
            <v>46</v>
          </cell>
        </row>
        <row r="2050">
          <cell r="M2050">
            <v>45005</v>
          </cell>
          <cell r="N2050">
            <v>45.75</v>
          </cell>
        </row>
        <row r="2051">
          <cell r="M2051">
            <v>45006</v>
          </cell>
          <cell r="N2051">
            <v>46.25</v>
          </cell>
        </row>
        <row r="2052">
          <cell r="M2052">
            <v>45007</v>
          </cell>
          <cell r="N2052">
            <v>47.5</v>
          </cell>
        </row>
        <row r="2053">
          <cell r="M2053">
            <v>45008</v>
          </cell>
          <cell r="N2053">
            <v>47.5</v>
          </cell>
        </row>
        <row r="2054">
          <cell r="M2054">
            <v>45009</v>
          </cell>
          <cell r="N2054">
            <v>47.5</v>
          </cell>
        </row>
        <row r="2055">
          <cell r="M2055">
            <v>45012</v>
          </cell>
          <cell r="N2055">
            <v>49.25</v>
          </cell>
        </row>
        <row r="2056">
          <cell r="M2056">
            <v>45013</v>
          </cell>
          <cell r="N2056">
            <v>49</v>
          </cell>
        </row>
        <row r="2057">
          <cell r="M2057">
            <v>45014</v>
          </cell>
          <cell r="N2057">
            <v>49</v>
          </cell>
        </row>
        <row r="2058">
          <cell r="M2058">
            <v>45015</v>
          </cell>
          <cell r="N2058">
            <v>49</v>
          </cell>
        </row>
        <row r="2059">
          <cell r="M2059">
            <v>45016</v>
          </cell>
          <cell r="N2059">
            <v>49</v>
          </cell>
        </row>
        <row r="2060">
          <cell r="M2060">
            <v>45019</v>
          </cell>
          <cell r="N2060">
            <v>49.75</v>
          </cell>
        </row>
        <row r="2061">
          <cell r="M2061">
            <v>45020</v>
          </cell>
          <cell r="N2061">
            <v>49.75</v>
          </cell>
        </row>
        <row r="2062">
          <cell r="M2062">
            <v>45021</v>
          </cell>
          <cell r="N2062">
            <v>49.75</v>
          </cell>
        </row>
        <row r="2063">
          <cell r="M2063">
            <v>45022</v>
          </cell>
          <cell r="N2063">
            <v>49.75</v>
          </cell>
        </row>
        <row r="2064">
          <cell r="M2064">
            <v>45023</v>
          </cell>
          <cell r="N2064">
            <v>49.75</v>
          </cell>
        </row>
        <row r="2065">
          <cell r="M2065">
            <v>45026</v>
          </cell>
          <cell r="N2065">
            <v>49.9</v>
          </cell>
        </row>
        <row r="2066">
          <cell r="M2066">
            <v>45027</v>
          </cell>
          <cell r="N2066">
            <v>49.5</v>
          </cell>
        </row>
        <row r="2067">
          <cell r="M2067">
            <v>45028</v>
          </cell>
          <cell r="N2067">
            <v>50</v>
          </cell>
        </row>
        <row r="2068">
          <cell r="M2068">
            <v>45029</v>
          </cell>
          <cell r="N2068">
            <v>50.3</v>
          </cell>
        </row>
        <row r="2069">
          <cell r="M2069">
            <v>45030</v>
          </cell>
          <cell r="N2069">
            <v>51.25</v>
          </cell>
        </row>
        <row r="2070">
          <cell r="M2070">
            <v>45033</v>
          </cell>
          <cell r="N2070">
            <v>52.5</v>
          </cell>
        </row>
        <row r="2071">
          <cell r="M2071">
            <v>45034</v>
          </cell>
          <cell r="N2071">
            <v>52</v>
          </cell>
        </row>
        <row r="2072">
          <cell r="M2072">
            <v>45035</v>
          </cell>
          <cell r="N2072">
            <v>51.75</v>
          </cell>
        </row>
        <row r="2073">
          <cell r="M2073">
            <v>45036</v>
          </cell>
          <cell r="N2073">
            <v>52.1</v>
          </cell>
        </row>
        <row r="2074">
          <cell r="M2074">
            <v>45037</v>
          </cell>
          <cell r="N2074">
            <v>51.25</v>
          </cell>
        </row>
        <row r="2075">
          <cell r="M2075">
            <v>45040</v>
          </cell>
          <cell r="N2075">
            <v>52</v>
          </cell>
        </row>
        <row r="2076">
          <cell r="M2076">
            <v>45041</v>
          </cell>
          <cell r="N2076">
            <v>52.6</v>
          </cell>
        </row>
        <row r="2077">
          <cell r="M2077">
            <v>45042</v>
          </cell>
          <cell r="N2077">
            <v>52.6</v>
          </cell>
        </row>
        <row r="2078">
          <cell r="M2078">
            <v>45043</v>
          </cell>
          <cell r="N2078">
            <v>54.25</v>
          </cell>
        </row>
        <row r="2079">
          <cell r="M2079">
            <v>45044</v>
          </cell>
          <cell r="N2079">
            <v>54.25</v>
          </cell>
        </row>
        <row r="2080">
          <cell r="M2080">
            <v>45047</v>
          </cell>
          <cell r="N2080">
            <v>54.25</v>
          </cell>
        </row>
        <row r="2081">
          <cell r="M2081">
            <v>45048</v>
          </cell>
          <cell r="N2081">
            <v>54</v>
          </cell>
        </row>
        <row r="2082">
          <cell r="M2082">
            <v>45049</v>
          </cell>
          <cell r="N2082">
            <v>53.5</v>
          </cell>
        </row>
        <row r="2083">
          <cell r="M2083">
            <v>45050</v>
          </cell>
          <cell r="N2083">
            <v>53.3</v>
          </cell>
        </row>
        <row r="2084">
          <cell r="M2084">
            <v>45051</v>
          </cell>
          <cell r="N2084">
            <v>53.5</v>
          </cell>
        </row>
        <row r="2085">
          <cell r="M2085">
            <v>45054</v>
          </cell>
          <cell r="N2085">
            <v>53.7</v>
          </cell>
        </row>
        <row r="2086">
          <cell r="M2086">
            <v>45055</v>
          </cell>
          <cell r="N2086">
            <v>53.75</v>
          </cell>
        </row>
        <row r="2087">
          <cell r="M2087">
            <v>45056</v>
          </cell>
          <cell r="N2087">
            <v>53.75</v>
          </cell>
        </row>
        <row r="2088">
          <cell r="M2088">
            <v>45057</v>
          </cell>
          <cell r="N2088">
            <v>53.5</v>
          </cell>
        </row>
        <row r="2089">
          <cell r="M2089">
            <v>45058</v>
          </cell>
          <cell r="N2089">
            <v>54</v>
          </cell>
        </row>
        <row r="2090">
          <cell r="M2090">
            <v>45061</v>
          </cell>
          <cell r="N2090">
            <v>54</v>
          </cell>
        </row>
        <row r="2091">
          <cell r="M2091">
            <v>45062</v>
          </cell>
          <cell r="N2091">
            <v>53.9</v>
          </cell>
        </row>
        <row r="2092">
          <cell r="M2092">
            <v>45063</v>
          </cell>
          <cell r="N2092">
            <v>55</v>
          </cell>
        </row>
        <row r="2093">
          <cell r="M2093">
            <v>45064</v>
          </cell>
          <cell r="N2093">
            <v>54.5</v>
          </cell>
        </row>
        <row r="2094">
          <cell r="M2094">
            <v>45065</v>
          </cell>
          <cell r="N2094">
            <v>55.5</v>
          </cell>
        </row>
        <row r="2095">
          <cell r="M2095">
            <v>45068</v>
          </cell>
          <cell r="N2095">
            <v>55.75</v>
          </cell>
        </row>
        <row r="2096">
          <cell r="M2096">
            <v>45069</v>
          </cell>
          <cell r="N2096">
            <v>57</v>
          </cell>
        </row>
        <row r="2097">
          <cell r="M2097">
            <v>45070</v>
          </cell>
          <cell r="N2097">
            <v>57.5</v>
          </cell>
        </row>
        <row r="2098">
          <cell r="M2098">
            <v>45071</v>
          </cell>
          <cell r="N2098">
            <v>58</v>
          </cell>
        </row>
        <row r="2099">
          <cell r="M2099">
            <v>45072</v>
          </cell>
          <cell r="N2099">
            <v>58.25</v>
          </cell>
        </row>
        <row r="2100">
          <cell r="M2100">
            <v>45075</v>
          </cell>
          <cell r="N2100">
            <v>58.25</v>
          </cell>
        </row>
        <row r="2101">
          <cell r="M2101">
            <v>45076</v>
          </cell>
          <cell r="N2101">
            <v>58.5</v>
          </cell>
        </row>
        <row r="2102">
          <cell r="M2102">
            <v>45077</v>
          </cell>
          <cell r="N2102">
            <v>58.5</v>
          </cell>
        </row>
        <row r="2103">
          <cell r="M2103">
            <v>45078</v>
          </cell>
          <cell r="N2103">
            <v>57.75</v>
          </cell>
        </row>
        <row r="2104">
          <cell r="M2104">
            <v>45079</v>
          </cell>
          <cell r="N2104">
            <v>57.3</v>
          </cell>
        </row>
        <row r="2105">
          <cell r="M2105">
            <v>45082</v>
          </cell>
          <cell r="N2105">
            <v>57.3</v>
          </cell>
        </row>
        <row r="2106">
          <cell r="M2106">
            <v>45083</v>
          </cell>
          <cell r="N2106">
            <v>57</v>
          </cell>
        </row>
        <row r="2107">
          <cell r="M2107">
            <v>45084</v>
          </cell>
          <cell r="N2107">
            <v>56.25</v>
          </cell>
        </row>
        <row r="2108">
          <cell r="M2108">
            <v>45085</v>
          </cell>
          <cell r="N2108">
            <v>55.85</v>
          </cell>
        </row>
        <row r="2109">
          <cell r="M2109">
            <v>45086</v>
          </cell>
          <cell r="N2109">
            <v>55.75</v>
          </cell>
        </row>
        <row r="2110">
          <cell r="M2110">
            <v>45089</v>
          </cell>
          <cell r="N2110">
            <v>55.75</v>
          </cell>
        </row>
        <row r="2111">
          <cell r="M2111">
            <v>45090</v>
          </cell>
          <cell r="N2111">
            <v>56</v>
          </cell>
        </row>
        <row r="2112">
          <cell r="M2112">
            <v>45091</v>
          </cell>
          <cell r="N2112">
            <v>55.35</v>
          </cell>
        </row>
        <row r="2113">
          <cell r="M2113">
            <v>45092</v>
          </cell>
          <cell r="N2113">
            <v>55.35</v>
          </cell>
        </row>
        <row r="2114">
          <cell r="M2114">
            <v>45093</v>
          </cell>
          <cell r="N2114">
            <v>54.75</v>
          </cell>
        </row>
        <row r="2115">
          <cell r="M2115">
            <v>45096</v>
          </cell>
          <cell r="N2115">
            <v>54</v>
          </cell>
        </row>
        <row r="2116">
          <cell r="M2116">
            <v>45097</v>
          </cell>
          <cell r="N2116">
            <v>52.5</v>
          </cell>
        </row>
        <row r="2117">
          <cell r="M2117">
            <v>45098</v>
          </cell>
          <cell r="N2117">
            <v>51.9</v>
          </cell>
        </row>
        <row r="2118">
          <cell r="M2118">
            <v>45099</v>
          </cell>
          <cell r="N2118">
            <v>52</v>
          </cell>
        </row>
        <row r="2119">
          <cell r="M2119">
            <v>45100</v>
          </cell>
          <cell r="N2119">
            <v>53.5</v>
          </cell>
        </row>
        <row r="2120">
          <cell r="M2120">
            <v>45103</v>
          </cell>
          <cell r="N2120">
            <v>54.5</v>
          </cell>
        </row>
        <row r="2121">
          <cell r="M2121">
            <v>45104</v>
          </cell>
          <cell r="N2121">
            <v>55</v>
          </cell>
        </row>
        <row r="2122">
          <cell r="M2122">
            <v>45105</v>
          </cell>
          <cell r="N2122">
            <v>55.5</v>
          </cell>
        </row>
        <row r="2123">
          <cell r="M2123">
            <v>45106</v>
          </cell>
          <cell r="N2123">
            <v>56.75</v>
          </cell>
        </row>
        <row r="2124">
          <cell r="M2124">
            <v>45107</v>
          </cell>
          <cell r="N2124">
            <v>57.25</v>
          </cell>
        </row>
        <row r="2125">
          <cell r="M2125">
            <v>45110</v>
          </cell>
          <cell r="N2125">
            <v>58</v>
          </cell>
        </row>
        <row r="2126">
          <cell r="M2126">
            <v>45111</v>
          </cell>
          <cell r="N2126">
            <v>58</v>
          </cell>
        </row>
        <row r="2127">
          <cell r="M2127">
            <v>45112</v>
          </cell>
          <cell r="N2127">
            <v>57.75</v>
          </cell>
        </row>
        <row r="2128">
          <cell r="M2128">
            <v>45113</v>
          </cell>
          <cell r="N2128">
            <v>57</v>
          </cell>
        </row>
        <row r="2129">
          <cell r="M2129">
            <v>45114</v>
          </cell>
          <cell r="N2129">
            <v>56.75</v>
          </cell>
        </row>
        <row r="2130">
          <cell r="M2130">
            <v>45117</v>
          </cell>
          <cell r="N2130">
            <v>56.75</v>
          </cell>
        </row>
        <row r="2131">
          <cell r="M2131">
            <v>45118</v>
          </cell>
          <cell r="N2131">
            <v>56.75</v>
          </cell>
        </row>
        <row r="2132">
          <cell r="M2132">
            <v>45119</v>
          </cell>
          <cell r="N2132">
            <v>55.25</v>
          </cell>
        </row>
        <row r="2133">
          <cell r="M2133">
            <v>45120</v>
          </cell>
          <cell r="N2133">
            <v>55.5</v>
          </cell>
        </row>
        <row r="2134">
          <cell r="M2134">
            <v>45121</v>
          </cell>
          <cell r="N2134">
            <v>55.75</v>
          </cell>
        </row>
        <row r="2135">
          <cell r="M2135">
            <v>45124</v>
          </cell>
          <cell r="N2135">
            <v>56</v>
          </cell>
        </row>
        <row r="2136">
          <cell r="M2136">
            <v>45125</v>
          </cell>
          <cell r="N2136">
            <v>56.25</v>
          </cell>
        </row>
        <row r="2137">
          <cell r="M2137">
            <v>45126</v>
          </cell>
          <cell r="N2137">
            <v>56.5</v>
          </cell>
        </row>
        <row r="2138">
          <cell r="M2138">
            <v>45127</v>
          </cell>
          <cell r="N2138">
            <v>56.25</v>
          </cell>
        </row>
        <row r="2139">
          <cell r="M2139">
            <v>45128</v>
          </cell>
          <cell r="N2139">
            <v>56.25</v>
          </cell>
        </row>
        <row r="2140">
          <cell r="M2140">
            <v>45131</v>
          </cell>
          <cell r="N2140">
            <v>56.25</v>
          </cell>
        </row>
        <row r="2141">
          <cell r="M2141">
            <v>45132</v>
          </cell>
          <cell r="N2141">
            <v>56.25</v>
          </cell>
        </row>
        <row r="2142">
          <cell r="M2142">
            <v>45133</v>
          </cell>
          <cell r="N2142">
            <v>56</v>
          </cell>
        </row>
        <row r="2143">
          <cell r="M2143">
            <v>45134</v>
          </cell>
          <cell r="N2143">
            <v>56</v>
          </cell>
        </row>
        <row r="2144">
          <cell r="M2144">
            <v>45135</v>
          </cell>
          <cell r="N2144">
            <v>56</v>
          </cell>
        </row>
        <row r="2145">
          <cell r="M2145">
            <v>45138</v>
          </cell>
          <cell r="N2145">
            <v>56</v>
          </cell>
        </row>
        <row r="2146">
          <cell r="M2146">
            <v>45139</v>
          </cell>
          <cell r="N2146">
            <v>54.5</v>
          </cell>
        </row>
        <row r="2147">
          <cell r="M2147">
            <v>45140</v>
          </cell>
          <cell r="N2147">
            <v>54.5</v>
          </cell>
        </row>
        <row r="2148">
          <cell r="M2148">
            <v>45141</v>
          </cell>
          <cell r="N2148">
            <v>55.65</v>
          </cell>
        </row>
        <row r="2149">
          <cell r="M2149">
            <v>45142</v>
          </cell>
          <cell r="N2149">
            <v>57.5</v>
          </cell>
        </row>
        <row r="2150">
          <cell r="M2150">
            <v>45145</v>
          </cell>
          <cell r="N2150">
            <v>57.5</v>
          </cell>
        </row>
        <row r="2151">
          <cell r="M2151">
            <v>45146</v>
          </cell>
          <cell r="N2151">
            <v>57.5</v>
          </cell>
        </row>
        <row r="2152">
          <cell r="M2152">
            <v>45147</v>
          </cell>
          <cell r="N2152">
            <v>56.5</v>
          </cell>
        </row>
        <row r="2153">
          <cell r="M2153">
            <v>45148</v>
          </cell>
          <cell r="N2153">
            <v>56</v>
          </cell>
        </row>
        <row r="2154">
          <cell r="M2154">
            <v>45149</v>
          </cell>
          <cell r="N2154">
            <v>56.25</v>
          </cell>
        </row>
        <row r="2155">
          <cell r="M2155">
            <v>45152</v>
          </cell>
          <cell r="N2155">
            <v>56.25</v>
          </cell>
        </row>
        <row r="2156">
          <cell r="M2156">
            <v>45153</v>
          </cell>
          <cell r="N2156">
            <v>55.5</v>
          </cell>
        </row>
        <row r="2157">
          <cell r="M2157">
            <v>45154</v>
          </cell>
          <cell r="N2157">
            <v>55.5</v>
          </cell>
        </row>
        <row r="2158">
          <cell r="M2158">
            <v>45155</v>
          </cell>
          <cell r="N2158">
            <v>54.75</v>
          </cell>
        </row>
        <row r="2159">
          <cell r="M2159">
            <v>45156</v>
          </cell>
          <cell r="N2159">
            <v>55.5</v>
          </cell>
        </row>
        <row r="2160">
          <cell r="M2160">
            <v>45159</v>
          </cell>
          <cell r="N2160">
            <v>55.5</v>
          </cell>
        </row>
        <row r="2161">
          <cell r="M2161">
            <v>45160</v>
          </cell>
          <cell r="N2161">
            <v>55.25</v>
          </cell>
        </row>
        <row r="2162">
          <cell r="M2162">
            <v>45161</v>
          </cell>
          <cell r="N2162">
            <v>54.25</v>
          </cell>
        </row>
        <row r="2163">
          <cell r="M2163">
            <v>45162</v>
          </cell>
          <cell r="N2163">
            <v>54</v>
          </cell>
        </row>
        <row r="2164">
          <cell r="M2164">
            <v>45163</v>
          </cell>
          <cell r="N2164">
            <v>54</v>
          </cell>
        </row>
        <row r="2165">
          <cell r="M2165">
            <v>45166</v>
          </cell>
          <cell r="N2165">
            <v>54</v>
          </cell>
        </row>
        <row r="2166">
          <cell r="M2166">
            <v>45167</v>
          </cell>
          <cell r="N2166">
            <v>54</v>
          </cell>
        </row>
        <row r="2167">
          <cell r="M2167">
            <v>45168</v>
          </cell>
          <cell r="N2167">
            <v>53.75</v>
          </cell>
        </row>
        <row r="2168">
          <cell r="M2168">
            <v>45169</v>
          </cell>
          <cell r="N2168">
            <v>54</v>
          </cell>
        </row>
        <row r="2169">
          <cell r="M2169">
            <v>45170</v>
          </cell>
          <cell r="N2169">
            <v>54.25</v>
          </cell>
        </row>
        <row r="2170">
          <cell r="M2170">
            <v>45173</v>
          </cell>
          <cell r="N2170">
            <v>54</v>
          </cell>
        </row>
        <row r="2171">
          <cell r="M2171">
            <v>45174</v>
          </cell>
          <cell r="N2171">
            <v>54</v>
          </cell>
        </row>
        <row r="2172">
          <cell r="M2172">
            <v>45175</v>
          </cell>
          <cell r="N2172">
            <v>54.25</v>
          </cell>
        </row>
        <row r="2173">
          <cell r="M2173">
            <v>45176</v>
          </cell>
          <cell r="N2173">
            <v>54.25</v>
          </cell>
        </row>
        <row r="2174">
          <cell r="M2174">
            <v>45177</v>
          </cell>
          <cell r="N2174">
            <v>54</v>
          </cell>
        </row>
        <row r="2175">
          <cell r="M2175">
            <v>45180</v>
          </cell>
          <cell r="N2175">
            <v>54</v>
          </cell>
        </row>
        <row r="2176">
          <cell r="M2176">
            <v>45181</v>
          </cell>
          <cell r="N2176">
            <v>53.25</v>
          </cell>
        </row>
        <row r="2177">
          <cell r="M2177">
            <v>45182</v>
          </cell>
          <cell r="N2177">
            <v>53</v>
          </cell>
        </row>
        <row r="2178">
          <cell r="M2178">
            <v>45183</v>
          </cell>
          <cell r="N2178">
            <v>52.5</v>
          </cell>
        </row>
        <row r="2179">
          <cell r="M2179">
            <v>45184</v>
          </cell>
          <cell r="N2179">
            <v>52.5</v>
          </cell>
        </row>
        <row r="2180">
          <cell r="M2180">
            <v>45187</v>
          </cell>
          <cell r="N2180">
            <v>52.5</v>
          </cell>
        </row>
        <row r="2181">
          <cell r="M2181">
            <v>45188</v>
          </cell>
          <cell r="N2181">
            <v>52.25</v>
          </cell>
        </row>
        <row r="2182">
          <cell r="M2182">
            <v>45189</v>
          </cell>
          <cell r="N2182">
            <v>52.25</v>
          </cell>
        </row>
        <row r="2183">
          <cell r="M2183">
            <v>45190</v>
          </cell>
          <cell r="N2183">
            <v>52</v>
          </cell>
        </row>
        <row r="2184">
          <cell r="M2184">
            <v>45191</v>
          </cell>
          <cell r="N2184">
            <v>51.75</v>
          </cell>
        </row>
        <row r="2185">
          <cell r="M2185">
            <v>45194</v>
          </cell>
          <cell r="N2185">
            <v>51.75</v>
          </cell>
        </row>
        <row r="2186">
          <cell r="M2186">
            <v>45195</v>
          </cell>
          <cell r="N2186">
            <v>51.75</v>
          </cell>
        </row>
        <row r="2187">
          <cell r="M2187">
            <v>45196</v>
          </cell>
          <cell r="N2187">
            <v>51.5</v>
          </cell>
        </row>
        <row r="2188">
          <cell r="M2188">
            <v>45197</v>
          </cell>
          <cell r="N2188">
            <v>51.5</v>
          </cell>
        </row>
        <row r="2189">
          <cell r="M2189">
            <v>45198</v>
          </cell>
          <cell r="N2189">
            <v>51.5</v>
          </cell>
        </row>
        <row r="2190">
          <cell r="M2190">
            <v>45201</v>
          </cell>
          <cell r="N2190">
            <v>51.5</v>
          </cell>
        </row>
        <row r="2191">
          <cell r="M2191">
            <v>45202</v>
          </cell>
          <cell r="N2191">
            <v>49.875</v>
          </cell>
        </row>
        <row r="2192">
          <cell r="M2192">
            <v>45203</v>
          </cell>
          <cell r="N2192">
            <v>49.0625</v>
          </cell>
        </row>
        <row r="2193">
          <cell r="M2193">
            <v>45204</v>
          </cell>
          <cell r="N2193">
            <v>48.65625</v>
          </cell>
        </row>
        <row r="2194">
          <cell r="M2194">
            <v>45205</v>
          </cell>
          <cell r="N2194">
            <v>48.453125</v>
          </cell>
        </row>
        <row r="2195">
          <cell r="M2195">
            <v>45208</v>
          </cell>
          <cell r="N2195">
            <v>48.3515625</v>
          </cell>
        </row>
        <row r="2196">
          <cell r="M2196">
            <v>45209</v>
          </cell>
          <cell r="N2196">
            <v>48.30078125</v>
          </cell>
        </row>
        <row r="2197">
          <cell r="M2197">
            <v>45210</v>
          </cell>
          <cell r="N2197">
            <v>48.275390625</v>
          </cell>
        </row>
        <row r="2198">
          <cell r="M2198">
            <v>45211</v>
          </cell>
          <cell r="N2198">
            <v>48.2626953125</v>
          </cell>
        </row>
        <row r="2199">
          <cell r="M2199">
            <v>45212</v>
          </cell>
          <cell r="N2199">
            <v>48.25634765625</v>
          </cell>
        </row>
        <row r="2200">
          <cell r="M2200">
            <v>45215</v>
          </cell>
          <cell r="N2200">
            <v>48.253173828125</v>
          </cell>
        </row>
        <row r="2201">
          <cell r="M2201">
            <v>45216</v>
          </cell>
          <cell r="N2201">
            <v>48.2515869140625</v>
          </cell>
        </row>
        <row r="2202">
          <cell r="M2202">
            <v>45217</v>
          </cell>
          <cell r="N2202">
            <v>48.25079345703125</v>
          </cell>
        </row>
        <row r="2203">
          <cell r="M2203">
            <v>45218</v>
          </cell>
          <cell r="N2203">
            <v>48.250396728515625</v>
          </cell>
        </row>
        <row r="2204">
          <cell r="M2204">
            <v>45219</v>
          </cell>
          <cell r="N2204">
            <v>48.250198364257813</v>
          </cell>
        </row>
        <row r="2205">
          <cell r="M2205">
            <v>45222</v>
          </cell>
          <cell r="N2205">
            <v>48.250099182128906</v>
          </cell>
        </row>
        <row r="2206">
          <cell r="M2206">
            <v>45223</v>
          </cell>
          <cell r="N2206">
            <v>48.250049591064453</v>
          </cell>
        </row>
        <row r="2207">
          <cell r="M2207">
            <v>45224</v>
          </cell>
          <cell r="N2207">
            <v>48.250024795532227</v>
          </cell>
        </row>
        <row r="2208">
          <cell r="M2208">
            <v>45225</v>
          </cell>
          <cell r="N2208">
            <v>48.250012397766113</v>
          </cell>
        </row>
        <row r="2209">
          <cell r="M2209">
            <v>45226</v>
          </cell>
          <cell r="N2209">
            <v>48.250006198883057</v>
          </cell>
        </row>
        <row r="2210">
          <cell r="M2210">
            <v>45229</v>
          </cell>
          <cell r="N2210">
            <v>48.250003099441528</v>
          </cell>
        </row>
        <row r="2211">
          <cell r="M2211">
            <v>45230</v>
          </cell>
          <cell r="N2211">
            <v>48.250001549720764</v>
          </cell>
        </row>
        <row r="2212">
          <cell r="M2212">
            <v>45231</v>
          </cell>
          <cell r="N2212">
            <v>48.250000774860382</v>
          </cell>
        </row>
        <row r="2213">
          <cell r="M2213">
            <v>45232</v>
          </cell>
          <cell r="N2213">
            <v>48.250000387430191</v>
          </cell>
        </row>
        <row r="2214">
          <cell r="M2214">
            <v>45233</v>
          </cell>
          <cell r="N2214">
            <v>48.250000193715096</v>
          </cell>
        </row>
        <row r="2215">
          <cell r="M2215">
            <v>45236</v>
          </cell>
          <cell r="N2215">
            <v>48.250000096857548</v>
          </cell>
        </row>
        <row r="2216">
          <cell r="M2216">
            <v>45237</v>
          </cell>
          <cell r="N2216">
            <v>48.250000048428774</v>
          </cell>
        </row>
        <row r="2217">
          <cell r="M2217">
            <v>45238</v>
          </cell>
          <cell r="N2217">
            <v>48.250000024214387</v>
          </cell>
        </row>
        <row r="2218">
          <cell r="M2218">
            <v>45239</v>
          </cell>
          <cell r="N2218">
            <v>48.250000012107193</v>
          </cell>
        </row>
        <row r="2219">
          <cell r="M2219">
            <v>45240</v>
          </cell>
          <cell r="N2219">
            <v>48.250000006053597</v>
          </cell>
        </row>
        <row r="2220">
          <cell r="M2220">
            <v>45243</v>
          </cell>
          <cell r="N2220">
            <v>48.250000003026798</v>
          </cell>
        </row>
        <row r="2221">
          <cell r="M2221">
            <v>45244</v>
          </cell>
          <cell r="N2221">
            <v>48.250000001513399</v>
          </cell>
        </row>
        <row r="2222">
          <cell r="M2222">
            <v>45245</v>
          </cell>
          <cell r="N2222">
            <v>48.2500000007567</v>
          </cell>
        </row>
        <row r="2223">
          <cell r="M2223">
            <v>45246</v>
          </cell>
          <cell r="N2223">
            <v>48.25000000037835</v>
          </cell>
        </row>
        <row r="2224">
          <cell r="M2224">
            <v>45247</v>
          </cell>
          <cell r="N2224">
            <v>48.250000000189175</v>
          </cell>
        </row>
        <row r="2225">
          <cell r="M2225">
            <v>45250</v>
          </cell>
          <cell r="N2225">
            <v>48.250000000094587</v>
          </cell>
        </row>
        <row r="2226">
          <cell r="M2226">
            <v>45251</v>
          </cell>
          <cell r="N2226">
            <v>48.250000000047294</v>
          </cell>
        </row>
        <row r="2227">
          <cell r="M2227">
            <v>45252</v>
          </cell>
          <cell r="N2227">
            <v>48.250000000023647</v>
          </cell>
        </row>
        <row r="2228">
          <cell r="M2228">
            <v>45253</v>
          </cell>
          <cell r="N2228">
            <v>48.250000000011823</v>
          </cell>
        </row>
        <row r="2229">
          <cell r="M2229">
            <v>45254</v>
          </cell>
          <cell r="N2229">
            <v>48.250000000005912</v>
          </cell>
        </row>
        <row r="2230">
          <cell r="M2230">
            <v>45257</v>
          </cell>
          <cell r="N2230">
            <v>48.250000000002956</v>
          </cell>
        </row>
        <row r="2231">
          <cell r="M2231">
            <v>45258</v>
          </cell>
          <cell r="N2231">
            <v>48.250000000001478</v>
          </cell>
        </row>
        <row r="2232">
          <cell r="M2232">
            <v>45259</v>
          </cell>
          <cell r="N2232">
            <v>48.250000000000739</v>
          </cell>
        </row>
        <row r="2233">
          <cell r="M2233">
            <v>45260</v>
          </cell>
          <cell r="N2233">
            <v>48.250000000000369</v>
          </cell>
        </row>
        <row r="2234">
          <cell r="M2234">
            <v>45261</v>
          </cell>
          <cell r="N2234">
            <v>48.250000000000185</v>
          </cell>
        </row>
        <row r="2235">
          <cell r="M2235">
            <v>45264</v>
          </cell>
          <cell r="N2235">
            <v>48.250000000000092</v>
          </cell>
        </row>
        <row r="2236">
          <cell r="M2236">
            <v>45265</v>
          </cell>
          <cell r="N2236">
            <v>48.250000000000043</v>
          </cell>
        </row>
        <row r="2237">
          <cell r="M2237">
            <v>45266</v>
          </cell>
          <cell r="N2237">
            <v>48.250000000000021</v>
          </cell>
        </row>
        <row r="2238">
          <cell r="M2238">
            <v>45267</v>
          </cell>
          <cell r="N2238">
            <v>48.250000000000014</v>
          </cell>
        </row>
        <row r="2239">
          <cell r="M2239">
            <v>45268</v>
          </cell>
          <cell r="N2239">
            <v>48.250000000000007</v>
          </cell>
        </row>
        <row r="2240">
          <cell r="M2240">
            <v>45271</v>
          </cell>
          <cell r="N2240">
            <v>48.25</v>
          </cell>
        </row>
        <row r="2241">
          <cell r="M2241">
            <v>45272</v>
          </cell>
          <cell r="N2241">
            <v>48.25</v>
          </cell>
        </row>
        <row r="2242">
          <cell r="M2242">
            <v>45273</v>
          </cell>
          <cell r="N2242">
            <v>48.25</v>
          </cell>
        </row>
        <row r="2243">
          <cell r="M2243">
            <v>45274</v>
          </cell>
          <cell r="N2243">
            <v>48.25</v>
          </cell>
        </row>
        <row r="2244">
          <cell r="M2244">
            <v>45275</v>
          </cell>
          <cell r="N2244">
            <v>48.25</v>
          </cell>
        </row>
        <row r="2245">
          <cell r="M2245">
            <v>45278</v>
          </cell>
          <cell r="N2245">
            <v>47.25</v>
          </cell>
        </row>
        <row r="2246">
          <cell r="M2246">
            <v>45279</v>
          </cell>
          <cell r="N2246">
            <v>47</v>
          </cell>
        </row>
        <row r="2247">
          <cell r="M2247">
            <v>45280</v>
          </cell>
          <cell r="N2247">
            <v>47.5</v>
          </cell>
        </row>
        <row r="2248">
          <cell r="M2248">
            <v>45281</v>
          </cell>
          <cell r="N2248">
            <v>49.5</v>
          </cell>
        </row>
        <row r="2249">
          <cell r="M2249">
            <v>45282</v>
          </cell>
          <cell r="N2249">
            <v>49.5</v>
          </cell>
        </row>
        <row r="2250">
          <cell r="M2250">
            <v>45285</v>
          </cell>
          <cell r="N2250">
            <v>49.5</v>
          </cell>
        </row>
        <row r="2251">
          <cell r="M2251">
            <v>45286</v>
          </cell>
          <cell r="N2251">
            <v>49.5</v>
          </cell>
        </row>
        <row r="2252">
          <cell r="M2252">
            <v>45287</v>
          </cell>
          <cell r="N2252">
            <v>49.5</v>
          </cell>
        </row>
        <row r="2253">
          <cell r="M2253">
            <v>45288</v>
          </cell>
          <cell r="N2253">
            <v>49.5</v>
          </cell>
        </row>
        <row r="2254">
          <cell r="M2254">
            <v>45289</v>
          </cell>
          <cell r="N2254">
            <v>49.5</v>
          </cell>
        </row>
        <row r="2255">
          <cell r="M2255">
            <v>45292</v>
          </cell>
          <cell r="N2255">
            <v>49.5</v>
          </cell>
        </row>
        <row r="2256">
          <cell r="M2256">
            <v>45293</v>
          </cell>
          <cell r="N2256">
            <v>49.5</v>
          </cell>
        </row>
        <row r="2257">
          <cell r="M2257">
            <v>45294</v>
          </cell>
          <cell r="N2257">
            <v>49.5</v>
          </cell>
        </row>
        <row r="2258">
          <cell r="M2258">
            <v>45295</v>
          </cell>
          <cell r="N2258">
            <v>49</v>
          </cell>
        </row>
        <row r="2259">
          <cell r="M2259">
            <v>45296</v>
          </cell>
          <cell r="N2259">
            <v>49</v>
          </cell>
        </row>
        <row r="2260">
          <cell r="M2260">
            <v>45299</v>
          </cell>
          <cell r="N2260">
            <v>49</v>
          </cell>
        </row>
        <row r="2261">
          <cell r="M2261">
            <v>45300</v>
          </cell>
          <cell r="N2261">
            <v>48.5</v>
          </cell>
        </row>
        <row r="2262">
          <cell r="M2262">
            <v>45301</v>
          </cell>
          <cell r="N2262">
            <v>48</v>
          </cell>
        </row>
        <row r="2263">
          <cell r="M2263">
            <v>45302</v>
          </cell>
          <cell r="N2263">
            <v>48</v>
          </cell>
        </row>
        <row r="2264">
          <cell r="M2264">
            <v>45303</v>
          </cell>
          <cell r="N2264">
            <v>48</v>
          </cell>
        </row>
        <row r="2265">
          <cell r="M2265">
            <v>45306</v>
          </cell>
          <cell r="N2265">
            <v>46.5</v>
          </cell>
        </row>
        <row r="2266">
          <cell r="M2266">
            <v>45307</v>
          </cell>
          <cell r="N2266">
            <v>46.5</v>
          </cell>
        </row>
        <row r="2267">
          <cell r="M2267">
            <v>45308</v>
          </cell>
          <cell r="N2267">
            <v>46.5</v>
          </cell>
        </row>
        <row r="2268">
          <cell r="M2268">
            <v>45309</v>
          </cell>
          <cell r="N2268">
            <v>46.5</v>
          </cell>
        </row>
        <row r="2269">
          <cell r="M2269">
            <v>45310</v>
          </cell>
          <cell r="N2269">
            <v>45.75</v>
          </cell>
        </row>
        <row r="2270">
          <cell r="M2270">
            <v>45313</v>
          </cell>
          <cell r="N2270">
            <v>46.25</v>
          </cell>
        </row>
        <row r="2271">
          <cell r="M2271">
            <v>45314</v>
          </cell>
          <cell r="N2271">
            <v>46.25</v>
          </cell>
        </row>
        <row r="2272">
          <cell r="M2272">
            <v>45315</v>
          </cell>
          <cell r="N2272">
            <v>46.25</v>
          </cell>
        </row>
        <row r="2273">
          <cell r="M2273">
            <v>45316</v>
          </cell>
          <cell r="N2273">
            <v>46.25</v>
          </cell>
        </row>
        <row r="2274">
          <cell r="M2274">
            <v>45317</v>
          </cell>
          <cell r="N2274">
            <v>46.25</v>
          </cell>
        </row>
        <row r="2275">
          <cell r="M2275">
            <v>45320</v>
          </cell>
          <cell r="N2275">
            <v>46</v>
          </cell>
        </row>
        <row r="2276">
          <cell r="M2276">
            <v>45321</v>
          </cell>
          <cell r="N2276">
            <v>46</v>
          </cell>
        </row>
        <row r="2277">
          <cell r="M2277">
            <v>45322</v>
          </cell>
          <cell r="N2277">
            <v>46</v>
          </cell>
        </row>
        <row r="2278">
          <cell r="M2278">
            <v>45323</v>
          </cell>
          <cell r="N2278">
            <v>45.75</v>
          </cell>
        </row>
        <row r="2279">
          <cell r="M2279">
            <v>45324</v>
          </cell>
          <cell r="N2279">
            <v>45.75</v>
          </cell>
        </row>
        <row r="2280">
          <cell r="M2280">
            <v>45327</v>
          </cell>
          <cell r="N2280">
            <v>45.75</v>
          </cell>
        </row>
        <row r="2281">
          <cell r="M2281">
            <v>45328</v>
          </cell>
          <cell r="N2281">
            <v>45.75</v>
          </cell>
        </row>
        <row r="2282">
          <cell r="M2282">
            <v>45329</v>
          </cell>
          <cell r="N2282">
            <v>45.75</v>
          </cell>
        </row>
        <row r="2283">
          <cell r="M2283">
            <v>45330</v>
          </cell>
          <cell r="N2283">
            <v>45.75</v>
          </cell>
        </row>
        <row r="2284">
          <cell r="M2284">
            <v>45331</v>
          </cell>
          <cell r="N2284">
            <v>45.75</v>
          </cell>
        </row>
        <row r="2285">
          <cell r="M2285">
            <v>45334</v>
          </cell>
          <cell r="N2285">
            <v>46.5</v>
          </cell>
        </row>
        <row r="2286">
          <cell r="M2286">
            <v>45335</v>
          </cell>
          <cell r="N2286">
            <v>46.5</v>
          </cell>
        </row>
        <row r="2287">
          <cell r="M2287">
            <v>45336</v>
          </cell>
          <cell r="N2287">
            <v>46.25</v>
          </cell>
        </row>
        <row r="2288">
          <cell r="M2288">
            <v>45337</v>
          </cell>
          <cell r="N2288">
            <v>45</v>
          </cell>
        </row>
        <row r="2289">
          <cell r="M2289">
            <v>45338</v>
          </cell>
          <cell r="N2289">
            <v>45</v>
          </cell>
        </row>
        <row r="2290">
          <cell r="M2290">
            <v>45341</v>
          </cell>
          <cell r="N2290">
            <v>45</v>
          </cell>
        </row>
        <row r="2291">
          <cell r="M2291">
            <v>45342</v>
          </cell>
          <cell r="N2291">
            <v>44.75</v>
          </cell>
        </row>
        <row r="2292">
          <cell r="M2292">
            <v>45343</v>
          </cell>
          <cell r="N2292">
            <v>44.25</v>
          </cell>
        </row>
        <row r="2293">
          <cell r="M2293">
            <v>45344</v>
          </cell>
          <cell r="N2293">
            <v>43.75</v>
          </cell>
        </row>
        <row r="2294">
          <cell r="M2294">
            <v>45345</v>
          </cell>
          <cell r="N2294">
            <v>44.25</v>
          </cell>
        </row>
        <row r="2295">
          <cell r="M2295">
            <v>45348</v>
          </cell>
          <cell r="N2295">
            <v>44.75</v>
          </cell>
        </row>
        <row r="2296">
          <cell r="M2296">
            <v>45349</v>
          </cell>
          <cell r="N2296">
            <v>44.75</v>
          </cell>
        </row>
        <row r="2297">
          <cell r="M2297">
            <v>45350</v>
          </cell>
          <cell r="N2297">
            <v>44.25</v>
          </cell>
        </row>
        <row r="2298">
          <cell r="M2298">
            <v>45351</v>
          </cell>
          <cell r="N2298">
            <v>44.5</v>
          </cell>
        </row>
        <row r="2299">
          <cell r="M2299">
            <v>45352</v>
          </cell>
          <cell r="N2299">
            <v>44.2</v>
          </cell>
        </row>
        <row r="2300">
          <cell r="M2300">
            <v>45355</v>
          </cell>
          <cell r="N2300">
            <v>44.25</v>
          </cell>
        </row>
        <row r="2301">
          <cell r="M2301">
            <v>45356</v>
          </cell>
          <cell r="N2301">
            <v>44.15</v>
          </cell>
        </row>
        <row r="2302">
          <cell r="M2302">
            <v>45357</v>
          </cell>
          <cell r="N2302">
            <v>44.25</v>
          </cell>
        </row>
        <row r="2303">
          <cell r="M2303" t="e">
            <v>#VALUE!</v>
          </cell>
          <cell r="N2303">
            <v>0</v>
          </cell>
        </row>
        <row r="2304">
          <cell r="M2304" t="e">
            <v>#VALUE!</v>
          </cell>
          <cell r="N2304">
            <v>0</v>
          </cell>
        </row>
        <row r="2305">
          <cell r="M2305" t="e">
            <v>#VALUE!</v>
          </cell>
          <cell r="N2305">
            <v>0</v>
          </cell>
        </row>
        <row r="2306">
          <cell r="M2306" t="e">
            <v>#VALUE!</v>
          </cell>
          <cell r="N2306">
            <v>0</v>
          </cell>
        </row>
        <row r="2307">
          <cell r="M2307" t="e">
            <v>#VALUE!</v>
          </cell>
          <cell r="N2307">
            <v>0</v>
          </cell>
        </row>
        <row r="2308">
          <cell r="M2308" t="e">
            <v>#VALUE!</v>
          </cell>
          <cell r="N2308">
            <v>0</v>
          </cell>
        </row>
        <row r="2309">
          <cell r="M2309" t="e">
            <v>#VALUE!</v>
          </cell>
          <cell r="N2309">
            <v>0</v>
          </cell>
        </row>
        <row r="2310">
          <cell r="M2310" t="e">
            <v>#VALUE!</v>
          </cell>
          <cell r="N2310">
            <v>0</v>
          </cell>
        </row>
        <row r="2311">
          <cell r="M2311" t="e">
            <v>#VALUE!</v>
          </cell>
          <cell r="N2311">
            <v>0</v>
          </cell>
        </row>
        <row r="2312">
          <cell r="M2312" t="e">
            <v>#VALUE!</v>
          </cell>
          <cell r="N2312">
            <v>0</v>
          </cell>
        </row>
        <row r="2313">
          <cell r="M2313" t="e">
            <v>#VALUE!</v>
          </cell>
          <cell r="N2313">
            <v>0</v>
          </cell>
        </row>
        <row r="2314">
          <cell r="M2314" t="e">
            <v>#VALUE!</v>
          </cell>
          <cell r="N2314">
            <v>0</v>
          </cell>
        </row>
        <row r="2315">
          <cell r="M2315" t="e">
            <v>#VALUE!</v>
          </cell>
          <cell r="N2315">
            <v>0</v>
          </cell>
        </row>
        <row r="2316">
          <cell r="M2316" t="e">
            <v>#VALUE!</v>
          </cell>
          <cell r="N2316">
            <v>0</v>
          </cell>
        </row>
        <row r="2317">
          <cell r="M2317" t="e">
            <v>#VALUE!</v>
          </cell>
          <cell r="N2317">
            <v>0</v>
          </cell>
        </row>
        <row r="2318">
          <cell r="M2318" t="e">
            <v>#VALUE!</v>
          </cell>
          <cell r="N2318">
            <v>0</v>
          </cell>
        </row>
        <row r="2319">
          <cell r="M2319" t="e">
            <v>#VALUE!</v>
          </cell>
          <cell r="N2319">
            <v>0</v>
          </cell>
        </row>
        <row r="2320">
          <cell r="M2320" t="e">
            <v>#VALUE!</v>
          </cell>
          <cell r="N2320">
            <v>0</v>
          </cell>
        </row>
        <row r="2321">
          <cell r="M2321" t="e">
            <v>#VALUE!</v>
          </cell>
          <cell r="N2321">
            <v>0</v>
          </cell>
        </row>
        <row r="2322">
          <cell r="M2322" t="e">
            <v>#VALUE!</v>
          </cell>
          <cell r="N2322">
            <v>0</v>
          </cell>
        </row>
        <row r="2323">
          <cell r="M2323" t="e">
            <v>#VALUE!</v>
          </cell>
          <cell r="N2323">
            <v>0</v>
          </cell>
        </row>
      </sheetData>
      <sheetData sheetId="19">
        <row r="990">
          <cell r="F990" t="str">
            <v>Date</v>
          </cell>
          <cell r="G990" t="str">
            <v>ACCU</v>
          </cell>
        </row>
        <row r="991">
          <cell r="F991">
            <v>44659</v>
          </cell>
          <cell r="G991">
            <v>30</v>
          </cell>
        </row>
        <row r="992">
          <cell r="F992">
            <v>44662</v>
          </cell>
          <cell r="G992">
            <v>30</v>
          </cell>
        </row>
        <row r="993">
          <cell r="F993">
            <v>44663</v>
          </cell>
          <cell r="G993">
            <v>30</v>
          </cell>
        </row>
        <row r="994">
          <cell r="F994">
            <v>44664</v>
          </cell>
          <cell r="G994">
            <v>30</v>
          </cell>
        </row>
        <row r="995">
          <cell r="F995">
            <v>44665</v>
          </cell>
          <cell r="G995">
            <v>30</v>
          </cell>
        </row>
        <row r="996">
          <cell r="F996">
            <v>44670</v>
          </cell>
          <cell r="G996">
            <v>30</v>
          </cell>
        </row>
        <row r="997">
          <cell r="F997">
            <v>44671</v>
          </cell>
          <cell r="G997">
            <v>30</v>
          </cell>
        </row>
        <row r="998">
          <cell r="F998">
            <v>44672</v>
          </cell>
          <cell r="G998">
            <v>30</v>
          </cell>
        </row>
        <row r="999">
          <cell r="F999">
            <v>44673</v>
          </cell>
          <cell r="G999">
            <v>30</v>
          </cell>
        </row>
        <row r="1000">
          <cell r="F1000">
            <v>44676</v>
          </cell>
          <cell r="G1000">
            <v>30</v>
          </cell>
        </row>
        <row r="1001">
          <cell r="F1001">
            <v>44677</v>
          </cell>
          <cell r="G1001">
            <v>30</v>
          </cell>
        </row>
        <row r="1002">
          <cell r="F1002">
            <v>44678</v>
          </cell>
          <cell r="G1002">
            <v>29.5</v>
          </cell>
        </row>
        <row r="1003">
          <cell r="F1003">
            <v>44679</v>
          </cell>
          <cell r="G1003">
            <v>29.25</v>
          </cell>
        </row>
        <row r="1004">
          <cell r="F1004">
            <v>44680</v>
          </cell>
          <cell r="G1004">
            <v>28</v>
          </cell>
        </row>
        <row r="1005">
          <cell r="F1005">
            <v>44683</v>
          </cell>
          <cell r="G1005">
            <v>28</v>
          </cell>
        </row>
        <row r="1006">
          <cell r="F1006">
            <v>44684</v>
          </cell>
          <cell r="G1006">
            <v>28</v>
          </cell>
        </row>
        <row r="1007">
          <cell r="F1007">
            <v>44685</v>
          </cell>
          <cell r="G1007">
            <v>28</v>
          </cell>
        </row>
        <row r="1008">
          <cell r="F1008">
            <v>44686</v>
          </cell>
          <cell r="G1008">
            <v>27.95</v>
          </cell>
        </row>
        <row r="1009">
          <cell r="F1009">
            <v>44687</v>
          </cell>
          <cell r="G1009">
            <v>27.95</v>
          </cell>
        </row>
        <row r="1010">
          <cell r="F1010">
            <v>44690</v>
          </cell>
          <cell r="G1010">
            <v>27.95</v>
          </cell>
        </row>
        <row r="1011">
          <cell r="F1011">
            <v>44691</v>
          </cell>
          <cell r="G1011">
            <v>27.95</v>
          </cell>
        </row>
        <row r="1012">
          <cell r="F1012">
            <v>44692</v>
          </cell>
          <cell r="G1012">
            <v>28.5</v>
          </cell>
        </row>
        <row r="1013">
          <cell r="F1013">
            <v>44693</v>
          </cell>
          <cell r="G1013">
            <v>29.25</v>
          </cell>
        </row>
        <row r="1014">
          <cell r="F1014">
            <v>44694</v>
          </cell>
          <cell r="G1014">
            <v>29.5</v>
          </cell>
        </row>
        <row r="1015">
          <cell r="F1015">
            <v>44697</v>
          </cell>
          <cell r="G1015">
            <v>29.5</v>
          </cell>
        </row>
        <row r="1016">
          <cell r="F1016">
            <v>44698</v>
          </cell>
          <cell r="G1016">
            <v>29.5</v>
          </cell>
        </row>
        <row r="1017">
          <cell r="F1017">
            <v>44699</v>
          </cell>
          <cell r="G1017">
            <v>29.5</v>
          </cell>
        </row>
        <row r="1018">
          <cell r="F1018">
            <v>44700</v>
          </cell>
          <cell r="G1018">
            <v>29.6</v>
          </cell>
        </row>
        <row r="1019">
          <cell r="F1019">
            <v>44701</v>
          </cell>
          <cell r="G1019">
            <v>30</v>
          </cell>
        </row>
        <row r="1020">
          <cell r="F1020">
            <v>44704</v>
          </cell>
          <cell r="G1020">
            <v>35.5</v>
          </cell>
        </row>
        <row r="1021">
          <cell r="F1021">
            <v>44705</v>
          </cell>
          <cell r="G1021">
            <v>36</v>
          </cell>
        </row>
        <row r="1022">
          <cell r="F1022">
            <v>44706</v>
          </cell>
          <cell r="G1022">
            <v>36</v>
          </cell>
        </row>
        <row r="1023">
          <cell r="F1023">
            <v>44707</v>
          </cell>
          <cell r="G1023">
            <v>36</v>
          </cell>
        </row>
        <row r="1024">
          <cell r="F1024">
            <v>44708</v>
          </cell>
          <cell r="G1024">
            <v>35.5</v>
          </cell>
        </row>
        <row r="1025">
          <cell r="F1025">
            <v>44711</v>
          </cell>
          <cell r="G1025">
            <v>35.5</v>
          </cell>
        </row>
        <row r="1026">
          <cell r="F1026">
            <v>44712</v>
          </cell>
          <cell r="G1026">
            <v>35.5</v>
          </cell>
        </row>
        <row r="1027">
          <cell r="F1027">
            <v>44713</v>
          </cell>
          <cell r="G1027">
            <v>35.5</v>
          </cell>
        </row>
        <row r="1028">
          <cell r="F1028">
            <v>44714</v>
          </cell>
          <cell r="G1028">
            <v>35.5</v>
          </cell>
        </row>
        <row r="1029">
          <cell r="F1029">
            <v>44715</v>
          </cell>
          <cell r="G1029">
            <v>35.5</v>
          </cell>
        </row>
        <row r="1030">
          <cell r="F1030">
            <v>44718</v>
          </cell>
          <cell r="G1030">
            <v>35.5</v>
          </cell>
        </row>
        <row r="1031">
          <cell r="F1031">
            <v>44719</v>
          </cell>
          <cell r="G1031">
            <v>35.5</v>
          </cell>
        </row>
        <row r="1032">
          <cell r="F1032">
            <v>44720</v>
          </cell>
          <cell r="G1032">
            <v>35.25</v>
          </cell>
        </row>
        <row r="1033">
          <cell r="F1033">
            <v>44721</v>
          </cell>
          <cell r="G1033">
            <v>35.25</v>
          </cell>
        </row>
        <row r="1034">
          <cell r="F1034">
            <v>44722</v>
          </cell>
          <cell r="G1034">
            <v>35.25</v>
          </cell>
        </row>
        <row r="1035">
          <cell r="F1035">
            <v>44725</v>
          </cell>
          <cell r="G1035">
            <v>35.25</v>
          </cell>
        </row>
        <row r="1036">
          <cell r="F1036">
            <v>44726</v>
          </cell>
          <cell r="G1036">
            <v>35.25</v>
          </cell>
        </row>
        <row r="1037">
          <cell r="F1037">
            <v>44727</v>
          </cell>
          <cell r="G1037">
            <v>35.25</v>
          </cell>
        </row>
        <row r="1038">
          <cell r="F1038">
            <v>44728</v>
          </cell>
          <cell r="G1038">
            <v>35.25</v>
          </cell>
        </row>
        <row r="1039">
          <cell r="F1039">
            <v>44729</v>
          </cell>
          <cell r="G1039">
            <v>35.25</v>
          </cell>
        </row>
        <row r="1040">
          <cell r="F1040">
            <v>44732</v>
          </cell>
          <cell r="G1040">
            <v>35.25</v>
          </cell>
        </row>
        <row r="1041">
          <cell r="F1041">
            <v>44733</v>
          </cell>
          <cell r="G1041">
            <v>35.25</v>
          </cell>
        </row>
        <row r="1042">
          <cell r="F1042">
            <v>44734</v>
          </cell>
          <cell r="G1042">
            <v>35.25</v>
          </cell>
        </row>
        <row r="1043">
          <cell r="F1043">
            <v>44735</v>
          </cell>
          <cell r="G1043">
            <v>35.25</v>
          </cell>
        </row>
        <row r="1044">
          <cell r="F1044">
            <v>44736</v>
          </cell>
          <cell r="G1044">
            <v>35.25</v>
          </cell>
        </row>
        <row r="1045">
          <cell r="F1045">
            <v>44739</v>
          </cell>
          <cell r="G1045">
            <v>35.25</v>
          </cell>
        </row>
        <row r="1046">
          <cell r="F1046">
            <v>44740</v>
          </cell>
          <cell r="G1046">
            <v>35.25</v>
          </cell>
        </row>
        <row r="1047">
          <cell r="F1047">
            <v>44741</v>
          </cell>
          <cell r="G1047">
            <v>35.200000000000003</v>
          </cell>
        </row>
        <row r="1048">
          <cell r="F1048">
            <v>44742</v>
          </cell>
          <cell r="G1048">
            <v>35.1</v>
          </cell>
        </row>
        <row r="1049">
          <cell r="F1049">
            <v>44743</v>
          </cell>
          <cell r="G1049">
            <v>35.1</v>
          </cell>
        </row>
        <row r="1050">
          <cell r="F1050">
            <v>44746</v>
          </cell>
          <cell r="G1050">
            <v>35.1</v>
          </cell>
        </row>
        <row r="1051">
          <cell r="F1051">
            <v>44747</v>
          </cell>
          <cell r="G1051">
            <v>35</v>
          </cell>
        </row>
        <row r="1052">
          <cell r="F1052">
            <v>44748</v>
          </cell>
          <cell r="G1052">
            <v>35.25</v>
          </cell>
        </row>
        <row r="1053">
          <cell r="F1053">
            <v>44749</v>
          </cell>
          <cell r="G1053">
            <v>34.5</v>
          </cell>
        </row>
        <row r="1054">
          <cell r="F1054">
            <v>44750</v>
          </cell>
          <cell r="G1054">
            <v>34.5</v>
          </cell>
        </row>
        <row r="1055">
          <cell r="F1055">
            <v>44753</v>
          </cell>
          <cell r="G1055">
            <v>33.75</v>
          </cell>
        </row>
        <row r="1056">
          <cell r="F1056">
            <v>44754</v>
          </cell>
          <cell r="G1056">
            <v>31.5</v>
          </cell>
        </row>
        <row r="1057">
          <cell r="F1057">
            <v>44755</v>
          </cell>
          <cell r="G1057">
            <v>31</v>
          </cell>
        </row>
        <row r="1058">
          <cell r="F1058">
            <v>44756</v>
          </cell>
          <cell r="G1058">
            <v>31</v>
          </cell>
        </row>
        <row r="1059">
          <cell r="F1059">
            <v>44757</v>
          </cell>
          <cell r="G1059">
            <v>30</v>
          </cell>
        </row>
        <row r="1060">
          <cell r="F1060">
            <v>44760</v>
          </cell>
          <cell r="G1060">
            <v>30</v>
          </cell>
        </row>
        <row r="1061">
          <cell r="F1061">
            <v>44761</v>
          </cell>
          <cell r="G1061">
            <v>30</v>
          </cell>
        </row>
        <row r="1062">
          <cell r="F1062">
            <v>44762</v>
          </cell>
          <cell r="G1062">
            <v>30.25</v>
          </cell>
        </row>
        <row r="1063">
          <cell r="F1063">
            <v>44763</v>
          </cell>
          <cell r="G1063">
            <v>29</v>
          </cell>
        </row>
        <row r="1064">
          <cell r="F1064">
            <v>44764</v>
          </cell>
          <cell r="G1064">
            <v>29</v>
          </cell>
        </row>
        <row r="1065">
          <cell r="F1065">
            <v>44767</v>
          </cell>
          <cell r="G1065">
            <v>28.75</v>
          </cell>
        </row>
        <row r="1066">
          <cell r="F1066">
            <v>44768</v>
          </cell>
          <cell r="G1066">
            <v>28.75</v>
          </cell>
        </row>
        <row r="1067">
          <cell r="F1067">
            <v>44769</v>
          </cell>
          <cell r="G1067">
            <v>28.75</v>
          </cell>
        </row>
        <row r="1068">
          <cell r="F1068">
            <v>44770</v>
          </cell>
          <cell r="G1068">
            <v>28.75</v>
          </cell>
        </row>
        <row r="1069">
          <cell r="F1069">
            <v>44771</v>
          </cell>
          <cell r="G1069">
            <v>29</v>
          </cell>
        </row>
        <row r="1070">
          <cell r="F1070">
            <v>44774</v>
          </cell>
          <cell r="G1070">
            <v>28</v>
          </cell>
        </row>
        <row r="1071">
          <cell r="F1071">
            <v>44775</v>
          </cell>
          <cell r="G1071">
            <v>27.75</v>
          </cell>
        </row>
        <row r="1072">
          <cell r="F1072">
            <v>44776</v>
          </cell>
          <cell r="G1072">
            <v>27.75</v>
          </cell>
        </row>
        <row r="1073">
          <cell r="F1073">
            <v>44777</v>
          </cell>
          <cell r="G1073">
            <v>27.75</v>
          </cell>
        </row>
        <row r="1074">
          <cell r="F1074">
            <v>44778</v>
          </cell>
          <cell r="G1074">
            <v>27.75</v>
          </cell>
        </row>
        <row r="1075">
          <cell r="F1075">
            <v>44781</v>
          </cell>
          <cell r="G1075">
            <v>27.75</v>
          </cell>
        </row>
        <row r="1076">
          <cell r="F1076">
            <v>44782</v>
          </cell>
          <cell r="G1076">
            <v>27.5</v>
          </cell>
        </row>
        <row r="1077">
          <cell r="F1077">
            <v>44783</v>
          </cell>
          <cell r="G1077">
            <v>27.5</v>
          </cell>
        </row>
        <row r="1078">
          <cell r="F1078">
            <v>44784</v>
          </cell>
          <cell r="G1078">
            <v>27.5</v>
          </cell>
        </row>
        <row r="1079">
          <cell r="F1079">
            <v>44785</v>
          </cell>
          <cell r="G1079">
            <v>27.5</v>
          </cell>
        </row>
        <row r="1080">
          <cell r="F1080">
            <v>44788</v>
          </cell>
          <cell r="G1080">
            <v>27.5</v>
          </cell>
        </row>
        <row r="1081">
          <cell r="F1081">
            <v>44789</v>
          </cell>
          <cell r="G1081">
            <v>26</v>
          </cell>
        </row>
        <row r="1082">
          <cell r="F1082">
            <v>44790</v>
          </cell>
          <cell r="G1082">
            <v>26.5</v>
          </cell>
        </row>
        <row r="1083">
          <cell r="F1083">
            <v>44791</v>
          </cell>
          <cell r="G1083">
            <v>28</v>
          </cell>
        </row>
        <row r="1084">
          <cell r="F1084">
            <v>44792</v>
          </cell>
          <cell r="G1084">
            <v>28</v>
          </cell>
        </row>
        <row r="1085">
          <cell r="F1085">
            <v>44795</v>
          </cell>
          <cell r="G1085">
            <v>28</v>
          </cell>
        </row>
        <row r="1086">
          <cell r="F1086">
            <v>44796</v>
          </cell>
          <cell r="G1086">
            <v>28</v>
          </cell>
        </row>
        <row r="1087">
          <cell r="F1087">
            <v>44797</v>
          </cell>
          <cell r="G1087">
            <v>28.5</v>
          </cell>
        </row>
        <row r="1088">
          <cell r="F1088">
            <v>44798</v>
          </cell>
          <cell r="G1088">
            <v>28.35</v>
          </cell>
        </row>
        <row r="1089">
          <cell r="F1089">
            <v>44799</v>
          </cell>
          <cell r="G1089">
            <v>28.35</v>
          </cell>
        </row>
        <row r="1090">
          <cell r="F1090">
            <v>44802</v>
          </cell>
          <cell r="G1090">
            <v>28.75</v>
          </cell>
        </row>
        <row r="1091">
          <cell r="F1091">
            <v>44803</v>
          </cell>
          <cell r="G1091">
            <v>28.5</v>
          </cell>
        </row>
        <row r="1092">
          <cell r="F1092">
            <v>44804</v>
          </cell>
          <cell r="G1092">
            <v>28.5</v>
          </cell>
        </row>
        <row r="1093">
          <cell r="F1093">
            <v>44805</v>
          </cell>
          <cell r="G1093">
            <v>28.5</v>
          </cell>
        </row>
        <row r="1094">
          <cell r="F1094">
            <v>44806</v>
          </cell>
          <cell r="G1094">
            <v>28.75</v>
          </cell>
        </row>
        <row r="1095">
          <cell r="F1095">
            <v>44809</v>
          </cell>
          <cell r="G1095">
            <v>28.75</v>
          </cell>
        </row>
        <row r="1096">
          <cell r="F1096">
            <v>44810</v>
          </cell>
          <cell r="G1096">
            <v>28.75</v>
          </cell>
        </row>
        <row r="1097">
          <cell r="F1097">
            <v>44811</v>
          </cell>
          <cell r="G1097">
            <v>29.25</v>
          </cell>
        </row>
        <row r="1098">
          <cell r="F1098">
            <v>44812</v>
          </cell>
          <cell r="G1098">
            <v>29.25</v>
          </cell>
        </row>
        <row r="1099">
          <cell r="F1099">
            <v>44813</v>
          </cell>
          <cell r="G1099">
            <v>29.25</v>
          </cell>
        </row>
        <row r="1100">
          <cell r="F1100">
            <v>44816</v>
          </cell>
          <cell r="G1100">
            <v>29.25</v>
          </cell>
        </row>
        <row r="1101">
          <cell r="F1101">
            <v>44817</v>
          </cell>
          <cell r="G1101">
            <v>29.5</v>
          </cell>
        </row>
        <row r="1102">
          <cell r="F1102">
            <v>44818</v>
          </cell>
          <cell r="G1102">
            <v>29.9</v>
          </cell>
        </row>
        <row r="1103">
          <cell r="F1103">
            <v>44819</v>
          </cell>
          <cell r="G1103">
            <v>30.3</v>
          </cell>
        </row>
        <row r="1104">
          <cell r="F1104">
            <v>44820</v>
          </cell>
          <cell r="G1104">
            <v>30.3</v>
          </cell>
        </row>
        <row r="1105">
          <cell r="F1105">
            <v>44823</v>
          </cell>
          <cell r="G1105">
            <v>30.3</v>
          </cell>
        </row>
        <row r="1106">
          <cell r="F1106">
            <v>44824</v>
          </cell>
          <cell r="G1106">
            <v>30.25</v>
          </cell>
        </row>
        <row r="1107">
          <cell r="F1107">
            <v>44825</v>
          </cell>
          <cell r="G1107">
            <v>30.3</v>
          </cell>
        </row>
        <row r="1108">
          <cell r="F1108">
            <v>44826</v>
          </cell>
          <cell r="G1108">
            <v>31.25</v>
          </cell>
        </row>
        <row r="1109">
          <cell r="F1109">
            <v>44827</v>
          </cell>
          <cell r="G1109">
            <v>31.25</v>
          </cell>
        </row>
        <row r="1110">
          <cell r="F1110">
            <v>44830</v>
          </cell>
          <cell r="G1110">
            <v>31.25</v>
          </cell>
        </row>
        <row r="1111">
          <cell r="F1111">
            <v>44831</v>
          </cell>
          <cell r="G1111">
            <v>31</v>
          </cell>
        </row>
        <row r="1112">
          <cell r="F1112">
            <v>44832</v>
          </cell>
          <cell r="G1112">
            <v>31</v>
          </cell>
        </row>
        <row r="1113">
          <cell r="F1113">
            <v>44833</v>
          </cell>
          <cell r="G1113">
            <v>30.75</v>
          </cell>
        </row>
        <row r="1114">
          <cell r="F1114">
            <v>44834</v>
          </cell>
          <cell r="G1114">
            <v>30.75</v>
          </cell>
        </row>
        <row r="1115">
          <cell r="F1115">
            <v>44837</v>
          </cell>
          <cell r="G1115">
            <v>30.75</v>
          </cell>
        </row>
        <row r="1116">
          <cell r="F1116">
            <v>44838</v>
          </cell>
          <cell r="G1116">
            <v>30.25</v>
          </cell>
        </row>
        <row r="1117">
          <cell r="F1117">
            <v>44839</v>
          </cell>
          <cell r="G1117">
            <v>30.25</v>
          </cell>
        </row>
        <row r="1118">
          <cell r="F1118">
            <v>44840</v>
          </cell>
          <cell r="G1118">
            <v>30.25</v>
          </cell>
        </row>
        <row r="1119">
          <cell r="F1119">
            <v>44841</v>
          </cell>
          <cell r="G1119">
            <v>30.25</v>
          </cell>
        </row>
        <row r="1120">
          <cell r="F1120">
            <v>44844</v>
          </cell>
          <cell r="G1120">
            <v>30</v>
          </cell>
        </row>
        <row r="1121">
          <cell r="F1121">
            <v>44845</v>
          </cell>
          <cell r="G1121">
            <v>30</v>
          </cell>
        </row>
        <row r="1122">
          <cell r="F1122">
            <v>44846</v>
          </cell>
          <cell r="G1122">
            <v>29.75</v>
          </cell>
        </row>
        <row r="1123">
          <cell r="F1123">
            <v>44847</v>
          </cell>
          <cell r="G1123">
            <v>29.75</v>
          </cell>
        </row>
        <row r="1124">
          <cell r="F1124">
            <v>44848</v>
          </cell>
          <cell r="G1124">
            <v>29.75</v>
          </cell>
        </row>
        <row r="1125">
          <cell r="F1125">
            <v>44851</v>
          </cell>
          <cell r="G1125">
            <v>29.75</v>
          </cell>
        </row>
        <row r="1126">
          <cell r="F1126">
            <v>44852</v>
          </cell>
          <cell r="G1126">
            <v>29.75</v>
          </cell>
        </row>
        <row r="1127">
          <cell r="F1127">
            <v>44853</v>
          </cell>
          <cell r="G1127">
            <v>29.25</v>
          </cell>
        </row>
        <row r="1128">
          <cell r="F1128">
            <v>44854</v>
          </cell>
          <cell r="G1128">
            <v>29.25</v>
          </cell>
        </row>
        <row r="1129">
          <cell r="F1129">
            <v>44855</v>
          </cell>
          <cell r="G1129">
            <v>29.25</v>
          </cell>
        </row>
        <row r="1130">
          <cell r="F1130">
            <v>44858</v>
          </cell>
          <cell r="G1130">
            <v>29.25</v>
          </cell>
        </row>
        <row r="1131">
          <cell r="F1131">
            <v>44859</v>
          </cell>
          <cell r="G1131">
            <v>29.25</v>
          </cell>
        </row>
        <row r="1132">
          <cell r="F1132">
            <v>44860</v>
          </cell>
          <cell r="G1132">
            <v>29.25</v>
          </cell>
        </row>
        <row r="1133">
          <cell r="F1133">
            <v>44861</v>
          </cell>
          <cell r="G1133">
            <v>29.25</v>
          </cell>
        </row>
        <row r="1134">
          <cell r="F1134">
            <v>44862</v>
          </cell>
          <cell r="G1134">
            <v>30</v>
          </cell>
        </row>
        <row r="1135">
          <cell r="F1135">
            <v>44865</v>
          </cell>
          <cell r="G1135">
            <v>29.75</v>
          </cell>
        </row>
        <row r="1136">
          <cell r="F1136">
            <v>44866</v>
          </cell>
          <cell r="G1136">
            <v>29.75</v>
          </cell>
        </row>
        <row r="1137">
          <cell r="F1137">
            <v>44867</v>
          </cell>
          <cell r="G1137">
            <v>29.75</v>
          </cell>
        </row>
        <row r="1138">
          <cell r="F1138">
            <v>44868</v>
          </cell>
          <cell r="G1138">
            <v>29.75</v>
          </cell>
        </row>
        <row r="1139">
          <cell r="F1139">
            <v>44869</v>
          </cell>
          <cell r="G1139">
            <v>29.75</v>
          </cell>
        </row>
        <row r="1140">
          <cell r="F1140">
            <v>44872</v>
          </cell>
          <cell r="G1140">
            <v>29.75</v>
          </cell>
        </row>
        <row r="1141">
          <cell r="F1141">
            <v>44873</v>
          </cell>
          <cell r="G1141">
            <v>29.75</v>
          </cell>
        </row>
        <row r="1142">
          <cell r="F1142">
            <v>44874</v>
          </cell>
          <cell r="G1142">
            <v>30</v>
          </cell>
        </row>
        <row r="1143">
          <cell r="F1143">
            <v>44875</v>
          </cell>
          <cell r="G1143">
            <v>31.5</v>
          </cell>
        </row>
        <row r="1144">
          <cell r="F1144">
            <v>44876</v>
          </cell>
          <cell r="G1144">
            <v>31.5</v>
          </cell>
        </row>
        <row r="1145">
          <cell r="F1145">
            <v>44879</v>
          </cell>
          <cell r="G1145">
            <v>31.5</v>
          </cell>
        </row>
        <row r="1146">
          <cell r="F1146">
            <v>44880</v>
          </cell>
          <cell r="G1146">
            <v>32</v>
          </cell>
        </row>
        <row r="1147">
          <cell r="F1147">
            <v>44881</v>
          </cell>
          <cell r="G1147">
            <v>32</v>
          </cell>
        </row>
        <row r="1148">
          <cell r="F1148">
            <v>44882</v>
          </cell>
          <cell r="G1148">
            <v>32</v>
          </cell>
        </row>
        <row r="1149">
          <cell r="F1149">
            <v>44883</v>
          </cell>
          <cell r="G1149">
            <v>32</v>
          </cell>
        </row>
        <row r="1150">
          <cell r="F1150">
            <v>44886</v>
          </cell>
          <cell r="G1150">
            <v>32</v>
          </cell>
        </row>
        <row r="1151">
          <cell r="F1151">
            <v>44887</v>
          </cell>
          <cell r="G1151">
            <v>32</v>
          </cell>
        </row>
        <row r="1152">
          <cell r="F1152">
            <v>44888</v>
          </cell>
          <cell r="G1152">
            <v>32</v>
          </cell>
        </row>
        <row r="1153">
          <cell r="F1153">
            <v>44889</v>
          </cell>
          <cell r="G1153">
            <v>32</v>
          </cell>
        </row>
        <row r="1154">
          <cell r="F1154">
            <v>44890</v>
          </cell>
          <cell r="G1154">
            <v>32</v>
          </cell>
        </row>
        <row r="1155">
          <cell r="F1155">
            <v>44893</v>
          </cell>
          <cell r="G1155">
            <v>32</v>
          </cell>
        </row>
        <row r="1156">
          <cell r="F1156">
            <v>44894</v>
          </cell>
          <cell r="G1156">
            <v>32</v>
          </cell>
        </row>
        <row r="1157">
          <cell r="F1157">
            <v>44895</v>
          </cell>
          <cell r="G1157">
            <v>32</v>
          </cell>
        </row>
        <row r="1158">
          <cell r="F1158">
            <v>44896</v>
          </cell>
          <cell r="G1158">
            <v>32</v>
          </cell>
        </row>
        <row r="1159">
          <cell r="F1159">
            <v>44897</v>
          </cell>
          <cell r="G1159">
            <v>32.5</v>
          </cell>
        </row>
        <row r="1160">
          <cell r="F1160">
            <v>44900</v>
          </cell>
          <cell r="G1160">
            <v>32.5</v>
          </cell>
        </row>
        <row r="1161">
          <cell r="F1161">
            <v>44901</v>
          </cell>
          <cell r="G1161">
            <v>32.5</v>
          </cell>
        </row>
        <row r="1162">
          <cell r="F1162">
            <v>44902</v>
          </cell>
          <cell r="G1162">
            <v>33</v>
          </cell>
        </row>
        <row r="1163">
          <cell r="F1163">
            <v>44903</v>
          </cell>
          <cell r="G1163">
            <v>33</v>
          </cell>
        </row>
        <row r="1164">
          <cell r="F1164">
            <v>44904</v>
          </cell>
          <cell r="G1164">
            <v>33</v>
          </cell>
        </row>
        <row r="1165">
          <cell r="F1165">
            <v>44907</v>
          </cell>
          <cell r="G1165">
            <v>33.25</v>
          </cell>
        </row>
        <row r="1166">
          <cell r="F1166">
            <v>44908</v>
          </cell>
          <cell r="G1166">
            <v>33.25</v>
          </cell>
        </row>
        <row r="1167">
          <cell r="F1167">
            <v>44909</v>
          </cell>
          <cell r="G1167">
            <v>33.799999999999997</v>
          </cell>
        </row>
        <row r="1168">
          <cell r="F1168">
            <v>44910</v>
          </cell>
          <cell r="G1168">
            <v>33.799999999999997</v>
          </cell>
        </row>
        <row r="1169">
          <cell r="F1169">
            <v>44911</v>
          </cell>
          <cell r="G1169">
            <v>33.75</v>
          </cell>
        </row>
        <row r="1170">
          <cell r="F1170">
            <v>44914</v>
          </cell>
          <cell r="G1170">
            <v>33.75</v>
          </cell>
        </row>
        <row r="1171">
          <cell r="F1171">
            <v>44915</v>
          </cell>
          <cell r="G1171">
            <v>33.75</v>
          </cell>
        </row>
        <row r="1172">
          <cell r="F1172">
            <v>44916</v>
          </cell>
          <cell r="G1172">
            <v>33.75</v>
          </cell>
        </row>
        <row r="1173">
          <cell r="F1173">
            <v>44917</v>
          </cell>
          <cell r="G1173">
            <v>33.75</v>
          </cell>
        </row>
        <row r="1174">
          <cell r="F1174">
            <v>44918</v>
          </cell>
          <cell r="G1174">
            <v>33.75</v>
          </cell>
        </row>
        <row r="1175">
          <cell r="F1175">
            <v>44921</v>
          </cell>
          <cell r="G1175">
            <v>33.75</v>
          </cell>
        </row>
        <row r="1176">
          <cell r="F1176">
            <v>44922</v>
          </cell>
          <cell r="G1176">
            <v>33.75</v>
          </cell>
        </row>
        <row r="1177">
          <cell r="F1177">
            <v>44923</v>
          </cell>
          <cell r="G1177">
            <v>33.75</v>
          </cell>
        </row>
        <row r="1178">
          <cell r="F1178">
            <v>44924</v>
          </cell>
          <cell r="G1178">
            <v>33.75</v>
          </cell>
        </row>
        <row r="1179">
          <cell r="F1179">
            <v>44925</v>
          </cell>
          <cell r="G1179">
            <v>33.75</v>
          </cell>
        </row>
        <row r="1180">
          <cell r="F1180">
            <v>44928</v>
          </cell>
          <cell r="G1180">
            <v>33.75</v>
          </cell>
        </row>
        <row r="1181">
          <cell r="F1181">
            <v>44929</v>
          </cell>
          <cell r="G1181">
            <v>33.75</v>
          </cell>
        </row>
        <row r="1182">
          <cell r="F1182">
            <v>44930</v>
          </cell>
          <cell r="G1182">
            <v>33.75</v>
          </cell>
        </row>
        <row r="1183">
          <cell r="F1183">
            <v>44931</v>
          </cell>
          <cell r="G1183">
            <v>33.75</v>
          </cell>
        </row>
        <row r="1184">
          <cell r="F1184">
            <v>44932</v>
          </cell>
          <cell r="G1184">
            <v>33.75</v>
          </cell>
        </row>
        <row r="1185">
          <cell r="F1185">
            <v>44935</v>
          </cell>
          <cell r="G1185">
            <v>33.75</v>
          </cell>
        </row>
        <row r="1186">
          <cell r="F1186">
            <v>44936</v>
          </cell>
          <cell r="G1186">
            <v>34.5</v>
          </cell>
        </row>
        <row r="1187">
          <cell r="F1187">
            <v>44937</v>
          </cell>
          <cell r="G1187">
            <v>34.5</v>
          </cell>
        </row>
        <row r="1188">
          <cell r="F1188">
            <v>44938</v>
          </cell>
          <cell r="G1188">
            <v>35</v>
          </cell>
        </row>
        <row r="1189">
          <cell r="F1189">
            <v>44939</v>
          </cell>
          <cell r="G1189">
            <v>35.5</v>
          </cell>
        </row>
        <row r="1190">
          <cell r="F1190">
            <v>44942</v>
          </cell>
          <cell r="G1190">
            <v>35.5</v>
          </cell>
        </row>
        <row r="1191">
          <cell r="F1191">
            <v>44943</v>
          </cell>
          <cell r="G1191">
            <v>35.5</v>
          </cell>
        </row>
        <row r="1192">
          <cell r="F1192">
            <v>44944</v>
          </cell>
          <cell r="G1192">
            <v>35.5</v>
          </cell>
        </row>
        <row r="1193">
          <cell r="F1193">
            <v>44945</v>
          </cell>
          <cell r="G1193">
            <v>35.6</v>
          </cell>
        </row>
        <row r="1194">
          <cell r="F1194">
            <v>44946</v>
          </cell>
          <cell r="G1194">
            <v>38.950000000000003</v>
          </cell>
        </row>
        <row r="1195">
          <cell r="F1195">
            <v>44949</v>
          </cell>
          <cell r="G1195">
            <v>38.950000000000003</v>
          </cell>
        </row>
        <row r="1196">
          <cell r="F1196">
            <v>44950</v>
          </cell>
          <cell r="G1196">
            <v>38.5</v>
          </cell>
        </row>
        <row r="1197">
          <cell r="F1197">
            <v>44951</v>
          </cell>
          <cell r="G1197">
            <v>38.5</v>
          </cell>
        </row>
        <row r="1198">
          <cell r="F1198">
            <v>44952</v>
          </cell>
          <cell r="G1198">
            <v>38.5</v>
          </cell>
        </row>
        <row r="1199">
          <cell r="F1199">
            <v>44953</v>
          </cell>
          <cell r="G1199">
            <v>38.5</v>
          </cell>
        </row>
        <row r="1200">
          <cell r="F1200">
            <v>44956</v>
          </cell>
          <cell r="G1200">
            <v>38.5</v>
          </cell>
        </row>
        <row r="1201">
          <cell r="F1201">
            <v>44957</v>
          </cell>
          <cell r="G1201">
            <v>38.5</v>
          </cell>
        </row>
        <row r="1202">
          <cell r="F1202">
            <v>44958</v>
          </cell>
          <cell r="G1202">
            <v>38.5</v>
          </cell>
        </row>
        <row r="1203">
          <cell r="F1203">
            <v>44959</v>
          </cell>
          <cell r="G1203">
            <v>38.5</v>
          </cell>
        </row>
        <row r="1204">
          <cell r="F1204">
            <v>44960</v>
          </cell>
          <cell r="G1204">
            <v>38.5</v>
          </cell>
        </row>
        <row r="1205">
          <cell r="F1205">
            <v>44963</v>
          </cell>
          <cell r="G1205">
            <v>37</v>
          </cell>
        </row>
        <row r="1206">
          <cell r="F1206">
            <v>44964</v>
          </cell>
          <cell r="G1206">
            <v>37</v>
          </cell>
        </row>
        <row r="1207">
          <cell r="F1207">
            <v>44965</v>
          </cell>
          <cell r="G1207">
            <v>36</v>
          </cell>
        </row>
        <row r="1208">
          <cell r="F1208">
            <v>44966</v>
          </cell>
          <cell r="G1208">
            <v>34.25</v>
          </cell>
        </row>
        <row r="1209">
          <cell r="F1209">
            <v>44967</v>
          </cell>
          <cell r="G1209">
            <v>34.25</v>
          </cell>
        </row>
        <row r="1210">
          <cell r="F1210">
            <v>44970</v>
          </cell>
          <cell r="G1210">
            <v>34.25</v>
          </cell>
        </row>
        <row r="1211">
          <cell r="F1211">
            <v>44971</v>
          </cell>
          <cell r="G1211">
            <v>35.75</v>
          </cell>
        </row>
        <row r="1212">
          <cell r="F1212">
            <v>44972</v>
          </cell>
          <cell r="G1212">
            <v>35.5</v>
          </cell>
        </row>
        <row r="1213">
          <cell r="F1213">
            <v>44973</v>
          </cell>
          <cell r="G1213">
            <v>36</v>
          </cell>
        </row>
        <row r="1214">
          <cell r="F1214">
            <v>44974</v>
          </cell>
          <cell r="G1214">
            <v>36</v>
          </cell>
        </row>
        <row r="1215">
          <cell r="F1215">
            <v>44977</v>
          </cell>
          <cell r="G1215">
            <v>36.25</v>
          </cell>
        </row>
        <row r="1216">
          <cell r="F1216">
            <v>44978</v>
          </cell>
          <cell r="G1216">
            <v>36.5</v>
          </cell>
        </row>
        <row r="1217">
          <cell r="F1217">
            <v>44979</v>
          </cell>
          <cell r="G1217">
            <v>35.75</v>
          </cell>
        </row>
        <row r="1218">
          <cell r="F1218">
            <v>44980</v>
          </cell>
          <cell r="G1218">
            <v>35.75</v>
          </cell>
        </row>
        <row r="1219">
          <cell r="F1219">
            <v>44981</v>
          </cell>
          <cell r="G1219">
            <v>35.75</v>
          </cell>
        </row>
        <row r="1220">
          <cell r="F1220">
            <v>44984</v>
          </cell>
          <cell r="G1220">
            <v>35.75</v>
          </cell>
        </row>
        <row r="1221">
          <cell r="F1221">
            <v>44985</v>
          </cell>
          <cell r="G1221">
            <v>35.75</v>
          </cell>
        </row>
        <row r="1222">
          <cell r="F1222">
            <v>44986</v>
          </cell>
          <cell r="G1222">
            <v>36.5</v>
          </cell>
        </row>
        <row r="1223">
          <cell r="F1223">
            <v>44987</v>
          </cell>
          <cell r="G1223">
            <v>36.65</v>
          </cell>
        </row>
        <row r="1224">
          <cell r="F1224">
            <v>44988</v>
          </cell>
          <cell r="G1224">
            <v>36.5</v>
          </cell>
        </row>
        <row r="1225">
          <cell r="F1225">
            <v>44991</v>
          </cell>
          <cell r="G1225">
            <v>36.5</v>
          </cell>
        </row>
        <row r="1226">
          <cell r="F1226">
            <v>44992</v>
          </cell>
          <cell r="G1226">
            <v>37</v>
          </cell>
        </row>
        <row r="1227">
          <cell r="F1227">
            <v>44993</v>
          </cell>
          <cell r="G1227">
            <v>37</v>
          </cell>
        </row>
        <row r="1228">
          <cell r="F1228">
            <v>44994</v>
          </cell>
          <cell r="G1228">
            <v>37</v>
          </cell>
        </row>
        <row r="1229">
          <cell r="F1229">
            <v>44995</v>
          </cell>
          <cell r="G1229">
            <v>37</v>
          </cell>
        </row>
        <row r="1230">
          <cell r="F1230">
            <v>44998</v>
          </cell>
          <cell r="G1230">
            <v>37</v>
          </cell>
        </row>
        <row r="1231">
          <cell r="F1231">
            <v>44999</v>
          </cell>
          <cell r="G1231">
            <v>37</v>
          </cell>
        </row>
        <row r="1232">
          <cell r="F1232">
            <v>45000</v>
          </cell>
          <cell r="G1232">
            <v>37</v>
          </cell>
        </row>
        <row r="1233">
          <cell r="F1233">
            <v>45001</v>
          </cell>
          <cell r="G1233">
            <v>36.75</v>
          </cell>
        </row>
        <row r="1234">
          <cell r="F1234">
            <v>45002</v>
          </cell>
          <cell r="G1234">
            <v>36.75</v>
          </cell>
        </row>
        <row r="1235">
          <cell r="F1235">
            <v>45005</v>
          </cell>
          <cell r="G1235">
            <v>36.5</v>
          </cell>
        </row>
        <row r="1236">
          <cell r="F1236">
            <v>45006</v>
          </cell>
          <cell r="G1236">
            <v>36.5</v>
          </cell>
        </row>
        <row r="1237">
          <cell r="F1237">
            <v>45007</v>
          </cell>
          <cell r="G1237">
            <v>36.5</v>
          </cell>
        </row>
        <row r="1238">
          <cell r="F1238">
            <v>45008</v>
          </cell>
          <cell r="G1238">
            <v>36.5</v>
          </cell>
        </row>
        <row r="1239">
          <cell r="F1239">
            <v>45009</v>
          </cell>
          <cell r="G1239">
            <v>36.5</v>
          </cell>
        </row>
        <row r="1240">
          <cell r="F1240">
            <v>45012</v>
          </cell>
          <cell r="G1240">
            <v>37.5</v>
          </cell>
        </row>
        <row r="1241">
          <cell r="F1241">
            <v>45013</v>
          </cell>
          <cell r="G1241">
            <v>38.75</v>
          </cell>
        </row>
        <row r="1242">
          <cell r="F1242">
            <v>45014</v>
          </cell>
          <cell r="G1242">
            <v>38.75</v>
          </cell>
        </row>
        <row r="1243">
          <cell r="F1243">
            <v>45015</v>
          </cell>
          <cell r="G1243">
            <v>38.75</v>
          </cell>
        </row>
        <row r="1244">
          <cell r="F1244">
            <v>45016</v>
          </cell>
          <cell r="G1244">
            <v>38.75</v>
          </cell>
        </row>
        <row r="1245">
          <cell r="F1245">
            <v>45019</v>
          </cell>
          <cell r="G1245">
            <v>38.75</v>
          </cell>
        </row>
        <row r="1246">
          <cell r="F1246">
            <v>45020</v>
          </cell>
          <cell r="G1246">
            <v>39</v>
          </cell>
        </row>
        <row r="1247">
          <cell r="F1247">
            <v>45021</v>
          </cell>
          <cell r="G1247">
            <v>39</v>
          </cell>
        </row>
        <row r="1248">
          <cell r="F1248">
            <v>45022</v>
          </cell>
          <cell r="G1248">
            <v>39</v>
          </cell>
        </row>
        <row r="1249">
          <cell r="F1249">
            <v>45023</v>
          </cell>
          <cell r="G1249">
            <v>39.25</v>
          </cell>
        </row>
        <row r="1250">
          <cell r="F1250">
            <v>45026</v>
          </cell>
          <cell r="G1250">
            <v>39.25</v>
          </cell>
        </row>
        <row r="1251">
          <cell r="F1251">
            <v>45027</v>
          </cell>
          <cell r="G1251">
            <v>38.25</v>
          </cell>
        </row>
        <row r="1252">
          <cell r="F1252">
            <v>45028</v>
          </cell>
          <cell r="G1252">
            <v>38.1</v>
          </cell>
        </row>
        <row r="1253">
          <cell r="F1253">
            <v>45029</v>
          </cell>
          <cell r="G1253">
            <v>37.9</v>
          </cell>
        </row>
        <row r="1254">
          <cell r="F1254">
            <v>45030</v>
          </cell>
          <cell r="G1254">
            <v>38.1</v>
          </cell>
        </row>
        <row r="1255">
          <cell r="F1255">
            <v>45033</v>
          </cell>
          <cell r="G1255">
            <v>38.25</v>
          </cell>
        </row>
        <row r="1256">
          <cell r="F1256">
            <v>45034</v>
          </cell>
          <cell r="G1256">
            <v>38.25</v>
          </cell>
        </row>
        <row r="1257">
          <cell r="F1257">
            <v>45035</v>
          </cell>
          <cell r="G1257">
            <v>38.25</v>
          </cell>
        </row>
        <row r="1258">
          <cell r="F1258">
            <v>45036</v>
          </cell>
          <cell r="G1258">
            <v>38.25</v>
          </cell>
        </row>
        <row r="1259">
          <cell r="F1259">
            <v>45037</v>
          </cell>
          <cell r="G1259">
            <v>37.25</v>
          </cell>
        </row>
        <row r="1260">
          <cell r="F1260">
            <v>45040</v>
          </cell>
          <cell r="G1260">
            <v>37.5</v>
          </cell>
        </row>
        <row r="1261">
          <cell r="F1261">
            <v>45041</v>
          </cell>
          <cell r="G1261">
            <v>37.5</v>
          </cell>
        </row>
        <row r="1262">
          <cell r="F1262">
            <v>45042</v>
          </cell>
          <cell r="G1262">
            <v>37.5</v>
          </cell>
        </row>
        <row r="1263">
          <cell r="F1263">
            <v>45043</v>
          </cell>
          <cell r="G1263">
            <v>37.5</v>
          </cell>
        </row>
        <row r="1264">
          <cell r="F1264">
            <v>45044</v>
          </cell>
          <cell r="G1264">
            <v>37.625</v>
          </cell>
        </row>
        <row r="1265">
          <cell r="F1265">
            <v>45047</v>
          </cell>
          <cell r="G1265">
            <v>37.674999999999997</v>
          </cell>
        </row>
        <row r="1266">
          <cell r="F1266">
            <v>45048</v>
          </cell>
          <cell r="G1266">
            <v>37.875</v>
          </cell>
        </row>
        <row r="1267">
          <cell r="F1267">
            <v>45049</v>
          </cell>
          <cell r="G1267">
            <v>37.25</v>
          </cell>
        </row>
        <row r="1268">
          <cell r="F1268">
            <v>45050</v>
          </cell>
          <cell r="G1268">
            <v>37.25</v>
          </cell>
        </row>
        <row r="1269">
          <cell r="F1269">
            <v>45051</v>
          </cell>
          <cell r="G1269">
            <v>37.25</v>
          </cell>
        </row>
        <row r="1270">
          <cell r="F1270">
            <v>45054</v>
          </cell>
          <cell r="G1270">
            <v>37.5</v>
          </cell>
        </row>
        <row r="1271">
          <cell r="F1271">
            <v>45055</v>
          </cell>
          <cell r="G1271">
            <v>37.75</v>
          </cell>
        </row>
        <row r="1272">
          <cell r="F1272">
            <v>45056</v>
          </cell>
          <cell r="G1272">
            <v>37.75</v>
          </cell>
        </row>
        <row r="1273">
          <cell r="F1273">
            <v>45057</v>
          </cell>
          <cell r="G1273">
            <v>37.950000000000003</v>
          </cell>
        </row>
        <row r="1274">
          <cell r="F1274">
            <v>45058</v>
          </cell>
          <cell r="G1274">
            <v>37.5</v>
          </cell>
        </row>
        <row r="1275">
          <cell r="F1275">
            <v>45061</v>
          </cell>
          <cell r="G1275">
            <v>37.4</v>
          </cell>
        </row>
        <row r="1276">
          <cell r="F1276">
            <v>45062</v>
          </cell>
          <cell r="G1276">
            <v>37.5</v>
          </cell>
        </row>
        <row r="1277">
          <cell r="F1277">
            <v>45063</v>
          </cell>
          <cell r="G1277">
            <v>36.5</v>
          </cell>
        </row>
        <row r="1278">
          <cell r="F1278">
            <v>45064</v>
          </cell>
          <cell r="G1278">
            <v>36.5</v>
          </cell>
        </row>
        <row r="1279">
          <cell r="F1279">
            <v>45065</v>
          </cell>
          <cell r="G1279">
            <v>36.5</v>
          </cell>
        </row>
        <row r="1280">
          <cell r="F1280">
            <v>45068</v>
          </cell>
          <cell r="G1280">
            <v>36.5</v>
          </cell>
        </row>
        <row r="1281">
          <cell r="F1281">
            <v>45069</v>
          </cell>
          <cell r="G1281">
            <v>36.5</v>
          </cell>
        </row>
        <row r="1282">
          <cell r="F1282">
            <v>45070</v>
          </cell>
          <cell r="G1282">
            <v>36.5</v>
          </cell>
        </row>
        <row r="1283">
          <cell r="F1283">
            <v>45071</v>
          </cell>
          <cell r="G1283">
            <v>36.5</v>
          </cell>
        </row>
        <row r="1284">
          <cell r="F1284">
            <v>45072</v>
          </cell>
          <cell r="G1284">
            <v>35.25</v>
          </cell>
        </row>
        <row r="1285">
          <cell r="F1285">
            <v>45075</v>
          </cell>
          <cell r="G1285">
            <v>35</v>
          </cell>
        </row>
        <row r="1286">
          <cell r="F1286">
            <v>45076</v>
          </cell>
          <cell r="G1286">
            <v>34.75</v>
          </cell>
        </row>
        <row r="1287">
          <cell r="F1287">
            <v>45077</v>
          </cell>
          <cell r="G1287">
            <v>34.75</v>
          </cell>
        </row>
        <row r="1288">
          <cell r="F1288">
            <v>45078</v>
          </cell>
          <cell r="G1288">
            <v>34.5</v>
          </cell>
        </row>
        <row r="1289">
          <cell r="F1289">
            <v>45079</v>
          </cell>
          <cell r="G1289">
            <v>34.5</v>
          </cell>
        </row>
        <row r="1290">
          <cell r="F1290">
            <v>45082</v>
          </cell>
          <cell r="G1290">
            <v>34.75</v>
          </cell>
        </row>
        <row r="1291">
          <cell r="F1291">
            <v>45083</v>
          </cell>
          <cell r="G1291">
            <v>35</v>
          </cell>
        </row>
        <row r="1292">
          <cell r="F1292">
            <v>45084</v>
          </cell>
          <cell r="G1292">
            <v>35.75</v>
          </cell>
        </row>
        <row r="1293">
          <cell r="F1293">
            <v>45085</v>
          </cell>
          <cell r="G1293">
            <v>35.75</v>
          </cell>
        </row>
        <row r="1294">
          <cell r="F1294">
            <v>45086</v>
          </cell>
          <cell r="G1294">
            <v>35.5</v>
          </cell>
        </row>
        <row r="1295">
          <cell r="F1295">
            <v>45089</v>
          </cell>
          <cell r="G1295">
            <v>35.5</v>
          </cell>
        </row>
        <row r="1296">
          <cell r="F1296">
            <v>45090</v>
          </cell>
          <cell r="G1296">
            <v>35.5</v>
          </cell>
        </row>
        <row r="1297">
          <cell r="F1297">
            <v>45091</v>
          </cell>
          <cell r="G1297">
            <v>35.5</v>
          </cell>
        </row>
        <row r="1298">
          <cell r="F1298">
            <v>45092</v>
          </cell>
          <cell r="G1298">
            <v>34.5</v>
          </cell>
        </row>
        <row r="1299">
          <cell r="F1299">
            <v>45093</v>
          </cell>
          <cell r="G1299">
            <v>34.5</v>
          </cell>
        </row>
        <row r="1300">
          <cell r="F1300">
            <v>45096</v>
          </cell>
          <cell r="G1300">
            <v>34</v>
          </cell>
        </row>
        <row r="1301">
          <cell r="F1301">
            <v>45097</v>
          </cell>
          <cell r="G1301">
            <v>33.75</v>
          </cell>
        </row>
        <row r="1302">
          <cell r="F1302">
            <v>45098</v>
          </cell>
          <cell r="G1302">
            <v>33.5</v>
          </cell>
        </row>
        <row r="1303">
          <cell r="F1303">
            <v>45099</v>
          </cell>
          <cell r="G1303">
            <v>33.5</v>
          </cell>
        </row>
        <row r="1304">
          <cell r="F1304">
            <v>45100</v>
          </cell>
          <cell r="G1304">
            <v>31.5</v>
          </cell>
        </row>
        <row r="1305">
          <cell r="F1305">
            <v>45103</v>
          </cell>
          <cell r="G1305">
            <v>31.5</v>
          </cell>
        </row>
        <row r="1306">
          <cell r="F1306">
            <v>45104</v>
          </cell>
          <cell r="G1306">
            <v>31.5</v>
          </cell>
        </row>
        <row r="1307">
          <cell r="F1307">
            <v>45105</v>
          </cell>
          <cell r="G1307">
            <v>31.5</v>
          </cell>
        </row>
        <row r="1308">
          <cell r="F1308">
            <v>45106</v>
          </cell>
          <cell r="G1308">
            <v>31.75</v>
          </cell>
        </row>
        <row r="1309">
          <cell r="F1309">
            <v>45107</v>
          </cell>
          <cell r="G1309">
            <v>31.85</v>
          </cell>
        </row>
        <row r="1310">
          <cell r="F1310">
            <v>45110</v>
          </cell>
          <cell r="G1310">
            <v>31.5</v>
          </cell>
        </row>
        <row r="1311">
          <cell r="F1311">
            <v>45111</v>
          </cell>
          <cell r="G1311">
            <v>30.75</v>
          </cell>
        </row>
        <row r="1312">
          <cell r="F1312">
            <v>45112</v>
          </cell>
          <cell r="G1312">
            <v>28.25</v>
          </cell>
        </row>
        <row r="1313">
          <cell r="F1313">
            <v>45113</v>
          </cell>
          <cell r="G1313">
            <v>28.25</v>
          </cell>
        </row>
        <row r="1314">
          <cell r="F1314">
            <v>45114</v>
          </cell>
          <cell r="G1314">
            <v>26.5</v>
          </cell>
        </row>
        <row r="1315">
          <cell r="F1315">
            <v>45117</v>
          </cell>
          <cell r="G1315">
            <v>24</v>
          </cell>
        </row>
        <row r="1316">
          <cell r="F1316">
            <v>45118</v>
          </cell>
          <cell r="G1316">
            <v>28.5</v>
          </cell>
        </row>
        <row r="1317">
          <cell r="F1317">
            <v>45119</v>
          </cell>
          <cell r="G1317">
            <v>28</v>
          </cell>
        </row>
        <row r="1318">
          <cell r="F1318">
            <v>45120</v>
          </cell>
          <cell r="G1318">
            <v>28.75</v>
          </cell>
        </row>
        <row r="1319">
          <cell r="F1319">
            <v>45121</v>
          </cell>
          <cell r="G1319">
            <v>28.75</v>
          </cell>
        </row>
        <row r="1320">
          <cell r="F1320">
            <v>45124</v>
          </cell>
          <cell r="G1320">
            <v>27.5</v>
          </cell>
        </row>
        <row r="1321">
          <cell r="F1321">
            <v>45125</v>
          </cell>
          <cell r="G1321">
            <v>28</v>
          </cell>
        </row>
        <row r="1322">
          <cell r="F1322">
            <v>45126</v>
          </cell>
          <cell r="G1322">
            <v>28</v>
          </cell>
        </row>
        <row r="1323">
          <cell r="F1323">
            <v>45127</v>
          </cell>
          <cell r="G1323">
            <v>28</v>
          </cell>
        </row>
        <row r="1324">
          <cell r="F1324">
            <v>45128</v>
          </cell>
          <cell r="G1324">
            <v>28.5</v>
          </cell>
        </row>
        <row r="1325">
          <cell r="F1325">
            <v>45131</v>
          </cell>
          <cell r="G1325">
            <v>27.75</v>
          </cell>
        </row>
        <row r="1326">
          <cell r="F1326">
            <v>45132</v>
          </cell>
          <cell r="G1326">
            <v>28</v>
          </cell>
        </row>
        <row r="1327">
          <cell r="F1327">
            <v>45133</v>
          </cell>
          <cell r="G1327">
            <v>28.5</v>
          </cell>
        </row>
        <row r="1328">
          <cell r="F1328">
            <v>45134</v>
          </cell>
          <cell r="G1328">
            <v>28.75</v>
          </cell>
        </row>
        <row r="1329">
          <cell r="F1329">
            <v>45135</v>
          </cell>
          <cell r="G1329">
            <v>29.25</v>
          </cell>
        </row>
        <row r="1330">
          <cell r="F1330">
            <v>45138</v>
          </cell>
          <cell r="G1330">
            <v>29.25</v>
          </cell>
        </row>
        <row r="1331">
          <cell r="F1331">
            <v>45139</v>
          </cell>
          <cell r="G1331">
            <v>30.25</v>
          </cell>
        </row>
        <row r="1332">
          <cell r="F1332">
            <v>45140</v>
          </cell>
          <cell r="G1332">
            <v>30.25</v>
          </cell>
        </row>
        <row r="1333">
          <cell r="F1333">
            <v>45141</v>
          </cell>
          <cell r="G1333">
            <v>30.25</v>
          </cell>
        </row>
        <row r="1334">
          <cell r="F1334">
            <v>45142</v>
          </cell>
          <cell r="G1334">
            <v>30.15</v>
          </cell>
        </row>
        <row r="1335">
          <cell r="F1335">
            <v>45145</v>
          </cell>
          <cell r="G1335">
            <v>30.15</v>
          </cell>
        </row>
        <row r="1336">
          <cell r="F1336">
            <v>45146</v>
          </cell>
          <cell r="G1336">
            <v>30.15</v>
          </cell>
        </row>
        <row r="1337">
          <cell r="F1337">
            <v>45147</v>
          </cell>
          <cell r="G1337">
            <v>30.15</v>
          </cell>
        </row>
        <row r="1338">
          <cell r="F1338">
            <v>45148</v>
          </cell>
          <cell r="G1338">
            <v>32</v>
          </cell>
        </row>
        <row r="1339">
          <cell r="F1339">
            <v>45149</v>
          </cell>
          <cell r="G1339">
            <v>32</v>
          </cell>
        </row>
        <row r="1340">
          <cell r="F1340">
            <v>45152</v>
          </cell>
          <cell r="G1340">
            <v>32</v>
          </cell>
        </row>
        <row r="1341">
          <cell r="F1341">
            <v>45153</v>
          </cell>
          <cell r="G1341">
            <v>32.1</v>
          </cell>
        </row>
        <row r="1342">
          <cell r="F1342">
            <v>45154</v>
          </cell>
          <cell r="G1342">
            <v>32</v>
          </cell>
        </row>
        <row r="1343">
          <cell r="F1343">
            <v>45155</v>
          </cell>
          <cell r="G1343">
            <v>32</v>
          </cell>
        </row>
        <row r="1344">
          <cell r="F1344">
            <v>45156</v>
          </cell>
          <cell r="G1344">
            <v>31.8</v>
          </cell>
        </row>
        <row r="1345">
          <cell r="F1345">
            <v>45159</v>
          </cell>
          <cell r="G1345">
            <v>31.5</v>
          </cell>
        </row>
        <row r="1346">
          <cell r="F1346">
            <v>45160</v>
          </cell>
          <cell r="G1346">
            <v>31.5</v>
          </cell>
        </row>
        <row r="1347">
          <cell r="F1347">
            <v>45161</v>
          </cell>
          <cell r="G1347">
            <v>31.5</v>
          </cell>
        </row>
        <row r="1348">
          <cell r="F1348">
            <v>45162</v>
          </cell>
          <cell r="G1348">
            <v>31.5</v>
          </cell>
        </row>
        <row r="1349">
          <cell r="F1349">
            <v>45163</v>
          </cell>
          <cell r="G1349">
            <v>31.25</v>
          </cell>
        </row>
        <row r="1350">
          <cell r="F1350">
            <v>45166</v>
          </cell>
          <cell r="G1350">
            <v>31.25</v>
          </cell>
        </row>
        <row r="1351">
          <cell r="F1351">
            <v>45167</v>
          </cell>
          <cell r="G1351">
            <v>31.25</v>
          </cell>
        </row>
        <row r="1352">
          <cell r="F1352">
            <v>45168</v>
          </cell>
          <cell r="G1352">
            <v>28.75</v>
          </cell>
        </row>
        <row r="1353">
          <cell r="F1353">
            <v>45169</v>
          </cell>
          <cell r="G1353">
            <v>31</v>
          </cell>
        </row>
        <row r="1354">
          <cell r="F1354">
            <v>45170</v>
          </cell>
          <cell r="G1354">
            <v>31</v>
          </cell>
        </row>
        <row r="1355">
          <cell r="F1355">
            <v>45173</v>
          </cell>
          <cell r="G1355">
            <v>30.25</v>
          </cell>
        </row>
        <row r="1356">
          <cell r="F1356">
            <v>45174</v>
          </cell>
          <cell r="G1356">
            <v>28.75</v>
          </cell>
        </row>
        <row r="1357">
          <cell r="F1357">
            <v>45175</v>
          </cell>
          <cell r="G1357">
            <v>29</v>
          </cell>
        </row>
        <row r="1358">
          <cell r="F1358">
            <v>45176</v>
          </cell>
          <cell r="G1358">
            <v>29</v>
          </cell>
        </row>
        <row r="1359">
          <cell r="F1359">
            <v>45177</v>
          </cell>
          <cell r="G1359">
            <v>29</v>
          </cell>
        </row>
        <row r="1360">
          <cell r="F1360">
            <v>45180</v>
          </cell>
          <cell r="G1360">
            <v>31</v>
          </cell>
        </row>
        <row r="1361">
          <cell r="F1361">
            <v>45181</v>
          </cell>
          <cell r="G1361">
            <v>31</v>
          </cell>
        </row>
        <row r="1362">
          <cell r="F1362">
            <v>45182</v>
          </cell>
          <cell r="G1362">
            <v>31</v>
          </cell>
        </row>
        <row r="1363">
          <cell r="F1363">
            <v>45183</v>
          </cell>
          <cell r="G1363">
            <v>31</v>
          </cell>
        </row>
        <row r="1364">
          <cell r="F1364">
            <v>45184</v>
          </cell>
          <cell r="G1364">
            <v>31</v>
          </cell>
        </row>
        <row r="1365">
          <cell r="F1365">
            <v>45187</v>
          </cell>
          <cell r="G1365">
            <v>30.5</v>
          </cell>
        </row>
        <row r="1366">
          <cell r="F1366">
            <v>45188</v>
          </cell>
          <cell r="G1366">
            <v>31</v>
          </cell>
        </row>
        <row r="1367">
          <cell r="F1367">
            <v>45189</v>
          </cell>
          <cell r="G1367">
            <v>30.75</v>
          </cell>
        </row>
        <row r="1368">
          <cell r="F1368">
            <v>45190</v>
          </cell>
          <cell r="G1368">
            <v>30.85</v>
          </cell>
        </row>
        <row r="1369">
          <cell r="F1369">
            <v>45191</v>
          </cell>
          <cell r="G1369">
            <v>30.85</v>
          </cell>
        </row>
        <row r="1370">
          <cell r="F1370">
            <v>45194</v>
          </cell>
          <cell r="G1370">
            <v>30.75</v>
          </cell>
        </row>
        <row r="1371">
          <cell r="F1371">
            <v>45195</v>
          </cell>
          <cell r="G1371">
            <v>30.5</v>
          </cell>
        </row>
        <row r="1372">
          <cell r="F1372">
            <v>45196</v>
          </cell>
          <cell r="G1372">
            <v>30.5</v>
          </cell>
        </row>
        <row r="1373">
          <cell r="F1373">
            <v>45197</v>
          </cell>
          <cell r="G1373">
            <v>30.25</v>
          </cell>
        </row>
        <row r="1374">
          <cell r="F1374">
            <v>45198</v>
          </cell>
          <cell r="G1374">
            <v>30.35</v>
          </cell>
        </row>
        <row r="1375">
          <cell r="F1375">
            <v>45201</v>
          </cell>
          <cell r="G1375">
            <v>30.35</v>
          </cell>
        </row>
        <row r="1376">
          <cell r="F1376">
            <v>45202</v>
          </cell>
          <cell r="G1376">
            <v>30.35</v>
          </cell>
        </row>
        <row r="1377">
          <cell r="F1377">
            <v>45203</v>
          </cell>
          <cell r="G1377">
            <v>31</v>
          </cell>
        </row>
        <row r="1378">
          <cell r="F1378">
            <v>45204</v>
          </cell>
          <cell r="G1378">
            <v>30.574999999999999</v>
          </cell>
        </row>
        <row r="1379">
          <cell r="F1379">
            <v>45205</v>
          </cell>
          <cell r="G1379">
            <v>30.625</v>
          </cell>
        </row>
        <row r="1380">
          <cell r="F1380">
            <v>45208</v>
          </cell>
          <cell r="G1380">
            <v>31</v>
          </cell>
        </row>
        <row r="1381">
          <cell r="F1381">
            <v>45209</v>
          </cell>
          <cell r="G1381">
            <v>31</v>
          </cell>
        </row>
        <row r="1382">
          <cell r="F1382">
            <v>45210</v>
          </cell>
          <cell r="G1382">
            <v>31</v>
          </cell>
        </row>
        <row r="1383">
          <cell r="F1383">
            <v>45211</v>
          </cell>
          <cell r="G1383">
            <v>31.75</v>
          </cell>
        </row>
        <row r="1384">
          <cell r="F1384">
            <v>45212</v>
          </cell>
          <cell r="G1384">
            <v>31.75</v>
          </cell>
        </row>
        <row r="1385">
          <cell r="F1385">
            <v>45215</v>
          </cell>
          <cell r="G1385">
            <v>31.75</v>
          </cell>
        </row>
        <row r="1386">
          <cell r="F1386">
            <v>45216</v>
          </cell>
          <cell r="G1386">
            <v>31.5</v>
          </cell>
        </row>
        <row r="1387">
          <cell r="F1387">
            <v>45217</v>
          </cell>
          <cell r="G1387">
            <v>31.5</v>
          </cell>
        </row>
        <row r="1388">
          <cell r="F1388">
            <v>45218</v>
          </cell>
          <cell r="G1388">
            <v>31.5</v>
          </cell>
        </row>
        <row r="1389">
          <cell r="F1389">
            <v>45219</v>
          </cell>
          <cell r="G1389">
            <v>31.5</v>
          </cell>
        </row>
        <row r="1390">
          <cell r="F1390">
            <v>45222</v>
          </cell>
          <cell r="G1390">
            <v>31.5</v>
          </cell>
        </row>
        <row r="1391">
          <cell r="F1391">
            <v>45223</v>
          </cell>
          <cell r="G1391">
            <v>31.5</v>
          </cell>
        </row>
        <row r="1392">
          <cell r="F1392">
            <v>45224</v>
          </cell>
          <cell r="G1392">
            <v>31</v>
          </cell>
        </row>
        <row r="1393">
          <cell r="F1393">
            <v>45225</v>
          </cell>
          <cell r="G1393">
            <v>31</v>
          </cell>
        </row>
        <row r="1394">
          <cell r="F1394">
            <v>45226</v>
          </cell>
          <cell r="G1394">
            <v>31</v>
          </cell>
        </row>
        <row r="1395">
          <cell r="F1395">
            <v>45229</v>
          </cell>
          <cell r="G1395">
            <v>30.4</v>
          </cell>
        </row>
        <row r="1396">
          <cell r="F1396">
            <v>45230</v>
          </cell>
          <cell r="G1396">
            <v>30.25</v>
          </cell>
        </row>
        <row r="1397">
          <cell r="F1397">
            <v>45231</v>
          </cell>
          <cell r="G1397">
            <v>31</v>
          </cell>
        </row>
        <row r="1398">
          <cell r="F1398">
            <v>45232</v>
          </cell>
          <cell r="G1398">
            <v>31</v>
          </cell>
        </row>
        <row r="1399">
          <cell r="F1399">
            <v>45233</v>
          </cell>
          <cell r="G1399">
            <v>31.25</v>
          </cell>
        </row>
        <row r="1400">
          <cell r="F1400">
            <v>45236</v>
          </cell>
          <cell r="G1400">
            <v>31.25</v>
          </cell>
        </row>
        <row r="1401">
          <cell r="F1401">
            <v>45237</v>
          </cell>
          <cell r="G1401">
            <v>31</v>
          </cell>
        </row>
        <row r="1402">
          <cell r="F1402">
            <v>45238</v>
          </cell>
          <cell r="G1402">
            <v>31</v>
          </cell>
        </row>
        <row r="1403">
          <cell r="F1403">
            <v>45239</v>
          </cell>
          <cell r="G1403">
            <v>31</v>
          </cell>
        </row>
        <row r="1404">
          <cell r="F1404">
            <v>45240</v>
          </cell>
          <cell r="G1404">
            <v>31</v>
          </cell>
        </row>
        <row r="1405">
          <cell r="F1405">
            <v>45243</v>
          </cell>
          <cell r="G1405">
            <v>31</v>
          </cell>
        </row>
        <row r="1406">
          <cell r="F1406">
            <v>45244</v>
          </cell>
          <cell r="G1406">
            <v>30.4</v>
          </cell>
        </row>
        <row r="1407">
          <cell r="F1407">
            <v>45245</v>
          </cell>
          <cell r="G1407">
            <v>31</v>
          </cell>
        </row>
        <row r="1408">
          <cell r="F1408">
            <v>45246</v>
          </cell>
          <cell r="G1408">
            <v>31</v>
          </cell>
        </row>
        <row r="1409">
          <cell r="F1409">
            <v>45247</v>
          </cell>
          <cell r="G1409">
            <v>31.25</v>
          </cell>
        </row>
        <row r="1410">
          <cell r="F1410">
            <v>45250</v>
          </cell>
          <cell r="G1410">
            <v>31.25</v>
          </cell>
        </row>
        <row r="1411">
          <cell r="F1411">
            <v>45251</v>
          </cell>
          <cell r="G1411">
            <v>31</v>
          </cell>
        </row>
        <row r="1412">
          <cell r="F1412">
            <v>45252</v>
          </cell>
          <cell r="G1412">
            <v>31</v>
          </cell>
        </row>
        <row r="1413">
          <cell r="F1413">
            <v>45253</v>
          </cell>
          <cell r="G1413">
            <v>31</v>
          </cell>
        </row>
        <row r="1414">
          <cell r="F1414">
            <v>45254</v>
          </cell>
          <cell r="G1414">
            <v>31</v>
          </cell>
        </row>
        <row r="1415">
          <cell r="F1415">
            <v>45257</v>
          </cell>
          <cell r="G1415">
            <v>31</v>
          </cell>
        </row>
        <row r="1416">
          <cell r="F1416">
            <v>45258</v>
          </cell>
          <cell r="G1416">
            <v>31.5</v>
          </cell>
        </row>
        <row r="1417">
          <cell r="F1417">
            <v>45259</v>
          </cell>
          <cell r="G1417">
            <v>32.25</v>
          </cell>
        </row>
        <row r="1418">
          <cell r="F1418">
            <v>45260</v>
          </cell>
          <cell r="G1418">
            <v>31.5</v>
          </cell>
        </row>
        <row r="1419">
          <cell r="F1419">
            <v>45261</v>
          </cell>
          <cell r="G1419">
            <v>31.5</v>
          </cell>
        </row>
        <row r="1420">
          <cell r="F1420">
            <v>45264</v>
          </cell>
          <cell r="G1420">
            <v>31.75</v>
          </cell>
        </row>
        <row r="1421">
          <cell r="F1421">
            <v>45265</v>
          </cell>
          <cell r="G1421">
            <v>31.75</v>
          </cell>
        </row>
        <row r="1422">
          <cell r="F1422">
            <v>45266</v>
          </cell>
          <cell r="G1422">
            <v>31.85</v>
          </cell>
        </row>
        <row r="1423">
          <cell r="F1423">
            <v>45267</v>
          </cell>
          <cell r="G1423">
            <v>31.9</v>
          </cell>
        </row>
        <row r="1424">
          <cell r="F1424">
            <v>45268</v>
          </cell>
          <cell r="G1424">
            <v>32.25</v>
          </cell>
        </row>
        <row r="1425">
          <cell r="F1425">
            <v>45271</v>
          </cell>
          <cell r="G1425">
            <v>32.25</v>
          </cell>
        </row>
        <row r="1426">
          <cell r="F1426">
            <v>45272</v>
          </cell>
          <cell r="G1426">
            <v>32.1</v>
          </cell>
        </row>
        <row r="1427">
          <cell r="F1427">
            <v>45273</v>
          </cell>
          <cell r="G1427">
            <v>32.1</v>
          </cell>
        </row>
        <row r="1428">
          <cell r="F1428">
            <v>45274</v>
          </cell>
          <cell r="G1428">
            <v>32</v>
          </cell>
        </row>
        <row r="1429">
          <cell r="F1429">
            <v>45275</v>
          </cell>
          <cell r="G1429">
            <v>32.35</v>
          </cell>
        </row>
        <row r="1430">
          <cell r="F1430">
            <v>45278</v>
          </cell>
          <cell r="G1430">
            <v>32.25</v>
          </cell>
        </row>
        <row r="1431">
          <cell r="F1431">
            <v>45279</v>
          </cell>
          <cell r="G1431">
            <v>32.5</v>
          </cell>
        </row>
        <row r="1432">
          <cell r="F1432">
            <v>45280</v>
          </cell>
          <cell r="G1432">
            <v>32.75</v>
          </cell>
        </row>
        <row r="1433">
          <cell r="F1433">
            <v>45281</v>
          </cell>
          <cell r="G1433">
            <v>33.25</v>
          </cell>
        </row>
        <row r="1434">
          <cell r="F1434">
            <v>45282</v>
          </cell>
          <cell r="G1434">
            <v>33.25</v>
          </cell>
        </row>
        <row r="1435">
          <cell r="F1435">
            <v>45285</v>
          </cell>
          <cell r="G1435">
            <v>33.25</v>
          </cell>
        </row>
        <row r="1436">
          <cell r="F1436">
            <v>45286</v>
          </cell>
          <cell r="G1436">
            <v>33.25</v>
          </cell>
        </row>
        <row r="1437">
          <cell r="F1437">
            <v>45287</v>
          </cell>
          <cell r="G1437">
            <v>33.5</v>
          </cell>
        </row>
        <row r="1438">
          <cell r="F1438">
            <v>45288</v>
          </cell>
          <cell r="G1438">
            <v>33.5</v>
          </cell>
        </row>
        <row r="1439">
          <cell r="F1439">
            <v>45289</v>
          </cell>
          <cell r="G1439">
            <v>33.5</v>
          </cell>
        </row>
        <row r="1440">
          <cell r="F1440">
            <v>45292</v>
          </cell>
          <cell r="G1440">
            <v>33.5</v>
          </cell>
        </row>
        <row r="1441">
          <cell r="F1441">
            <v>45293</v>
          </cell>
          <cell r="G1441">
            <v>33.75</v>
          </cell>
        </row>
        <row r="1442">
          <cell r="F1442">
            <v>45294</v>
          </cell>
          <cell r="G1442">
            <v>33.75</v>
          </cell>
        </row>
        <row r="1443">
          <cell r="F1443">
            <v>45295</v>
          </cell>
          <cell r="G1443">
            <v>34.5</v>
          </cell>
        </row>
        <row r="1444">
          <cell r="F1444">
            <v>45296</v>
          </cell>
          <cell r="G1444">
            <v>35.15</v>
          </cell>
        </row>
        <row r="1445">
          <cell r="F1445">
            <v>45299</v>
          </cell>
          <cell r="G1445">
            <v>35.25</v>
          </cell>
        </row>
        <row r="1446">
          <cell r="F1446">
            <v>45300</v>
          </cell>
          <cell r="G1446">
            <v>35</v>
          </cell>
        </row>
        <row r="1447">
          <cell r="F1447">
            <v>45301</v>
          </cell>
          <cell r="G1447">
            <v>34.75</v>
          </cell>
        </row>
        <row r="1448">
          <cell r="F1448">
            <v>45302</v>
          </cell>
          <cell r="G1448">
            <v>34.75</v>
          </cell>
        </row>
        <row r="1449">
          <cell r="F1449">
            <v>45303</v>
          </cell>
          <cell r="G1449">
            <v>34</v>
          </cell>
        </row>
        <row r="1450">
          <cell r="F1450">
            <v>45306</v>
          </cell>
          <cell r="G1450">
            <v>33.75</v>
          </cell>
        </row>
        <row r="1451">
          <cell r="F1451">
            <v>45307</v>
          </cell>
          <cell r="G1451">
            <v>33.75</v>
          </cell>
        </row>
        <row r="1452">
          <cell r="F1452">
            <v>45308</v>
          </cell>
          <cell r="G1452">
            <v>34</v>
          </cell>
        </row>
        <row r="1453">
          <cell r="F1453">
            <v>45309</v>
          </cell>
          <cell r="G1453">
            <v>34.25</v>
          </cell>
        </row>
        <row r="1454">
          <cell r="F1454">
            <v>45310</v>
          </cell>
          <cell r="G1454">
            <v>34.5</v>
          </cell>
        </row>
        <row r="1455">
          <cell r="F1455">
            <v>45313</v>
          </cell>
          <cell r="G1455">
            <v>0</v>
          </cell>
        </row>
        <row r="1456">
          <cell r="F1456">
            <v>45314</v>
          </cell>
          <cell r="G1456">
            <v>0</v>
          </cell>
        </row>
        <row r="1457">
          <cell r="F1457">
            <v>45315</v>
          </cell>
          <cell r="G1457">
            <v>0</v>
          </cell>
        </row>
        <row r="1458">
          <cell r="F1458">
            <v>45316</v>
          </cell>
          <cell r="G1458">
            <v>0</v>
          </cell>
        </row>
        <row r="1459">
          <cell r="F1459">
            <v>45317</v>
          </cell>
          <cell r="G1459">
            <v>0</v>
          </cell>
        </row>
        <row r="1460">
          <cell r="F1460">
            <v>45320</v>
          </cell>
          <cell r="G1460">
            <v>0</v>
          </cell>
        </row>
        <row r="1461">
          <cell r="F1461">
            <v>45321</v>
          </cell>
          <cell r="G1461">
            <v>0</v>
          </cell>
        </row>
        <row r="1462">
          <cell r="F1462">
            <v>45322</v>
          </cell>
          <cell r="G1462">
            <v>0</v>
          </cell>
        </row>
        <row r="1463">
          <cell r="F1463">
            <v>45323</v>
          </cell>
        </row>
        <row r="1464">
          <cell r="F1464">
            <v>45324</v>
          </cell>
        </row>
        <row r="1465">
          <cell r="F1465">
            <v>45327</v>
          </cell>
        </row>
        <row r="1466">
          <cell r="F1466">
            <v>45328</v>
          </cell>
        </row>
        <row r="1467">
          <cell r="F1467">
            <v>45329</v>
          </cell>
        </row>
        <row r="1468">
          <cell r="F1468">
            <v>45330</v>
          </cell>
        </row>
        <row r="1469">
          <cell r="F1469">
            <v>45331</v>
          </cell>
        </row>
        <row r="1470">
          <cell r="F1470">
            <v>45334</v>
          </cell>
        </row>
        <row r="1471">
          <cell r="F1471">
            <v>45335</v>
          </cell>
        </row>
        <row r="1472">
          <cell r="F1472">
            <v>45336</v>
          </cell>
        </row>
        <row r="1473">
          <cell r="F1473">
            <v>45337</v>
          </cell>
        </row>
        <row r="1474">
          <cell r="F1474">
            <v>45338</v>
          </cell>
        </row>
        <row r="1475">
          <cell r="F1475">
            <v>45341</v>
          </cell>
        </row>
        <row r="1476">
          <cell r="F1476">
            <v>45342</v>
          </cell>
        </row>
        <row r="1477">
          <cell r="F1477">
            <v>45343</v>
          </cell>
        </row>
        <row r="1478">
          <cell r="F1478">
            <v>45344</v>
          </cell>
        </row>
        <row r="1479">
          <cell r="F1479">
            <v>45345</v>
          </cell>
        </row>
        <row r="1480">
          <cell r="F1480">
            <v>45348</v>
          </cell>
        </row>
        <row r="1481">
          <cell r="F1481">
            <v>45349</v>
          </cell>
        </row>
        <row r="1482">
          <cell r="F1482">
            <v>45350</v>
          </cell>
        </row>
        <row r="1483">
          <cell r="F1483">
            <v>45351</v>
          </cell>
        </row>
        <row r="1484">
          <cell r="F1484">
            <v>45352</v>
          </cell>
        </row>
        <row r="1485">
          <cell r="F1485">
            <v>45355</v>
          </cell>
        </row>
        <row r="1486">
          <cell r="F1486">
            <v>45356</v>
          </cell>
        </row>
        <row r="1487">
          <cell r="F1487">
            <v>45357</v>
          </cell>
        </row>
        <row r="1488">
          <cell r="F1488">
            <v>45358</v>
          </cell>
        </row>
        <row r="1489">
          <cell r="F1489">
            <v>45359</v>
          </cell>
        </row>
        <row r="1490">
          <cell r="F1490">
            <v>45362</v>
          </cell>
        </row>
        <row r="1491">
          <cell r="F1491">
            <v>45363</v>
          </cell>
        </row>
        <row r="1492">
          <cell r="F1492">
            <v>45364</v>
          </cell>
        </row>
        <row r="1493">
          <cell r="F1493">
            <v>45365</v>
          </cell>
        </row>
        <row r="1494">
          <cell r="F1494">
            <v>45366</v>
          </cell>
        </row>
        <row r="1495">
          <cell r="F1495">
            <v>45369</v>
          </cell>
        </row>
        <row r="1496">
          <cell r="F1496">
            <v>45370</v>
          </cell>
        </row>
        <row r="1497">
          <cell r="F1497">
            <v>45371</v>
          </cell>
        </row>
        <row r="1498">
          <cell r="F1498">
            <v>45372</v>
          </cell>
        </row>
        <row r="1499">
          <cell r="F1499">
            <v>45373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CEF Positions"/>
      <sheetName val="PEF VaR"/>
      <sheetName val="All Deals"/>
      <sheetName val="Mapping"/>
      <sheetName val="Daily"/>
      <sheetName val="Monthly"/>
      <sheetName val="Dashboard"/>
      <sheetName val="Historical Prices"/>
      <sheetName val="VaR"/>
      <sheetName val="FX_Stress Test"/>
      <sheetName val="Futures EUA Dec23"/>
      <sheetName val="OTC Green Options"/>
      <sheetName val="SPOT NZU"/>
      <sheetName val="New Deals"/>
      <sheetName val="Spot ACCU"/>
      <sheetName val="SPOT VCU"/>
      <sheetName val="SPOT NGO"/>
      <sheetName val="SPOT GEO"/>
      <sheetName val="SPOT CGEO"/>
      <sheetName val="Exchange Options"/>
      <sheetName val="Futures UKA Dec23"/>
      <sheetName val="Futures GEO Dec23"/>
      <sheetName val="Futures GEO Dec24"/>
      <sheetName val="Futures GEO Dec25"/>
      <sheetName val="Futures NGO Dec23"/>
      <sheetName val="Futures NGO Dec24"/>
      <sheetName val="Futures NGO Dec25"/>
      <sheetName val="Futures CCA Jun23"/>
      <sheetName val="Futures CCA Dec23"/>
      <sheetName val="SPOT LGC"/>
      <sheetName val="Equity"/>
      <sheetName val="FX USD"/>
      <sheetName val="Visuals"/>
      <sheetName val="PnL Attribution"/>
      <sheetName val="Month End Process"/>
      <sheetName val="ACCU - Summary"/>
      <sheetName val="NZU - Summary"/>
      <sheetName val="ACCU - Forwards"/>
      <sheetName val="ACCU - Option"/>
      <sheetName val="NZU - Option"/>
      <sheetName val="MBL"/>
      <sheetName val="Interest"/>
      <sheetName val="Practice"/>
      <sheetName val="Settlements Details"/>
      <sheetName val="FX"/>
      <sheetName val="Pivot Summaries"/>
      <sheetName val="Futures EUA Dec22"/>
      <sheetName val="Futures OVB Dec22"/>
      <sheetName val="Futures GEO Dec22 "/>
      <sheetName val="Futures NGO Dec22"/>
      <sheetName val="Futures NGO Sep22"/>
      <sheetName val="Futures NGO Aug22"/>
      <sheetName val="Futures NGO Jul22"/>
      <sheetName val="Futures NGO Mar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487">
          <cell r="F1487">
            <v>35.75</v>
          </cell>
          <cell r="J1487">
            <v>69</v>
          </cell>
          <cell r="N1487">
            <v>44.25</v>
          </cell>
        </row>
        <row r="1488">
          <cell r="F1488">
            <v>35.75</v>
          </cell>
          <cell r="J1488">
            <v>69.5</v>
          </cell>
          <cell r="N1488">
            <v>43.75</v>
          </cell>
        </row>
        <row r="1489">
          <cell r="F1489">
            <v>35.75</v>
          </cell>
          <cell r="J1489">
            <v>68.400000000000006</v>
          </cell>
          <cell r="N1489">
            <v>44</v>
          </cell>
        </row>
        <row r="1490">
          <cell r="F1490">
            <v>35.75</v>
          </cell>
          <cell r="J1490">
            <v>68</v>
          </cell>
          <cell r="N1490">
            <v>44</v>
          </cell>
        </row>
        <row r="1491">
          <cell r="F1491">
            <v>35.75</v>
          </cell>
          <cell r="J1491">
            <v>66</v>
          </cell>
          <cell r="N1491">
            <v>44</v>
          </cell>
        </row>
        <row r="1492">
          <cell r="F1492">
            <v>35.75</v>
          </cell>
          <cell r="J1492">
            <v>65</v>
          </cell>
          <cell r="N1492">
            <v>44</v>
          </cell>
        </row>
        <row r="1493">
          <cell r="F1493">
            <v>35.75</v>
          </cell>
          <cell r="J1493">
            <v>64.5</v>
          </cell>
          <cell r="N1493">
            <v>44.55</v>
          </cell>
        </row>
        <row r="1494">
          <cell r="F1494">
            <v>36.25</v>
          </cell>
          <cell r="J1494">
            <v>65.2</v>
          </cell>
          <cell r="N1494">
            <v>44.55</v>
          </cell>
        </row>
        <row r="1495">
          <cell r="F1495">
            <v>36.25</v>
          </cell>
          <cell r="J1495">
            <v>65.400000000000006</v>
          </cell>
          <cell r="N1495">
            <v>44.6</v>
          </cell>
        </row>
        <row r="1496">
          <cell r="F1496">
            <v>36.25</v>
          </cell>
          <cell r="J1496">
            <v>51</v>
          </cell>
          <cell r="N1496">
            <v>45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am Curtis" id="{ECEC793B-6518-40FF-8725-297650C8DBEA}" userId="S::Sam@attungacapital.com.au::52a26b00-735e-46a5-8d61-b19bb35c228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02-06T11:20:51.79" personId="{ECEC793B-6518-40FF-8725-297650C8DBEA}" id="{8CF8ADE2-6313-45A4-AF98-1CB581EE6B42}">
    <text>Does this have to be spot or is there a way I can have it as a fwd as well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4-02-04T23:54:31.56" personId="{ECEC793B-6518-40FF-8725-297650C8DBEA}" id="{999E3775-8C6D-4CEB-B758-A3C3DA251CC2}">
    <text>What is the return if this is a constituent of an equally weighted portfolio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Relationship Id="rId4" Type="http://schemas.microsoft.com/office/2017/10/relationships/threadedComment" Target="../threadedComments/threadedComment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C6A1-332B-46E3-9148-03690D18D5CA}">
  <sheetPr codeName="Sheet1"/>
  <dimension ref="A1:J10"/>
  <sheetViews>
    <sheetView zoomScale="90" zoomScaleNormal="90" workbookViewId="0">
      <selection activeCell="Y17" sqref="Y17"/>
    </sheetView>
  </sheetViews>
  <sheetFormatPr defaultRowHeight="15" x14ac:dyDescent="0.25"/>
  <cols>
    <col min="1" max="1" width="22.85546875" customWidth="1"/>
    <col min="4" max="4" width="10.5703125" bestFit="1" customWidth="1"/>
    <col min="5" max="5" width="10.7109375" bestFit="1" customWidth="1"/>
    <col min="6" max="6" width="11.5703125" bestFit="1" customWidth="1"/>
    <col min="7" max="7" width="10.5703125" bestFit="1" customWidth="1"/>
    <col min="8" max="8" width="10.425781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4</v>
      </c>
      <c r="B2" t="s">
        <v>3</v>
      </c>
      <c r="G2" s="32">
        <f>SUM([1]ACCU_Options!$I$16:$O$16)</f>
        <v>2030</v>
      </c>
      <c r="H2" s="8">
        <f>[1]Daily_MTM_live!$R$18</f>
        <v>34.5</v>
      </c>
      <c r="I2">
        <f>[1]ACCU_Options!$B$1</f>
        <v>0.06</v>
      </c>
      <c r="J2">
        <v>1</v>
      </c>
    </row>
    <row r="3" spans="1:10" x14ac:dyDescent="0.25">
      <c r="A3" t="s">
        <v>42</v>
      </c>
      <c r="B3" t="s">
        <v>8</v>
      </c>
      <c r="C3" t="s">
        <v>17</v>
      </c>
      <c r="D3" s="5">
        <v>6.5000000000000002E-2</v>
      </c>
      <c r="F3" s="2">
        <v>45519</v>
      </c>
      <c r="G3" s="10">
        <f>HLOOKUP($A3,[1]ACCU_Options!$D$10:$K$14,5,FALSE)</f>
        <v>50000</v>
      </c>
      <c r="H3" s="8">
        <f ca="1">HLOOKUP($A3,[1]ACCU_Options!$D$10:$K$13,4,FALSE)</f>
        <v>35.294050219824356</v>
      </c>
      <c r="I3">
        <f>[1]ACCU_Options!$B$1</f>
        <v>0.06</v>
      </c>
      <c r="J3">
        <v>1</v>
      </c>
    </row>
    <row r="4" spans="1:10" x14ac:dyDescent="0.25">
      <c r="A4" t="s">
        <v>43</v>
      </c>
      <c r="B4" t="s">
        <v>8</v>
      </c>
      <c r="C4" t="s">
        <v>16</v>
      </c>
      <c r="D4" s="5">
        <v>6.5000000000000002E-2</v>
      </c>
      <c r="F4" s="2">
        <v>45519</v>
      </c>
      <c r="G4" s="10">
        <f>HLOOKUP($A4,[1]ACCU_Options!$D$10:$K$14,5,FALSE)</f>
        <v>-50000</v>
      </c>
      <c r="H4" s="8">
        <f ca="1">VLOOKUP(A4,[1]Daily_MTM_live!F$1:J$84,5,FALSE)</f>
        <v>37.084328129525595</v>
      </c>
      <c r="I4">
        <f>[1]ACCU_Options!$B$1</f>
        <v>0.06</v>
      </c>
      <c r="J4">
        <v>1</v>
      </c>
    </row>
    <row r="5" spans="1:10" x14ac:dyDescent="0.25">
      <c r="A5" t="s">
        <v>6</v>
      </c>
      <c r="B5" t="s">
        <v>8</v>
      </c>
      <c r="C5" t="s">
        <v>16</v>
      </c>
      <c r="D5" s="5">
        <v>6.5000000000000002E-2</v>
      </c>
      <c r="F5" s="2">
        <v>45642</v>
      </c>
      <c r="G5" s="10">
        <f>HLOOKUP($A5,[1]ACCU_Options!$D$10:$K$14,5,FALSE)</f>
        <v>-20000</v>
      </c>
      <c r="H5" s="8">
        <f ca="1">VLOOKUP(A5,[1]Daily_MTM_live!F$1:J$84,5,FALSE)</f>
        <v>37.819705708083127</v>
      </c>
      <c r="I5">
        <f>[1]ACCU_Options!$B$1</f>
        <v>0.06</v>
      </c>
      <c r="J5">
        <v>1</v>
      </c>
    </row>
    <row r="6" spans="1:10" x14ac:dyDescent="0.25">
      <c r="A6" t="s">
        <v>65</v>
      </c>
      <c r="B6" t="s">
        <v>2</v>
      </c>
      <c r="C6" t="s">
        <v>9</v>
      </c>
      <c r="D6" s="5">
        <v>34</v>
      </c>
      <c r="E6">
        <f>HLOOKUP(A6,[1]ACCU_Options!$D$2:$P$8,3,FALSE)</f>
        <v>0.35</v>
      </c>
      <c r="F6" s="2">
        <f>HLOOKUP($A6,[1]ACCU_Options!$D$10:$M$19,10,FALSE)</f>
        <v>45551</v>
      </c>
      <c r="G6" s="1">
        <f>HLOOKUP($A6,[1]ACCU_Options!$D$10:$M$19,5,FALSE)</f>
        <v>75000</v>
      </c>
      <c r="H6" s="8">
        <f ca="1">HLOOKUP($A6,[1]ACCU_Options!$D$10:$M$19,4,FALSE)</f>
        <v>2.5734734487961131</v>
      </c>
      <c r="I6">
        <f>[1]ACCU_Options!$B$1</f>
        <v>0.06</v>
      </c>
      <c r="J6">
        <v>1</v>
      </c>
    </row>
    <row r="7" spans="1:10" x14ac:dyDescent="0.25">
      <c r="F7" s="2"/>
      <c r="G7" s="10"/>
      <c r="H7" s="3"/>
    </row>
    <row r="8" spans="1:10" x14ac:dyDescent="0.25">
      <c r="F8" s="2"/>
      <c r="G8" s="10"/>
      <c r="H8" s="3"/>
    </row>
    <row r="9" spans="1:10" x14ac:dyDescent="0.25">
      <c r="F9" s="2"/>
      <c r="G9" s="10"/>
      <c r="H9" s="3"/>
    </row>
    <row r="10" spans="1:10" x14ac:dyDescent="0.25">
      <c r="F10" s="2"/>
      <c r="G10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7051-7CF0-4A23-AD1F-AFFDBE1C584D}">
  <sheetPr codeName="Sheet5"/>
  <dimension ref="A1:J12"/>
  <sheetViews>
    <sheetView workbookViewId="0">
      <selection activeCell="D36" sqref="D36"/>
    </sheetView>
  </sheetViews>
  <sheetFormatPr defaultRowHeight="15" x14ac:dyDescent="0.25"/>
  <cols>
    <col min="1" max="1" width="15.5703125" customWidth="1"/>
    <col min="6" max="6" width="10.710937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s="11" t="s">
        <v>61</v>
      </c>
      <c r="B2" s="20" t="s">
        <v>3</v>
      </c>
      <c r="C2" t="s">
        <v>17</v>
      </c>
      <c r="D2" s="5">
        <v>6.5000000000000002E-2</v>
      </c>
      <c r="F2" s="2">
        <v>46371</v>
      </c>
      <c r="G2" s="10">
        <f>SUMIF([1]Daily_MTM!$D$18:$D$64,A2,[1]Daily_MTM!$H$18:$H$64)</f>
        <v>25000</v>
      </c>
      <c r="H2" s="8">
        <f>VLOOKUP("LGC Dec26",[1]Daily_MTM!$F$19:$J$59,5,FALSE)</f>
        <v>39.65</v>
      </c>
      <c r="I2">
        <v>0</v>
      </c>
      <c r="J2">
        <v>1</v>
      </c>
    </row>
    <row r="3" spans="1:10" x14ac:dyDescent="0.25">
      <c r="D3" s="5"/>
      <c r="F3" s="2"/>
      <c r="G3" s="10"/>
      <c r="H3" s="3"/>
    </row>
    <row r="4" spans="1:10" x14ac:dyDescent="0.25">
      <c r="F4" s="2"/>
      <c r="G4" s="10"/>
      <c r="H4" s="6"/>
    </row>
    <row r="5" spans="1:10" x14ac:dyDescent="0.25">
      <c r="F5" s="2"/>
      <c r="G5" s="10"/>
      <c r="H5" s="6"/>
    </row>
    <row r="6" spans="1:10" x14ac:dyDescent="0.25">
      <c r="F6" s="2"/>
      <c r="G6" s="10"/>
      <c r="H6" s="3"/>
    </row>
    <row r="7" spans="1:10" x14ac:dyDescent="0.25">
      <c r="F7" s="2"/>
      <c r="G7" s="10"/>
      <c r="H7" s="3"/>
    </row>
    <row r="8" spans="1:10" x14ac:dyDescent="0.25">
      <c r="F8" s="2"/>
      <c r="G8" s="10"/>
      <c r="H8" s="3"/>
    </row>
    <row r="9" spans="1:10" x14ac:dyDescent="0.25">
      <c r="F9" s="2"/>
      <c r="G9" s="10"/>
      <c r="H9" s="3"/>
    </row>
    <row r="10" spans="1:10" x14ac:dyDescent="0.25">
      <c r="F10" s="2"/>
      <c r="G10" s="10"/>
      <c r="H10" s="3"/>
    </row>
    <row r="11" spans="1:10" x14ac:dyDescent="0.25">
      <c r="F11" s="2"/>
      <c r="G11" s="10"/>
      <c r="H11" s="3"/>
    </row>
    <row r="12" spans="1:10" x14ac:dyDescent="0.25">
      <c r="A12" s="7"/>
      <c r="F12" s="2"/>
      <c r="G12" s="10"/>
      <c r="H12" s="3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A201-7DA5-4012-87DB-08983CB03D2F}">
  <sheetPr codeName="Sheet2"/>
  <dimension ref="A1:L15"/>
  <sheetViews>
    <sheetView tabSelected="1" zoomScale="80" zoomScaleNormal="80" workbookViewId="0">
      <selection activeCell="I7" sqref="I7"/>
    </sheetView>
  </sheetViews>
  <sheetFormatPr defaultRowHeight="15" x14ac:dyDescent="0.25"/>
  <cols>
    <col min="1" max="1" width="18.42578125" customWidth="1"/>
    <col min="5" max="5" width="10.7109375" bestFit="1" customWidth="1"/>
    <col min="6" max="6" width="12.5703125" customWidth="1"/>
    <col min="7" max="7" width="16.28515625" customWidth="1"/>
    <col min="8" max="8" width="10.140625" bestFit="1" customWidth="1"/>
  </cols>
  <sheetData>
    <row r="1" spans="1:12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2" x14ac:dyDescent="0.25">
      <c r="A2" t="s">
        <v>14</v>
      </c>
      <c r="B2" t="s">
        <v>3</v>
      </c>
      <c r="G2" s="34">
        <f>SUM([1]NZ_Options!$N$16:$N$16)+28000</f>
        <v>34000</v>
      </c>
      <c r="H2" s="8">
        <f>[1]NZ_Options!$B$33</f>
        <v>54.75</v>
      </c>
      <c r="I2" s="14">
        <f>[1]NZ_Options!$C$5</f>
        <v>0.06</v>
      </c>
      <c r="J2">
        <f>VLOOKUP("NZDAUD",Index!$A$5:$B$17,2,FALSE)</f>
        <v>0.91949999999999998</v>
      </c>
    </row>
    <row r="3" spans="1:12" x14ac:dyDescent="0.25">
      <c r="A3" t="s">
        <v>84</v>
      </c>
      <c r="B3" t="s">
        <v>2</v>
      </c>
      <c r="C3" t="s">
        <v>10</v>
      </c>
      <c r="D3">
        <v>71</v>
      </c>
      <c r="E3" s="35">
        <v>0.34</v>
      </c>
      <c r="F3" s="2">
        <v>45380</v>
      </c>
      <c r="G3" s="12">
        <f>HLOOKUP($A3,[1]NZ_Options!$C$10:$N$19,5,FALSE)</f>
        <v>50000</v>
      </c>
      <c r="H3" s="36">
        <f ca="1">HLOOKUP($A3,[1]NZ_Options!$C$10:$N$19,4,FALSE)</f>
        <v>1.2421963955061168E-15</v>
      </c>
      <c r="I3" s="14">
        <f>[1]NZ_Options!$C$5</f>
        <v>0.06</v>
      </c>
      <c r="J3">
        <f>VLOOKUP("NZDAUD",Index!$A$5:$B$17,2,FALSE)</f>
        <v>0.91949999999999998</v>
      </c>
    </row>
    <row r="4" spans="1:12" x14ac:dyDescent="0.25">
      <c r="A4" t="s">
        <v>52</v>
      </c>
      <c r="B4" t="s">
        <v>2</v>
      </c>
      <c r="C4" t="s">
        <v>10</v>
      </c>
      <c r="D4">
        <v>80</v>
      </c>
      <c r="E4" s="35">
        <v>0.34</v>
      </c>
      <c r="F4" s="2">
        <f>HLOOKUP(A4,[1]NZ_Options!$C$10:$N$19,10,FALSE)</f>
        <v>45397</v>
      </c>
      <c r="G4" s="12">
        <f>HLOOKUP($A4,[1]NZ_Options!$C$10:$N$19,5,FALSE)</f>
        <v>50000</v>
      </c>
      <c r="H4" s="36">
        <f ca="1">HLOOKUP($A4,[1]NZ_Options!$C$10:$N$19,4,FALSE)</f>
        <v>1.6664720322551147E-6</v>
      </c>
      <c r="I4" s="14">
        <f>[1]NZ_Options!$C$5</f>
        <v>0.06</v>
      </c>
      <c r="J4">
        <f>VLOOKUP("NZDAUD",Index!$A$5:$B$17,2,FALSE)</f>
        <v>0.91949999999999998</v>
      </c>
    </row>
    <row r="5" spans="1:12" x14ac:dyDescent="0.25">
      <c r="A5" t="s">
        <v>53</v>
      </c>
      <c r="B5" t="s">
        <v>2</v>
      </c>
      <c r="C5" t="s">
        <v>10</v>
      </c>
      <c r="D5">
        <v>95</v>
      </c>
      <c r="E5" s="35">
        <v>0.34</v>
      </c>
      <c r="F5" s="2">
        <f>HLOOKUP(A5,[1]NZ_Options!$C$10:$N$19,10,FALSE)</f>
        <v>45397</v>
      </c>
      <c r="G5" s="12">
        <f>HLOOKUP($A5,[1]NZ_Options!$C$10:$N$19,5,FALSE)</f>
        <v>-50000</v>
      </c>
      <c r="H5" s="36">
        <f ca="1">HLOOKUP($A5,[1]NZ_Options!$C$10:$N$19,4,FALSE)</f>
        <v>4.5687725349950931E-12</v>
      </c>
      <c r="I5" s="14">
        <f>[1]NZ_Options!$C$5</f>
        <v>0.06</v>
      </c>
      <c r="J5">
        <f>VLOOKUP("NZDAUD",Index!$A$5:$B$17,2,FALSE)</f>
        <v>0.91949999999999998</v>
      </c>
    </row>
    <row r="6" spans="1:12" x14ac:dyDescent="0.25">
      <c r="A6" t="s">
        <v>58</v>
      </c>
      <c r="B6" t="s">
        <v>2</v>
      </c>
      <c r="C6" t="s">
        <v>9</v>
      </c>
      <c r="D6">
        <v>68</v>
      </c>
      <c r="E6" s="35">
        <v>0.34</v>
      </c>
      <c r="F6" s="2">
        <f>HLOOKUP(A6,[1]NZ_Options!$C$10:$N$19,10,FALSE)</f>
        <v>45397</v>
      </c>
      <c r="G6" s="12">
        <f>HLOOKUP($A6,[1]NZ_Options!$C$10:$N$19,5,FALSE)</f>
        <v>50000</v>
      </c>
      <c r="H6" s="36">
        <f ca="1">HLOOKUP($A6,[1]NZ_Options!$C$10:$N$19,4,FALSE)</f>
        <v>13.027014280534516</v>
      </c>
      <c r="I6" s="14">
        <f>[1]NZ_Options!$C$5</f>
        <v>0.06</v>
      </c>
      <c r="J6">
        <f>VLOOKUP("NZDAUD",Index!$A$5:$B$17,2,FALSE)</f>
        <v>0.91949999999999998</v>
      </c>
    </row>
    <row r="7" spans="1:12" x14ac:dyDescent="0.25">
      <c r="A7" t="s">
        <v>59</v>
      </c>
      <c r="B7" t="s">
        <v>2</v>
      </c>
      <c r="C7" t="s">
        <v>9</v>
      </c>
      <c r="D7">
        <v>62</v>
      </c>
      <c r="E7" s="35">
        <v>0.34</v>
      </c>
      <c r="F7" s="2">
        <f>HLOOKUP(A7,[1]NZ_Options!$C$10:$N$19,10,FALSE)</f>
        <v>45397</v>
      </c>
      <c r="G7" s="12">
        <f>HLOOKUP($A7,[1]NZ_Options!$C$10:$N$19,5,FALSE)</f>
        <v>-50000</v>
      </c>
      <c r="H7" s="36">
        <f ca="1">HLOOKUP($A7,[1]NZ_Options!$C$10:$N$19,4,FALSE)</f>
        <v>7.178422888633591</v>
      </c>
      <c r="I7" s="14">
        <f>[1]NZ_Options!$C$5</f>
        <v>0.06</v>
      </c>
      <c r="J7">
        <f>VLOOKUP("NZDAUD",Index!$A$5:$B$17,2,FALSE)</f>
        <v>0.91949999999999998</v>
      </c>
      <c r="L7" s="9"/>
    </row>
    <row r="8" spans="1:12" x14ac:dyDescent="0.25">
      <c r="A8" t="s">
        <v>35</v>
      </c>
      <c r="B8" t="s">
        <v>2</v>
      </c>
      <c r="C8" t="s">
        <v>9</v>
      </c>
      <c r="D8">
        <v>50</v>
      </c>
      <c r="E8" s="35">
        <v>0.34</v>
      </c>
      <c r="F8" s="2">
        <f>HLOOKUP(A8,[1]NZ_Options!$C$10:$N$19,10,FALSE)</f>
        <v>45457.666666666664</v>
      </c>
      <c r="G8" s="12">
        <v>0</v>
      </c>
      <c r="H8" s="36">
        <f ca="1">HLOOKUP($A8,[1]NZ_Options!$C$10:$N$19,4,FALSE)</f>
        <v>1.2945771695779094</v>
      </c>
      <c r="I8" s="14">
        <f>[1]NZ_Options!$C$5</f>
        <v>0.06</v>
      </c>
      <c r="J8">
        <f>VLOOKUP("NZDAUD",Index!$A$5:$B$17,2,FALSE)</f>
        <v>0.91949999999999998</v>
      </c>
    </row>
    <row r="9" spans="1:12" x14ac:dyDescent="0.25">
      <c r="A9" t="s">
        <v>34</v>
      </c>
      <c r="B9" t="s">
        <v>2</v>
      </c>
      <c r="C9" t="s">
        <v>9</v>
      </c>
      <c r="D9">
        <v>60</v>
      </c>
      <c r="E9" s="35">
        <v>0.34</v>
      </c>
      <c r="F9" s="2">
        <f>HLOOKUP(A9,[1]NZ_Options!$C$10:$N$19,10,FALSE)</f>
        <v>45457.666666666664</v>
      </c>
      <c r="G9" s="12">
        <v>0</v>
      </c>
      <c r="H9" s="36">
        <f ca="1">HLOOKUP($A9,[1]NZ_Options!$C$10:$N$19,4,FALSE)</f>
        <v>6.2921781079689225</v>
      </c>
      <c r="I9" s="14">
        <f>[1]NZ_Options!$C$5</f>
        <v>0.06</v>
      </c>
      <c r="J9">
        <f>VLOOKUP("NZDAUD",Index!$A$5:$B$17,2,FALSE)</f>
        <v>0.91949999999999998</v>
      </c>
    </row>
    <row r="10" spans="1:12" x14ac:dyDescent="0.25">
      <c r="A10" t="s">
        <v>92</v>
      </c>
      <c r="B10" t="s">
        <v>2</v>
      </c>
      <c r="C10" t="s">
        <v>9</v>
      </c>
      <c r="D10">
        <v>42</v>
      </c>
      <c r="E10" s="35">
        <v>0.38</v>
      </c>
      <c r="F10" s="2">
        <f>HLOOKUP(A10,[1]NZ_Options!$C$10:$N$19,10,FALSE)</f>
        <v>45488.666666666664</v>
      </c>
      <c r="G10" s="12">
        <f>HLOOKUP($A10,[1]NZ_Options!$C$10:$N$19,5,FALSE)</f>
        <v>-100000</v>
      </c>
      <c r="H10" s="36">
        <f ca="1">HLOOKUP($A10,[1]NZ_Options!$C$10:$N$19,4,FALSE)</f>
        <v>0.41151942378830597</v>
      </c>
      <c r="I10" s="14">
        <f>[1]NZ_Options!$C$5</f>
        <v>0.06</v>
      </c>
      <c r="J10">
        <f>VLOOKUP("NZDAUD",Index!$A$5:$B$17,2,FALSE)</f>
        <v>0.91949999999999998</v>
      </c>
    </row>
    <row r="11" spans="1:12" x14ac:dyDescent="0.25">
      <c r="A11" t="s">
        <v>32</v>
      </c>
      <c r="B11" t="s">
        <v>2</v>
      </c>
      <c r="C11" t="s">
        <v>10</v>
      </c>
      <c r="D11">
        <v>70</v>
      </c>
      <c r="E11" s="35">
        <v>0.34</v>
      </c>
      <c r="F11" s="2">
        <f>HLOOKUP(A11,[1]NZ_Options!$C$10:$N$19,10,FALSE)</f>
        <v>45488.666666666664</v>
      </c>
      <c r="G11" s="12">
        <f>HLOOKUP($A11,[1]NZ_Options!$C$10:$N$19,5,FALSE)</f>
        <v>50000</v>
      </c>
      <c r="H11" s="36">
        <f ca="1">HLOOKUP($A11,[1]NZ_Options!$C$10:$N$19,4,FALSE)</f>
        <v>0.63936936855043491</v>
      </c>
      <c r="I11" s="14">
        <f>[1]NZ_Options!$C$5</f>
        <v>0.06</v>
      </c>
      <c r="J11">
        <f>VLOOKUP("NZDAUD",Index!$A$5:$B$17,2,FALSE)</f>
        <v>0.91949999999999998</v>
      </c>
    </row>
    <row r="12" spans="1:12" x14ac:dyDescent="0.25">
      <c r="A12" t="s">
        <v>33</v>
      </c>
      <c r="B12" t="s">
        <v>2</v>
      </c>
      <c r="C12" t="s">
        <v>10</v>
      </c>
      <c r="D12">
        <v>85</v>
      </c>
      <c r="E12" s="35">
        <v>0.34</v>
      </c>
      <c r="F12" s="2">
        <f>HLOOKUP(A12,[1]NZ_Options!$C$10:$N$19,10,FALSE)</f>
        <v>45488.666666666664</v>
      </c>
      <c r="G12" s="12">
        <f>HLOOKUP($A12,[1]NZ_Options!$C$10:$N$19,5,FALSE)</f>
        <v>-50000</v>
      </c>
      <c r="H12" s="36">
        <f ca="1">HLOOKUP($A12,[1]NZ_Options!$C$10:$N$19,4,FALSE)</f>
        <v>5.6048641354290107E-2</v>
      </c>
      <c r="I12" s="14">
        <f>[1]NZ_Options!$C$5</f>
        <v>0.06</v>
      </c>
      <c r="J12">
        <f>VLOOKUP("NZDAUD",Index!$A$5:$B$17,2,FALSE)</f>
        <v>0.91949999999999998</v>
      </c>
    </row>
    <row r="13" spans="1:12" x14ac:dyDescent="0.25">
      <c r="A13" t="s">
        <v>60</v>
      </c>
      <c r="B13" t="s">
        <v>2</v>
      </c>
      <c r="C13" t="s">
        <v>10</v>
      </c>
      <c r="D13">
        <v>80</v>
      </c>
      <c r="E13" s="35">
        <v>0.34</v>
      </c>
      <c r="F13" s="2">
        <f>HLOOKUP(A13,[1]NZ_Options!$C$10:$N$19,10,FALSE)</f>
        <v>45488</v>
      </c>
      <c r="G13" s="12">
        <f>HLOOKUP($A13,[1]NZ_Options!$C$10:$N$19,5,FALSE)</f>
        <v>-50000</v>
      </c>
      <c r="H13" s="36">
        <f ca="1">HLOOKUP($A13,[1]NZ_Options!$C$10:$N$19,4,FALSE)</f>
        <v>0.12880324763328832</v>
      </c>
      <c r="I13" s="14">
        <f>[1]NZ_Options!$C$5</f>
        <v>0.06</v>
      </c>
      <c r="J13">
        <f>VLOOKUP("NZDAUD",Index!$A$5:$B$17,2,FALSE)</f>
        <v>0.91949999999999998</v>
      </c>
    </row>
    <row r="14" spans="1:12" x14ac:dyDescent="0.25">
      <c r="A14" s="20" t="s">
        <v>93</v>
      </c>
      <c r="B14" s="20" t="s">
        <v>2</v>
      </c>
      <c r="C14" s="20" t="s">
        <v>10</v>
      </c>
      <c r="D14" s="20">
        <v>65</v>
      </c>
      <c r="E14" s="20">
        <v>0.375</v>
      </c>
      <c r="F14" s="37">
        <v>45457</v>
      </c>
      <c r="G14" s="33">
        <v>-50000</v>
      </c>
      <c r="H14" s="20">
        <v>1.06</v>
      </c>
      <c r="I14" s="38">
        <f>[1]NZ_Options!$C$5</f>
        <v>0.06</v>
      </c>
      <c r="J14" s="20">
        <f>VLOOKUP("NZDAUD",Index!$A$5:$B$17,2,FALSE)</f>
        <v>0.91949999999999998</v>
      </c>
    </row>
    <row r="15" spans="1:12" x14ac:dyDescent="0.25">
      <c r="A15" s="20"/>
      <c r="B15" s="20"/>
      <c r="C15" s="20"/>
      <c r="D15" s="20"/>
      <c r="E15" s="20"/>
      <c r="F15" s="37"/>
      <c r="G15" s="33"/>
      <c r="H15" s="20"/>
      <c r="I15" s="38"/>
      <c r="J15" s="20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5E7EC-3ED1-4DEB-ABDD-9EEE7997050C}">
  <sheetPr codeName="Sheet3"/>
  <dimension ref="A1:J28"/>
  <sheetViews>
    <sheetView workbookViewId="0">
      <selection activeCell="F5" sqref="F5"/>
    </sheetView>
  </sheetViews>
  <sheetFormatPr defaultRowHeight="15" x14ac:dyDescent="0.25"/>
  <cols>
    <col min="1" max="1" width="15" bestFit="1" customWidth="1"/>
    <col min="3" max="3" width="10.28515625" customWidth="1"/>
    <col min="4" max="4" width="11.140625" customWidth="1"/>
    <col min="5" max="5" width="14.28515625" bestFit="1" customWidth="1"/>
    <col min="6" max="6" width="12.42578125" customWidth="1"/>
    <col min="7" max="8" width="14.28515625" bestFit="1" customWidth="1"/>
    <col min="10" max="10" width="13.5703125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57</v>
      </c>
      <c r="B2" t="s">
        <v>3</v>
      </c>
      <c r="G2" s="10">
        <f>[1]EUA_Options!C$12</f>
        <v>-50000</v>
      </c>
      <c r="H2" s="3">
        <f>VLOOKUP(A2,[1]Daily_MTM_live!$F$2:$J$40,5,FALSE)</f>
        <v>61.51</v>
      </c>
      <c r="I2">
        <f>[1]EUA_Options!$C$4</f>
        <v>3.7269999999999998E-2</v>
      </c>
      <c r="J2">
        <f>VLOOKUP("EURAUD",Index!$A$5:$B$17,2,FALSE)</f>
        <v>1.65808</v>
      </c>
    </row>
    <row r="3" spans="1:10" x14ac:dyDescent="0.25">
      <c r="A3" t="s">
        <v>73</v>
      </c>
      <c r="B3" t="s">
        <v>2</v>
      </c>
      <c r="C3" t="s">
        <v>10</v>
      </c>
      <c r="D3">
        <v>65</v>
      </c>
      <c r="E3">
        <f>HLOOKUP($A3,[1]EUA_Options!$C$1:$K$12,3,FALSE)</f>
        <v>0.40074988</v>
      </c>
      <c r="F3" s="2">
        <v>45467</v>
      </c>
      <c r="G3">
        <f ca="1">HLOOKUP(A3,[1]EUA_Options!$B$1:$M$12,12,FALSE)</f>
        <v>75000</v>
      </c>
      <c r="H3">
        <f ca="1">HLOOKUP(A3,[1]EUA_Options!$B$1:$W$11,11,FALSE)</f>
        <v>3.309766440289216</v>
      </c>
      <c r="I3">
        <f>[1]EUA_Options!$C$4</f>
        <v>3.7269999999999998E-2</v>
      </c>
      <c r="J3">
        <f>VLOOKUP("EURAUD",Index!$A$5:$B$17,2,FALSE)</f>
        <v>1.65808</v>
      </c>
    </row>
    <row r="4" spans="1:10" x14ac:dyDescent="0.25">
      <c r="A4" t="s">
        <v>74</v>
      </c>
      <c r="B4" t="s">
        <v>2</v>
      </c>
      <c r="C4" t="s">
        <v>10</v>
      </c>
      <c r="D4">
        <v>75</v>
      </c>
      <c r="E4">
        <f>HLOOKUP($A4,[1]EUA_Options!$C$1:$K$12,3,FALSE)</f>
        <v>0.40059004999999998</v>
      </c>
      <c r="F4" s="2">
        <f>F3</f>
        <v>45467</v>
      </c>
      <c r="G4">
        <f ca="1">HLOOKUP(A4,[1]EUA_Options!$B$1:$M$12,12,FALSE)</f>
        <v>-75000</v>
      </c>
      <c r="H4">
        <f ca="1">HLOOKUP(A4,[1]EUA_Options!$B$1:$W$11,11,FALSE)</f>
        <v>1.0389255049248207</v>
      </c>
      <c r="I4">
        <f>[1]EUA_Options!$C$4</f>
        <v>3.7269999999999998E-2</v>
      </c>
      <c r="J4">
        <f>VLOOKUP("EURAUD",Index!$A$5:$B$17,2,FALSE)</f>
        <v>1.65808</v>
      </c>
    </row>
    <row r="5" spans="1:10" x14ac:dyDescent="0.25">
      <c r="A5" t="s">
        <v>91</v>
      </c>
      <c r="B5" t="s">
        <v>2</v>
      </c>
      <c r="C5" t="s">
        <v>10</v>
      </c>
      <c r="D5">
        <v>65</v>
      </c>
      <c r="E5">
        <v>0.42240966999999996</v>
      </c>
      <c r="F5" s="2">
        <f>HLOOKUP(A5,[1]EUA_Options!$D$1:$M$17,17,FALSE)</f>
        <v>45560</v>
      </c>
      <c r="G5">
        <f ca="1">HLOOKUP(A5,[1]EUA_Options!$B$1:$M$12,12,FALSE)</f>
        <v>-75000</v>
      </c>
      <c r="H5">
        <f ca="1">HLOOKUP(A5,[1]EUA_Options!$B$1:$W$11,11,FALSE)</f>
        <v>5.7102842758622945</v>
      </c>
      <c r="I5">
        <f>[1]EUA_Options!$C$4</f>
        <v>3.7269999999999998E-2</v>
      </c>
      <c r="J5">
        <f>VLOOKUP("EURAUD",Index!$A$5:$B$17,2,FALSE)</f>
        <v>1.65808</v>
      </c>
    </row>
    <row r="6" spans="1:10" x14ac:dyDescent="0.25">
      <c r="A6" t="s">
        <v>75</v>
      </c>
      <c r="B6" t="s">
        <v>2</v>
      </c>
      <c r="C6" t="s">
        <v>10</v>
      </c>
      <c r="D6">
        <v>90</v>
      </c>
      <c r="E6">
        <f>HLOOKUP($A6,[1]EUA_Options!$C$1:$K$12,3,FALSE)</f>
        <v>0.41191142999999997</v>
      </c>
      <c r="F6" s="2">
        <f>HLOOKUP(A6,[1]EUA_Options!$D$1:$M$17,17,FALSE)</f>
        <v>45642</v>
      </c>
      <c r="G6">
        <f ca="1">HLOOKUP(A6,[1]EUA_Options!$B$1:$M$12,12,FALSE)</f>
        <v>55000</v>
      </c>
      <c r="H6">
        <f ca="1">HLOOKUP(A6,[1]EUA_Options!$B$1:$W$11,11,FALSE)</f>
        <v>1.7860679233041625</v>
      </c>
      <c r="I6">
        <f>[1]EUA_Options!$C$4</f>
        <v>3.7269999999999998E-2</v>
      </c>
      <c r="J6">
        <f>VLOOKUP("EURAUD",Index!$A$5:$B$17,2,FALSE)</f>
        <v>1.65808</v>
      </c>
    </row>
    <row r="7" spans="1:10" x14ac:dyDescent="0.25">
      <c r="A7" t="s">
        <v>62</v>
      </c>
      <c r="B7" t="s">
        <v>2</v>
      </c>
      <c r="C7" t="s">
        <v>10</v>
      </c>
      <c r="D7">
        <v>65</v>
      </c>
      <c r="E7">
        <f>HLOOKUP($A7,[1]EUA_Options!$C$1:$K$12,3,FALSE)</f>
        <v>0.42302686</v>
      </c>
      <c r="F7" s="2">
        <f>HLOOKUP(A7,[1]EUA_Options!$D$1:$M$17,17,FALSE)</f>
        <v>45642</v>
      </c>
      <c r="G7">
        <f ca="1">HLOOKUP(A7,[1]EUA_Options!$B$1:$M$12,12,FALSE)</f>
        <v>150000</v>
      </c>
      <c r="H7">
        <f ca="1">HLOOKUP(A7,[1]EUA_Options!$B$1:$W$11,11,FALSE)</f>
        <v>7.217257719835585</v>
      </c>
      <c r="I7">
        <f>[1]EUA_Options!$C$4</f>
        <v>3.7269999999999998E-2</v>
      </c>
      <c r="J7">
        <f>VLOOKUP("EURAUD",Index!$A$5:$B$17,2,FALSE)</f>
        <v>1.65808</v>
      </c>
    </row>
    <row r="8" spans="1:10" x14ac:dyDescent="0.25">
      <c r="A8" t="s">
        <v>63</v>
      </c>
      <c r="B8" t="s">
        <v>2</v>
      </c>
      <c r="C8" t="s">
        <v>10</v>
      </c>
      <c r="D8">
        <v>75</v>
      </c>
      <c r="E8">
        <f>HLOOKUP($A8,[1]EUA_Options!$C$1:$K$12,3,FALSE)</f>
        <v>0.41300488000000002</v>
      </c>
      <c r="F8" s="2">
        <f>HLOOKUP(A8,[1]EUA_Options!$D$1:$M$17,17,FALSE)</f>
        <v>45642</v>
      </c>
      <c r="G8">
        <f ca="1">HLOOKUP(A8,[1]EUA_Options!$B$1:$M$12,12,FALSE)</f>
        <v>-75000</v>
      </c>
      <c r="H8">
        <f ca="1">HLOOKUP(A8,[1]EUA_Options!$B$1:$W$11,11,FALSE)</f>
        <v>4.1361523831962614</v>
      </c>
      <c r="I8">
        <f>[1]EUA_Options!$C$4</f>
        <v>3.7269999999999998E-2</v>
      </c>
      <c r="J8">
        <f>VLOOKUP("EURAUD",Index!$A$5:$B$17,2,FALSE)</f>
        <v>1.65808</v>
      </c>
    </row>
    <row r="9" spans="1:10" x14ac:dyDescent="0.25">
      <c r="A9" t="s">
        <v>64</v>
      </c>
      <c r="B9" t="s">
        <v>2</v>
      </c>
      <c r="C9" t="s">
        <v>9</v>
      </c>
      <c r="D9">
        <v>50</v>
      </c>
      <c r="E9">
        <f>HLOOKUP($A9,[1]EUA_Options!$C$1:$K$12,3,FALSE)</f>
        <v>0.46164807000000002</v>
      </c>
      <c r="F9" s="2">
        <f>HLOOKUP(A9,[1]EUA_Options!$D$1:$M$17,17,FALSE)</f>
        <v>45642</v>
      </c>
      <c r="G9">
        <f ca="1">HLOOKUP(A9,[1]EUA_Options!$B$1:$M$12,12,FALSE)</f>
        <v>-100000</v>
      </c>
      <c r="H9">
        <f ca="1">HLOOKUP(A9,[1]EUA_Options!$B$1:$W$11,11,FALSE)</f>
        <v>3.9945169262568903</v>
      </c>
      <c r="I9">
        <f>[1]EUA_Options!$C$4</f>
        <v>3.7269999999999998E-2</v>
      </c>
      <c r="J9">
        <f>VLOOKUP("EURAUD",Index!$A$5:$B$17,2,FALSE)</f>
        <v>1.65808</v>
      </c>
    </row>
    <row r="11" spans="1:10" x14ac:dyDescent="0.25">
      <c r="F11" s="2"/>
    </row>
    <row r="14" spans="1:10" x14ac:dyDescent="0.25">
      <c r="B14" s="16"/>
      <c r="D14" s="4"/>
      <c r="E14" s="17"/>
      <c r="F14" s="17"/>
      <c r="G14" s="17"/>
      <c r="H14" s="17"/>
    </row>
    <row r="15" spans="1:10" x14ac:dyDescent="0.25">
      <c r="B15" s="16"/>
      <c r="D15" s="4"/>
      <c r="E15" s="17"/>
      <c r="F15" s="17"/>
      <c r="G15" s="17"/>
      <c r="H15" s="17"/>
    </row>
    <row r="18" spans="2:10" x14ac:dyDescent="0.25">
      <c r="B18" s="16"/>
      <c r="C18" s="15"/>
      <c r="D18" s="15"/>
      <c r="E18" s="15"/>
      <c r="F18" s="15"/>
      <c r="G18" s="15"/>
      <c r="H18" s="15"/>
      <c r="J18" s="18"/>
    </row>
    <row r="19" spans="2:10" x14ac:dyDescent="0.25">
      <c r="B19" s="16"/>
      <c r="C19" s="15"/>
      <c r="D19" s="15"/>
      <c r="E19" s="15"/>
      <c r="F19" s="15"/>
      <c r="G19" s="15"/>
      <c r="H19" s="15"/>
      <c r="J19" s="18"/>
    </row>
    <row r="25" spans="2:10" x14ac:dyDescent="0.25">
      <c r="C25" s="8"/>
    </row>
    <row r="26" spans="2:10" x14ac:dyDescent="0.25">
      <c r="D26" s="16"/>
    </row>
    <row r="27" spans="2:10" x14ac:dyDescent="0.25">
      <c r="D27" s="9"/>
    </row>
    <row r="28" spans="2:10" x14ac:dyDescent="0.25">
      <c r="D28" s="9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9A53-0BC8-447B-A087-3A4C0874726B}">
  <sheetPr codeName="Sheet6"/>
  <dimension ref="A1:J4"/>
  <sheetViews>
    <sheetView zoomScale="90" zoomScaleNormal="90" workbookViewId="0">
      <selection activeCell="F7" sqref="F7"/>
    </sheetView>
  </sheetViews>
  <sheetFormatPr defaultRowHeight="15" x14ac:dyDescent="0.25"/>
  <cols>
    <col min="1" max="1" width="16.5703125" customWidth="1"/>
    <col min="6" max="6" width="14.140625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55</v>
      </c>
      <c r="B2" t="s">
        <v>3</v>
      </c>
      <c r="F2" s="2">
        <v>45642</v>
      </c>
      <c r="G2" s="12">
        <f>HLOOKUP($A2,[1]UKA_Options!$C$8:$G$12,5,FALSE)</f>
        <v>13000</v>
      </c>
      <c r="H2" s="13">
        <f>HLOOKUP($A2,[1]UKA_Options!$C$8:$G$12,4,FALSE)</f>
        <v>37.53</v>
      </c>
      <c r="I2">
        <f>[1]EUA_Options!$C$4</f>
        <v>3.7269999999999998E-2</v>
      </c>
      <c r="J2">
        <f>Index!$B$14</f>
        <v>1.9329000000000001</v>
      </c>
    </row>
    <row r="3" spans="1:10" x14ac:dyDescent="0.25">
      <c r="A3" t="s">
        <v>54</v>
      </c>
      <c r="B3" t="s">
        <v>2</v>
      </c>
      <c r="C3" t="s">
        <v>10</v>
      </c>
      <c r="D3">
        <v>45</v>
      </c>
      <c r="E3">
        <f>HLOOKUP($A3,[1]UKA_Options!$D$1:$S$12,3,FALSE)</f>
        <v>0.55005183999999996</v>
      </c>
      <c r="F3" s="2">
        <v>45642</v>
      </c>
      <c r="G3">
        <f>HLOOKUP($A3,[1]UKA_Options!$D$1:$S$12,12,FALSE)</f>
        <v>100000</v>
      </c>
      <c r="H3" s="8">
        <f ca="1">HLOOKUP($A3,[1]UKA_Options!$D$1:$S$12,11,FALSE)</f>
        <v>4.3652013413264097</v>
      </c>
      <c r="I3">
        <f>[1]EUA_Options!$C$4</f>
        <v>3.7269999999999998E-2</v>
      </c>
      <c r="J3">
        <f>Index!$B$14</f>
        <v>1.9329000000000001</v>
      </c>
    </row>
    <row r="4" spans="1:10" x14ac:dyDescent="0.25">
      <c r="A4" t="s">
        <v>56</v>
      </c>
      <c r="B4" t="s">
        <v>2</v>
      </c>
      <c r="C4" t="s">
        <v>10</v>
      </c>
      <c r="D4">
        <v>55</v>
      </c>
      <c r="E4">
        <f>HLOOKUP($A4,[1]UKA_Options!$D$1:$S$12,3,FALSE)</f>
        <v>0.57504202999999998</v>
      </c>
      <c r="F4" s="2">
        <v>45642</v>
      </c>
      <c r="G4">
        <f>HLOOKUP($A4,[1]UKA_Options!$D$1:$S$12,12,FALSE)</f>
        <v>-100000</v>
      </c>
      <c r="H4" s="8">
        <f ca="1">HLOOKUP($A4,[1]UKA_Options!$D$1:$S$12,11,FALSE)</f>
        <v>2.6651353873348693</v>
      </c>
      <c r="I4">
        <f>[1]EUA_Options!$C$4</f>
        <v>3.7269999999999998E-2</v>
      </c>
      <c r="J4">
        <f>Index!$B$14</f>
        <v>1.9329000000000001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4053-1562-4979-95E4-0561905AC11A}">
  <sheetPr codeName="Sheet7"/>
  <dimension ref="A1:J4"/>
  <sheetViews>
    <sheetView workbookViewId="0">
      <selection activeCell="G16" sqref="G16"/>
    </sheetView>
  </sheetViews>
  <sheetFormatPr defaultRowHeight="15" x14ac:dyDescent="0.25"/>
  <cols>
    <col min="1" max="1" width="19.42578125" customWidth="1"/>
    <col min="6" max="6" width="10.710937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49</v>
      </c>
      <c r="B2" t="s">
        <v>3</v>
      </c>
      <c r="F2" s="2">
        <v>45641</v>
      </c>
      <c r="G2" s="1">
        <f>[1]CCA_Options!$C$12</f>
        <v>0</v>
      </c>
      <c r="H2" s="3">
        <f>VLOOKUP(A2,[1]Daily_MTM_live!$F$45:$J$72,5,FALSE)</f>
        <v>39.92</v>
      </c>
      <c r="I2">
        <f>[1]EUA_Options!$C$4</f>
        <v>3.7269999999999998E-2</v>
      </c>
      <c r="J2">
        <f>[1]Daily_MTM!$T$3</f>
        <v>1.5311590874291838</v>
      </c>
    </row>
    <row r="3" spans="1:10" x14ac:dyDescent="0.25">
      <c r="A3" t="s">
        <v>50</v>
      </c>
      <c r="B3" t="s">
        <v>2</v>
      </c>
      <c r="C3" t="s">
        <v>10</v>
      </c>
      <c r="D3">
        <v>45</v>
      </c>
      <c r="E3">
        <v>0.255</v>
      </c>
      <c r="F3" s="2">
        <v>45641</v>
      </c>
      <c r="G3" s="1">
        <f>SUMIF([1]Daily_MTM_live!$A$2:$A$78,A3,[1]Daily_MTM_live!$H$2:$H$78)</f>
        <v>100000</v>
      </c>
      <c r="H3" s="3">
        <f ca="1">HLOOKUP(A3,[1]CCA_Options!$C$8:$G$11,4,FALSE)</f>
        <v>1.635400459854301</v>
      </c>
      <c r="I3">
        <f>[1]EUA_Options!$C$4</f>
        <v>3.7269999999999998E-2</v>
      </c>
      <c r="J3">
        <f>[1]Daily_MTM!$T$3</f>
        <v>1.5311590874291838</v>
      </c>
    </row>
    <row r="4" spans="1:10" x14ac:dyDescent="0.25">
      <c r="A4" t="s">
        <v>51</v>
      </c>
      <c r="B4" t="s">
        <v>2</v>
      </c>
      <c r="C4" t="s">
        <v>10</v>
      </c>
      <c r="D4">
        <v>55</v>
      </c>
      <c r="E4">
        <v>0.24249999999999999</v>
      </c>
      <c r="F4" s="2">
        <v>45641</v>
      </c>
      <c r="G4" s="1">
        <f>SUMIF([1]Daily_MTM_live!$A$2:$A$78,A4,[1]Daily_MTM_live!$H$2:$H$78)</f>
        <v>-100000</v>
      </c>
      <c r="H4" s="3">
        <f ca="1">HLOOKUP(A4,[1]CCA_Options!$C$8:$G$11,4,FALSE)</f>
        <v>0.24536232791002055</v>
      </c>
      <c r="I4">
        <f>[1]EUA_Options!$C$4</f>
        <v>3.7269999999999998E-2</v>
      </c>
      <c r="J4">
        <f>[1]Daily_MTM!$T$3</f>
        <v>1.5311590874291838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4D78-1D96-4668-929B-C6510AC349F0}">
  <sheetPr codeName="Sheet11"/>
  <dimension ref="A1:J7"/>
  <sheetViews>
    <sheetView zoomScale="90" zoomScaleNormal="90" workbookViewId="0">
      <selection activeCell="K19" sqref="K19"/>
    </sheetView>
  </sheetViews>
  <sheetFormatPr defaultRowHeight="15" x14ac:dyDescent="0.25"/>
  <cols>
    <col min="1" max="1" width="19.140625" customWidth="1"/>
    <col min="6" max="6" width="13.85546875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14</v>
      </c>
      <c r="B2" t="s">
        <v>3</v>
      </c>
      <c r="G2" s="10">
        <v>0</v>
      </c>
      <c r="H2" s="3">
        <f>[1]NZ_Options!$B$33</f>
        <v>54.75</v>
      </c>
      <c r="I2">
        <v>6.5000000000000002E-2</v>
      </c>
      <c r="J2">
        <v>0.94450000000000001</v>
      </c>
    </row>
    <row r="3" spans="1:10" x14ac:dyDescent="0.25">
      <c r="A3" t="s">
        <v>76</v>
      </c>
      <c r="B3" t="s">
        <v>2</v>
      </c>
      <c r="C3" t="s">
        <v>10</v>
      </c>
      <c r="D3">
        <v>65</v>
      </c>
      <c r="E3">
        <v>0.34</v>
      </c>
      <c r="F3" s="2">
        <v>45376</v>
      </c>
      <c r="G3">
        <v>50000</v>
      </c>
      <c r="H3">
        <v>3.8334610341039905</v>
      </c>
      <c r="I3">
        <f>I2</f>
        <v>6.5000000000000002E-2</v>
      </c>
      <c r="J3">
        <v>0.94450000000000001</v>
      </c>
    </row>
    <row r="4" spans="1:10" x14ac:dyDescent="0.25">
      <c r="A4" t="s">
        <v>77</v>
      </c>
      <c r="B4" t="s">
        <v>2</v>
      </c>
      <c r="C4" t="s">
        <v>10</v>
      </c>
      <c r="D4">
        <v>66</v>
      </c>
      <c r="E4">
        <v>0.34</v>
      </c>
      <c r="F4" s="2">
        <v>45376</v>
      </c>
      <c r="G4">
        <v>60000</v>
      </c>
      <c r="H4">
        <v>3.2795385368899233</v>
      </c>
      <c r="I4">
        <f t="shared" ref="I4:I5" si="0">I3</f>
        <v>6.5000000000000002E-2</v>
      </c>
      <c r="J4">
        <v>0.94450000000000001</v>
      </c>
    </row>
    <row r="5" spans="1:10" x14ac:dyDescent="0.25">
      <c r="A5" t="s">
        <v>78</v>
      </c>
      <c r="B5" t="s">
        <v>2</v>
      </c>
      <c r="C5" t="s">
        <v>10</v>
      </c>
      <c r="D5">
        <v>68</v>
      </c>
      <c r="E5">
        <v>0.34</v>
      </c>
      <c r="F5" s="2">
        <v>45376</v>
      </c>
      <c r="G5">
        <v>85000</v>
      </c>
      <c r="H5">
        <v>2.3389792164303351</v>
      </c>
      <c r="I5">
        <f t="shared" si="0"/>
        <v>6.5000000000000002E-2</v>
      </c>
      <c r="J5">
        <v>0.94450000000000001</v>
      </c>
    </row>
    <row r="6" spans="1:10" x14ac:dyDescent="0.25">
      <c r="F6" s="2"/>
    </row>
    <row r="7" spans="1:10" x14ac:dyDescent="0.25">
      <c r="F7" s="2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5D42-163C-46EC-827D-3BF208E44833}">
  <sheetPr codeName="Sheet8"/>
  <dimension ref="A1:J5"/>
  <sheetViews>
    <sheetView workbookViewId="0">
      <selection activeCell="H24" sqref="H24"/>
    </sheetView>
  </sheetViews>
  <sheetFormatPr defaultRowHeight="15" x14ac:dyDescent="0.25"/>
  <cols>
    <col min="1" max="1" width="15.42578125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28</v>
      </c>
      <c r="B2" t="s">
        <v>3</v>
      </c>
      <c r="G2">
        <f>VLOOKUP($A2,[1]Broker_Reval!$D$2:$M$22,10,FALSE)</f>
        <v>99856</v>
      </c>
      <c r="H2" s="3">
        <f>VLOOKUP($A2,[1]Broker_Reval!$D$2:$M$22,6,FALSE)</f>
        <v>4.7</v>
      </c>
      <c r="I2" s="19">
        <f>EUA!$I$2</f>
        <v>3.7269999999999998E-2</v>
      </c>
      <c r="J2">
        <f>CCA!$J$2</f>
        <v>1.5311590874291838</v>
      </c>
    </row>
    <row r="3" spans="1:10" x14ac:dyDescent="0.25">
      <c r="A3" t="s">
        <v>29</v>
      </c>
      <c r="B3" t="s">
        <v>3</v>
      </c>
      <c r="G3">
        <f>VLOOKUP($A3,[1]Broker_Reval!$D$2:$M$22,10,FALSE)</f>
        <v>2395</v>
      </c>
      <c r="H3" s="3">
        <f>VLOOKUP($A3,[1]Broker_Reval!$D$2:$M$22,6,FALSE)</f>
        <v>0.38</v>
      </c>
      <c r="I3" s="19">
        <f t="shared" ref="I3:J5" si="0">I2</f>
        <v>3.7269999999999998E-2</v>
      </c>
      <c r="J3">
        <f t="shared" si="0"/>
        <v>1.5311590874291838</v>
      </c>
    </row>
    <row r="4" spans="1:10" x14ac:dyDescent="0.25">
      <c r="A4" t="s">
        <v>30</v>
      </c>
      <c r="B4" t="s">
        <v>3</v>
      </c>
      <c r="G4">
        <f>VLOOKUP($A4,[1]Broker_Reval!$D$2:$M$22,10,FALSE)</f>
        <v>380</v>
      </c>
      <c r="H4" s="3">
        <f>VLOOKUP($A4,[1]Broker_Reval!$D$2:$M$22,6,FALSE)</f>
        <v>17.75</v>
      </c>
      <c r="I4" s="19">
        <f t="shared" si="0"/>
        <v>3.7269999999999998E-2</v>
      </c>
      <c r="J4">
        <f t="shared" si="0"/>
        <v>1.5311590874291838</v>
      </c>
    </row>
    <row r="5" spans="1:10" x14ac:dyDescent="0.25">
      <c r="A5" t="s">
        <v>31</v>
      </c>
      <c r="B5" t="s">
        <v>3</v>
      </c>
      <c r="G5">
        <f>VLOOKUP($A5,[1]Broker_Reval!$H$19:$M$19,6,FALSE)</f>
        <v>75335</v>
      </c>
      <c r="H5" s="3">
        <f>VLOOKUP($A5,[1]Broker_Reval!$H$19:$M$19,2,FALSE)</f>
        <v>31.993329793588636</v>
      </c>
      <c r="I5" s="19">
        <f t="shared" si="0"/>
        <v>3.7269999999999998E-2</v>
      </c>
      <c r="J5">
        <f t="shared" si="0"/>
        <v>1.5311590874291838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D062D-5E3A-41CD-9B07-F0AB1113D61E}">
  <sheetPr codeName="Sheet12"/>
  <dimension ref="A1:F9"/>
  <sheetViews>
    <sheetView workbookViewId="0">
      <selection activeCell="C6" sqref="C6"/>
    </sheetView>
  </sheetViews>
  <sheetFormatPr defaultRowHeight="15" x14ac:dyDescent="0.25"/>
  <cols>
    <col min="2" max="2" width="13" customWidth="1"/>
    <col min="3" max="3" width="12.5703125" bestFit="1" customWidth="1"/>
  </cols>
  <sheetData>
    <row r="1" spans="1:6" x14ac:dyDescent="0.25">
      <c r="A1" s="21" t="s">
        <v>66</v>
      </c>
      <c r="B1" t="str">
        <f ca="1">TEXT(MONTH(TODAY()),"mmm")&amp;" PnL"</f>
        <v>Jan PnL</v>
      </c>
      <c r="C1" s="23" t="s">
        <v>79</v>
      </c>
      <c r="D1" s="24" t="s">
        <v>80</v>
      </c>
      <c r="E1" s="24" t="s">
        <v>81</v>
      </c>
      <c r="F1" s="25" t="s">
        <v>82</v>
      </c>
    </row>
    <row r="2" spans="1:6" x14ac:dyDescent="0.25">
      <c r="A2" s="22" t="s">
        <v>67</v>
      </c>
      <c r="B2" s="15">
        <f>VLOOKUP(A2,[1]Monthly_MTM!$R$32:$S$43,2,FALSE)</f>
        <v>508.41776491201341</v>
      </c>
      <c r="C2" s="26"/>
      <c r="D2" s="26"/>
      <c r="E2" s="26"/>
      <c r="F2" s="26"/>
    </row>
    <row r="3" spans="1:6" x14ac:dyDescent="0.25">
      <c r="A3" s="22" t="s">
        <v>68</v>
      </c>
      <c r="B3" s="15">
        <f>VLOOKUP(A3,[1]Monthly_MTM!$R$32:$S$43,2,FALSE)</f>
        <v>30604.906313698506</v>
      </c>
      <c r="C3" s="19" cm="1">
        <f t="array" ref="C3">_xlfn.XLOOKUP($A3,[1]Monthly_MTM!$R$47:$R$53,_xlfn.XLOOKUP(C$1,[1]Monthly_MTM!$S$46:$V$46,[1]Monthly_MTM!$S$47:$V$53))</f>
        <v>9.8392857142857171E-2</v>
      </c>
      <c r="D3" s="19" cm="1">
        <f t="array" ref="D3">_xlfn.XLOOKUP($A3,[1]Monthly_MTM!$R$47:$R$53,_xlfn.XLOOKUP(D$1,[1]Monthly_MTM!$S$46:$V$46,[1]Monthly_MTM!$S$47:$V$53))</f>
        <v>1.6398809523809527E-2</v>
      </c>
      <c r="E3" s="19" cm="1">
        <f t="array" ref="E3">_xlfn.XLOOKUP($A3,[1]Monthly_MTM!$R$47:$R$53,_xlfn.XLOOKUP(E$1,[1]Monthly_MTM!$S$46:$V$46,[1]Monthly_MTM!$S$47:$V$53))</f>
        <v>1.7793550182382853E-3</v>
      </c>
      <c r="F3" s="19" cm="1">
        <f t="array" ref="F3">_xlfn.XLOOKUP($A3,[1]Monthly_MTM!$R$47:$R$53,_xlfn.XLOOKUP(F$1,[1]Monthly_MTM!$S$46:$V$46,[1]Monthly_MTM!$S$47:$V$53))</f>
        <v>-1.4619454505571242E-2</v>
      </c>
    </row>
    <row r="4" spans="1:6" x14ac:dyDescent="0.25">
      <c r="A4" s="22" t="s">
        <v>69</v>
      </c>
      <c r="B4" s="15">
        <f>VLOOKUP(A4,[1]Monthly_MTM!$R$32:$S$43,2,FALSE)</f>
        <v>86192.459798957876</v>
      </c>
      <c r="C4" s="19" cm="1">
        <f t="array" ref="C4">_xlfn.XLOOKUP($A4,[1]Monthly_MTM!$R$47:$R$53,_xlfn.XLOOKUP(C$1,[1]Monthly_MTM!$S$46:$V$46,[1]Monthly_MTM!$S$47:$V$53))</f>
        <v>5.9870097761178798E-2</v>
      </c>
      <c r="D4" s="19" cm="1">
        <f t="array" ref="D4">_xlfn.XLOOKUP($A4,[1]Monthly_MTM!$R$47:$R$53,_xlfn.XLOOKUP(D$1,[1]Monthly_MTM!$S$46:$V$46,[1]Monthly_MTM!$S$47:$V$53))</f>
        <v>9.9783496268631335E-3</v>
      </c>
      <c r="E4" s="19" cm="1">
        <f t="array" ref="E4">_xlfn.XLOOKUP($A4,[1]Monthly_MTM!$R$47:$R$53,_xlfn.XLOOKUP(E$1,[1]Monthly_MTM!$S$46:$V$46,[1]Monthly_MTM!$S$47:$V$53))</f>
        <v>5.0111895231952251E-3</v>
      </c>
      <c r="F4" s="19" cm="1">
        <f t="array" ref="F4">_xlfn.XLOOKUP($A4,[1]Monthly_MTM!$R$47:$R$53,_xlfn.XLOOKUP(F$1,[1]Monthly_MTM!$S$46:$V$46,[1]Monthly_MTM!$S$47:$V$53))</f>
        <v>-4.9671601036679084E-3</v>
      </c>
    </row>
    <row r="5" spans="1:6" x14ac:dyDescent="0.25">
      <c r="A5" s="22" t="s">
        <v>70</v>
      </c>
      <c r="B5" s="15">
        <f ca="1">VLOOKUP(A5,[1]Monthly_MTM!$R$32:$S$43,2,FALSE)</f>
        <v>-66630.146242744624</v>
      </c>
      <c r="C5" s="19" cm="1">
        <f t="array" ref="C5">_xlfn.XLOOKUP($A5,[1]Monthly_MTM!$R$47:$R$53,_xlfn.XLOOKUP(C$1,[1]Monthly_MTM!$S$46:$V$46,[1]Monthly_MTM!$S$47:$V$53))</f>
        <v>1.540616246498594E-2</v>
      </c>
      <c r="D5" s="19" cm="1">
        <f t="array" ref="D5">_xlfn.XLOOKUP($A5,[1]Monthly_MTM!$R$47:$R$53,_xlfn.XLOOKUP(D$1,[1]Monthly_MTM!$S$46:$V$46,[1]Monthly_MTM!$S$47:$V$53))</f>
        <v>2.5676937441643233E-3</v>
      </c>
      <c r="E5" s="19" cm="1">
        <f t="array" aca="1" ref="E5" ca="1">_xlfn.XLOOKUP($A5,[1]Monthly_MTM!$R$47:$R$53,_xlfn.XLOOKUP(E$1,[1]Monthly_MTM!$S$46:$V$46,[1]Monthly_MTM!$S$47:$V$53))</f>
        <v>-3.8738457117874782E-3</v>
      </c>
      <c r="F5" s="19" cm="1">
        <f t="array" aca="1" ref="F5" ca="1">_xlfn.XLOOKUP($A5,[1]Monthly_MTM!$R$47:$R$53,_xlfn.XLOOKUP(F$1,[1]Monthly_MTM!$S$46:$V$46,[1]Monthly_MTM!$S$47:$V$53))</f>
        <v>-6.441539455951802E-3</v>
      </c>
    </row>
    <row r="6" spans="1:6" x14ac:dyDescent="0.25">
      <c r="A6" s="22" t="s">
        <v>61</v>
      </c>
      <c r="B6" s="15">
        <f>VLOOKUP(A6,[1]Monthly_MTM!$R$32:$S$43,2,FALSE)</f>
        <v>-12500</v>
      </c>
      <c r="C6" s="19" cm="1">
        <f t="array" ref="C6">_xlfn.XLOOKUP($A6,[1]Monthly_MTM!$R$47:$R$53,_xlfn.XLOOKUP(C$1,[1]Monthly_MTM!$S$46:$V$46,[1]Monthly_MTM!$S$47:$V$53))</f>
        <v>0</v>
      </c>
      <c r="D6" s="19" cm="1">
        <f t="array" ref="D6">_xlfn.XLOOKUP($A6,[1]Monthly_MTM!$R$47:$R$53,_xlfn.XLOOKUP(D$1,[1]Monthly_MTM!$S$46:$V$46,[1]Monthly_MTM!$S$47:$V$53))</f>
        <v>0</v>
      </c>
      <c r="E6" s="19" cm="1">
        <f t="array" ref="E6">_xlfn.XLOOKUP($A6,[1]Monthly_MTM!$R$47:$R$53,_xlfn.XLOOKUP(E$1,[1]Monthly_MTM!$S$46:$V$46,[1]Monthly_MTM!$S$47:$V$53))</f>
        <v>-7.2674418604651162E-4</v>
      </c>
      <c r="F6" s="19" cm="1">
        <f t="array" ref="F6">_xlfn.XLOOKUP($A6,[1]Monthly_MTM!$R$47:$R$53,_xlfn.XLOOKUP(F$1,[1]Monthly_MTM!$S$46:$V$46,[1]Monthly_MTM!$S$47:$V$53))</f>
        <v>-7.2674418604651162E-4</v>
      </c>
    </row>
    <row r="7" spans="1:6" x14ac:dyDescent="0.25">
      <c r="A7" s="22" t="s">
        <v>71</v>
      </c>
      <c r="B7" s="15">
        <f ca="1">VLOOKUP(A7,[1]Monthly_MTM!$R$32:$S$43,2,FALSE)</f>
        <v>-1086495.9911314978</v>
      </c>
      <c r="C7" s="19" cm="1">
        <f t="array" ref="C7">_xlfn.XLOOKUP($A7,[1]Monthly_MTM!$R$47:$R$53,_xlfn.XLOOKUP(C$1,[1]Monthly_MTM!$S$46:$V$46,[1]Monthly_MTM!$S$47:$V$53))</f>
        <v>-0.1782771535580524</v>
      </c>
      <c r="D7" s="19" cm="1">
        <f t="array" ref="D7">_xlfn.XLOOKUP($A7,[1]Monthly_MTM!$R$47:$R$53,_xlfn.XLOOKUP(D$1,[1]Monthly_MTM!$S$46:$V$46,[1]Monthly_MTM!$S$47:$V$53))</f>
        <v>-2.9712858926342067E-2</v>
      </c>
      <c r="E7" s="19" cm="1">
        <f t="array" aca="1" ref="E7" ca="1">_xlfn.XLOOKUP($A7,[1]Monthly_MTM!$R$47:$R$53,_xlfn.XLOOKUP(E$1,[1]Monthly_MTM!$S$46:$V$46,[1]Monthly_MTM!$S$47:$V$53))</f>
        <v>-6.316837157741266E-2</v>
      </c>
      <c r="F7" s="19" cm="1">
        <f t="array" aca="1" ref="F7" ca="1">_xlfn.XLOOKUP($A7,[1]Monthly_MTM!$R$47:$R$53,_xlfn.XLOOKUP(F$1,[1]Monthly_MTM!$S$46:$V$46,[1]Monthly_MTM!$S$47:$V$53))</f>
        <v>-3.3455512651070593E-2</v>
      </c>
    </row>
    <row r="8" spans="1:6" x14ac:dyDescent="0.25">
      <c r="A8" s="22" t="s">
        <v>72</v>
      </c>
      <c r="B8" s="15">
        <f>VLOOKUP(A8,[1]Monthly_MTM!$R$32:$S$43,2,FALSE)</f>
        <v>-355907.67121200578</v>
      </c>
      <c r="C8" s="19" cm="1">
        <f t="array" ref="C8">_xlfn.XLOOKUP($A8,[1]Monthly_MTM!$R$47:$R$53,_xlfn.XLOOKUP(C$1,[1]Monthly_MTM!$S$46:$V$46,[1]Monthly_MTM!$S$47:$V$53))</f>
        <v>-6.0926840743354416E-2</v>
      </c>
      <c r="D8" s="19" cm="1">
        <f t="array" ref="D8">_xlfn.XLOOKUP($A8,[1]Monthly_MTM!$R$47:$R$53,_xlfn.XLOOKUP(D$1,[1]Monthly_MTM!$S$46:$V$46,[1]Monthly_MTM!$S$47:$V$53))</f>
        <v>-1.0154473457225735E-2</v>
      </c>
      <c r="E8" s="19" cm="1">
        <f t="array" ref="E8">_xlfn.XLOOKUP($A8,[1]Monthly_MTM!$R$47:$R$53,_xlfn.XLOOKUP(E$1,[1]Monthly_MTM!$S$46:$V$46,[1]Monthly_MTM!$S$47:$V$53))</f>
        <v>-2.0692306465814291E-2</v>
      </c>
      <c r="F8" s="19" cm="1">
        <f t="array" ref="F8">_xlfn.XLOOKUP($A8,[1]Monthly_MTM!$R$47:$R$53,_xlfn.XLOOKUP(F$1,[1]Monthly_MTM!$S$46:$V$46,[1]Monthly_MTM!$S$47:$V$53))</f>
        <v>-1.0537833008588555E-2</v>
      </c>
    </row>
    <row r="9" spans="1:6" x14ac:dyDescent="0.25">
      <c r="A9" s="22" t="s">
        <v>83</v>
      </c>
      <c r="B9" s="18">
        <f ca="1">SUM(B2:B8)</f>
        <v>-1404228.0247086799</v>
      </c>
      <c r="C9" s="19" cm="1">
        <f t="array" ref="C9">_xlfn.XLOOKUP($A9,[1]Monthly_MTM!$R$47:$R$53,_xlfn.XLOOKUP(C$1,[1]Monthly_MTM!$S$46:$V$46,[1]Monthly_MTM!$S$47:$V$53))</f>
        <v>-1.0922479488730819E-2</v>
      </c>
      <c r="D9" s="19" cm="1">
        <f t="array" ref="D9">_xlfn.XLOOKUP($A9,[1]Monthly_MTM!$R$47:$R$53,_xlfn.XLOOKUP(D$1,[1]Monthly_MTM!$S$46:$V$46,[1]Monthly_MTM!$S$47:$V$53))</f>
        <v>-1.092247948873082E-2</v>
      </c>
      <c r="E9" s="19" cm="1">
        <f t="array" aca="1" ref="E9" ca="1">_xlfn.XLOOKUP($A9,[1]Monthly_MTM!$R$47:$R$53,_xlfn.XLOOKUP(E$1,[1]Monthly_MTM!$S$46:$V$46,[1]Monthly_MTM!$S$47:$V$53))</f>
        <v>-8.2059898069129583E-2</v>
      </c>
      <c r="F9" s="19" cm="1">
        <f t="array" aca="1" ref="F9" ca="1">_xlfn.XLOOKUP($A9,[1]Monthly_MTM!$R$47:$R$53,_xlfn.XLOOKUP(F$1,[1]Monthly_MTM!$S$46:$V$46,[1]Monthly_MTM!$S$47:$V$53))</f>
        <v>-7.1137418580398765E-2</v>
      </c>
    </row>
  </sheetData>
  <conditionalFormatting sqref="A1:A9">
    <cfRule type="cellIs" dxfId="1" priority="2" operator="lessThan">
      <formula>0</formula>
    </cfRule>
  </conditionalFormatting>
  <conditionalFormatting sqref="E1:F1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2B59-E7E5-480D-A64B-9932AC4EBDA3}">
  <sheetPr codeName="Sheet13"/>
  <dimension ref="A1:G7"/>
  <sheetViews>
    <sheetView workbookViewId="0">
      <selection activeCell="H17" sqref="H17"/>
    </sheetView>
  </sheetViews>
  <sheetFormatPr defaultRowHeight="15" x14ac:dyDescent="0.25"/>
  <cols>
    <col min="2" max="2" width="14.140625" customWidth="1"/>
    <col min="3" max="3" width="17.5703125" customWidth="1"/>
    <col min="4" max="4" width="13.140625" customWidth="1"/>
    <col min="5" max="5" width="15.42578125" customWidth="1"/>
  </cols>
  <sheetData>
    <row r="1" spans="1:7" x14ac:dyDescent="0.25">
      <c r="A1" s="23" t="s">
        <v>66</v>
      </c>
      <c r="B1" s="30" t="s">
        <v>85</v>
      </c>
      <c r="C1" s="31" t="s">
        <v>86</v>
      </c>
      <c r="D1" s="31" t="s">
        <v>87</v>
      </c>
      <c r="E1" s="31" t="s">
        <v>88</v>
      </c>
      <c r="F1" s="24" t="s">
        <v>89</v>
      </c>
      <c r="G1" t="s">
        <v>90</v>
      </c>
    </row>
    <row r="2" spans="1:7" x14ac:dyDescent="0.25">
      <c r="A2" s="27" t="s">
        <v>26</v>
      </c>
      <c r="B2" cm="1">
        <f t="array" ref="B2">_xlfn.XLOOKUP($A2,[1]Monthly_MTM!$X$47:$X$52,_xlfn.XLOOKUP(B$1,[1]Monthly_MTM!$Y$46:$AE$46,[1]Monthly_MTM!$Y$47:$AE$52))</f>
        <v>0.56000000000000005</v>
      </c>
      <c r="C2" cm="1">
        <f t="array" ref="C2">_xlfn.XLOOKUP($A2,[1]Monthly_MTM!$X$47:$X$52,_xlfn.XLOOKUP(C$1,[1]Monthly_MTM!$Y$46:$AE$46,[1]Monthly_MTM!$Y$47:$AE$52))</f>
        <v>17276.862096934634</v>
      </c>
      <c r="D2" cm="1">
        <f t="array" ref="D2">_xlfn.XLOOKUP($A2,[1]Monthly_MTM!$X$47:$X$52,_xlfn.XLOOKUP(D$1,[1]Monthly_MTM!$Y$46:$AE$46,[1]Monthly_MTM!$Y$47:$AE$52))</f>
        <v>30.851539458811843</v>
      </c>
      <c r="E2" cm="1">
        <f t="array" aca="1" ref="E2" ca="1">_xlfn.XLOOKUP($A2,[1]Monthly_MTM!$X$47:$X$52,_xlfn.XLOOKUP(E$1,[1]Monthly_MTM!$Y$46:$AE$46,[1]Monthly_MTM!$Y$47:$AE$52))</f>
        <v>14.47760466672487</v>
      </c>
      <c r="F2" cm="1">
        <f t="array" aca="1" ref="F2" ca="1">_xlfn.XLOOKUP($A2,[1]Monthly_MTM!$X$47:$X$52,_xlfn.XLOOKUP(F$1,[1]Monthly_MTM!$Y$46:$AE$46,[1]Monthly_MTM!$Y$47:$AE$52))</f>
        <v>8.5906558923900075E-2</v>
      </c>
      <c r="G2" cm="1">
        <f t="array" aca="1" ref="G2" ca="1">_xlfn.XLOOKUP($A2,[1]Monthly_MTM!$X$47:$X$52,_xlfn.XLOOKUP(G$1,[1]Monthly_MTM!$Y$46:$AE$46,[1]Monthly_MTM!$Y$47:$AE$52))</f>
        <v>-8.0760107742766582E-2</v>
      </c>
    </row>
    <row r="3" spans="1:7" x14ac:dyDescent="0.25">
      <c r="A3" s="27" t="s">
        <v>27</v>
      </c>
      <c r="B3" cm="1">
        <f t="array" ref="B3">_xlfn.XLOOKUP($A3,[1]Monthly_MTM!$X$47:$X$52,_xlfn.XLOOKUP(B$1,[1]Monthly_MTM!$Y$46:$AE$46,[1]Monthly_MTM!$Y$47:$AE$52))</f>
        <v>0.3540999984741211</v>
      </c>
      <c r="C3" cm="1">
        <f t="array" ref="C3">_xlfn.XLOOKUP($A3,[1]Monthly_MTM!$X$47:$X$52,_xlfn.XLOOKUP(C$1,[1]Monthly_MTM!$Y$46:$AE$46,[1]Monthly_MTM!$Y$47:$AE$52))</f>
        <v>14820.176118837133</v>
      </c>
      <c r="D3" cm="1">
        <f t="array" ref="D3">_xlfn.XLOOKUP($A3,[1]Monthly_MTM!$X$47:$X$52,_xlfn.XLOOKUP(D$1,[1]Monthly_MTM!$Y$46:$AE$46,[1]Monthly_MTM!$Y$47:$AE$52))</f>
        <v>41.853081566506262</v>
      </c>
      <c r="E3" cm="1">
        <f t="array" aca="1" ref="E3" ca="1">_xlfn.XLOOKUP($A3,[1]Monthly_MTM!$X$47:$X$52,_xlfn.XLOOKUP(E$1,[1]Monthly_MTM!$Y$46:$AE$46,[1]Monthly_MTM!$Y$47:$AE$52))</f>
        <v>26.915682485425755</v>
      </c>
      <c r="F3" cm="1">
        <f t="array" aca="1" ref="F3" ca="1">_xlfn.XLOOKUP($A3,[1]Monthly_MTM!$X$47:$X$52,_xlfn.XLOOKUP(F$1,[1]Monthly_MTM!$Y$46:$AE$46,[1]Monthly_MTM!$Y$47:$AE$52))</f>
        <v>1.298548196915048E-2</v>
      </c>
      <c r="G3" cm="1">
        <f t="array" aca="1" ref="G3" ca="1">_xlfn.XLOOKUP($A3,[1]Monthly_MTM!$X$47:$X$52,_xlfn.XLOOKUP(G$1,[1]Monthly_MTM!$Y$46:$AE$46,[1]Monthly_MTM!$Y$47:$AE$52))</f>
        <v>-0.15368118469751618</v>
      </c>
    </row>
    <row r="4" spans="1:7" x14ac:dyDescent="0.25">
      <c r="A4" s="27" t="s">
        <v>24</v>
      </c>
      <c r="B4" cm="1">
        <f t="array" ref="B4">_xlfn.XLOOKUP($A4,[1]Monthly_MTM!$X$47:$X$52,_xlfn.XLOOKUP(B$1,[1]Monthly_MTM!$Y$46:$AE$46,[1]Monthly_MTM!$Y$47:$AE$52))</f>
        <v>0.35700000000000004</v>
      </c>
      <c r="C4" cm="1">
        <f t="array" ref="C4">_xlfn.XLOOKUP($A4,[1]Monthly_MTM!$X$47:$X$52,_xlfn.XLOOKUP(C$1,[1]Monthly_MTM!$Y$46:$AE$46,[1]Monthly_MTM!$Y$47:$AE$52))</f>
        <v>28666.666666666664</v>
      </c>
      <c r="D4" cm="1">
        <f t="array" ref="D4">_xlfn.XLOOKUP($A4,[1]Monthly_MTM!$X$47:$X$52,_xlfn.XLOOKUP(D$1,[1]Monthly_MTM!$Y$46:$AE$46,[1]Monthly_MTM!$Y$47:$AE$52))</f>
        <v>80.298786181139107</v>
      </c>
      <c r="E4" cm="1">
        <f t="array" aca="1" ref="E4" ca="1">_xlfn.XLOOKUP($A4,[1]Monthly_MTM!$X$47:$X$52,_xlfn.XLOOKUP(E$1,[1]Monthly_MTM!$Y$46:$AE$46,[1]Monthly_MTM!$Y$47:$AE$52))</f>
        <v>-45.914673192516773</v>
      </c>
      <c r="F4" cm="1">
        <f t="array" aca="1" ref="F4" ca="1">_xlfn.XLOOKUP($A4,[1]Monthly_MTM!$X$47:$X$52,_xlfn.XLOOKUP(F$1,[1]Monthly_MTM!$Y$46:$AE$46,[1]Monthly_MTM!$Y$47:$AE$52))</f>
        <v>-9.6767843210972843E-2</v>
      </c>
      <c r="G4" cm="1">
        <f t="array" aca="1" ref="G4" ca="1">_xlfn.XLOOKUP($A4,[1]Monthly_MTM!$X$47:$X$52,_xlfn.XLOOKUP(G$1,[1]Monthly_MTM!$Y$46:$AE$46,[1]Monthly_MTM!$Y$47:$AE$52))</f>
        <v>-0.2634345098776395</v>
      </c>
    </row>
    <row r="5" spans="1:7" x14ac:dyDescent="0.25">
      <c r="A5" s="27" t="s">
        <v>61</v>
      </c>
      <c r="B5" cm="1">
        <f t="array" ref="B5">_xlfn.XLOOKUP($A5,[1]Monthly_MTM!$X$47:$X$52,_xlfn.XLOOKUP(B$1,[1]Monthly_MTM!$Y$46:$AE$46,[1]Monthly_MTM!$Y$47:$AE$52))</f>
        <v>0.33500000000000002</v>
      </c>
      <c r="C5" cm="1">
        <f t="array" ref="C5">_xlfn.XLOOKUP($A5,[1]Monthly_MTM!$X$47:$X$52,_xlfn.XLOOKUP(C$1,[1]Monthly_MTM!$Y$46:$AE$46,[1]Monthly_MTM!$Y$47:$AE$52))</f>
        <v>28666.666666666664</v>
      </c>
      <c r="D5" cm="1">
        <f t="array" ref="D5">_xlfn.XLOOKUP($A5,[1]Monthly_MTM!$X$47:$X$52,_xlfn.XLOOKUP(D$1,[1]Monthly_MTM!$Y$46:$AE$46,[1]Monthly_MTM!$Y$47:$AE$52))</f>
        <v>85.572139303482572</v>
      </c>
      <c r="E5" cm="1">
        <f t="array" ref="E5">_xlfn.XLOOKUP($A5,[1]Monthly_MTM!$X$47:$X$52,_xlfn.XLOOKUP(E$1,[1]Monthly_MTM!$Y$46:$AE$46,[1]Monthly_MTM!$Y$47:$AE$52))</f>
        <v>25</v>
      </c>
      <c r="F5" cm="1">
        <f t="array" ref="F5">_xlfn.XLOOKUP($A5,[1]Monthly_MTM!$X$47:$X$52,_xlfn.XLOOKUP(F$1,[1]Monthly_MTM!$Y$46:$AE$46,[1]Monthly_MTM!$Y$47:$AE$52))</f>
        <v>4.7965116279069769E-2</v>
      </c>
      <c r="G5" cm="1">
        <f t="array" ref="G5">_xlfn.XLOOKUP($A5,[1]Monthly_MTM!$X$47:$X$52,_xlfn.XLOOKUP(G$1,[1]Monthly_MTM!$Y$46:$AE$46,[1]Monthly_MTM!$Y$47:$AE$52))</f>
        <v>-0.11870155038759689</v>
      </c>
    </row>
    <row r="6" spans="1:7" x14ac:dyDescent="0.25">
      <c r="A6" s="28" t="s">
        <v>25</v>
      </c>
      <c r="B6" cm="1">
        <f t="array" ref="B6">_xlfn.XLOOKUP($A6,[1]Monthly_MTM!$X$47:$X$52,_xlfn.XLOOKUP(B$1,[1]Monthly_MTM!$Y$46:$AE$46,[1]Monthly_MTM!$Y$47:$AE$52))</f>
        <v>0.66749999999999998</v>
      </c>
      <c r="C6" cm="1">
        <f t="array" ref="C6">_xlfn.XLOOKUP($A6,[1]Monthly_MTM!$X$47:$X$52,_xlfn.XLOOKUP(C$1,[1]Monthly_MTM!$Y$46:$AE$46,[1]Monthly_MTM!$Y$47:$AE$52))</f>
        <v>31162.807551545455</v>
      </c>
      <c r="D6" cm="1">
        <f t="array" ref="D6">_xlfn.XLOOKUP($A6,[1]Monthly_MTM!$X$47:$X$52,_xlfn.XLOOKUP(D$1,[1]Monthly_MTM!$Y$46:$AE$46,[1]Monthly_MTM!$Y$47:$AE$52))</f>
        <v>46.685854009805922</v>
      </c>
      <c r="E6" cm="1">
        <f t="array" aca="1" ref="E6" ca="1">_xlfn.XLOOKUP($A6,[1]Monthly_MTM!$X$47:$X$52,_xlfn.XLOOKUP(E$1,[1]Monthly_MTM!$Y$46:$AE$46,[1]Monthly_MTM!$Y$47:$AE$52))</f>
        <v>38.052316793796749</v>
      </c>
      <c r="F6" cm="1">
        <f t="array" aca="1" ref="F6" ca="1">_xlfn.XLOOKUP($A6,[1]Monthly_MTM!$X$47:$X$52,_xlfn.XLOOKUP(F$1,[1]Monthly_MTM!$Y$46:$AE$46,[1]Monthly_MTM!$Y$47:$AE$52))</f>
        <v>0.11162716820296267</v>
      </c>
      <c r="G6" cm="1">
        <f t="array" aca="1" ref="G6" ca="1">_xlfn.XLOOKUP($A6,[1]Monthly_MTM!$X$47:$X$52,_xlfn.XLOOKUP(G$1,[1]Monthly_MTM!$Y$46:$AE$46,[1]Monthly_MTM!$Y$47:$AE$52))</f>
        <v>-5.5039498463703984E-2</v>
      </c>
    </row>
    <row r="7" spans="1:7" x14ac:dyDescent="0.25">
      <c r="A7" s="29" t="s">
        <v>36</v>
      </c>
      <c r="B7" cm="1">
        <f t="array" ref="B7">_xlfn.XLOOKUP($A7,[1]Monthly_MTM!$X$47:$X$52,_xlfn.XLOOKUP(B$1,[1]Monthly_MTM!$Y$46:$AE$46,[1]Monthly_MTM!$Y$47:$AE$52))</f>
        <v>0.42509999999999998</v>
      </c>
      <c r="C7" cm="1">
        <f t="array" ref="C7">_xlfn.XLOOKUP($A7,[1]Monthly_MTM!$X$47:$X$52,_xlfn.XLOOKUP(C$1,[1]Monthly_MTM!$Y$46:$AE$46,[1]Monthly_MTM!$Y$47:$AE$52))</f>
        <v>18815.366666666665</v>
      </c>
      <c r="D7" cm="1">
        <f t="array" ref="D7">_xlfn.XLOOKUP($A7,[1]Monthly_MTM!$X$47:$X$52,_xlfn.XLOOKUP(D$1,[1]Monthly_MTM!$Y$46:$AE$46,[1]Monthly_MTM!$Y$47:$AE$52))</f>
        <v>44.261036618834787</v>
      </c>
      <c r="E7" cm="1">
        <f t="array" aca="1" ref="E7" ca="1">_xlfn.XLOOKUP($A7,[1]Monthly_MTM!$X$47:$X$52,_xlfn.XLOOKUP(E$1,[1]Monthly_MTM!$Y$46:$AE$46,[1]Monthly_MTM!$Y$47:$AE$52))</f>
        <v>24.866367337038557</v>
      </c>
      <c r="F7" cm="1">
        <f t="array" aca="1" ref="F7" ca="1">_xlfn.XLOOKUP($A7,[1]Monthly_MTM!$X$47:$X$52,_xlfn.XLOOKUP(F$1,[1]Monthly_MTM!$Y$46:$AE$46,[1]Monthly_MTM!$Y$47:$AE$52))</f>
        <v>8.7930378192167327E-2</v>
      </c>
      <c r="G7" cm="1">
        <f t="array" aca="1" ref="G7" ca="1">_xlfn.XLOOKUP($A7,[1]Monthly_MTM!$X$47:$X$52,_xlfn.XLOOKUP(G$1,[1]Monthly_MTM!$Y$46:$AE$46,[1]Monthly_MTM!$Y$47:$AE$52))</f>
        <v>-7.873628847449933E-2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B0FC-7930-4F79-813F-951338C8044E}">
  <sheetPr codeName="Sheet4"/>
  <dimension ref="A1:G16"/>
  <sheetViews>
    <sheetView workbookViewId="0">
      <selection activeCell="A13" sqref="A13"/>
    </sheetView>
  </sheetViews>
  <sheetFormatPr defaultRowHeight="15" x14ac:dyDescent="0.25"/>
  <cols>
    <col min="2" max="2" width="15.28515625" bestFit="1" customWidth="1"/>
  </cols>
  <sheetData>
    <row r="1" spans="1:7" x14ac:dyDescent="0.25">
      <c r="A1" t="s">
        <v>19</v>
      </c>
      <c r="B1" t="s">
        <v>13</v>
      </c>
    </row>
    <row r="2" spans="1:7" x14ac:dyDescent="0.25">
      <c r="A2" t="s">
        <v>16</v>
      </c>
      <c r="B2">
        <f>[1]Daily_MTM_live!$R$33</f>
        <v>1.75</v>
      </c>
    </row>
    <row r="3" spans="1:7" x14ac:dyDescent="0.25">
      <c r="A3" t="s">
        <v>18</v>
      </c>
      <c r="B3" s="3">
        <f>[1]Daily_MTM_live!$R$28</f>
        <v>7.5000000000000011E-2</v>
      </c>
    </row>
    <row r="4" spans="1:7" x14ac:dyDescent="0.25">
      <c r="A4" t="s">
        <v>20</v>
      </c>
      <c r="B4" s="4">
        <f>[1]Daily_MTM_live!$R$30</f>
        <v>0</v>
      </c>
    </row>
    <row r="5" spans="1:7" x14ac:dyDescent="0.25">
      <c r="A5" t="s">
        <v>17</v>
      </c>
      <c r="B5">
        <v>0</v>
      </c>
    </row>
    <row r="6" spans="1:7" x14ac:dyDescent="0.25">
      <c r="A6" t="s">
        <v>37</v>
      </c>
      <c r="B6" s="9">
        <f ca="1">VLOOKUP(A6,[1]Daily_MTM!$A$87:$B$92,2,FALSE)</f>
        <v>15787556.753210971</v>
      </c>
    </row>
    <row r="7" spans="1:7" x14ac:dyDescent="0.25">
      <c r="A7" t="s">
        <v>24</v>
      </c>
      <c r="B7">
        <f>VLOOKUP("ACCU Spot",[1]Daily_MTM_live!$Q$12:$R$33,2,FALSE)</f>
        <v>34.5</v>
      </c>
      <c r="G7" s="2"/>
    </row>
    <row r="8" spans="1:7" x14ac:dyDescent="0.25">
      <c r="A8" t="s">
        <v>61</v>
      </c>
      <c r="B8" s="3">
        <f>VLOOKUP("LGC Dec26",[1]Daily_MTM_live!$F$2:$J$69,5,FALSE)</f>
        <v>39.25</v>
      </c>
    </row>
    <row r="9" spans="1:7" x14ac:dyDescent="0.25">
      <c r="A9" t="s">
        <v>25</v>
      </c>
      <c r="B9">
        <f>VLOOKUP("NZU Spot",[1]Daily_MTM_live!$F$2:$J$69,5,FALSE)</f>
        <v>54.75</v>
      </c>
    </row>
    <row r="10" spans="1:7" x14ac:dyDescent="0.25">
      <c r="A10" t="s">
        <v>26</v>
      </c>
      <c r="B10" cm="1">
        <f t="array" ref="B10">_xll.BDP("MZBZ4 Comdty","LAST_PRICE")</f>
        <v>61.51</v>
      </c>
    </row>
    <row r="11" spans="1:7" x14ac:dyDescent="0.25">
      <c r="A11" t="s">
        <v>27</v>
      </c>
      <c r="B11" cm="1">
        <f t="array" ref="B11">_xll.BDP("UKEZ4 Comdty","LAST_PRICE")</f>
        <v>37.53</v>
      </c>
    </row>
    <row r="12" spans="1:7" x14ac:dyDescent="0.25">
      <c r="A12" t="s">
        <v>36</v>
      </c>
      <c r="B12">
        <f>VLOOKUP("CCA V24 Dec24",[1]Daily_MTM_live!$F$2:$J$69,5,FALSE)</f>
        <v>39.92</v>
      </c>
    </row>
    <row r="13" spans="1:7" x14ac:dyDescent="0.25">
      <c r="A13" t="s">
        <v>38</v>
      </c>
      <c r="B13">
        <f>VLOOKUP(A13,[1]Daily_MTM_live!$Q$1:$R$9,2,FALSE)</f>
        <v>1.534</v>
      </c>
    </row>
    <row r="14" spans="1:7" x14ac:dyDescent="0.25">
      <c r="A14" t="s">
        <v>39</v>
      </c>
      <c r="B14">
        <f>VLOOKUP(A14,[1]Daily_MTM_live!$Q$1:$R$9,2,FALSE)</f>
        <v>1.9329000000000001</v>
      </c>
    </row>
    <row r="15" spans="1:7" x14ac:dyDescent="0.25">
      <c r="A15" t="s">
        <v>40</v>
      </c>
      <c r="B15">
        <f>VLOOKUP(A15,[1]Daily_MTM_live!$Q$1:$R$9,2,FALSE)</f>
        <v>1.65808</v>
      </c>
    </row>
    <row r="16" spans="1:7" x14ac:dyDescent="0.25">
      <c r="A16" t="s">
        <v>41</v>
      </c>
      <c r="B16">
        <f>VLOOKUP(A16,[1]Daily_MTM_live!$Q$1:$R$9,2,FALSE)</f>
        <v>0.91949999999999998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49A2-ABD6-4699-8CD3-58FE30D08544}">
  <sheetPr codeName="Sheet9"/>
  <dimension ref="A1:G58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3" sqref="G23"/>
    </sheetView>
  </sheetViews>
  <sheetFormatPr defaultRowHeight="15" x14ac:dyDescent="0.25"/>
  <cols>
    <col min="1" max="1" width="11.5703125" customWidth="1"/>
  </cols>
  <sheetData>
    <row r="1" spans="1:7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36</v>
      </c>
      <c r="G1" t="s">
        <v>61</v>
      </c>
    </row>
    <row r="2" spans="1:7" x14ac:dyDescent="0.25">
      <c r="A2" s="2">
        <f>'[1]ACCU Data'!$F991</f>
        <v>44659</v>
      </c>
      <c r="B2">
        <f>VLOOKUP(A2,'[1]ACCU Data'!$F$990:$G$1463,2,FALSE)</f>
        <v>30</v>
      </c>
      <c r="C2">
        <f>VLOOKUP(A2,'[1]NZU Data (2)'!$G$2:$H$4483,2,FALSE)</f>
        <v>75.900000000000006</v>
      </c>
      <c r="D2">
        <f>VLOOKUP($A2,Price_Reference!$A$1:$C$758,2,FALSE)</f>
        <v>79.930000000000007</v>
      </c>
      <c r="E2">
        <f>VLOOKUP($A2,Price_Reference!$A$1:$C$758,3,FALSE)</f>
        <v>77.75</v>
      </c>
      <c r="F2">
        <f>VLOOKUP($A2,Price_Reference!$A$1:$D$758,4,FALSE)</f>
        <v>34.590000000000003</v>
      </c>
      <c r="G2">
        <f>VLOOKUP(A2,'[1]LGC_Spot (2)'!$M$1200:$N$2323,2,FALSE)</f>
        <v>49.35</v>
      </c>
    </row>
    <row r="3" spans="1:7" x14ac:dyDescent="0.25">
      <c r="A3" s="2">
        <f>'[1]ACCU Data'!$F992</f>
        <v>44662</v>
      </c>
      <c r="B3">
        <f>VLOOKUP(A3,'[1]ACCU Data'!$F$990:$G$1463,2,FALSE)</f>
        <v>30</v>
      </c>
      <c r="C3">
        <f>VLOOKUP(A3,'[1]NZU Data (2)'!$G$2:$H$4483,2,FALSE)</f>
        <v>75.5</v>
      </c>
      <c r="D3">
        <f>IFERROR(VLOOKUP($A3,Price_Reference!$A$1:$C$758,2,FALSE),D2)</f>
        <v>77.790000000000006</v>
      </c>
      <c r="E3">
        <f>IFERROR(VLOOKUP($A3,Price_Reference!$A$1:$C$758,3,FALSE),E2)</f>
        <v>77.22</v>
      </c>
      <c r="F3">
        <f>IFERROR(VLOOKUP($A3,Price_Reference!$A$1:$D$758,4,FALSE),F2)</f>
        <v>34.31</v>
      </c>
      <c r="G3">
        <f>VLOOKUP(A3,'[1]LGC_Spot (2)'!$M$1200:$N$2323,2,FALSE)</f>
        <v>49</v>
      </c>
    </row>
    <row r="4" spans="1:7" x14ac:dyDescent="0.25">
      <c r="A4" s="2">
        <f>'[1]ACCU Data'!$F993</f>
        <v>44663</v>
      </c>
      <c r="B4">
        <f>VLOOKUP(A4,'[1]ACCU Data'!$F$990:$G$1463,2,FALSE)</f>
        <v>30</v>
      </c>
      <c r="C4">
        <f>VLOOKUP(A4,'[1]NZU Data (2)'!$G$2:$H$4483,2,FALSE)</f>
        <v>76.25</v>
      </c>
      <c r="D4">
        <f>IFERROR(VLOOKUP($A4,Price_Reference!$A$1:$C$758,2,FALSE),D3)</f>
        <v>78.84</v>
      </c>
      <c r="E4">
        <f>IFERROR(VLOOKUP($A4,Price_Reference!$A$1:$C$758,3,FALSE),E3)</f>
        <v>77.45</v>
      </c>
      <c r="F4">
        <f>IFERROR(VLOOKUP($A4,Price_Reference!$A$1:$D$758,4,FALSE),F3)</f>
        <v>34.270000000000003</v>
      </c>
      <c r="G4">
        <f>VLOOKUP(A4,'[1]LGC_Spot (2)'!$M$1200:$N$2323,2,FALSE)</f>
        <v>49</v>
      </c>
    </row>
    <row r="5" spans="1:7" x14ac:dyDescent="0.25">
      <c r="A5" s="2">
        <f>'[1]ACCU Data'!$F994</f>
        <v>44664</v>
      </c>
      <c r="B5">
        <f>VLOOKUP(A5,'[1]ACCU Data'!$F$990:$G$1463,2,FALSE)</f>
        <v>30</v>
      </c>
      <c r="C5">
        <f>VLOOKUP(A5,'[1]NZU Data (2)'!$G$2:$H$4483,2,FALSE)</f>
        <v>76.5</v>
      </c>
      <c r="D5">
        <f>IFERROR(VLOOKUP($A5,Price_Reference!$A$1:$C$758,2,FALSE),D4)</f>
        <v>77.259990000000002</v>
      </c>
      <c r="E5">
        <f>IFERROR(VLOOKUP($A5,Price_Reference!$A$1:$C$758,3,FALSE),E4)</f>
        <v>76.81</v>
      </c>
      <c r="F5">
        <f>IFERROR(VLOOKUP($A5,Price_Reference!$A$1:$D$758,4,FALSE),F4)</f>
        <v>34.369999999999997</v>
      </c>
      <c r="G5">
        <f>VLOOKUP(A5,'[1]LGC_Spot (2)'!$M$1200:$N$2323,2,FALSE)</f>
        <v>49.15</v>
      </c>
    </row>
    <row r="6" spans="1:7" x14ac:dyDescent="0.25">
      <c r="A6" s="2">
        <f>'[1]ACCU Data'!$F995</f>
        <v>44665</v>
      </c>
      <c r="B6">
        <f>VLOOKUP(A6,'[1]ACCU Data'!$F$990:$G$1463,2,FALSE)</f>
        <v>30</v>
      </c>
      <c r="C6">
        <f>VLOOKUP(A6,'[1]NZU Data (2)'!$G$2:$H$4483,2,FALSE)</f>
        <v>76.5</v>
      </c>
      <c r="D6">
        <f>IFERROR(VLOOKUP($A6,Price_Reference!$A$1:$C$758,2,FALSE),D5)</f>
        <v>79.78</v>
      </c>
      <c r="E6">
        <f>IFERROR(VLOOKUP($A6,Price_Reference!$A$1:$C$758,3,FALSE),E5)</f>
        <v>77.900000000000006</v>
      </c>
      <c r="F6">
        <f>IFERROR(VLOOKUP($A6,Price_Reference!$A$1:$D$758,4,FALSE),F5)</f>
        <v>34.43</v>
      </c>
      <c r="G6">
        <f>VLOOKUP(A6,'[1]LGC_Spot (2)'!$M$1200:$N$2323,2,FALSE)</f>
        <v>49.15</v>
      </c>
    </row>
    <row r="7" spans="1:7" x14ac:dyDescent="0.25">
      <c r="A7" s="2">
        <f>'[1]ACCU Data'!$F996</f>
        <v>44670</v>
      </c>
      <c r="B7">
        <f>VLOOKUP(A7,'[1]ACCU Data'!$F$990:$G$1463,2,FALSE)</f>
        <v>30</v>
      </c>
      <c r="C7">
        <v>76.5</v>
      </c>
      <c r="D7">
        <f>IFERROR(VLOOKUP($A7,Price_Reference!$A$1:$C$758,2,FALSE),D6)</f>
        <v>79.98</v>
      </c>
      <c r="E7">
        <f>IFERROR(VLOOKUP($A7,Price_Reference!$A$1:$C$758,3,FALSE),E6)</f>
        <v>74.78</v>
      </c>
      <c r="F7">
        <f>IFERROR(VLOOKUP($A7,Price_Reference!$A$1:$D$758,4,FALSE),F6)</f>
        <v>34.229999999999997</v>
      </c>
      <c r="G7">
        <f>VLOOKUP(A7,'[1]LGC_Spot (2)'!$M$1200:$N$2323,2,FALSE)</f>
        <v>48.75</v>
      </c>
    </row>
    <row r="8" spans="1:7" x14ac:dyDescent="0.25">
      <c r="A8" s="2">
        <f>'[1]ACCU Data'!$F997</f>
        <v>44671</v>
      </c>
      <c r="B8">
        <f>VLOOKUP(A8,'[1]ACCU Data'!$F$990:$G$1463,2,FALSE)</f>
        <v>30</v>
      </c>
      <c r="C8">
        <f>VLOOKUP(A8,'[1]NZU Data (2)'!$G$2:$H$4483,2,FALSE)</f>
        <v>76.849999999999994</v>
      </c>
      <c r="D8">
        <f>IFERROR(VLOOKUP($A8,Price_Reference!$A$1:$C$758,2,FALSE),D7)</f>
        <v>87.6</v>
      </c>
      <c r="E8">
        <f>IFERROR(VLOOKUP($A8,Price_Reference!$A$1:$C$758,3,FALSE),E7)</f>
        <v>79.599999999999994</v>
      </c>
      <c r="F8">
        <f>IFERROR(VLOOKUP($A8,Price_Reference!$A$1:$D$758,4,FALSE),F7)</f>
        <v>34.090000000000003</v>
      </c>
      <c r="G8">
        <f>VLOOKUP(A8,'[1]LGC_Spot (2)'!$M$1200:$N$2323,2,FALSE)</f>
        <v>49</v>
      </c>
    </row>
    <row r="9" spans="1:7" x14ac:dyDescent="0.25">
      <c r="A9" s="2">
        <f>'[1]ACCU Data'!$F998</f>
        <v>44672</v>
      </c>
      <c r="B9">
        <f>VLOOKUP(A9,'[1]ACCU Data'!$F$990:$G$1463,2,FALSE)</f>
        <v>30</v>
      </c>
      <c r="C9">
        <f>VLOOKUP(A9,'[1]NZU Data (2)'!$G$2:$H$4483,2,FALSE)</f>
        <v>76.25</v>
      </c>
      <c r="D9">
        <f>IFERROR(VLOOKUP($A9,Price_Reference!$A$1:$C$758,2,FALSE),D8)</f>
        <v>86.189989999999995</v>
      </c>
      <c r="E9">
        <f>IFERROR(VLOOKUP($A9,Price_Reference!$A$1:$C$758,3,FALSE),E8)</f>
        <v>79.91</v>
      </c>
      <c r="F9">
        <f>IFERROR(VLOOKUP($A9,Price_Reference!$A$1:$D$758,4,FALSE),F8)</f>
        <v>34.049999999999997</v>
      </c>
      <c r="G9">
        <f>VLOOKUP(A9,'[1]LGC_Spot (2)'!$M$1200:$N$2323,2,FALSE)</f>
        <v>48.75</v>
      </c>
    </row>
    <row r="10" spans="1:7" x14ac:dyDescent="0.25">
      <c r="A10" s="2">
        <f>'[1]ACCU Data'!$F999</f>
        <v>44673</v>
      </c>
      <c r="B10">
        <f>VLOOKUP(A10,'[1]ACCU Data'!$F$990:$G$1463,2,FALSE)</f>
        <v>30</v>
      </c>
      <c r="C10">
        <f>VLOOKUP(A10,'[1]NZU Data (2)'!$G$2:$H$4483,2,FALSE)</f>
        <v>76.099999999999994</v>
      </c>
      <c r="D10">
        <f>IFERROR(VLOOKUP($A10,Price_Reference!$A$1:$C$758,2,FALSE),D9)</f>
        <v>88.68</v>
      </c>
      <c r="E10">
        <f>IFERROR(VLOOKUP($A10,Price_Reference!$A$1:$C$758,3,FALSE),E9)</f>
        <v>82.55</v>
      </c>
      <c r="F10">
        <f>IFERROR(VLOOKUP($A10,Price_Reference!$A$1:$D$758,4,FALSE),F9)</f>
        <v>33.869999999999997</v>
      </c>
      <c r="G10">
        <f>VLOOKUP(A10,'[1]LGC_Spot (2)'!$M$1200:$N$2323,2,FALSE)</f>
        <v>48.5</v>
      </c>
    </row>
    <row r="11" spans="1:7" x14ac:dyDescent="0.25">
      <c r="A11" s="2">
        <f>'[1]ACCU Data'!$F1000</f>
        <v>44676</v>
      </c>
      <c r="B11">
        <f>VLOOKUP(A11,'[1]ACCU Data'!$F$990:$G$1463,2,FALSE)</f>
        <v>30</v>
      </c>
      <c r="C11">
        <v>76.099999999999994</v>
      </c>
      <c r="D11">
        <f>IFERROR(VLOOKUP($A11,Price_Reference!$A$1:$C$758,2,FALSE),D10)</f>
        <v>83.13</v>
      </c>
      <c r="E11">
        <f>IFERROR(VLOOKUP($A11,Price_Reference!$A$1:$C$758,3,FALSE),E10)</f>
        <v>80.91</v>
      </c>
      <c r="F11">
        <f>IFERROR(VLOOKUP($A11,Price_Reference!$A$1:$D$758,4,FALSE),F10)</f>
        <v>33.229999999999997</v>
      </c>
      <c r="G11">
        <f>VLOOKUP(A11,'[1]LGC_Spot (2)'!$M$1200:$N$2323,2,FALSE)</f>
        <v>48.5</v>
      </c>
    </row>
    <row r="12" spans="1:7" x14ac:dyDescent="0.25">
      <c r="A12" s="2">
        <f>'[1]ACCU Data'!$F1001</f>
        <v>44677</v>
      </c>
      <c r="B12">
        <f>VLOOKUP(A12,'[1]ACCU Data'!$F$990:$G$1463,2,FALSE)</f>
        <v>30</v>
      </c>
      <c r="C12">
        <f>VLOOKUP(A12,'[1]NZU Data (2)'!$G$2:$H$4483,2,FALSE)</f>
        <v>75.900000000000006</v>
      </c>
      <c r="D12">
        <f>IFERROR(VLOOKUP($A12,Price_Reference!$A$1:$C$758,2,FALSE),D11)</f>
        <v>82.35</v>
      </c>
      <c r="E12">
        <f>IFERROR(VLOOKUP($A12,Price_Reference!$A$1:$C$758,3,FALSE),E11)</f>
        <v>81.63</v>
      </c>
      <c r="F12">
        <f>IFERROR(VLOOKUP($A12,Price_Reference!$A$1:$D$758,4,FALSE),F11)</f>
        <v>33.119999999999997</v>
      </c>
      <c r="G12">
        <f>VLOOKUP(A12,'[1]LGC_Spot (2)'!$M$1200:$N$2323,2,FALSE)</f>
        <v>48.7</v>
      </c>
    </row>
    <row r="13" spans="1:7" x14ac:dyDescent="0.25">
      <c r="A13" s="2">
        <f>'[1]ACCU Data'!$F1002</f>
        <v>44678</v>
      </c>
      <c r="B13">
        <f>VLOOKUP(A13,'[1]ACCU Data'!$F$990:$G$1463,2,FALSE)</f>
        <v>29.5</v>
      </c>
      <c r="C13">
        <f>VLOOKUP(A13,'[1]NZU Data (2)'!$G$2:$H$4483,2,FALSE)</f>
        <v>75.75</v>
      </c>
      <c r="D13">
        <f>IFERROR(VLOOKUP($A13,Price_Reference!$A$1:$C$758,2,FALSE),D12)</f>
        <v>80.66</v>
      </c>
      <c r="E13">
        <f>IFERROR(VLOOKUP($A13,Price_Reference!$A$1:$C$758,3,FALSE),E12)</f>
        <v>80.33</v>
      </c>
      <c r="F13">
        <f>IFERROR(VLOOKUP($A13,Price_Reference!$A$1:$D$758,4,FALSE),F12)</f>
        <v>32.89</v>
      </c>
      <c r="G13">
        <f>VLOOKUP(A13,'[1]LGC_Spot (2)'!$M$1200:$N$2323,2,FALSE)</f>
        <v>48.7</v>
      </c>
    </row>
    <row r="14" spans="1:7" x14ac:dyDescent="0.25">
      <c r="A14" s="2">
        <f>'[1]ACCU Data'!$F1003</f>
        <v>44679</v>
      </c>
      <c r="B14">
        <f>VLOOKUP(A14,'[1]ACCU Data'!$F$990:$G$1463,2,FALSE)</f>
        <v>29.25</v>
      </c>
      <c r="C14">
        <f>VLOOKUP(A14,'[1]NZU Data (2)'!$G$2:$H$4483,2,FALSE)</f>
        <v>75.900000000000006</v>
      </c>
      <c r="D14">
        <f>IFERROR(VLOOKUP($A14,Price_Reference!$A$1:$C$758,2,FALSE),D13)</f>
        <v>82.31</v>
      </c>
      <c r="E14">
        <f>IFERROR(VLOOKUP($A14,Price_Reference!$A$1:$C$758,3,FALSE),E13)</f>
        <v>81.150000000000006</v>
      </c>
      <c r="F14">
        <f>IFERROR(VLOOKUP($A14,Price_Reference!$A$1:$D$758,4,FALSE),F13)</f>
        <v>32.950000000000003</v>
      </c>
      <c r="G14">
        <f>VLOOKUP(A14,'[1]LGC_Spot (2)'!$M$1200:$N$2323,2,FALSE)</f>
        <v>48.5</v>
      </c>
    </row>
    <row r="15" spans="1:7" x14ac:dyDescent="0.25">
      <c r="A15" s="2">
        <f>'[1]ACCU Data'!$F1004</f>
        <v>44680</v>
      </c>
      <c r="B15">
        <f>VLOOKUP(A15,'[1]ACCU Data'!$F$990:$G$1463,2,FALSE)</f>
        <v>28</v>
      </c>
      <c r="C15">
        <f>VLOOKUP(A15,'[1]NZU Data (2)'!$G$2:$H$4483,2,FALSE)</f>
        <v>75.900000000000006</v>
      </c>
      <c r="D15">
        <f>IFERROR(VLOOKUP($A15,Price_Reference!$A$1:$C$758,2,FALSE),D14)</f>
        <v>84.04</v>
      </c>
      <c r="E15">
        <f>IFERROR(VLOOKUP($A15,Price_Reference!$A$1:$C$758,3,FALSE),E14)</f>
        <v>80.75</v>
      </c>
      <c r="F15">
        <f>IFERROR(VLOOKUP($A15,Price_Reference!$A$1:$D$758,4,FALSE),F14)</f>
        <v>32.81</v>
      </c>
      <c r="G15">
        <f>VLOOKUP(A15,'[1]LGC_Spot (2)'!$M$1200:$N$2323,2,FALSE)</f>
        <v>48.5</v>
      </c>
    </row>
    <row r="16" spans="1:7" x14ac:dyDescent="0.25">
      <c r="A16" s="2">
        <f>'[1]ACCU Data'!$F1005</f>
        <v>44683</v>
      </c>
      <c r="B16">
        <f>VLOOKUP(A16,'[1]ACCU Data'!$F$990:$G$1463,2,FALSE)</f>
        <v>28</v>
      </c>
      <c r="C16">
        <v>75.900000000000006</v>
      </c>
      <c r="D16">
        <f>IFERROR(VLOOKUP($A16,Price_Reference!$A$1:$C$758,2,FALSE),D15)</f>
        <v>82.65</v>
      </c>
      <c r="E16">
        <f>IFERROR(VLOOKUP($A16,Price_Reference!$A$1:$C$758,3,FALSE),E15)</f>
        <v>80.75</v>
      </c>
      <c r="F16">
        <f>IFERROR(VLOOKUP($A16,Price_Reference!$A$1:$D$758,4,FALSE),F15)</f>
        <v>32.520000000000003</v>
      </c>
      <c r="G16">
        <f>VLOOKUP(A16,'[1]LGC_Spot (2)'!$M$1200:$N$2323,2,FALSE)</f>
        <v>48.5</v>
      </c>
    </row>
    <row r="17" spans="1:7" x14ac:dyDescent="0.25">
      <c r="A17" s="2">
        <f>'[1]ACCU Data'!$F1006</f>
        <v>44684</v>
      </c>
      <c r="B17">
        <f>VLOOKUP(A17,'[1]ACCU Data'!$F$990:$G$1463,2,FALSE)</f>
        <v>28</v>
      </c>
      <c r="C17">
        <f>VLOOKUP(A17,'[1]NZU Data (2)'!$G$2:$H$4483,2,FALSE)</f>
        <v>75.87</v>
      </c>
      <c r="D17">
        <f>IFERROR(VLOOKUP($A17,Price_Reference!$A$1:$C$758,2,FALSE),D16)</f>
        <v>87.78</v>
      </c>
      <c r="E17">
        <f>IFERROR(VLOOKUP($A17,Price_Reference!$A$1:$C$758,3,FALSE),E16)</f>
        <v>82.88</v>
      </c>
      <c r="F17">
        <f>IFERROR(VLOOKUP($A17,Price_Reference!$A$1:$D$758,4,FALSE),F16)</f>
        <v>32.880000000000003</v>
      </c>
      <c r="G17">
        <f>VLOOKUP(A17,'[1]LGC_Spot (2)'!$M$1200:$N$2323,2,FALSE)</f>
        <v>48.5</v>
      </c>
    </row>
    <row r="18" spans="1:7" x14ac:dyDescent="0.25">
      <c r="A18" s="2">
        <f>'[1]ACCU Data'!$F1007</f>
        <v>44685</v>
      </c>
      <c r="B18">
        <f>VLOOKUP(A18,'[1]ACCU Data'!$F$990:$G$1463,2,FALSE)</f>
        <v>28</v>
      </c>
      <c r="C18">
        <f>VLOOKUP(A18,'[1]NZU Data (2)'!$G$2:$H$4483,2,FALSE)</f>
        <v>76.2</v>
      </c>
      <c r="D18">
        <f>IFERROR(VLOOKUP($A18,Price_Reference!$A$1:$C$758,2,FALSE),D17)</f>
        <v>87.9</v>
      </c>
      <c r="E18">
        <f>IFERROR(VLOOKUP($A18,Price_Reference!$A$1:$C$758,3,FALSE),E17)</f>
        <v>82.64</v>
      </c>
      <c r="F18">
        <f>IFERROR(VLOOKUP($A18,Price_Reference!$A$1:$D$758,4,FALSE),F17)</f>
        <v>33.270000000000003</v>
      </c>
      <c r="G18">
        <f>VLOOKUP(A18,'[1]LGC_Spot (2)'!$M$1200:$N$2323,2,FALSE)</f>
        <v>48.5</v>
      </c>
    </row>
    <row r="19" spans="1:7" x14ac:dyDescent="0.25">
      <c r="A19" s="2">
        <f>'[1]ACCU Data'!$F1008</f>
        <v>44686</v>
      </c>
      <c r="B19">
        <f>VLOOKUP(A19,'[1]ACCU Data'!$F$990:$G$1463,2,FALSE)</f>
        <v>27.95</v>
      </c>
      <c r="C19">
        <f>VLOOKUP(A19,'[1]NZU Data (2)'!$G$2:$H$4483,2,FALSE)</f>
        <v>76.3</v>
      </c>
      <c r="D19">
        <f>IFERROR(VLOOKUP($A19,Price_Reference!$A$1:$C$758,2,FALSE),D18)</f>
        <v>88.53</v>
      </c>
      <c r="E19">
        <f>IFERROR(VLOOKUP($A19,Price_Reference!$A$1:$C$758,3,FALSE),E18)</f>
        <v>84.65</v>
      </c>
      <c r="F19">
        <f>IFERROR(VLOOKUP($A19,Price_Reference!$A$1:$D$758,4,FALSE),F18)</f>
        <v>32.700000000000003</v>
      </c>
      <c r="G19">
        <f>VLOOKUP(A19,'[1]LGC_Spot (2)'!$M$1200:$N$2323,2,FALSE)</f>
        <v>48</v>
      </c>
    </row>
    <row r="20" spans="1:7" x14ac:dyDescent="0.25">
      <c r="A20" s="2">
        <f>'[1]ACCU Data'!$F1009</f>
        <v>44687</v>
      </c>
      <c r="B20">
        <f>VLOOKUP(A20,'[1]ACCU Data'!$F$990:$G$1463,2,FALSE)</f>
        <v>27.95</v>
      </c>
      <c r="C20">
        <f>VLOOKUP(A20,'[1]NZU Data (2)'!$G$2:$H$4483,2,FALSE)</f>
        <v>76.5</v>
      </c>
      <c r="D20">
        <f>IFERROR(VLOOKUP($A20,Price_Reference!$A$1:$C$758,2,FALSE),D19)</f>
        <v>91.14</v>
      </c>
      <c r="E20">
        <f>IFERROR(VLOOKUP($A20,Price_Reference!$A$1:$C$758,3,FALSE),E19)</f>
        <v>88.8</v>
      </c>
      <c r="F20">
        <f>IFERROR(VLOOKUP($A20,Price_Reference!$A$1:$D$758,4,FALSE),F19)</f>
        <v>32.71</v>
      </c>
      <c r="G20">
        <f>VLOOKUP(A20,'[1]LGC_Spot (2)'!$M$1200:$N$2323,2,FALSE)</f>
        <v>48</v>
      </c>
    </row>
    <row r="21" spans="1:7" x14ac:dyDescent="0.25">
      <c r="A21" s="2">
        <f>'[1]ACCU Data'!$F1010</f>
        <v>44690</v>
      </c>
      <c r="B21">
        <f>VLOOKUP(A21,'[1]ACCU Data'!$F$990:$G$1463,2,FALSE)</f>
        <v>27.95</v>
      </c>
      <c r="C21">
        <f>VLOOKUP(A21,'[1]NZU Data (2)'!$G$2:$H$4483,2,FALSE)</f>
        <v>76.47</v>
      </c>
      <c r="D21">
        <f>IFERROR(VLOOKUP($A21,Price_Reference!$A$1:$C$758,2,FALSE),D20)</f>
        <v>86.62</v>
      </c>
      <c r="E21">
        <f>IFERROR(VLOOKUP($A21,Price_Reference!$A$1:$C$758,3,FALSE),E20)</f>
        <v>87.25</v>
      </c>
      <c r="F21">
        <f>IFERROR(VLOOKUP($A21,Price_Reference!$A$1:$D$758,4,FALSE),F20)</f>
        <v>32.57</v>
      </c>
      <c r="G21">
        <f>VLOOKUP(A21,'[1]LGC_Spot (2)'!$M$1200:$N$2323,2,FALSE)</f>
        <v>47.5</v>
      </c>
    </row>
    <row r="22" spans="1:7" x14ac:dyDescent="0.25">
      <c r="A22" s="2">
        <f>'[1]ACCU Data'!$F1011</f>
        <v>44691</v>
      </c>
      <c r="B22">
        <f>VLOOKUP(A22,'[1]ACCU Data'!$F$990:$G$1463,2,FALSE)</f>
        <v>27.95</v>
      </c>
      <c r="C22">
        <f>VLOOKUP(A22,'[1]NZU Data (2)'!$G$2:$H$4483,2,FALSE)</f>
        <v>76.45</v>
      </c>
      <c r="D22">
        <f>IFERROR(VLOOKUP($A22,Price_Reference!$A$1:$C$758,2,FALSE),D21)</f>
        <v>86.93</v>
      </c>
      <c r="E22">
        <f>IFERROR(VLOOKUP($A22,Price_Reference!$A$1:$C$758,3,FALSE),E21)</f>
        <v>87.37</v>
      </c>
      <c r="F22">
        <f>IFERROR(VLOOKUP($A22,Price_Reference!$A$1:$D$758,4,FALSE),F21)</f>
        <v>33.03</v>
      </c>
      <c r="G22">
        <f>VLOOKUP(A22,'[1]LGC_Spot (2)'!$M$1200:$N$2323,2,FALSE)</f>
        <v>47.5</v>
      </c>
    </row>
    <row r="23" spans="1:7" x14ac:dyDescent="0.25">
      <c r="A23" s="2">
        <f>'[1]ACCU Data'!$F1012</f>
        <v>44692</v>
      </c>
      <c r="B23">
        <f>VLOOKUP(A23,'[1]ACCU Data'!$F$990:$G$1463,2,FALSE)</f>
        <v>28.5</v>
      </c>
      <c r="C23">
        <f>VLOOKUP(A23,'[1]NZU Data (2)'!$G$2:$H$4483,2,FALSE)</f>
        <v>76.45</v>
      </c>
      <c r="D23">
        <f>IFERROR(VLOOKUP($A23,Price_Reference!$A$1:$C$758,2,FALSE),D22)</f>
        <v>88.45</v>
      </c>
      <c r="E23">
        <f>IFERROR(VLOOKUP($A23,Price_Reference!$A$1:$C$758,3,FALSE),E22)</f>
        <v>88.97</v>
      </c>
      <c r="F23">
        <f>IFERROR(VLOOKUP($A23,Price_Reference!$A$1:$D$758,4,FALSE),F22)</f>
        <v>32.729999999999997</v>
      </c>
      <c r="G23">
        <f>VLOOKUP(A23,'[1]LGC_Spot (2)'!$M$1200:$N$2323,2,FALSE)</f>
        <v>47.25</v>
      </c>
    </row>
    <row r="24" spans="1:7" x14ac:dyDescent="0.25">
      <c r="A24" s="2">
        <f>'[1]ACCU Data'!$F1013</f>
        <v>44693</v>
      </c>
      <c r="B24">
        <f>VLOOKUP(A24,'[1]ACCU Data'!$F$990:$G$1463,2,FALSE)</f>
        <v>29.25</v>
      </c>
      <c r="C24">
        <f>VLOOKUP(A24,'[1]NZU Data (2)'!$G$2:$H$4483,2,FALSE)</f>
        <v>76.400000000000006</v>
      </c>
      <c r="D24">
        <f>IFERROR(VLOOKUP($A24,Price_Reference!$A$1:$C$758,2,FALSE),D23)</f>
        <v>87.87</v>
      </c>
      <c r="E24">
        <f>IFERROR(VLOOKUP($A24,Price_Reference!$A$1:$C$758,3,FALSE),E23)</f>
        <v>85.83</v>
      </c>
      <c r="F24">
        <f>IFERROR(VLOOKUP($A24,Price_Reference!$A$1:$D$758,4,FALSE),F23)</f>
        <v>32.369999999999997</v>
      </c>
      <c r="G24">
        <f>VLOOKUP(A24,'[1]LGC_Spot (2)'!$M$1200:$N$2323,2,FALSE)</f>
        <v>47.25</v>
      </c>
    </row>
    <row r="25" spans="1:7" x14ac:dyDescent="0.25">
      <c r="A25" s="2">
        <f>'[1]ACCU Data'!$F1014</f>
        <v>44694</v>
      </c>
      <c r="B25">
        <f>VLOOKUP(A25,'[1]ACCU Data'!$F$990:$G$1463,2,FALSE)</f>
        <v>29.5</v>
      </c>
      <c r="C25">
        <f>VLOOKUP(A25,'[1]NZU Data (2)'!$G$2:$H$4483,2,FALSE)</f>
        <v>76.5</v>
      </c>
      <c r="D25">
        <f>IFERROR(VLOOKUP($A25,Price_Reference!$A$1:$C$758,2,FALSE),D24)</f>
        <v>88.09</v>
      </c>
      <c r="E25">
        <f>IFERROR(VLOOKUP($A25,Price_Reference!$A$1:$C$758,3,FALSE),E24)</f>
        <v>84.1</v>
      </c>
      <c r="F25">
        <f>IFERROR(VLOOKUP($A25,Price_Reference!$A$1:$D$758,4,FALSE),F24)</f>
        <v>32.61</v>
      </c>
      <c r="G25">
        <f>VLOOKUP(A25,'[1]LGC_Spot (2)'!$M$1200:$N$2323,2,FALSE)</f>
        <v>47.5</v>
      </c>
    </row>
    <row r="26" spans="1:7" x14ac:dyDescent="0.25">
      <c r="A26" s="2">
        <f>'[1]ACCU Data'!$F1015</f>
        <v>44697</v>
      </c>
      <c r="B26">
        <f>VLOOKUP(A26,'[1]ACCU Data'!$F$990:$G$1463,2,FALSE)</f>
        <v>29.5</v>
      </c>
      <c r="C26">
        <f>VLOOKUP(A26,'[1]NZU Data (2)'!$G$2:$H$4483,2,FALSE)</f>
        <v>76.599999999999994</v>
      </c>
      <c r="D26">
        <f>IFERROR(VLOOKUP($A26,Price_Reference!$A$1:$C$758,2,FALSE),D25)</f>
        <v>89.18</v>
      </c>
      <c r="E26">
        <f>IFERROR(VLOOKUP($A26,Price_Reference!$A$1:$C$758,3,FALSE),E25)</f>
        <v>84.72</v>
      </c>
      <c r="F26">
        <f>IFERROR(VLOOKUP($A26,Price_Reference!$A$1:$D$758,4,FALSE),F25)</f>
        <v>32.85</v>
      </c>
      <c r="G26">
        <f>VLOOKUP(A26,'[1]LGC_Spot (2)'!$M$1200:$N$2323,2,FALSE)</f>
        <v>47.5</v>
      </c>
    </row>
    <row r="27" spans="1:7" x14ac:dyDescent="0.25">
      <c r="A27" s="2">
        <f>'[1]ACCU Data'!$F1016</f>
        <v>44698</v>
      </c>
      <c r="B27">
        <f>VLOOKUP(A27,'[1]ACCU Data'!$F$990:$G$1463,2,FALSE)</f>
        <v>29.5</v>
      </c>
      <c r="C27">
        <f>VLOOKUP(A27,'[1]NZU Data (2)'!$G$2:$H$4483,2,FALSE)</f>
        <v>76.599999999999994</v>
      </c>
      <c r="D27">
        <f>IFERROR(VLOOKUP($A27,Price_Reference!$A$1:$C$758,2,FALSE),D26)</f>
        <v>91.329989999999995</v>
      </c>
      <c r="E27">
        <f>IFERROR(VLOOKUP($A27,Price_Reference!$A$1:$C$758,3,FALSE),E26)</f>
        <v>85.5</v>
      </c>
      <c r="F27">
        <f>IFERROR(VLOOKUP($A27,Price_Reference!$A$1:$D$758,4,FALSE),F26)</f>
        <v>33.33</v>
      </c>
      <c r="G27">
        <f>VLOOKUP(A27,'[1]LGC_Spot (2)'!$M$1200:$N$2323,2,FALSE)</f>
        <v>47.5</v>
      </c>
    </row>
    <row r="28" spans="1:7" x14ac:dyDescent="0.25">
      <c r="A28" s="2">
        <f>'[1]ACCU Data'!$F1017</f>
        <v>44699</v>
      </c>
      <c r="B28">
        <f>VLOOKUP(A28,'[1]ACCU Data'!$F$990:$G$1463,2,FALSE)</f>
        <v>29.5</v>
      </c>
      <c r="C28">
        <f>VLOOKUP(A28,'[1]NZU Data (2)'!$G$2:$H$4483,2,FALSE)</f>
        <v>76.42</v>
      </c>
      <c r="D28">
        <f>IFERROR(VLOOKUP($A28,Price_Reference!$A$1:$C$758,2,FALSE),D27)</f>
        <v>84.27</v>
      </c>
      <c r="E28">
        <f>IFERROR(VLOOKUP($A28,Price_Reference!$A$1:$C$758,3,FALSE),E27)</f>
        <v>83.07</v>
      </c>
      <c r="F28">
        <f>IFERROR(VLOOKUP($A28,Price_Reference!$A$1:$D$758,4,FALSE),F27)</f>
        <v>33.43</v>
      </c>
      <c r="G28">
        <f>VLOOKUP(A28,'[1]LGC_Spot (2)'!$M$1200:$N$2323,2,FALSE)</f>
        <v>47.6</v>
      </c>
    </row>
    <row r="29" spans="1:7" x14ac:dyDescent="0.25">
      <c r="A29" s="2">
        <f>'[1]ACCU Data'!$F1018</f>
        <v>44700</v>
      </c>
      <c r="B29">
        <f>VLOOKUP(A29,'[1]ACCU Data'!$F$990:$G$1463,2,FALSE)</f>
        <v>29.6</v>
      </c>
      <c r="C29">
        <f>VLOOKUP(A29,'[1]NZU Data (2)'!$G$2:$H$4483,2,FALSE)</f>
        <v>76.47</v>
      </c>
      <c r="D29">
        <f>IFERROR(VLOOKUP($A29,Price_Reference!$A$1:$C$758,2,FALSE),D28)</f>
        <v>82.82</v>
      </c>
      <c r="E29">
        <f>IFERROR(VLOOKUP($A29,Price_Reference!$A$1:$C$758,3,FALSE),E28)</f>
        <v>83.45</v>
      </c>
      <c r="F29">
        <f>IFERROR(VLOOKUP($A29,Price_Reference!$A$1:$D$758,4,FALSE),F28)</f>
        <v>33.29</v>
      </c>
      <c r="G29">
        <f>VLOOKUP(A29,'[1]LGC_Spot (2)'!$M$1200:$N$2323,2,FALSE)</f>
        <v>47.6</v>
      </c>
    </row>
    <row r="30" spans="1:7" x14ac:dyDescent="0.25">
      <c r="A30" s="2">
        <f>'[1]ACCU Data'!$F1019</f>
        <v>44701</v>
      </c>
      <c r="B30">
        <f>VLOOKUP(A30,'[1]ACCU Data'!$F$990:$G$1463,2,FALSE)</f>
        <v>30</v>
      </c>
      <c r="C30">
        <f>VLOOKUP(A30,'[1]NZU Data (2)'!$G$2:$H$4483,2,FALSE)</f>
        <v>76.900000000000006</v>
      </c>
      <c r="D30">
        <f>IFERROR(VLOOKUP($A30,Price_Reference!$A$1:$C$758,2,FALSE),D29)</f>
        <v>80.05</v>
      </c>
      <c r="E30">
        <f>IFERROR(VLOOKUP($A30,Price_Reference!$A$1:$C$758,3,FALSE),E29)</f>
        <v>82.37</v>
      </c>
      <c r="F30">
        <f>IFERROR(VLOOKUP($A30,Price_Reference!$A$1:$D$758,4,FALSE),F29)</f>
        <v>33.35</v>
      </c>
      <c r="G30">
        <f>VLOOKUP(A30,'[1]LGC_Spot (2)'!$M$1200:$N$2323,2,FALSE)</f>
        <v>47.65</v>
      </c>
    </row>
    <row r="31" spans="1:7" x14ac:dyDescent="0.25">
      <c r="A31" s="2">
        <f>'[1]ACCU Data'!$F1020</f>
        <v>44704</v>
      </c>
      <c r="B31">
        <f>VLOOKUP(A31,'[1]ACCU Data'!$F$990:$G$1463,2,FALSE)</f>
        <v>35.5</v>
      </c>
      <c r="C31">
        <f>VLOOKUP(A31,'[1]NZU Data (2)'!$G$2:$H$4483,2,FALSE)</f>
        <v>77.05</v>
      </c>
      <c r="D31">
        <f>IFERROR(VLOOKUP($A31,Price_Reference!$A$1:$C$758,2,FALSE),D30)</f>
        <v>77.81</v>
      </c>
      <c r="E31">
        <f>IFERROR(VLOOKUP($A31,Price_Reference!$A$1:$C$758,3,FALSE),E30)</f>
        <v>80.099999999999994</v>
      </c>
      <c r="F31">
        <f>IFERROR(VLOOKUP($A31,Price_Reference!$A$1:$D$758,4,FALSE),F30)</f>
        <v>33.58</v>
      </c>
      <c r="G31">
        <f>VLOOKUP(A31,'[1]LGC_Spot (2)'!$M$1200:$N$2323,2,FALSE)</f>
        <v>48.25</v>
      </c>
    </row>
    <row r="32" spans="1:7" x14ac:dyDescent="0.25">
      <c r="A32" s="2">
        <f>'[1]ACCU Data'!$F1021</f>
        <v>44705</v>
      </c>
      <c r="B32">
        <f>VLOOKUP(A32,'[1]ACCU Data'!$F$990:$G$1463,2,FALSE)</f>
        <v>36</v>
      </c>
      <c r="C32">
        <f>VLOOKUP(A32,'[1]NZU Data (2)'!$G$2:$H$4483,2,FALSE)</f>
        <v>77.099999999999994</v>
      </c>
      <c r="D32">
        <f>IFERROR(VLOOKUP($A32,Price_Reference!$A$1:$C$758,2,FALSE),D31)</f>
        <v>80.98</v>
      </c>
      <c r="E32">
        <f>IFERROR(VLOOKUP($A32,Price_Reference!$A$1:$C$758,3,FALSE),E31)</f>
        <v>80.400000000000006</v>
      </c>
      <c r="F32">
        <f>IFERROR(VLOOKUP($A32,Price_Reference!$A$1:$D$758,4,FALSE),F31)</f>
        <v>33.81</v>
      </c>
      <c r="G32">
        <f>VLOOKUP(A32,'[1]LGC_Spot (2)'!$M$1200:$N$2323,2,FALSE)</f>
        <v>48</v>
      </c>
    </row>
    <row r="33" spans="1:7" x14ac:dyDescent="0.25">
      <c r="A33" s="2">
        <f>'[1]ACCU Data'!$F1022</f>
        <v>44706</v>
      </c>
      <c r="B33">
        <f>VLOOKUP(A33,'[1]ACCU Data'!$F$990:$G$1463,2,FALSE)</f>
        <v>36</v>
      </c>
      <c r="C33">
        <f>VLOOKUP(A33,'[1]NZU Data (2)'!$G$2:$H$4483,2,FALSE)</f>
        <v>77</v>
      </c>
      <c r="D33">
        <f>IFERROR(VLOOKUP($A33,Price_Reference!$A$1:$C$758,2,FALSE),D32)</f>
        <v>81.040000000000006</v>
      </c>
      <c r="E33">
        <f>IFERROR(VLOOKUP($A33,Price_Reference!$A$1:$C$758,3,FALSE),E32)</f>
        <v>80.31</v>
      </c>
      <c r="F33">
        <f>IFERROR(VLOOKUP($A33,Price_Reference!$A$1:$D$758,4,FALSE),F32)</f>
        <v>34.200000000000003</v>
      </c>
      <c r="G33">
        <f>VLOOKUP(A33,'[1]LGC_Spot (2)'!$M$1200:$N$2323,2,FALSE)</f>
        <v>48</v>
      </c>
    </row>
    <row r="34" spans="1:7" x14ac:dyDescent="0.25">
      <c r="A34" s="2">
        <f>'[1]ACCU Data'!$F1023</f>
        <v>44707</v>
      </c>
      <c r="B34">
        <f>VLOOKUP(A34,'[1]ACCU Data'!$F$990:$G$1463,2,FALSE)</f>
        <v>36</v>
      </c>
      <c r="C34">
        <f>VLOOKUP(A34,'[1]NZU Data (2)'!$G$2:$H$4483,2,FALSE)</f>
        <v>77</v>
      </c>
      <c r="D34">
        <f>IFERROR(VLOOKUP($A34,Price_Reference!$A$1:$C$758,2,FALSE),D33)</f>
        <v>84.4</v>
      </c>
      <c r="E34">
        <f>IFERROR(VLOOKUP($A34,Price_Reference!$A$1:$C$758,3,FALSE),E33)</f>
        <v>82.47</v>
      </c>
      <c r="F34">
        <f>IFERROR(VLOOKUP($A34,Price_Reference!$A$1:$D$758,4,FALSE),F33)</f>
        <v>34.520000000000003</v>
      </c>
      <c r="G34">
        <f>VLOOKUP(A34,'[1]LGC_Spot (2)'!$M$1200:$N$2323,2,FALSE)</f>
        <v>48</v>
      </c>
    </row>
    <row r="35" spans="1:7" x14ac:dyDescent="0.25">
      <c r="A35" s="2">
        <f>'[1]ACCU Data'!$F1024</f>
        <v>44708</v>
      </c>
      <c r="B35">
        <f>VLOOKUP(A35,'[1]ACCU Data'!$F$990:$G$1463,2,FALSE)</f>
        <v>35.5</v>
      </c>
      <c r="C35">
        <f>VLOOKUP(A35,'[1]NZU Data (2)'!$G$2:$H$4483,2,FALSE)</f>
        <v>77.2</v>
      </c>
      <c r="D35">
        <f>IFERROR(VLOOKUP($A35,Price_Reference!$A$1:$C$758,2,FALSE),D34)</f>
        <v>83.84</v>
      </c>
      <c r="E35">
        <f>IFERROR(VLOOKUP($A35,Price_Reference!$A$1:$C$758,3,FALSE),E34)</f>
        <v>82.189989999999995</v>
      </c>
      <c r="F35">
        <f>IFERROR(VLOOKUP($A35,Price_Reference!$A$1:$D$758,4,FALSE),F34)</f>
        <v>35.01</v>
      </c>
      <c r="G35">
        <f>VLOOKUP(A35,'[1]LGC_Spot (2)'!$M$1200:$N$2323,2,FALSE)</f>
        <v>48</v>
      </c>
    </row>
    <row r="36" spans="1:7" x14ac:dyDescent="0.25">
      <c r="A36" s="2">
        <f>'[1]ACCU Data'!$F1025</f>
        <v>44711</v>
      </c>
      <c r="B36">
        <f>VLOOKUP(A36,'[1]ACCU Data'!$F$990:$G$1463,2,FALSE)</f>
        <v>35.5</v>
      </c>
      <c r="C36">
        <f>VLOOKUP(A36,'[1]NZU Data (2)'!$G$2:$H$4483,2,FALSE)</f>
        <v>77</v>
      </c>
      <c r="D36">
        <f>IFERROR(VLOOKUP($A36,Price_Reference!$A$1:$C$758,2,FALSE),D35)</f>
        <v>83.61</v>
      </c>
      <c r="E36">
        <f>IFERROR(VLOOKUP($A36,Price_Reference!$A$1:$C$758,3,FALSE),E35)</f>
        <v>81.17</v>
      </c>
      <c r="F36">
        <f>IFERROR(VLOOKUP($A36,Price_Reference!$A$1:$D$758,4,FALSE),F35)</f>
        <v>35.01</v>
      </c>
      <c r="G36">
        <f>VLOOKUP(A36,'[1]LGC_Spot (2)'!$M$1200:$N$2323,2,FALSE)</f>
        <v>47.75</v>
      </c>
    </row>
    <row r="37" spans="1:7" x14ac:dyDescent="0.25">
      <c r="A37" s="2">
        <f>'[1]ACCU Data'!$F1026</f>
        <v>44712</v>
      </c>
      <c r="B37">
        <f>VLOOKUP(A37,'[1]ACCU Data'!$F$990:$G$1463,2,FALSE)</f>
        <v>35.5</v>
      </c>
      <c r="C37">
        <f>VLOOKUP(A37,'[1]NZU Data (2)'!$G$2:$H$4483,2,FALSE)</f>
        <v>76.87</v>
      </c>
      <c r="D37">
        <f>IFERROR(VLOOKUP($A37,Price_Reference!$A$1:$C$758,2,FALSE),D36)</f>
        <v>83.66</v>
      </c>
      <c r="E37">
        <f>IFERROR(VLOOKUP($A37,Price_Reference!$A$1:$C$758,3,FALSE),E36)</f>
        <v>82.59</v>
      </c>
      <c r="F37">
        <f>IFERROR(VLOOKUP($A37,Price_Reference!$A$1:$D$758,4,FALSE),F36)</f>
        <v>35.200000000000003</v>
      </c>
      <c r="G37">
        <f>VLOOKUP(A37,'[1]LGC_Spot (2)'!$M$1200:$N$2323,2,FALSE)</f>
        <v>47.5</v>
      </c>
    </row>
    <row r="38" spans="1:7" x14ac:dyDescent="0.25">
      <c r="A38" s="2">
        <f>'[1]ACCU Data'!$F1027</f>
        <v>44713</v>
      </c>
      <c r="B38">
        <f>VLOOKUP(A38,'[1]ACCU Data'!$F$990:$G$1463,2,FALSE)</f>
        <v>35.5</v>
      </c>
      <c r="C38">
        <f>VLOOKUP(A38,'[1]NZU Data (2)'!$G$2:$H$4483,2,FALSE)</f>
        <v>76.849999999999994</v>
      </c>
      <c r="D38">
        <f>IFERROR(VLOOKUP($A38,Price_Reference!$A$1:$C$758,2,FALSE),D37)</f>
        <v>85.72</v>
      </c>
      <c r="E38">
        <f>IFERROR(VLOOKUP($A38,Price_Reference!$A$1:$C$758,3,FALSE),E37)</f>
        <v>82.66</v>
      </c>
      <c r="F38">
        <f>IFERROR(VLOOKUP($A38,Price_Reference!$A$1:$D$758,4,FALSE),F37)</f>
        <v>35.75</v>
      </c>
      <c r="G38">
        <f>VLOOKUP(A38,'[1]LGC_Spot (2)'!$M$1200:$N$2323,2,FALSE)</f>
        <v>47.75</v>
      </c>
    </row>
    <row r="39" spans="1:7" x14ac:dyDescent="0.25">
      <c r="A39" s="2">
        <f>'[1]ACCU Data'!$F1028</f>
        <v>44714</v>
      </c>
      <c r="B39">
        <f>VLOOKUP(A39,'[1]ACCU Data'!$F$990:$G$1463,2,FALSE)</f>
        <v>35.5</v>
      </c>
      <c r="C39">
        <f>VLOOKUP(A39,'[1]NZU Data (2)'!$G$2:$H$4483,2,FALSE)</f>
        <v>77.099999999999994</v>
      </c>
      <c r="D39">
        <f>IFERROR(VLOOKUP($A39,Price_Reference!$A$1:$C$758,2,FALSE),D38)</f>
        <v>85.98</v>
      </c>
      <c r="E39">
        <f>IFERROR(VLOOKUP($A39,Price_Reference!$A$1:$C$758,3,FALSE),E38)</f>
        <v>82.66</v>
      </c>
      <c r="F39">
        <f>IFERROR(VLOOKUP($A39,Price_Reference!$A$1:$D$758,4,FALSE),F38)</f>
        <v>35.369999999999997</v>
      </c>
      <c r="G39">
        <f>VLOOKUP(A39,'[1]LGC_Spot (2)'!$M$1200:$N$2323,2,FALSE)</f>
        <v>47.75</v>
      </c>
    </row>
    <row r="40" spans="1:7" x14ac:dyDescent="0.25">
      <c r="A40" s="2">
        <f>'[1]ACCU Data'!$F1029</f>
        <v>44715</v>
      </c>
      <c r="B40">
        <f>VLOOKUP(A40,'[1]ACCU Data'!$F$990:$G$1463,2,FALSE)</f>
        <v>35.5</v>
      </c>
      <c r="C40">
        <f>VLOOKUP(A40,'[1]NZU Data (2)'!$G$2:$H$4483,2,FALSE)</f>
        <v>76.8</v>
      </c>
      <c r="D40">
        <f>IFERROR(VLOOKUP($A40,Price_Reference!$A$1:$C$758,2,FALSE),D39)</f>
        <v>86.5</v>
      </c>
      <c r="E40">
        <f>IFERROR(VLOOKUP($A40,Price_Reference!$A$1:$C$758,3,FALSE),E39)</f>
        <v>82.66</v>
      </c>
      <c r="F40">
        <f>IFERROR(VLOOKUP($A40,Price_Reference!$A$1:$D$758,4,FALSE),F39)</f>
        <v>35.25</v>
      </c>
      <c r="G40">
        <f>VLOOKUP(A40,'[1]LGC_Spot (2)'!$M$1200:$N$2323,2,FALSE)</f>
        <v>48</v>
      </c>
    </row>
    <row r="41" spans="1:7" x14ac:dyDescent="0.25">
      <c r="A41" s="2">
        <f>'[1]ACCU Data'!$F1030</f>
        <v>44718</v>
      </c>
      <c r="B41">
        <f>VLOOKUP(A41,'[1]ACCU Data'!$F$990:$G$1463,2,FALSE)</f>
        <v>35.5</v>
      </c>
      <c r="C41">
        <v>76.8</v>
      </c>
      <c r="D41">
        <f>IFERROR(VLOOKUP($A41,Price_Reference!$A$1:$C$758,2,FALSE),D40)</f>
        <v>81.08</v>
      </c>
      <c r="E41">
        <f>IFERROR(VLOOKUP($A41,Price_Reference!$A$1:$C$758,3,FALSE),E40)</f>
        <v>81.8</v>
      </c>
      <c r="F41">
        <f>IFERROR(VLOOKUP($A41,Price_Reference!$A$1:$D$758,4,FALSE),F40)</f>
        <v>34.799999999999997</v>
      </c>
      <c r="G41">
        <f>VLOOKUP(A41,'[1]LGC_Spot (2)'!$M$1200:$N$2323,2,FALSE)</f>
        <v>48</v>
      </c>
    </row>
    <row r="42" spans="1:7" x14ac:dyDescent="0.25">
      <c r="A42" s="2">
        <f>'[1]ACCU Data'!$F1031</f>
        <v>44719</v>
      </c>
      <c r="B42">
        <f>VLOOKUP(A42,'[1]ACCU Data'!$F$990:$G$1463,2,FALSE)</f>
        <v>35.5</v>
      </c>
      <c r="C42">
        <f>VLOOKUP(A42,'[1]NZU Data (2)'!$G$2:$H$4483,2,FALSE)</f>
        <v>76.900000000000006</v>
      </c>
      <c r="D42">
        <f>IFERROR(VLOOKUP($A42,Price_Reference!$A$1:$C$758,2,FALSE),D41)</f>
        <v>80.98</v>
      </c>
      <c r="E42">
        <f>IFERROR(VLOOKUP($A42,Price_Reference!$A$1:$C$758,3,FALSE),E41)</f>
        <v>82.56</v>
      </c>
      <c r="F42">
        <f>IFERROR(VLOOKUP($A42,Price_Reference!$A$1:$D$758,4,FALSE),F41)</f>
        <v>34.78</v>
      </c>
      <c r="G42">
        <f>VLOOKUP(A42,'[1]LGC_Spot (2)'!$M$1200:$N$2323,2,FALSE)</f>
        <v>48</v>
      </c>
    </row>
    <row r="43" spans="1:7" x14ac:dyDescent="0.25">
      <c r="A43" s="2">
        <f>'[1]ACCU Data'!$F1032</f>
        <v>44720</v>
      </c>
      <c r="B43">
        <f>VLOOKUP(A43,'[1]ACCU Data'!$F$990:$G$1463,2,FALSE)</f>
        <v>35.25</v>
      </c>
      <c r="C43">
        <f>VLOOKUP(A43,'[1]NZU Data (2)'!$G$2:$H$4483,2,FALSE)</f>
        <v>76.8</v>
      </c>
      <c r="D43">
        <f>IFERROR(VLOOKUP($A43,Price_Reference!$A$1:$C$758,2,FALSE),D42)</f>
        <v>79.489999999999995</v>
      </c>
      <c r="E43">
        <f>IFERROR(VLOOKUP($A43,Price_Reference!$A$1:$C$758,3,FALSE),E42)</f>
        <v>81.78</v>
      </c>
      <c r="F43">
        <f>IFERROR(VLOOKUP($A43,Price_Reference!$A$1:$D$758,4,FALSE),F42)</f>
        <v>35.43</v>
      </c>
      <c r="G43">
        <f>VLOOKUP(A43,'[1]LGC_Spot (2)'!$M$1200:$N$2323,2,FALSE)</f>
        <v>48.2</v>
      </c>
    </row>
    <row r="44" spans="1:7" x14ac:dyDescent="0.25">
      <c r="A44" s="2">
        <f>'[1]ACCU Data'!$F1033</f>
        <v>44721</v>
      </c>
      <c r="B44">
        <f>VLOOKUP(A44,'[1]ACCU Data'!$F$990:$G$1463,2,FALSE)</f>
        <v>35.25</v>
      </c>
      <c r="C44">
        <f>VLOOKUP(A44,'[1]NZU Data (2)'!$G$2:$H$4483,2,FALSE)</f>
        <v>76.599999999999994</v>
      </c>
      <c r="D44">
        <f>IFERROR(VLOOKUP($A44,Price_Reference!$A$1:$C$758,2,FALSE),D43)</f>
        <v>80.680000000000007</v>
      </c>
      <c r="E44">
        <f>IFERROR(VLOOKUP($A44,Price_Reference!$A$1:$C$758,3,FALSE),E43)</f>
        <v>82.24</v>
      </c>
      <c r="F44">
        <f>IFERROR(VLOOKUP($A44,Price_Reference!$A$1:$D$758,4,FALSE),F43)</f>
        <v>35.39</v>
      </c>
      <c r="G44">
        <f>VLOOKUP(A44,'[1]LGC_Spot (2)'!$M$1200:$N$2323,2,FALSE)</f>
        <v>48.75</v>
      </c>
    </row>
    <row r="45" spans="1:7" x14ac:dyDescent="0.25">
      <c r="A45" s="2">
        <f>'[1]ACCU Data'!$F1034</f>
        <v>44722</v>
      </c>
      <c r="B45">
        <f>VLOOKUP(A45,'[1]ACCU Data'!$F$990:$G$1463,2,FALSE)</f>
        <v>35.25</v>
      </c>
      <c r="C45">
        <f>VLOOKUP(A45,'[1]NZU Data (2)'!$G$2:$H$4483,2,FALSE)</f>
        <v>76.599999999999994</v>
      </c>
      <c r="D45">
        <f>IFERROR(VLOOKUP($A45,Price_Reference!$A$1:$C$758,2,FALSE),D44)</f>
        <v>81.53</v>
      </c>
      <c r="E45">
        <f>IFERROR(VLOOKUP($A45,Price_Reference!$A$1:$C$758,3,FALSE),E44)</f>
        <v>81.75</v>
      </c>
      <c r="F45">
        <f>IFERROR(VLOOKUP($A45,Price_Reference!$A$1:$D$758,4,FALSE),F44)</f>
        <v>35.409999999999997</v>
      </c>
      <c r="G45">
        <f>VLOOKUP(A45,'[1]LGC_Spot (2)'!$M$1200:$N$2323,2,FALSE)</f>
        <v>48.75</v>
      </c>
    </row>
    <row r="46" spans="1:7" x14ac:dyDescent="0.25">
      <c r="A46" s="2">
        <f>'[1]ACCU Data'!$F1035</f>
        <v>44725</v>
      </c>
      <c r="B46">
        <f>VLOOKUP(A46,'[1]ACCU Data'!$F$990:$G$1463,2,FALSE)</f>
        <v>35.25</v>
      </c>
      <c r="C46">
        <f>VLOOKUP(A46,'[1]NZU Data (2)'!$G$2:$H$4483,2,FALSE)</f>
        <v>76.400000000000006</v>
      </c>
      <c r="D46">
        <f>IFERROR(VLOOKUP($A46,Price_Reference!$A$1:$C$758,2,FALSE),D45)</f>
        <v>81.2</v>
      </c>
      <c r="E46">
        <f>IFERROR(VLOOKUP($A46,Price_Reference!$A$1:$C$758,3,FALSE),E45)</f>
        <v>81.2</v>
      </c>
      <c r="F46">
        <f>IFERROR(VLOOKUP($A46,Price_Reference!$A$1:$D$758,4,FALSE),F45)</f>
        <v>34.76</v>
      </c>
      <c r="G46">
        <f>VLOOKUP(A46,'[1]LGC_Spot (2)'!$M$1200:$N$2323,2,FALSE)</f>
        <v>48.75</v>
      </c>
    </row>
    <row r="47" spans="1:7" x14ac:dyDescent="0.25">
      <c r="A47" s="2">
        <f>'[1]ACCU Data'!$F1036</f>
        <v>44726</v>
      </c>
      <c r="B47">
        <f>VLOOKUP(A47,'[1]ACCU Data'!$F$990:$G$1463,2,FALSE)</f>
        <v>35.25</v>
      </c>
      <c r="C47">
        <f>VLOOKUP(A47,'[1]NZU Data (2)'!$G$2:$H$4483,2,FALSE)</f>
        <v>75.7</v>
      </c>
      <c r="D47">
        <f>IFERROR(VLOOKUP($A47,Price_Reference!$A$1:$C$758,2,FALSE),D46)</f>
        <v>83.78</v>
      </c>
      <c r="E47">
        <f>IFERROR(VLOOKUP($A47,Price_Reference!$A$1:$C$758,3,FALSE),E46)</f>
        <v>82.11</v>
      </c>
      <c r="F47">
        <f>IFERROR(VLOOKUP($A47,Price_Reference!$A$1:$D$758,4,FALSE),F46)</f>
        <v>34.14</v>
      </c>
      <c r="G47">
        <f>VLOOKUP(A47,'[1]LGC_Spot (2)'!$M$1200:$N$2323,2,FALSE)</f>
        <v>48.8</v>
      </c>
    </row>
    <row r="48" spans="1:7" x14ac:dyDescent="0.25">
      <c r="A48" s="2">
        <f>'[1]ACCU Data'!$F1037</f>
        <v>44727</v>
      </c>
      <c r="B48">
        <f>VLOOKUP(A48,'[1]ACCU Data'!$F$990:$G$1463,2,FALSE)</f>
        <v>35.25</v>
      </c>
      <c r="C48">
        <f>VLOOKUP(A48,'[1]NZU Data (2)'!$G$2:$H$4483,2,FALSE)</f>
        <v>77</v>
      </c>
      <c r="D48">
        <f>IFERROR(VLOOKUP($A48,Price_Reference!$A$1:$C$758,2,FALSE),D47)</f>
        <v>85.83</v>
      </c>
      <c r="E48">
        <f>IFERROR(VLOOKUP($A48,Price_Reference!$A$1:$C$758,3,FALSE),E47)</f>
        <v>82.37</v>
      </c>
      <c r="F48">
        <f>IFERROR(VLOOKUP($A48,Price_Reference!$A$1:$D$758,4,FALSE),F47)</f>
        <v>34.229999999999997</v>
      </c>
      <c r="G48">
        <f>VLOOKUP(A48,'[1]LGC_Spot (2)'!$M$1200:$N$2323,2,FALSE)</f>
        <v>48.8</v>
      </c>
    </row>
    <row r="49" spans="1:7" x14ac:dyDescent="0.25">
      <c r="A49" s="2">
        <f>'[1]ACCU Data'!$F1038</f>
        <v>44728</v>
      </c>
      <c r="B49">
        <f>VLOOKUP(A49,'[1]ACCU Data'!$F$990:$G$1463,2,FALSE)</f>
        <v>35.25</v>
      </c>
      <c r="C49">
        <f>VLOOKUP(A49,'[1]NZU Data (2)'!$G$2:$H$4483,2,FALSE)</f>
        <v>76.849999999999994</v>
      </c>
      <c r="D49">
        <f>IFERROR(VLOOKUP($A49,Price_Reference!$A$1:$C$758,2,FALSE),D48)</f>
        <v>82.61</v>
      </c>
      <c r="E49">
        <f>IFERROR(VLOOKUP($A49,Price_Reference!$A$1:$C$758,3,FALSE),E48)</f>
        <v>82</v>
      </c>
      <c r="F49">
        <f>IFERROR(VLOOKUP($A49,Price_Reference!$A$1:$D$758,4,FALSE),F48)</f>
        <v>33.71</v>
      </c>
      <c r="G49">
        <f>VLOOKUP(A49,'[1]LGC_Spot (2)'!$M$1200:$N$2323,2,FALSE)</f>
        <v>49.25</v>
      </c>
    </row>
    <row r="50" spans="1:7" x14ac:dyDescent="0.25">
      <c r="A50" s="2">
        <f>'[1]ACCU Data'!$F1039</f>
        <v>44729</v>
      </c>
      <c r="B50">
        <f>VLOOKUP(A50,'[1]ACCU Data'!$F$990:$G$1463,2,FALSE)</f>
        <v>35.25</v>
      </c>
      <c r="C50">
        <f>VLOOKUP(A50,'[1]NZU Data (2)'!$G$2:$H$4483,2,FALSE)</f>
        <v>76.599999999999994</v>
      </c>
      <c r="D50">
        <f>IFERROR(VLOOKUP($A50,Price_Reference!$A$1:$C$758,2,FALSE),D49)</f>
        <v>81.99</v>
      </c>
      <c r="E50">
        <f>IFERROR(VLOOKUP($A50,Price_Reference!$A$1:$C$758,3,FALSE),E49)</f>
        <v>81.349999999999994</v>
      </c>
      <c r="F50">
        <f>IFERROR(VLOOKUP($A50,Price_Reference!$A$1:$D$758,4,FALSE),F49)</f>
        <v>33.5</v>
      </c>
      <c r="G50">
        <f>VLOOKUP(A50,'[1]LGC_Spot (2)'!$M$1200:$N$2323,2,FALSE)</f>
        <v>49.5</v>
      </c>
    </row>
    <row r="51" spans="1:7" x14ac:dyDescent="0.25">
      <c r="A51" s="2">
        <f>'[1]ACCU Data'!$F1040</f>
        <v>44732</v>
      </c>
      <c r="B51">
        <f>VLOOKUP(A51,'[1]ACCU Data'!$F$990:$G$1463,2,FALSE)</f>
        <v>35.25</v>
      </c>
      <c r="C51">
        <f>VLOOKUP(A51,'[1]NZU Data (2)'!$G$2:$H$4483,2,FALSE)</f>
        <v>76.5</v>
      </c>
      <c r="D51">
        <f>IFERROR(VLOOKUP($A51,Price_Reference!$A$1:$C$758,2,FALSE),D50)</f>
        <v>83.59</v>
      </c>
      <c r="E51">
        <f>IFERROR(VLOOKUP($A51,Price_Reference!$A$1:$C$758,3,FALSE),E50)</f>
        <v>81.98</v>
      </c>
      <c r="F51">
        <f>IFERROR(VLOOKUP($A51,Price_Reference!$A$1:$D$758,4,FALSE),F50)</f>
        <v>33.5</v>
      </c>
      <c r="G51">
        <f>VLOOKUP(A51,'[1]LGC_Spot (2)'!$M$1200:$N$2323,2,FALSE)</f>
        <v>49.5</v>
      </c>
    </row>
    <row r="52" spans="1:7" x14ac:dyDescent="0.25">
      <c r="A52" s="2">
        <f>'[1]ACCU Data'!$F1041</f>
        <v>44733</v>
      </c>
      <c r="B52">
        <f>VLOOKUP(A52,'[1]ACCU Data'!$F$990:$G$1463,2,FALSE)</f>
        <v>35.25</v>
      </c>
      <c r="C52">
        <f>VLOOKUP(A52,'[1]NZU Data (2)'!$G$2:$H$4483,2,FALSE)</f>
        <v>76.5</v>
      </c>
      <c r="D52">
        <f>IFERROR(VLOOKUP($A52,Price_Reference!$A$1:$C$758,2,FALSE),D51)</f>
        <v>84.27</v>
      </c>
      <c r="E52">
        <f>IFERROR(VLOOKUP($A52,Price_Reference!$A$1:$C$758,3,FALSE),E51)</f>
        <v>81.5</v>
      </c>
      <c r="F52">
        <f>IFERROR(VLOOKUP($A52,Price_Reference!$A$1:$D$758,4,FALSE),F51)</f>
        <v>33.08</v>
      </c>
      <c r="G52">
        <f>VLOOKUP(A52,'[1]LGC_Spot (2)'!$M$1200:$N$2323,2,FALSE)</f>
        <v>50.25</v>
      </c>
    </row>
    <row r="53" spans="1:7" x14ac:dyDescent="0.25">
      <c r="A53" s="2">
        <f>'[1]ACCU Data'!$F1042</f>
        <v>44734</v>
      </c>
      <c r="B53">
        <f>VLOOKUP(A53,'[1]ACCU Data'!$F$990:$G$1463,2,FALSE)</f>
        <v>35.25</v>
      </c>
      <c r="C53">
        <f>VLOOKUP(A53,'[1]NZU Data (2)'!$G$2:$H$4483,2,FALSE)</f>
        <v>76.25</v>
      </c>
      <c r="D53">
        <f>IFERROR(VLOOKUP($A53,Price_Reference!$A$1:$C$758,2,FALSE),D52)</f>
        <v>81.42</v>
      </c>
      <c r="E53">
        <f>IFERROR(VLOOKUP($A53,Price_Reference!$A$1:$C$758,3,FALSE),E52)</f>
        <v>80.38</v>
      </c>
      <c r="F53">
        <f>IFERROR(VLOOKUP($A53,Price_Reference!$A$1:$D$758,4,FALSE),F52)</f>
        <v>32.270000000000003</v>
      </c>
      <c r="G53">
        <f>VLOOKUP(A53,'[1]LGC_Spot (2)'!$M$1200:$N$2323,2,FALSE)</f>
        <v>50.25</v>
      </c>
    </row>
    <row r="54" spans="1:7" x14ac:dyDescent="0.25">
      <c r="A54" s="2">
        <f>'[1]ACCU Data'!$F1043</f>
        <v>44735</v>
      </c>
      <c r="B54">
        <f>VLOOKUP(A54,'[1]ACCU Data'!$F$990:$G$1463,2,FALSE)</f>
        <v>35.25</v>
      </c>
      <c r="C54">
        <f>VLOOKUP(A54,'[1]NZU Data (2)'!$G$2:$H$4483,2,FALSE)</f>
        <v>76</v>
      </c>
      <c r="D54">
        <f>IFERROR(VLOOKUP($A54,Price_Reference!$A$1:$C$758,2,FALSE),D53)</f>
        <v>83.67</v>
      </c>
      <c r="E54">
        <f>IFERROR(VLOOKUP($A54,Price_Reference!$A$1:$C$758,3,FALSE),E53)</f>
        <v>80.28</v>
      </c>
      <c r="F54">
        <f>IFERROR(VLOOKUP($A54,Price_Reference!$A$1:$D$758,4,FALSE),F53)</f>
        <v>32.06</v>
      </c>
      <c r="G54">
        <f>VLOOKUP(A54,'[1]LGC_Spot (2)'!$M$1200:$N$2323,2,FALSE)</f>
        <v>50.25</v>
      </c>
    </row>
    <row r="55" spans="1:7" x14ac:dyDescent="0.25">
      <c r="A55" s="2">
        <f>'[1]ACCU Data'!$F1044</f>
        <v>44736</v>
      </c>
      <c r="B55">
        <f>VLOOKUP(A55,'[1]ACCU Data'!$F$990:$G$1463,2,FALSE)</f>
        <v>35.25</v>
      </c>
      <c r="C55">
        <v>76</v>
      </c>
      <c r="D55">
        <f>IFERROR(VLOOKUP($A55,Price_Reference!$A$1:$C$758,2,FALSE),D54)</f>
        <v>82.98</v>
      </c>
      <c r="E55">
        <f>IFERROR(VLOOKUP($A55,Price_Reference!$A$1:$C$758,3,FALSE),E54)</f>
        <v>80.98</v>
      </c>
      <c r="F55">
        <f>IFERROR(VLOOKUP($A55,Price_Reference!$A$1:$D$758,4,FALSE),F54)</f>
        <v>32.270000000000003</v>
      </c>
      <c r="G55">
        <f>VLOOKUP(A55,'[1]LGC_Spot (2)'!$M$1200:$N$2323,2,FALSE)</f>
        <v>50.25</v>
      </c>
    </row>
    <row r="56" spans="1:7" x14ac:dyDescent="0.25">
      <c r="A56" s="2">
        <f>'[1]ACCU Data'!$F1045</f>
        <v>44739</v>
      </c>
      <c r="B56">
        <f>VLOOKUP(A56,'[1]ACCU Data'!$F$990:$G$1463,2,FALSE)</f>
        <v>35.25</v>
      </c>
      <c r="C56">
        <f>VLOOKUP(A56,'[1]NZU Data (2)'!$G$2:$H$4483,2,FALSE)</f>
        <v>76.2</v>
      </c>
      <c r="D56">
        <f>IFERROR(VLOOKUP($A56,Price_Reference!$A$1:$C$758,2,FALSE),D55)</f>
        <v>84.59</v>
      </c>
      <c r="E56">
        <f>IFERROR(VLOOKUP($A56,Price_Reference!$A$1:$C$758,3,FALSE),E55)</f>
        <v>81.239999999999995</v>
      </c>
      <c r="F56">
        <f>IFERROR(VLOOKUP($A56,Price_Reference!$A$1:$D$758,4,FALSE),F55)</f>
        <v>32.1</v>
      </c>
      <c r="G56">
        <f>VLOOKUP(A56,'[1]LGC_Spot (2)'!$M$1200:$N$2323,2,FALSE)</f>
        <v>50.2</v>
      </c>
    </row>
    <row r="57" spans="1:7" x14ac:dyDescent="0.25">
      <c r="A57" s="2">
        <f>'[1]ACCU Data'!$F1046</f>
        <v>44740</v>
      </c>
      <c r="B57">
        <f>VLOOKUP(A57,'[1]ACCU Data'!$F$990:$G$1463,2,FALSE)</f>
        <v>35.25</v>
      </c>
      <c r="C57">
        <f>VLOOKUP(A57,'[1]NZU Data (2)'!$G$2:$H$4483,2,FALSE)</f>
        <v>76.099999999999994</v>
      </c>
      <c r="D57">
        <f>IFERROR(VLOOKUP($A57,Price_Reference!$A$1:$C$758,2,FALSE),D56)</f>
        <v>87.12</v>
      </c>
      <c r="E57">
        <f>IFERROR(VLOOKUP($A57,Price_Reference!$A$1:$C$758,3,FALSE),E56)</f>
        <v>82.85</v>
      </c>
      <c r="F57">
        <f>IFERROR(VLOOKUP($A57,Price_Reference!$A$1:$D$758,4,FALSE),F56)</f>
        <v>32.090000000000003</v>
      </c>
      <c r="G57">
        <f>VLOOKUP(A57,'[1]LGC_Spot (2)'!$M$1200:$N$2323,2,FALSE)</f>
        <v>49.8</v>
      </c>
    </row>
    <row r="58" spans="1:7" x14ac:dyDescent="0.25">
      <c r="A58" s="2">
        <f>'[1]ACCU Data'!$F1047</f>
        <v>44741</v>
      </c>
      <c r="B58">
        <f>VLOOKUP(A58,'[1]ACCU Data'!$F$990:$G$1463,2,FALSE)</f>
        <v>35.200000000000003</v>
      </c>
      <c r="C58">
        <f>VLOOKUP(A58,'[1]NZU Data (2)'!$G$2:$H$4483,2,FALSE)</f>
        <v>76</v>
      </c>
      <c r="D58">
        <f>IFERROR(VLOOKUP($A58,Price_Reference!$A$1:$C$758,2,FALSE),D57)</f>
        <v>88.07</v>
      </c>
      <c r="E58">
        <f>IFERROR(VLOOKUP($A58,Price_Reference!$A$1:$C$758,3,FALSE),E57)</f>
        <v>83.46</v>
      </c>
      <c r="F58">
        <f>IFERROR(VLOOKUP($A58,Price_Reference!$A$1:$D$758,4,FALSE),F57)</f>
        <v>32.32</v>
      </c>
      <c r="G58">
        <f>VLOOKUP(A58,'[1]LGC_Spot (2)'!$M$1200:$N$2323,2,FALSE)</f>
        <v>49.8</v>
      </c>
    </row>
    <row r="59" spans="1:7" x14ac:dyDescent="0.25">
      <c r="A59" s="2">
        <f>'[1]ACCU Data'!$F1048</f>
        <v>44742</v>
      </c>
      <c r="B59">
        <f>VLOOKUP(A59,'[1]ACCU Data'!$F$990:$G$1463,2,FALSE)</f>
        <v>35.1</v>
      </c>
      <c r="C59">
        <f>VLOOKUP(A59,'[1]NZU Data (2)'!$G$2:$H$4483,2,FALSE)</f>
        <v>76</v>
      </c>
      <c r="D59">
        <f>IFERROR(VLOOKUP($A59,Price_Reference!$A$1:$C$758,2,FALSE),D58)</f>
        <v>89.88</v>
      </c>
      <c r="E59">
        <f>IFERROR(VLOOKUP($A59,Price_Reference!$A$1:$C$758,3,FALSE),E58)</f>
        <v>84.99</v>
      </c>
      <c r="F59">
        <f>IFERROR(VLOOKUP($A59,Price_Reference!$A$1:$D$758,4,FALSE),F58)</f>
        <v>33.869999999999997</v>
      </c>
      <c r="G59">
        <f>VLOOKUP(A59,'[1]LGC_Spot (2)'!$M$1200:$N$2323,2,FALSE)</f>
        <v>49.25</v>
      </c>
    </row>
    <row r="60" spans="1:7" x14ac:dyDescent="0.25">
      <c r="A60" s="2">
        <f>'[1]ACCU Data'!$F1049</f>
        <v>44743</v>
      </c>
      <c r="B60">
        <f>VLOOKUP(A60,'[1]ACCU Data'!$F$990:$G$1463,2,FALSE)</f>
        <v>35.1</v>
      </c>
      <c r="C60">
        <f>VLOOKUP(A60,'[1]NZU Data (2)'!$G$2:$H$4483,2,FALSE)</f>
        <v>75.400000000000006</v>
      </c>
      <c r="D60">
        <f>IFERROR(VLOOKUP($A60,Price_Reference!$A$1:$C$758,2,FALSE),D59)</f>
        <v>85.3</v>
      </c>
      <c r="E60">
        <f>IFERROR(VLOOKUP($A60,Price_Reference!$A$1:$C$758,3,FALSE),E59)</f>
        <v>85.49</v>
      </c>
      <c r="F60">
        <f>IFERROR(VLOOKUP($A60,Price_Reference!$A$1:$D$758,4,FALSE),F59)</f>
        <v>33.590000000000003</v>
      </c>
      <c r="G60">
        <f>VLOOKUP(A60,'[1]LGC_Spot (2)'!$M$1200:$N$2323,2,FALSE)</f>
        <v>49.25</v>
      </c>
    </row>
    <row r="61" spans="1:7" x14ac:dyDescent="0.25">
      <c r="A61" s="2">
        <f>'[1]ACCU Data'!$F1050</f>
        <v>44746</v>
      </c>
      <c r="B61">
        <f>VLOOKUP(A61,'[1]ACCU Data'!$F$990:$G$1463,2,FALSE)</f>
        <v>35.1</v>
      </c>
      <c r="C61">
        <f>VLOOKUP(A61,'[1]NZU Data (2)'!$G$2:$H$4483,2,FALSE)</f>
        <v>75.37</v>
      </c>
      <c r="D61">
        <f>IFERROR(VLOOKUP($A61,Price_Reference!$A$1:$C$758,2,FALSE),D60)</f>
        <v>84.29</v>
      </c>
      <c r="E61">
        <f>IFERROR(VLOOKUP($A61,Price_Reference!$A$1:$C$758,3,FALSE),E60)</f>
        <v>85.38</v>
      </c>
      <c r="F61">
        <f>IFERROR(VLOOKUP($A61,Price_Reference!$A$1:$D$758,4,FALSE),F60)</f>
        <v>33.590000000000003</v>
      </c>
      <c r="G61">
        <f>VLOOKUP(A61,'[1]LGC_Spot (2)'!$M$1200:$N$2323,2,FALSE)</f>
        <v>49.25</v>
      </c>
    </row>
    <row r="62" spans="1:7" x14ac:dyDescent="0.25">
      <c r="A62" s="2">
        <f>'[1]ACCU Data'!$F1051</f>
        <v>44747</v>
      </c>
      <c r="B62">
        <f>VLOOKUP(A62,'[1]ACCU Data'!$F$990:$G$1463,2,FALSE)</f>
        <v>35</v>
      </c>
      <c r="C62">
        <f>VLOOKUP(A62,'[1]NZU Data (2)'!$G$2:$H$4483,2,FALSE)</f>
        <v>75</v>
      </c>
      <c r="D62">
        <f>IFERROR(VLOOKUP($A62,Price_Reference!$A$1:$C$758,2,FALSE),D61)</f>
        <v>82.99</v>
      </c>
      <c r="E62">
        <f>IFERROR(VLOOKUP($A62,Price_Reference!$A$1:$C$758,3,FALSE),E61)</f>
        <v>84.8</v>
      </c>
      <c r="F62">
        <f>IFERROR(VLOOKUP($A62,Price_Reference!$A$1:$D$758,4,FALSE),F61)</f>
        <v>33.15</v>
      </c>
      <c r="G62">
        <f>VLOOKUP(A62,'[1]LGC_Spot (2)'!$M$1200:$N$2323,2,FALSE)</f>
        <v>49.25</v>
      </c>
    </row>
    <row r="63" spans="1:7" x14ac:dyDescent="0.25">
      <c r="A63" s="2">
        <f>'[1]ACCU Data'!$F1052</f>
        <v>44748</v>
      </c>
      <c r="B63">
        <f>VLOOKUP(A63,'[1]ACCU Data'!$F$990:$G$1463,2,FALSE)</f>
        <v>35.25</v>
      </c>
      <c r="C63">
        <f>VLOOKUP(A63,'[1]NZU Data (2)'!$G$2:$H$4483,2,FALSE)</f>
        <v>74.75</v>
      </c>
      <c r="D63">
        <f>IFERROR(VLOOKUP($A63,Price_Reference!$A$1:$C$758,2,FALSE),D62)</f>
        <v>82.939989999999995</v>
      </c>
      <c r="E63">
        <f>IFERROR(VLOOKUP($A63,Price_Reference!$A$1:$C$758,3,FALSE),E62)</f>
        <v>83.009990000000002</v>
      </c>
      <c r="F63">
        <f>IFERROR(VLOOKUP($A63,Price_Reference!$A$1:$D$758,4,FALSE),F62)</f>
        <v>33.020000000000003</v>
      </c>
      <c r="G63">
        <f>VLOOKUP(A63,'[1]LGC_Spot (2)'!$M$1200:$N$2323,2,FALSE)</f>
        <v>50.1</v>
      </c>
    </row>
    <row r="64" spans="1:7" x14ac:dyDescent="0.25">
      <c r="A64" s="2">
        <f>'[1]ACCU Data'!$F1053</f>
        <v>44749</v>
      </c>
      <c r="B64">
        <f>VLOOKUP(A64,'[1]ACCU Data'!$F$990:$G$1463,2,FALSE)</f>
        <v>34.5</v>
      </c>
      <c r="C64">
        <f>VLOOKUP(A64,'[1]NZU Data (2)'!$G$2:$H$4483,2,FALSE)</f>
        <v>74</v>
      </c>
      <c r="D64">
        <f>IFERROR(VLOOKUP($A64,Price_Reference!$A$1:$C$758,2,FALSE),D63)</f>
        <v>84.64</v>
      </c>
      <c r="E64">
        <f>IFERROR(VLOOKUP($A64,Price_Reference!$A$1:$C$758,3,FALSE),E63)</f>
        <v>81.8</v>
      </c>
      <c r="F64">
        <f>IFERROR(VLOOKUP($A64,Price_Reference!$A$1:$D$758,4,FALSE),F63)</f>
        <v>33.119999999999997</v>
      </c>
      <c r="G64">
        <f>VLOOKUP(A64,'[1]LGC_Spot (2)'!$M$1200:$N$2323,2,FALSE)</f>
        <v>50.1</v>
      </c>
    </row>
    <row r="65" spans="1:7" x14ac:dyDescent="0.25">
      <c r="A65" s="2">
        <f>'[1]ACCU Data'!$F1054</f>
        <v>44750</v>
      </c>
      <c r="B65">
        <f>VLOOKUP(A65,'[1]ACCU Data'!$F$990:$G$1463,2,FALSE)</f>
        <v>34.5</v>
      </c>
      <c r="C65">
        <f>VLOOKUP(A65,'[1]NZU Data (2)'!$G$2:$H$4483,2,FALSE)</f>
        <v>73</v>
      </c>
      <c r="D65">
        <f>IFERROR(VLOOKUP($A65,Price_Reference!$A$1:$C$758,2,FALSE),D64)</f>
        <v>82.509990000000002</v>
      </c>
      <c r="E65">
        <f>IFERROR(VLOOKUP($A65,Price_Reference!$A$1:$C$758,3,FALSE),E64)</f>
        <v>81.5</v>
      </c>
      <c r="F65">
        <f>IFERROR(VLOOKUP($A65,Price_Reference!$A$1:$D$758,4,FALSE),F64)</f>
        <v>32.909999999999997</v>
      </c>
      <c r="G65">
        <f>VLOOKUP(A65,'[1]LGC_Spot (2)'!$M$1200:$N$2323,2,FALSE)</f>
        <v>50.5</v>
      </c>
    </row>
    <row r="66" spans="1:7" x14ac:dyDescent="0.25">
      <c r="A66" s="2">
        <f>'[1]ACCU Data'!$F1055</f>
        <v>44753</v>
      </c>
      <c r="B66">
        <f>VLOOKUP(A66,'[1]ACCU Data'!$F$990:$G$1463,2,FALSE)</f>
        <v>33.75</v>
      </c>
      <c r="C66">
        <f>VLOOKUP(A66,'[1]NZU Data (2)'!$G$2:$H$4483,2,FALSE)</f>
        <v>73</v>
      </c>
      <c r="D66">
        <f>IFERROR(VLOOKUP($A66,Price_Reference!$A$1:$C$758,2,FALSE),D65)</f>
        <v>84.07</v>
      </c>
      <c r="E66">
        <f>IFERROR(VLOOKUP($A66,Price_Reference!$A$1:$C$758,3,FALSE),E65)</f>
        <v>82.35</v>
      </c>
      <c r="F66">
        <f>IFERROR(VLOOKUP($A66,Price_Reference!$A$1:$D$758,4,FALSE),F65)</f>
        <v>32.35</v>
      </c>
      <c r="G66">
        <f>VLOOKUP(A66,'[1]LGC_Spot (2)'!$M$1200:$N$2323,2,FALSE)</f>
        <v>50.5</v>
      </c>
    </row>
    <row r="67" spans="1:7" x14ac:dyDescent="0.25">
      <c r="A67" s="2">
        <f>'[1]ACCU Data'!$F1056</f>
        <v>44754</v>
      </c>
      <c r="B67">
        <f>VLOOKUP(A67,'[1]ACCU Data'!$F$990:$G$1463,2,FALSE)</f>
        <v>31.5</v>
      </c>
      <c r="C67">
        <f>VLOOKUP(A67,'[1]NZU Data (2)'!$G$2:$H$4483,2,FALSE)</f>
        <v>72.87</v>
      </c>
      <c r="D67">
        <f>IFERROR(VLOOKUP($A67,Price_Reference!$A$1:$C$758,2,FALSE),D66)</f>
        <v>85.37</v>
      </c>
      <c r="E67">
        <f>IFERROR(VLOOKUP($A67,Price_Reference!$A$1:$C$758,3,FALSE),E66)</f>
        <v>82.54</v>
      </c>
      <c r="F67">
        <f>IFERROR(VLOOKUP($A67,Price_Reference!$A$1:$D$758,4,FALSE),F66)</f>
        <v>31.84</v>
      </c>
      <c r="G67">
        <f>VLOOKUP(A67,'[1]LGC_Spot (2)'!$M$1200:$N$2323,2,FALSE)</f>
        <v>50.5</v>
      </c>
    </row>
    <row r="68" spans="1:7" x14ac:dyDescent="0.25">
      <c r="A68" s="2">
        <f>'[1]ACCU Data'!$F1057</f>
        <v>44755</v>
      </c>
      <c r="B68">
        <f>VLOOKUP(A68,'[1]ACCU Data'!$F$990:$G$1463,2,FALSE)</f>
        <v>31</v>
      </c>
      <c r="C68">
        <f>VLOOKUP(A68,'[1]NZU Data (2)'!$G$2:$H$4483,2,FALSE)</f>
        <v>73.150000000000006</v>
      </c>
      <c r="D68">
        <f>IFERROR(VLOOKUP($A68,Price_Reference!$A$1:$C$758,2,FALSE),D67)</f>
        <v>83.59</v>
      </c>
      <c r="E68">
        <f>IFERROR(VLOOKUP($A68,Price_Reference!$A$1:$C$758,3,FALSE),E67)</f>
        <v>81.349999999999994</v>
      </c>
      <c r="F68">
        <f>IFERROR(VLOOKUP($A68,Price_Reference!$A$1:$D$758,4,FALSE),F67)</f>
        <v>31.52</v>
      </c>
      <c r="G68">
        <f>VLOOKUP(A68,'[1]LGC_Spot (2)'!$M$1200:$N$2323,2,FALSE)</f>
        <v>51.2</v>
      </c>
    </row>
    <row r="69" spans="1:7" x14ac:dyDescent="0.25">
      <c r="A69" s="2">
        <f>'[1]ACCU Data'!$F1058</f>
        <v>44756</v>
      </c>
      <c r="B69">
        <f>VLOOKUP(A69,'[1]ACCU Data'!$F$990:$G$1463,2,FALSE)</f>
        <v>31</v>
      </c>
      <c r="C69">
        <f>VLOOKUP(A69,'[1]NZU Data (2)'!$G$2:$H$4483,2,FALSE)</f>
        <v>72.8</v>
      </c>
      <c r="D69">
        <f>IFERROR(VLOOKUP($A69,Price_Reference!$A$1:$C$758,2,FALSE),D68)</f>
        <v>83.7</v>
      </c>
      <c r="E69">
        <f>IFERROR(VLOOKUP($A69,Price_Reference!$A$1:$C$758,3,FALSE),E68)</f>
        <v>81.400000000000006</v>
      </c>
      <c r="F69">
        <f>IFERROR(VLOOKUP($A69,Price_Reference!$A$1:$D$758,4,FALSE),F68)</f>
        <v>31.09</v>
      </c>
      <c r="G69">
        <f>VLOOKUP(A69,'[1]LGC_Spot (2)'!$M$1200:$N$2323,2,FALSE)</f>
        <v>51</v>
      </c>
    </row>
    <row r="70" spans="1:7" x14ac:dyDescent="0.25">
      <c r="A70" s="2">
        <f>'[1]ACCU Data'!$F1059</f>
        <v>44757</v>
      </c>
      <c r="B70">
        <f>VLOOKUP(A70,'[1]ACCU Data'!$F$990:$G$1463,2,FALSE)</f>
        <v>30</v>
      </c>
      <c r="C70">
        <f>VLOOKUP(A70,'[1]NZU Data (2)'!$G$2:$H$4483,2,FALSE)</f>
        <v>72.900000000000006</v>
      </c>
      <c r="D70">
        <f>IFERROR(VLOOKUP($A70,Price_Reference!$A$1:$C$758,2,FALSE),D69)</f>
        <v>85.09</v>
      </c>
      <c r="E70">
        <f>IFERROR(VLOOKUP($A70,Price_Reference!$A$1:$C$758,3,FALSE),E69)</f>
        <v>83.37</v>
      </c>
      <c r="F70">
        <f>IFERROR(VLOOKUP($A70,Price_Reference!$A$1:$D$758,4,FALSE),F69)</f>
        <v>30.89</v>
      </c>
      <c r="G70">
        <f>VLOOKUP(A70,'[1]LGC_Spot (2)'!$M$1200:$N$2323,2,FALSE)</f>
        <v>51</v>
      </c>
    </row>
    <row r="71" spans="1:7" x14ac:dyDescent="0.25">
      <c r="A71" s="2">
        <f>'[1]ACCU Data'!$F1060</f>
        <v>44760</v>
      </c>
      <c r="B71">
        <f>VLOOKUP(A71,'[1]ACCU Data'!$F$990:$G$1463,2,FALSE)</f>
        <v>30</v>
      </c>
      <c r="C71">
        <f>VLOOKUP(A71,'[1]NZU Data (2)'!$G$2:$H$4483,2,FALSE)</f>
        <v>72.900000000000006</v>
      </c>
      <c r="D71">
        <f>IFERROR(VLOOKUP($A71,Price_Reference!$A$1:$C$758,2,FALSE),D70)</f>
        <v>84.66</v>
      </c>
      <c r="E71">
        <f>IFERROR(VLOOKUP($A71,Price_Reference!$A$1:$C$758,3,FALSE),E70)</f>
        <v>83.95</v>
      </c>
      <c r="F71">
        <f>IFERROR(VLOOKUP($A71,Price_Reference!$A$1:$D$758,4,FALSE),F70)</f>
        <v>30.61</v>
      </c>
      <c r="G71">
        <f>VLOOKUP(A71,'[1]LGC_Spot (2)'!$M$1200:$N$2323,2,FALSE)</f>
        <v>51</v>
      </c>
    </row>
    <row r="72" spans="1:7" x14ac:dyDescent="0.25">
      <c r="A72" s="2">
        <f>'[1]ACCU Data'!$F1061</f>
        <v>44761</v>
      </c>
      <c r="B72">
        <f>VLOOKUP(A72,'[1]ACCU Data'!$F$990:$G$1463,2,FALSE)</f>
        <v>30</v>
      </c>
      <c r="C72">
        <f>VLOOKUP(A72,'[1]NZU Data (2)'!$G$2:$H$4483,2,FALSE)</f>
        <v>72.87</v>
      </c>
      <c r="D72">
        <f>IFERROR(VLOOKUP($A72,Price_Reference!$A$1:$C$758,2,FALSE),D71)</f>
        <v>83.37</v>
      </c>
      <c r="E72">
        <f>IFERROR(VLOOKUP($A72,Price_Reference!$A$1:$C$758,3,FALSE),E71)</f>
        <v>83.14</v>
      </c>
      <c r="F72">
        <f>IFERROR(VLOOKUP($A72,Price_Reference!$A$1:$D$758,4,FALSE),F71)</f>
        <v>30.98</v>
      </c>
      <c r="G72">
        <f>VLOOKUP(A72,'[1]LGC_Spot (2)'!$M$1200:$N$2323,2,FALSE)</f>
        <v>51.25</v>
      </c>
    </row>
    <row r="73" spans="1:7" x14ac:dyDescent="0.25">
      <c r="A73" s="2">
        <f>'[1]ACCU Data'!$F1062</f>
        <v>44762</v>
      </c>
      <c r="B73">
        <f>VLOOKUP(A73,'[1]ACCU Data'!$F$990:$G$1463,2,FALSE)</f>
        <v>30.25</v>
      </c>
      <c r="C73">
        <f>VLOOKUP(A73,'[1]NZU Data (2)'!$G$2:$H$4483,2,FALSE)</f>
        <v>73.150000000000006</v>
      </c>
      <c r="D73">
        <f>IFERROR(VLOOKUP($A73,Price_Reference!$A$1:$C$758,2,FALSE),D72)</f>
        <v>78.58</v>
      </c>
      <c r="E73">
        <f>IFERROR(VLOOKUP($A73,Price_Reference!$A$1:$C$758,3,FALSE),E72)</f>
        <v>78.63</v>
      </c>
      <c r="F73">
        <f>IFERROR(VLOOKUP($A73,Price_Reference!$A$1:$D$758,4,FALSE),F72)</f>
        <v>30.95</v>
      </c>
      <c r="G73">
        <f>VLOOKUP(A73,'[1]LGC_Spot (2)'!$M$1200:$N$2323,2,FALSE)</f>
        <v>51</v>
      </c>
    </row>
    <row r="74" spans="1:7" x14ac:dyDescent="0.25">
      <c r="A74" s="2">
        <f>'[1]ACCU Data'!$F1063</f>
        <v>44763</v>
      </c>
      <c r="B74">
        <f>VLOOKUP(A74,'[1]ACCU Data'!$F$990:$G$1463,2,FALSE)</f>
        <v>29</v>
      </c>
      <c r="C74">
        <f>VLOOKUP(A74,'[1]NZU Data (2)'!$G$2:$H$4483,2,FALSE)</f>
        <v>73</v>
      </c>
      <c r="D74">
        <f>IFERROR(VLOOKUP($A74,Price_Reference!$A$1:$C$758,2,FALSE),D73)</f>
        <v>77.849999999999994</v>
      </c>
      <c r="E74">
        <f>IFERROR(VLOOKUP($A74,Price_Reference!$A$1:$C$758,3,FALSE),E73)</f>
        <v>78.27</v>
      </c>
      <c r="F74">
        <f>IFERROR(VLOOKUP($A74,Price_Reference!$A$1:$D$758,4,FALSE),F73)</f>
        <v>30.79</v>
      </c>
      <c r="G74">
        <f>VLOOKUP(A74,'[1]LGC_Spot (2)'!$M$1200:$N$2323,2,FALSE)</f>
        <v>50.7</v>
      </c>
    </row>
    <row r="75" spans="1:7" x14ac:dyDescent="0.25">
      <c r="A75" s="2">
        <f>'[1]ACCU Data'!$F1064</f>
        <v>44764</v>
      </c>
      <c r="B75">
        <f>VLOOKUP(A75,'[1]ACCU Data'!$F$990:$G$1463,2,FALSE)</f>
        <v>29</v>
      </c>
      <c r="C75">
        <f>VLOOKUP(A75,'[1]NZU Data (2)'!$G$2:$H$4483,2,FALSE)</f>
        <v>72.8</v>
      </c>
      <c r="D75">
        <f>IFERROR(VLOOKUP($A75,Price_Reference!$A$1:$C$758,2,FALSE),D74)</f>
        <v>76.03</v>
      </c>
      <c r="E75">
        <f>IFERROR(VLOOKUP($A75,Price_Reference!$A$1:$C$758,3,FALSE),E74)</f>
        <v>77.03</v>
      </c>
      <c r="F75">
        <f>IFERROR(VLOOKUP($A75,Price_Reference!$A$1:$D$758,4,FALSE),F74)</f>
        <v>30.61</v>
      </c>
      <c r="G75">
        <f>VLOOKUP(A75,'[1]LGC_Spot (2)'!$M$1200:$N$2323,2,FALSE)</f>
        <v>50</v>
      </c>
    </row>
    <row r="76" spans="1:7" x14ac:dyDescent="0.25">
      <c r="A76" s="2">
        <f>'[1]ACCU Data'!$F1065</f>
        <v>44767</v>
      </c>
      <c r="B76">
        <f>VLOOKUP(A76,'[1]ACCU Data'!$F$990:$G$1463,2,FALSE)</f>
        <v>28.75</v>
      </c>
      <c r="C76">
        <f>VLOOKUP(A76,'[1]NZU Data (2)'!$G$2:$H$4483,2,FALSE)</f>
        <v>72.55</v>
      </c>
      <c r="D76">
        <f>IFERROR(VLOOKUP($A76,Price_Reference!$A$1:$C$758,2,FALSE),D75)</f>
        <v>76.08</v>
      </c>
      <c r="E76">
        <f>IFERROR(VLOOKUP($A76,Price_Reference!$A$1:$C$758,3,FALSE),E75)</f>
        <v>76.25</v>
      </c>
      <c r="F76">
        <f>IFERROR(VLOOKUP($A76,Price_Reference!$A$1:$D$758,4,FALSE),F75)</f>
        <v>30.36</v>
      </c>
      <c r="G76">
        <f>VLOOKUP(A76,'[1]LGC_Spot (2)'!$M$1200:$N$2323,2,FALSE)</f>
        <v>50.25</v>
      </c>
    </row>
    <row r="77" spans="1:7" x14ac:dyDescent="0.25">
      <c r="A77" s="2">
        <f>'[1]ACCU Data'!$F1066</f>
        <v>44768</v>
      </c>
      <c r="B77">
        <f>VLOOKUP(A77,'[1]ACCU Data'!$F$990:$G$1463,2,FALSE)</f>
        <v>28.75</v>
      </c>
      <c r="C77">
        <f>VLOOKUP(A77,'[1]NZU Data (2)'!$G$2:$H$4483,2,FALSE)</f>
        <v>72.599999999999994</v>
      </c>
      <c r="D77">
        <f>IFERROR(VLOOKUP($A77,Price_Reference!$A$1:$C$758,2,FALSE),D76)</f>
        <v>76.39</v>
      </c>
      <c r="E77">
        <f>IFERROR(VLOOKUP($A77,Price_Reference!$A$1:$C$758,3,FALSE),E76)</f>
        <v>76.89</v>
      </c>
      <c r="F77">
        <f>IFERROR(VLOOKUP($A77,Price_Reference!$A$1:$D$758,4,FALSE),F76)</f>
        <v>30.34</v>
      </c>
      <c r="G77">
        <f>VLOOKUP(A77,'[1]LGC_Spot (2)'!$M$1200:$N$2323,2,FALSE)</f>
        <v>50.5</v>
      </c>
    </row>
    <row r="78" spans="1:7" x14ac:dyDescent="0.25">
      <c r="A78" s="2">
        <f>'[1]ACCU Data'!$F1067</f>
        <v>44769</v>
      </c>
      <c r="B78">
        <f>VLOOKUP(A78,'[1]ACCU Data'!$F$990:$G$1463,2,FALSE)</f>
        <v>28.75</v>
      </c>
      <c r="C78">
        <f>VLOOKUP(A78,'[1]NZU Data (2)'!$G$2:$H$4483,2,FALSE)</f>
        <v>80.75</v>
      </c>
      <c r="D78">
        <f>IFERROR(VLOOKUP($A78,Price_Reference!$A$1:$C$758,2,FALSE),D77)</f>
        <v>75.849999999999994</v>
      </c>
      <c r="E78">
        <f>IFERROR(VLOOKUP($A78,Price_Reference!$A$1:$C$758,3,FALSE),E77)</f>
        <v>76.11</v>
      </c>
      <c r="F78">
        <f>IFERROR(VLOOKUP($A78,Price_Reference!$A$1:$D$758,4,FALSE),F77)</f>
        <v>30.93</v>
      </c>
      <c r="G78">
        <f>VLOOKUP(A78,'[1]LGC_Spot (2)'!$M$1200:$N$2323,2,FALSE)</f>
        <v>50.75</v>
      </c>
    </row>
    <row r="79" spans="1:7" x14ac:dyDescent="0.25">
      <c r="A79" s="2">
        <f>'[1]ACCU Data'!$F1068</f>
        <v>44770</v>
      </c>
      <c r="B79">
        <f>VLOOKUP(A79,'[1]ACCU Data'!$F$990:$G$1463,2,FALSE)</f>
        <v>28.75</v>
      </c>
      <c r="C79">
        <f>VLOOKUP(A79,'[1]NZU Data (2)'!$G$2:$H$4483,2,FALSE)</f>
        <v>80.25</v>
      </c>
      <c r="D79">
        <f>IFERROR(VLOOKUP($A79,Price_Reference!$A$1:$C$758,2,FALSE),D78)</f>
        <v>78.680000000000007</v>
      </c>
      <c r="E79">
        <f>IFERROR(VLOOKUP($A79,Price_Reference!$A$1:$C$758,3,FALSE),E78)</f>
        <v>77.900000000000006</v>
      </c>
      <c r="F79">
        <f>IFERROR(VLOOKUP($A79,Price_Reference!$A$1:$D$758,4,FALSE),F78)</f>
        <v>30.59</v>
      </c>
      <c r="G79">
        <f>VLOOKUP(A79,'[1]LGC_Spot (2)'!$M$1200:$N$2323,2,FALSE)</f>
        <v>51</v>
      </c>
    </row>
    <row r="80" spans="1:7" x14ac:dyDescent="0.25">
      <c r="A80" s="2">
        <f>'[1]ACCU Data'!$F1069</f>
        <v>44771</v>
      </c>
      <c r="B80">
        <f>VLOOKUP(A80,'[1]ACCU Data'!$F$990:$G$1463,2,FALSE)</f>
        <v>29</v>
      </c>
      <c r="C80">
        <f>VLOOKUP(A80,'[1]NZU Data (2)'!$G$2:$H$4483,2,FALSE)</f>
        <v>80.3</v>
      </c>
      <c r="D80">
        <f>IFERROR(VLOOKUP($A80,Price_Reference!$A$1:$C$758,2,FALSE),D79)</f>
        <v>78.27</v>
      </c>
      <c r="E80">
        <f>IFERROR(VLOOKUP($A80,Price_Reference!$A$1:$C$758,3,FALSE),E79)</f>
        <v>78.33</v>
      </c>
      <c r="F80">
        <f>IFERROR(VLOOKUP($A80,Price_Reference!$A$1:$D$758,4,FALSE),F79)</f>
        <v>31.26</v>
      </c>
      <c r="G80">
        <f>VLOOKUP(A80,'[1]LGC_Spot (2)'!$M$1200:$N$2323,2,FALSE)</f>
        <v>51</v>
      </c>
    </row>
    <row r="81" spans="1:7" x14ac:dyDescent="0.25">
      <c r="A81" s="2">
        <f>'[1]ACCU Data'!$F1070</f>
        <v>44774</v>
      </c>
      <c r="B81">
        <f>VLOOKUP(A81,'[1]ACCU Data'!$F$990:$G$1463,2,FALSE)</f>
        <v>28</v>
      </c>
      <c r="C81">
        <f>VLOOKUP(A81,'[1]NZU Data (2)'!$G$2:$H$4483,2,FALSE)</f>
        <v>80.3</v>
      </c>
      <c r="D81">
        <f>IFERROR(VLOOKUP($A81,Price_Reference!$A$1:$C$758,2,FALSE),D80)</f>
        <v>80.28</v>
      </c>
      <c r="E81">
        <f>IFERROR(VLOOKUP($A81,Price_Reference!$A$1:$C$758,3,FALSE),E80)</f>
        <v>78.78</v>
      </c>
      <c r="F81">
        <f>IFERROR(VLOOKUP($A81,Price_Reference!$A$1:$D$758,4,FALSE),F80)</f>
        <v>31.92</v>
      </c>
      <c r="G81">
        <f>VLOOKUP(A81,'[1]LGC_Spot (2)'!$M$1200:$N$2323,2,FALSE)</f>
        <v>51.1</v>
      </c>
    </row>
    <row r="82" spans="1:7" x14ac:dyDescent="0.25">
      <c r="A82" s="2">
        <f>'[1]ACCU Data'!$F1071</f>
        <v>44775</v>
      </c>
      <c r="B82">
        <f>VLOOKUP(A82,'[1]ACCU Data'!$F$990:$G$1463,2,FALSE)</f>
        <v>27.75</v>
      </c>
      <c r="C82">
        <f>VLOOKUP(A82,'[1]NZU Data (2)'!$G$2:$H$4483,2,FALSE)</f>
        <v>80.25</v>
      </c>
      <c r="D82">
        <f>IFERROR(VLOOKUP($A82,Price_Reference!$A$1:$C$758,2,FALSE),D81)</f>
        <v>81.66</v>
      </c>
      <c r="E82">
        <f>IFERROR(VLOOKUP($A82,Price_Reference!$A$1:$C$758,3,FALSE),E81)</f>
        <v>79.209999999999994</v>
      </c>
      <c r="F82">
        <f>IFERROR(VLOOKUP($A82,Price_Reference!$A$1:$D$758,4,FALSE),F81)</f>
        <v>32.4</v>
      </c>
      <c r="G82">
        <f>VLOOKUP(A82,'[1]LGC_Spot (2)'!$M$1200:$N$2323,2,FALSE)</f>
        <v>51</v>
      </c>
    </row>
    <row r="83" spans="1:7" x14ac:dyDescent="0.25">
      <c r="A83" s="2">
        <f>'[1]ACCU Data'!$F1072</f>
        <v>44776</v>
      </c>
      <c r="B83">
        <f>VLOOKUP(A83,'[1]ACCU Data'!$F$990:$G$1463,2,FALSE)</f>
        <v>27.75</v>
      </c>
      <c r="C83">
        <f>VLOOKUP(A83,'[1]NZU Data (2)'!$G$2:$H$4483,2,FALSE)</f>
        <v>80</v>
      </c>
      <c r="D83">
        <f>IFERROR(VLOOKUP($A83,Price_Reference!$A$1:$C$758,2,FALSE),D82)</f>
        <v>83.71</v>
      </c>
      <c r="E83">
        <f>IFERROR(VLOOKUP($A83,Price_Reference!$A$1:$C$758,3,FALSE),E82)</f>
        <v>80.52</v>
      </c>
      <c r="F83">
        <f>IFERROR(VLOOKUP($A83,Price_Reference!$A$1:$D$758,4,FALSE),F82)</f>
        <v>33.119999999999997</v>
      </c>
      <c r="G83">
        <f>VLOOKUP(A83,'[1]LGC_Spot (2)'!$M$1200:$N$2323,2,FALSE)</f>
        <v>50.9</v>
      </c>
    </row>
    <row r="84" spans="1:7" x14ac:dyDescent="0.25">
      <c r="A84" s="2">
        <f>'[1]ACCU Data'!$F1073</f>
        <v>44777</v>
      </c>
      <c r="B84">
        <f>VLOOKUP(A84,'[1]ACCU Data'!$F$990:$G$1463,2,FALSE)</f>
        <v>27.75</v>
      </c>
      <c r="C84">
        <f>VLOOKUP(A84,'[1]NZU Data (2)'!$G$2:$H$4483,2,FALSE)</f>
        <v>80</v>
      </c>
      <c r="D84">
        <f>IFERROR(VLOOKUP($A84,Price_Reference!$A$1:$C$758,2,FALSE),D83)</f>
        <v>83.9</v>
      </c>
      <c r="E84">
        <f>IFERROR(VLOOKUP($A84,Price_Reference!$A$1:$C$758,3,FALSE),E83)</f>
        <v>80.31</v>
      </c>
      <c r="F84">
        <f>IFERROR(VLOOKUP($A84,Price_Reference!$A$1:$D$758,4,FALSE),F83)</f>
        <v>32.619999999999997</v>
      </c>
      <c r="G84">
        <f>VLOOKUP(A84,'[1]LGC_Spot (2)'!$M$1200:$N$2323,2,FALSE)</f>
        <v>50.9</v>
      </c>
    </row>
    <row r="85" spans="1:7" x14ac:dyDescent="0.25">
      <c r="A85" s="2">
        <f>'[1]ACCU Data'!$F1074</f>
        <v>44778</v>
      </c>
      <c r="B85">
        <f>VLOOKUP(A85,'[1]ACCU Data'!$F$990:$G$1463,2,FALSE)</f>
        <v>27.75</v>
      </c>
      <c r="C85">
        <f>VLOOKUP(A85,'[1]NZU Data (2)'!$G$2:$H$4483,2,FALSE)</f>
        <v>79.8</v>
      </c>
      <c r="D85">
        <f>IFERROR(VLOOKUP($A85,Price_Reference!$A$1:$C$758,2,FALSE),D84)</f>
        <v>84.48</v>
      </c>
      <c r="E85">
        <f>IFERROR(VLOOKUP($A85,Price_Reference!$A$1:$C$758,3,FALSE),E84)</f>
        <v>81.31</v>
      </c>
      <c r="F85">
        <f>IFERROR(VLOOKUP($A85,Price_Reference!$A$1:$D$758,4,FALSE),F84)</f>
        <v>32.86</v>
      </c>
      <c r="G85">
        <f>VLOOKUP(A85,'[1]LGC_Spot (2)'!$M$1200:$N$2323,2,FALSE)</f>
        <v>51.25</v>
      </c>
    </row>
    <row r="86" spans="1:7" x14ac:dyDescent="0.25">
      <c r="A86" s="2">
        <f>'[1]ACCU Data'!$F1075</f>
        <v>44781</v>
      </c>
      <c r="B86">
        <f>VLOOKUP(A86,'[1]ACCU Data'!$F$990:$G$1463,2,FALSE)</f>
        <v>27.75</v>
      </c>
      <c r="C86">
        <f>VLOOKUP(A86,'[1]NZU Data (2)'!$G$2:$H$4483,2,FALSE)</f>
        <v>79.849999999999994</v>
      </c>
      <c r="D86">
        <f>IFERROR(VLOOKUP($A86,Price_Reference!$A$1:$C$758,2,FALSE),D85)</f>
        <v>83.53</v>
      </c>
      <c r="E86">
        <f>IFERROR(VLOOKUP($A86,Price_Reference!$A$1:$C$758,3,FALSE),E85)</f>
        <v>81.39</v>
      </c>
      <c r="F86">
        <f>IFERROR(VLOOKUP($A86,Price_Reference!$A$1:$D$758,4,FALSE),F85)</f>
        <v>33.61</v>
      </c>
      <c r="G86">
        <f>VLOOKUP(A86,'[1]LGC_Spot (2)'!$M$1200:$N$2323,2,FALSE)</f>
        <v>51.25</v>
      </c>
    </row>
    <row r="87" spans="1:7" x14ac:dyDescent="0.25">
      <c r="A87" s="2">
        <f>'[1]ACCU Data'!$F1076</f>
        <v>44782</v>
      </c>
      <c r="B87">
        <f>VLOOKUP(A87,'[1]ACCU Data'!$F$990:$G$1463,2,FALSE)</f>
        <v>27.5</v>
      </c>
      <c r="C87">
        <f>VLOOKUP(A87,'[1]NZU Data (2)'!$G$2:$H$4483,2,FALSE)</f>
        <v>79.900000000000006</v>
      </c>
      <c r="D87">
        <f>IFERROR(VLOOKUP($A87,Price_Reference!$A$1:$C$758,2,FALSE),D86)</f>
        <v>85.65</v>
      </c>
      <c r="E87">
        <f>IFERROR(VLOOKUP($A87,Price_Reference!$A$1:$C$758,3,FALSE),E86)</f>
        <v>82.23</v>
      </c>
      <c r="F87">
        <f>IFERROR(VLOOKUP($A87,Price_Reference!$A$1:$D$758,4,FALSE),F86)</f>
        <v>34.880000000000003</v>
      </c>
      <c r="G87">
        <f>VLOOKUP(A87,'[1]LGC_Spot (2)'!$M$1200:$N$2323,2,FALSE)</f>
        <v>52.2</v>
      </c>
    </row>
    <row r="88" spans="1:7" x14ac:dyDescent="0.25">
      <c r="A88" s="2">
        <f>'[1]ACCU Data'!$F1077</f>
        <v>44783</v>
      </c>
      <c r="B88">
        <f>VLOOKUP(A88,'[1]ACCU Data'!$F$990:$G$1463,2,FALSE)</f>
        <v>27.5</v>
      </c>
      <c r="C88">
        <f>VLOOKUP(A88,'[1]NZU Data (2)'!$G$2:$H$4483,2,FALSE)</f>
        <v>80</v>
      </c>
      <c r="D88">
        <f>IFERROR(VLOOKUP($A88,Price_Reference!$A$1:$C$758,2,FALSE),D87)</f>
        <v>85.63</v>
      </c>
      <c r="E88">
        <f>IFERROR(VLOOKUP($A88,Price_Reference!$A$1:$C$758,3,FALSE),E87)</f>
        <v>82.3</v>
      </c>
      <c r="F88">
        <f>IFERROR(VLOOKUP($A88,Price_Reference!$A$1:$D$758,4,FALSE),F87)</f>
        <v>35.11</v>
      </c>
      <c r="G88">
        <f>VLOOKUP(A88,'[1]LGC_Spot (2)'!$M$1200:$N$2323,2,FALSE)</f>
        <v>52.3</v>
      </c>
    </row>
    <row r="89" spans="1:7" x14ac:dyDescent="0.25">
      <c r="A89" s="2">
        <f>'[1]ACCU Data'!$F1078</f>
        <v>44784</v>
      </c>
      <c r="B89">
        <f>VLOOKUP(A89,'[1]ACCU Data'!$F$990:$G$1463,2,FALSE)</f>
        <v>27.5</v>
      </c>
      <c r="C89">
        <f>VLOOKUP(A89,'[1]NZU Data (2)'!$G$2:$H$4483,2,FALSE)</f>
        <v>80.25</v>
      </c>
      <c r="D89">
        <f>IFERROR(VLOOKUP($A89,Price_Reference!$A$1:$C$758,2,FALSE),D88)</f>
        <v>87.27</v>
      </c>
      <c r="E89">
        <f>IFERROR(VLOOKUP($A89,Price_Reference!$A$1:$C$758,3,FALSE),E88)</f>
        <v>84.8</v>
      </c>
      <c r="F89">
        <f>IFERROR(VLOOKUP($A89,Price_Reference!$A$1:$D$758,4,FALSE),F88)</f>
        <v>35.19</v>
      </c>
      <c r="G89">
        <f>VLOOKUP(A89,'[1]LGC_Spot (2)'!$M$1200:$N$2323,2,FALSE)</f>
        <v>52.3</v>
      </c>
    </row>
    <row r="90" spans="1:7" x14ac:dyDescent="0.25">
      <c r="A90" s="2">
        <f>'[1]ACCU Data'!$F1079</f>
        <v>44785</v>
      </c>
      <c r="B90">
        <f>VLOOKUP(A90,'[1]ACCU Data'!$F$990:$G$1463,2,FALSE)</f>
        <v>27.5</v>
      </c>
      <c r="C90">
        <f>VLOOKUP(A90,'[1]NZU Data (2)'!$G$2:$H$4483,2,FALSE)</f>
        <v>80.25</v>
      </c>
      <c r="D90">
        <f>IFERROR(VLOOKUP($A90,Price_Reference!$A$1:$C$758,2,FALSE),D89)</f>
        <v>88.58</v>
      </c>
      <c r="E90">
        <f>IFERROR(VLOOKUP($A90,Price_Reference!$A$1:$C$758,3,FALSE),E89)</f>
        <v>86.81</v>
      </c>
      <c r="F90">
        <f>IFERROR(VLOOKUP($A90,Price_Reference!$A$1:$D$758,4,FALSE),F89)</f>
        <v>34.74</v>
      </c>
      <c r="G90">
        <f>VLOOKUP(A90,'[1]LGC_Spot (2)'!$M$1200:$N$2323,2,FALSE)</f>
        <v>53.35</v>
      </c>
    </row>
    <row r="91" spans="1:7" x14ac:dyDescent="0.25">
      <c r="A91" s="2">
        <f>'[1]ACCU Data'!$F1080</f>
        <v>44788</v>
      </c>
      <c r="B91">
        <f>VLOOKUP(A91,'[1]ACCU Data'!$F$990:$G$1463,2,FALSE)</f>
        <v>27.5</v>
      </c>
      <c r="C91">
        <f>VLOOKUP(A91,'[1]NZU Data (2)'!$G$2:$H$4483,2,FALSE)</f>
        <v>80.75</v>
      </c>
      <c r="D91">
        <f>IFERROR(VLOOKUP($A91,Price_Reference!$A$1:$C$758,2,FALSE),D90)</f>
        <v>90.48</v>
      </c>
      <c r="E91">
        <f>IFERROR(VLOOKUP($A91,Price_Reference!$A$1:$C$758,3,FALSE),E90)</f>
        <v>89.939989999999995</v>
      </c>
      <c r="F91">
        <f>IFERROR(VLOOKUP($A91,Price_Reference!$A$1:$D$758,4,FALSE),F90)</f>
        <v>34.450000000000003</v>
      </c>
      <c r="G91">
        <f>VLOOKUP(A91,'[1]LGC_Spot (2)'!$M$1200:$N$2323,2,FALSE)</f>
        <v>53.6</v>
      </c>
    </row>
    <row r="92" spans="1:7" x14ac:dyDescent="0.25">
      <c r="A92" s="2">
        <f>'[1]ACCU Data'!$F1081</f>
        <v>44789</v>
      </c>
      <c r="B92">
        <f>VLOOKUP(A92,'[1]ACCU Data'!$F$990:$G$1463,2,FALSE)</f>
        <v>26</v>
      </c>
      <c r="C92">
        <f>VLOOKUP(A92,'[1]NZU Data (2)'!$G$2:$H$4483,2,FALSE)</f>
        <v>83.5</v>
      </c>
      <c r="D92">
        <f>IFERROR(VLOOKUP($A92,Price_Reference!$A$1:$C$758,2,FALSE),D91)</f>
        <v>91.77</v>
      </c>
      <c r="E92">
        <f>IFERROR(VLOOKUP($A92,Price_Reference!$A$1:$C$758,3,FALSE),E91)</f>
        <v>92.759990000000002</v>
      </c>
      <c r="F92">
        <f>IFERROR(VLOOKUP($A92,Price_Reference!$A$1:$D$758,4,FALSE),F91)</f>
        <v>33.69</v>
      </c>
      <c r="G92">
        <f>VLOOKUP(A92,'[1]LGC_Spot (2)'!$M$1200:$N$2323,2,FALSE)</f>
        <v>54</v>
      </c>
    </row>
    <row r="93" spans="1:7" x14ac:dyDescent="0.25">
      <c r="A93" s="2">
        <f>'[1]ACCU Data'!$F1082</f>
        <v>44790</v>
      </c>
      <c r="B93">
        <f>VLOOKUP(A93,'[1]ACCU Data'!$F$990:$G$1463,2,FALSE)</f>
        <v>26.5</v>
      </c>
      <c r="C93">
        <f>VLOOKUP(A93,'[1]NZU Data (2)'!$G$2:$H$4483,2,FALSE)</f>
        <v>83.45</v>
      </c>
      <c r="D93">
        <f>IFERROR(VLOOKUP($A93,Price_Reference!$A$1:$C$758,2,FALSE),D92)</f>
        <v>95.5</v>
      </c>
      <c r="E93">
        <f>IFERROR(VLOOKUP($A93,Price_Reference!$A$1:$C$758,3,FALSE),E92)</f>
        <v>94.38</v>
      </c>
      <c r="F93">
        <f>IFERROR(VLOOKUP($A93,Price_Reference!$A$1:$D$758,4,FALSE),F92)</f>
        <v>33.75</v>
      </c>
      <c r="G93">
        <f>VLOOKUP(A93,'[1]LGC_Spot (2)'!$M$1200:$N$2323,2,FALSE)</f>
        <v>54</v>
      </c>
    </row>
    <row r="94" spans="1:7" x14ac:dyDescent="0.25">
      <c r="A94" s="2">
        <f>'[1]ACCU Data'!$F1083</f>
        <v>44791</v>
      </c>
      <c r="B94">
        <f>VLOOKUP(A94,'[1]ACCU Data'!$F$990:$G$1463,2,FALSE)</f>
        <v>28</v>
      </c>
      <c r="C94">
        <f>VLOOKUP(A94,'[1]NZU Data (2)'!$G$2:$H$4483,2,FALSE)</f>
        <v>85.3</v>
      </c>
      <c r="D94">
        <f>IFERROR(VLOOKUP($A94,Price_Reference!$A$1:$C$758,2,FALSE),D93)</f>
        <v>95.72</v>
      </c>
      <c r="E94">
        <f>IFERROR(VLOOKUP($A94,Price_Reference!$A$1:$C$758,3,FALSE),E93)</f>
        <v>94.78</v>
      </c>
      <c r="F94">
        <f>IFERROR(VLOOKUP($A94,Price_Reference!$A$1:$D$758,4,FALSE),F93)</f>
        <v>34.020000000000003</v>
      </c>
      <c r="G94">
        <f>VLOOKUP(A94,'[1]LGC_Spot (2)'!$M$1200:$N$2323,2,FALSE)</f>
        <v>53.9</v>
      </c>
    </row>
    <row r="95" spans="1:7" x14ac:dyDescent="0.25">
      <c r="A95" s="2">
        <f>'[1]ACCU Data'!$F1084</f>
        <v>44792</v>
      </c>
      <c r="B95">
        <f>VLOOKUP(A95,'[1]ACCU Data'!$F$990:$G$1463,2,FALSE)</f>
        <v>28</v>
      </c>
      <c r="C95">
        <f>VLOOKUP(A95,'[1]NZU Data (2)'!$G$2:$H$4483,2,FALSE)</f>
        <v>85.5</v>
      </c>
      <c r="D95">
        <f>IFERROR(VLOOKUP($A95,Price_Reference!$A$1:$C$758,2,FALSE),D94)</f>
        <v>97.67</v>
      </c>
      <c r="E95">
        <f>IFERROR(VLOOKUP($A95,Price_Reference!$A$1:$C$758,3,FALSE),E94)</f>
        <v>97.75</v>
      </c>
      <c r="F95">
        <f>IFERROR(VLOOKUP($A95,Price_Reference!$A$1:$D$758,4,FALSE),F94)</f>
        <v>33.78</v>
      </c>
      <c r="G95">
        <f>VLOOKUP(A95,'[1]LGC_Spot (2)'!$M$1200:$N$2323,2,FALSE)</f>
        <v>54.25</v>
      </c>
    </row>
    <row r="96" spans="1:7" x14ac:dyDescent="0.25">
      <c r="A96" s="2">
        <f>'[1]ACCU Data'!$F1085</f>
        <v>44795</v>
      </c>
      <c r="B96">
        <f>VLOOKUP(A96,'[1]ACCU Data'!$F$990:$G$1463,2,FALSE)</f>
        <v>28</v>
      </c>
      <c r="C96">
        <f>VLOOKUP(A96,'[1]NZU Data (2)'!$G$2:$H$4483,2,FALSE)</f>
        <v>85.5</v>
      </c>
      <c r="D96">
        <f>IFERROR(VLOOKUP($A96,Price_Reference!$A$1:$C$758,2,FALSE),D95)</f>
        <v>91.829989999999995</v>
      </c>
      <c r="E96">
        <f>IFERROR(VLOOKUP($A96,Price_Reference!$A$1:$C$758,3,FALSE),E95)</f>
        <v>94.92</v>
      </c>
      <c r="F96">
        <f>IFERROR(VLOOKUP($A96,Price_Reference!$A$1:$D$758,4,FALSE),F95)</f>
        <v>33.6</v>
      </c>
      <c r="G96">
        <f>VLOOKUP(A96,'[1]LGC_Spot (2)'!$M$1200:$N$2323,2,FALSE)</f>
        <v>54.25</v>
      </c>
    </row>
    <row r="97" spans="1:7" x14ac:dyDescent="0.25">
      <c r="A97" s="2">
        <f>'[1]ACCU Data'!$F1086</f>
        <v>44796</v>
      </c>
      <c r="B97">
        <f>VLOOKUP(A97,'[1]ACCU Data'!$F$990:$G$1463,2,FALSE)</f>
        <v>28</v>
      </c>
      <c r="C97">
        <f>VLOOKUP(A97,'[1]NZU Data (2)'!$G$2:$H$4483,2,FALSE)</f>
        <v>86.05</v>
      </c>
      <c r="D97">
        <f>IFERROR(VLOOKUP($A97,Price_Reference!$A$1:$C$758,2,FALSE),D96)</f>
        <v>88.939989999999995</v>
      </c>
      <c r="E97">
        <f>IFERROR(VLOOKUP($A97,Price_Reference!$A$1:$C$758,3,FALSE),E96)</f>
        <v>93.16</v>
      </c>
      <c r="F97">
        <f>IFERROR(VLOOKUP($A97,Price_Reference!$A$1:$D$758,4,FALSE),F96)</f>
        <v>33.369999999999997</v>
      </c>
      <c r="G97">
        <f>VLOOKUP(A97,'[1]LGC_Spot (2)'!$M$1200:$N$2323,2,FALSE)</f>
        <v>55.5</v>
      </c>
    </row>
    <row r="98" spans="1:7" x14ac:dyDescent="0.25">
      <c r="A98" s="2">
        <f>'[1]ACCU Data'!$F1087</f>
        <v>44797</v>
      </c>
      <c r="B98">
        <f>VLOOKUP(A98,'[1]ACCU Data'!$F$990:$G$1463,2,FALSE)</f>
        <v>28.5</v>
      </c>
      <c r="C98">
        <f>VLOOKUP(A98,'[1]NZU Data (2)'!$G$2:$H$4483,2,FALSE)</f>
        <v>85.6</v>
      </c>
      <c r="D98">
        <f>IFERROR(VLOOKUP($A98,Price_Reference!$A$1:$C$758,2,FALSE),D97)</f>
        <v>88.86</v>
      </c>
      <c r="E98">
        <f>IFERROR(VLOOKUP($A98,Price_Reference!$A$1:$C$758,3,FALSE),E97)</f>
        <v>93.14</v>
      </c>
      <c r="F98">
        <f>IFERROR(VLOOKUP($A98,Price_Reference!$A$1:$D$758,4,FALSE),F97)</f>
        <v>31.25</v>
      </c>
      <c r="G98">
        <f>VLOOKUP(A98,'[1]LGC_Spot (2)'!$M$1200:$N$2323,2,FALSE)</f>
        <v>55.5</v>
      </c>
    </row>
    <row r="99" spans="1:7" x14ac:dyDescent="0.25">
      <c r="A99" s="2">
        <f>'[1]ACCU Data'!$F1088</f>
        <v>44798</v>
      </c>
      <c r="B99">
        <f>VLOOKUP(A99,'[1]ACCU Data'!$F$990:$G$1463,2,FALSE)</f>
        <v>28.35</v>
      </c>
      <c r="C99">
        <f>VLOOKUP(A99,'[1]NZU Data (2)'!$G$2:$H$4483,2,FALSE)</f>
        <v>85.7</v>
      </c>
      <c r="D99">
        <f>IFERROR(VLOOKUP($A99,Price_Reference!$A$1:$C$758,2,FALSE),D98)</f>
        <v>88.95</v>
      </c>
      <c r="E99">
        <f>IFERROR(VLOOKUP($A99,Price_Reference!$A$1:$C$758,3,FALSE),E98)</f>
        <v>95.329989999999995</v>
      </c>
      <c r="F99">
        <f>IFERROR(VLOOKUP($A99,Price_Reference!$A$1:$D$758,4,FALSE),F98)</f>
        <v>30.91</v>
      </c>
      <c r="G99">
        <f>VLOOKUP(A99,'[1]LGC_Spot (2)'!$M$1200:$N$2323,2,FALSE)</f>
        <v>56.65</v>
      </c>
    </row>
    <row r="100" spans="1:7" x14ac:dyDescent="0.25">
      <c r="A100" s="2">
        <f>'[1]ACCU Data'!$F1089</f>
        <v>44799</v>
      </c>
      <c r="B100">
        <f>VLOOKUP(A100,'[1]ACCU Data'!$F$990:$G$1463,2,FALSE)</f>
        <v>28.35</v>
      </c>
      <c r="C100">
        <f>VLOOKUP(A100,'[1]NZU Data (2)'!$G$2:$H$4483,2,FALSE)</f>
        <v>86.2</v>
      </c>
      <c r="D100">
        <f>IFERROR(VLOOKUP($A100,Price_Reference!$A$1:$C$758,2,FALSE),D99)</f>
        <v>89.939989999999995</v>
      </c>
      <c r="E100">
        <f>IFERROR(VLOOKUP($A100,Price_Reference!$A$1:$C$758,3,FALSE),E99)</f>
        <v>97.3</v>
      </c>
      <c r="F100">
        <f>IFERROR(VLOOKUP($A100,Price_Reference!$A$1:$D$758,4,FALSE),F99)</f>
        <v>30.81</v>
      </c>
      <c r="G100">
        <f>VLOOKUP(A100,'[1]LGC_Spot (2)'!$M$1200:$N$2323,2,FALSE)</f>
        <v>57</v>
      </c>
    </row>
    <row r="101" spans="1:7" x14ac:dyDescent="0.25">
      <c r="A101" s="2">
        <f>'[1]ACCU Data'!$F1090</f>
        <v>44802</v>
      </c>
      <c r="B101">
        <f>VLOOKUP(A101,'[1]ACCU Data'!$F$990:$G$1463,2,FALSE)</f>
        <v>28.75</v>
      </c>
      <c r="C101">
        <f>VLOOKUP(A101,'[1]NZU Data (2)'!$G$2:$H$4483,2,FALSE)</f>
        <v>86.65</v>
      </c>
      <c r="D101">
        <f>IFERROR(VLOOKUP($A101,Price_Reference!$A$1:$C$758,2,FALSE),D100)</f>
        <v>86.24</v>
      </c>
      <c r="E101">
        <f>IFERROR(VLOOKUP($A101,Price_Reference!$A$1:$C$758,3,FALSE),E100)</f>
        <v>97.3</v>
      </c>
      <c r="F101">
        <f>IFERROR(VLOOKUP($A101,Price_Reference!$A$1:$D$758,4,FALSE),F100)</f>
        <v>30.56</v>
      </c>
      <c r="G101">
        <f>VLOOKUP(A101,'[1]LGC_Spot (2)'!$M$1200:$N$2323,2,FALSE)</f>
        <v>58.75</v>
      </c>
    </row>
    <row r="102" spans="1:7" x14ac:dyDescent="0.25">
      <c r="A102" s="2">
        <f>'[1]ACCU Data'!$F1091</f>
        <v>44803</v>
      </c>
      <c r="B102">
        <f>VLOOKUP(A102,'[1]ACCU Data'!$F$990:$G$1463,2,FALSE)</f>
        <v>28.5</v>
      </c>
      <c r="C102">
        <f>VLOOKUP(A102,'[1]NZU Data (2)'!$G$2:$H$4483,2,FALSE)</f>
        <v>86.6</v>
      </c>
      <c r="D102">
        <f>IFERROR(VLOOKUP($A102,Price_Reference!$A$1:$C$758,2,FALSE),D101)</f>
        <v>80.34</v>
      </c>
      <c r="E102">
        <f>IFERROR(VLOOKUP($A102,Price_Reference!$A$1:$C$758,3,FALSE),E101)</f>
        <v>92.63</v>
      </c>
      <c r="F102">
        <f>IFERROR(VLOOKUP($A102,Price_Reference!$A$1:$D$758,4,FALSE),F101)</f>
        <v>29.9</v>
      </c>
      <c r="G102">
        <f>VLOOKUP(A102,'[1]LGC_Spot (2)'!$M$1200:$N$2323,2,FALSE)</f>
        <v>58.75</v>
      </c>
    </row>
    <row r="103" spans="1:7" x14ac:dyDescent="0.25">
      <c r="A103" s="2">
        <f>'[1]ACCU Data'!$F1092</f>
        <v>44804</v>
      </c>
      <c r="B103">
        <f>VLOOKUP(A103,'[1]ACCU Data'!$F$990:$G$1463,2,FALSE)</f>
        <v>28.5</v>
      </c>
      <c r="C103">
        <f>VLOOKUP(A103,'[1]NZU Data (2)'!$G$2:$H$4483,2,FALSE)</f>
        <v>86.6</v>
      </c>
      <c r="D103">
        <f>IFERROR(VLOOKUP($A103,Price_Reference!$A$1:$C$758,2,FALSE),D102)</f>
        <v>79.61</v>
      </c>
      <c r="E103">
        <f>IFERROR(VLOOKUP($A103,Price_Reference!$A$1:$C$758,3,FALSE),E102)</f>
        <v>97.09</v>
      </c>
      <c r="F103">
        <f>IFERROR(VLOOKUP($A103,Price_Reference!$A$1:$D$758,4,FALSE),F102)</f>
        <v>29.62</v>
      </c>
      <c r="G103">
        <f>VLOOKUP(A103,'[1]LGC_Spot (2)'!$M$1200:$N$2323,2,FALSE)</f>
        <v>58.75</v>
      </c>
    </row>
    <row r="104" spans="1:7" x14ac:dyDescent="0.25">
      <c r="A104" s="2">
        <f>'[1]ACCU Data'!$F1093</f>
        <v>44805</v>
      </c>
      <c r="B104">
        <f>VLOOKUP(A104,'[1]ACCU Data'!$F$990:$G$1463,2,FALSE)</f>
        <v>28.5</v>
      </c>
      <c r="C104">
        <f>VLOOKUP(A104,'[1]NZU Data (2)'!$G$2:$H$4483,2,FALSE)</f>
        <v>87.1</v>
      </c>
      <c r="D104">
        <f>IFERROR(VLOOKUP($A104,Price_Reference!$A$1:$C$758,2,FALSE),D103)</f>
        <v>80.33</v>
      </c>
      <c r="E104">
        <f>IFERROR(VLOOKUP($A104,Price_Reference!$A$1:$C$758,3,FALSE),E103)</f>
        <v>97.009990000000002</v>
      </c>
      <c r="F104">
        <f>IFERROR(VLOOKUP($A104,Price_Reference!$A$1:$D$758,4,FALSE),F103)</f>
        <v>29.33</v>
      </c>
      <c r="G104">
        <f>VLOOKUP(A104,'[1]LGC_Spot (2)'!$M$1200:$N$2323,2,FALSE)</f>
        <v>59.5</v>
      </c>
    </row>
    <row r="105" spans="1:7" x14ac:dyDescent="0.25">
      <c r="A105" s="2">
        <f>'[1]ACCU Data'!$F1094</f>
        <v>44806</v>
      </c>
      <c r="B105">
        <f>VLOOKUP(A105,'[1]ACCU Data'!$F$990:$G$1463,2,FALSE)</f>
        <v>28.75</v>
      </c>
      <c r="C105">
        <f>VLOOKUP(A105,'[1]NZU Data (2)'!$G$2:$H$4483,2,FALSE)</f>
        <v>87.05</v>
      </c>
      <c r="D105">
        <f>IFERROR(VLOOKUP($A105,Price_Reference!$A$1:$C$758,2,FALSE),D104)</f>
        <v>77.45</v>
      </c>
      <c r="E105">
        <f>IFERROR(VLOOKUP($A105,Price_Reference!$A$1:$C$758,3,FALSE),E104)</f>
        <v>95.75</v>
      </c>
      <c r="F105">
        <f>IFERROR(VLOOKUP($A105,Price_Reference!$A$1:$D$758,4,FALSE),F104)</f>
        <v>30.24</v>
      </c>
      <c r="G105">
        <f>VLOOKUP(A105,'[1]LGC_Spot (2)'!$M$1200:$N$2323,2,FALSE)</f>
        <v>59.5</v>
      </c>
    </row>
    <row r="106" spans="1:7" x14ac:dyDescent="0.25">
      <c r="A106" s="2">
        <f>'[1]ACCU Data'!$F1095</f>
        <v>44809</v>
      </c>
      <c r="B106">
        <f>VLOOKUP(A106,'[1]ACCU Data'!$F$990:$G$1463,2,FALSE)</f>
        <v>28.75</v>
      </c>
      <c r="C106">
        <f>VLOOKUP(A106,'[1]NZU Data (2)'!$G$2:$H$4483,2,FALSE)</f>
        <v>87.15</v>
      </c>
      <c r="D106">
        <f>IFERROR(VLOOKUP($A106,Price_Reference!$A$1:$C$758,2,FALSE),D105)</f>
        <v>74.05</v>
      </c>
      <c r="E106">
        <f>IFERROR(VLOOKUP($A106,Price_Reference!$A$1:$C$758,3,FALSE),E105)</f>
        <v>92.25</v>
      </c>
      <c r="F106">
        <f>IFERROR(VLOOKUP($A106,Price_Reference!$A$1:$D$758,4,FALSE),F105)</f>
        <v>30.24</v>
      </c>
      <c r="G106">
        <f>VLOOKUP(A106,'[1]LGC_Spot (2)'!$M$1200:$N$2323,2,FALSE)</f>
        <v>59.55</v>
      </c>
    </row>
    <row r="107" spans="1:7" x14ac:dyDescent="0.25">
      <c r="A107" s="2">
        <f>'[1]ACCU Data'!$F1096</f>
        <v>44810</v>
      </c>
      <c r="B107">
        <f>VLOOKUP(A107,'[1]ACCU Data'!$F$990:$G$1463,2,FALSE)</f>
        <v>28.75</v>
      </c>
      <c r="C107">
        <f>VLOOKUP(A107,'[1]NZU Data (2)'!$G$2:$H$4483,2,FALSE)</f>
        <v>87.3</v>
      </c>
      <c r="D107">
        <f>IFERROR(VLOOKUP($A107,Price_Reference!$A$1:$C$758,2,FALSE),D106)</f>
        <v>69.569999999999993</v>
      </c>
      <c r="E107">
        <f>IFERROR(VLOOKUP($A107,Price_Reference!$A$1:$C$758,3,FALSE),E106)</f>
        <v>87.13</v>
      </c>
      <c r="F107">
        <f>IFERROR(VLOOKUP($A107,Price_Reference!$A$1:$D$758,4,FALSE),F106)</f>
        <v>30.22</v>
      </c>
      <c r="G107">
        <f>VLOOKUP(A107,'[1]LGC_Spot (2)'!$M$1200:$N$2323,2,FALSE)</f>
        <v>60</v>
      </c>
    </row>
    <row r="108" spans="1:7" x14ac:dyDescent="0.25">
      <c r="A108" s="2">
        <f>'[1]ACCU Data'!$F1097</f>
        <v>44811</v>
      </c>
      <c r="B108">
        <f>VLOOKUP(A108,'[1]ACCU Data'!$F$990:$G$1463,2,FALSE)</f>
        <v>29.25</v>
      </c>
      <c r="C108">
        <f>VLOOKUP(A108,'[1]NZU Data (2)'!$G$2:$H$4483,2,FALSE)</f>
        <v>85.5</v>
      </c>
      <c r="D108">
        <f>IFERROR(VLOOKUP($A108,Price_Reference!$A$1:$C$758,2,FALSE),D107)</f>
        <v>68.709999999999994</v>
      </c>
      <c r="E108">
        <f>IFERROR(VLOOKUP($A108,Price_Reference!$A$1:$C$758,3,FALSE),E107)</f>
        <v>80</v>
      </c>
      <c r="F108">
        <f>IFERROR(VLOOKUP($A108,Price_Reference!$A$1:$D$758,4,FALSE),F107)</f>
        <v>30.01</v>
      </c>
      <c r="G108">
        <f>VLOOKUP(A108,'[1]LGC_Spot (2)'!$M$1200:$N$2323,2,FALSE)</f>
        <v>63.25</v>
      </c>
    </row>
    <row r="109" spans="1:7" x14ac:dyDescent="0.25">
      <c r="A109" s="2">
        <f>'[1]ACCU Data'!$F1098</f>
        <v>44812</v>
      </c>
      <c r="B109">
        <f>VLOOKUP(A109,'[1]ACCU Data'!$F$990:$G$1463,2,FALSE)</f>
        <v>29.25</v>
      </c>
      <c r="C109">
        <f>VLOOKUP(A109,'[1]NZU Data (2)'!$G$2:$H$4483,2,FALSE)</f>
        <v>85.7</v>
      </c>
      <c r="D109">
        <f>IFERROR(VLOOKUP($A109,Price_Reference!$A$1:$C$758,2,FALSE),D108)</f>
        <v>66.930000000000007</v>
      </c>
      <c r="E109">
        <f>IFERROR(VLOOKUP($A109,Price_Reference!$A$1:$C$758,3,FALSE),E108)</f>
        <v>76.430000000000007</v>
      </c>
      <c r="F109">
        <f>IFERROR(VLOOKUP($A109,Price_Reference!$A$1:$D$758,4,FALSE),F108)</f>
        <v>29.6</v>
      </c>
      <c r="G109">
        <f>VLOOKUP(A109,'[1]LGC_Spot (2)'!$M$1200:$N$2323,2,FALSE)</f>
        <v>63.25</v>
      </c>
    </row>
    <row r="110" spans="1:7" x14ac:dyDescent="0.25">
      <c r="A110" s="2">
        <f>'[1]ACCU Data'!$F1099</f>
        <v>44813</v>
      </c>
      <c r="B110">
        <f>VLOOKUP(A110,'[1]ACCU Data'!$F$990:$G$1463,2,FALSE)</f>
        <v>29.25</v>
      </c>
      <c r="C110">
        <f>VLOOKUP(A110,'[1]NZU Data (2)'!$G$2:$H$4483,2,FALSE)</f>
        <v>85.5</v>
      </c>
      <c r="D110">
        <f>IFERROR(VLOOKUP($A110,Price_Reference!$A$1:$C$758,2,FALSE),D109)</f>
        <v>65.72</v>
      </c>
      <c r="E110">
        <f>IFERROR(VLOOKUP($A110,Price_Reference!$A$1:$C$758,3,FALSE),E109)</f>
        <v>76.67</v>
      </c>
      <c r="F110">
        <f>IFERROR(VLOOKUP($A110,Price_Reference!$A$1:$D$758,4,FALSE),F109)</f>
        <v>29.76</v>
      </c>
      <c r="G110">
        <f>VLOOKUP(A110,'[1]LGC_Spot (2)'!$M$1200:$N$2323,2,FALSE)</f>
        <v>63.25</v>
      </c>
    </row>
    <row r="111" spans="1:7" x14ac:dyDescent="0.25">
      <c r="A111" s="2">
        <f>'[1]ACCU Data'!$F1100</f>
        <v>44816</v>
      </c>
      <c r="B111">
        <f>VLOOKUP(A111,'[1]ACCU Data'!$F$990:$G$1463,2,FALSE)</f>
        <v>29.25</v>
      </c>
      <c r="C111">
        <f>VLOOKUP(A111,'[1]NZU Data (2)'!$G$2:$H$4483,2,FALSE)</f>
        <v>85</v>
      </c>
      <c r="D111">
        <f>IFERROR(VLOOKUP($A111,Price_Reference!$A$1:$C$758,2,FALSE),D110)</f>
        <v>71.439989999999995</v>
      </c>
      <c r="E111">
        <f>IFERROR(VLOOKUP($A111,Price_Reference!$A$1:$C$758,3,FALSE),E110)</f>
        <v>79.86</v>
      </c>
      <c r="F111">
        <f>IFERROR(VLOOKUP($A111,Price_Reference!$A$1:$D$758,4,FALSE),F110)</f>
        <v>30.22</v>
      </c>
      <c r="G111">
        <f>VLOOKUP(A111,'[1]LGC_Spot (2)'!$M$1200:$N$2323,2,FALSE)</f>
        <v>63.25</v>
      </c>
    </row>
    <row r="112" spans="1:7" x14ac:dyDescent="0.25">
      <c r="A112" s="2">
        <f>'[1]ACCU Data'!$F1101</f>
        <v>44817</v>
      </c>
      <c r="B112">
        <f>VLOOKUP(A112,'[1]ACCU Data'!$F$990:$G$1463,2,FALSE)</f>
        <v>29.5</v>
      </c>
      <c r="C112">
        <f>VLOOKUP(A112,'[1]NZU Data (2)'!$G$2:$H$4483,2,FALSE)</f>
        <v>84</v>
      </c>
      <c r="D112">
        <f>IFERROR(VLOOKUP($A112,Price_Reference!$A$1:$C$758,2,FALSE),D111)</f>
        <v>69.36</v>
      </c>
      <c r="E112">
        <f>IFERROR(VLOOKUP($A112,Price_Reference!$A$1:$C$758,3,FALSE),E111)</f>
        <v>78.989999999999995</v>
      </c>
      <c r="F112">
        <f>IFERROR(VLOOKUP($A112,Price_Reference!$A$1:$D$758,4,FALSE),F111)</f>
        <v>30.02</v>
      </c>
      <c r="G112">
        <f>VLOOKUP(A112,'[1]LGC_Spot (2)'!$M$1200:$N$2323,2,FALSE)</f>
        <v>65.5</v>
      </c>
    </row>
    <row r="113" spans="1:7" x14ac:dyDescent="0.25">
      <c r="A113" s="2">
        <f>'[1]ACCU Data'!$F1102</f>
        <v>44818</v>
      </c>
      <c r="B113">
        <f>VLOOKUP(A113,'[1]ACCU Data'!$F$990:$G$1463,2,FALSE)</f>
        <v>29.9</v>
      </c>
      <c r="C113">
        <f>VLOOKUP(A113,'[1]NZU Data (2)'!$G$2:$H$4483,2,FALSE)</f>
        <v>84</v>
      </c>
      <c r="D113">
        <f>IFERROR(VLOOKUP($A113,Price_Reference!$A$1:$C$758,2,FALSE),D112)</f>
        <v>72.14</v>
      </c>
      <c r="E113">
        <f>IFERROR(VLOOKUP($A113,Price_Reference!$A$1:$C$758,3,FALSE),E112)</f>
        <v>79.25</v>
      </c>
      <c r="F113">
        <f>IFERROR(VLOOKUP($A113,Price_Reference!$A$1:$D$758,4,FALSE),F112)</f>
        <v>30.39</v>
      </c>
      <c r="G113">
        <f>VLOOKUP(A113,'[1]LGC_Spot (2)'!$M$1200:$N$2323,2,FALSE)</f>
        <v>70</v>
      </c>
    </row>
    <row r="114" spans="1:7" x14ac:dyDescent="0.25">
      <c r="A114" s="2">
        <f>'[1]ACCU Data'!$F1103</f>
        <v>44819</v>
      </c>
      <c r="B114">
        <f>VLOOKUP(A114,'[1]ACCU Data'!$F$990:$G$1463,2,FALSE)</f>
        <v>30.3</v>
      </c>
      <c r="C114">
        <f>VLOOKUP(A114,'[1]NZU Data (2)'!$G$2:$H$4483,2,FALSE)</f>
        <v>83</v>
      </c>
      <c r="D114">
        <f>IFERROR(VLOOKUP($A114,Price_Reference!$A$1:$C$758,2,FALSE),D113)</f>
        <v>71.45</v>
      </c>
      <c r="E114">
        <f>IFERROR(VLOOKUP($A114,Price_Reference!$A$1:$C$758,3,FALSE),E113)</f>
        <v>77.48</v>
      </c>
      <c r="F114">
        <f>IFERROR(VLOOKUP($A114,Price_Reference!$A$1:$D$758,4,FALSE),F113)</f>
        <v>30.74</v>
      </c>
      <c r="G114">
        <f>VLOOKUP(A114,'[1]LGC_Spot (2)'!$M$1200:$N$2323,2,FALSE)</f>
        <v>70</v>
      </c>
    </row>
    <row r="115" spans="1:7" x14ac:dyDescent="0.25">
      <c r="A115" s="2">
        <f>'[1]ACCU Data'!$F1104</f>
        <v>44820</v>
      </c>
      <c r="B115">
        <f>VLOOKUP(A115,'[1]ACCU Data'!$F$990:$G$1463,2,FALSE)</f>
        <v>30.3</v>
      </c>
      <c r="C115">
        <f>VLOOKUP(A115,'[1]NZU Data (2)'!$G$2:$H$4483,2,FALSE)</f>
        <v>83.2</v>
      </c>
      <c r="D115">
        <f>IFERROR(VLOOKUP($A115,Price_Reference!$A$1:$C$758,2,FALSE),D114)</f>
        <v>72.87</v>
      </c>
      <c r="E115">
        <f>IFERROR(VLOOKUP($A115,Price_Reference!$A$1:$C$758,3,FALSE),E114)</f>
        <v>76.569999999999993</v>
      </c>
      <c r="F115">
        <f>IFERROR(VLOOKUP($A115,Price_Reference!$A$1:$D$758,4,FALSE),F114)</f>
        <v>30.49</v>
      </c>
      <c r="G115">
        <f>VLOOKUP(A115,'[1]LGC_Spot (2)'!$M$1200:$N$2323,2,FALSE)</f>
        <v>70</v>
      </c>
    </row>
    <row r="116" spans="1:7" x14ac:dyDescent="0.25">
      <c r="A116" s="2">
        <f>'[1]ACCU Data'!$F1105</f>
        <v>44823</v>
      </c>
      <c r="B116">
        <f>VLOOKUP(A116,'[1]ACCU Data'!$F$990:$G$1463,2,FALSE)</f>
        <v>30.3</v>
      </c>
      <c r="C116">
        <f>VLOOKUP(A116,'[1]NZU Data (2)'!$G$2:$H$4483,2,FALSE)</f>
        <v>83.1</v>
      </c>
      <c r="D116">
        <f>IFERROR(VLOOKUP($A116,Price_Reference!$A$1:$C$758,2,FALSE),D115)</f>
        <v>70.709999999999994</v>
      </c>
      <c r="E116">
        <f>IFERROR(VLOOKUP($A116,Price_Reference!$A$1:$C$758,3,FALSE),E115)</f>
        <v>74.88</v>
      </c>
      <c r="F116">
        <f>IFERROR(VLOOKUP($A116,Price_Reference!$A$1:$D$758,4,FALSE),F115)</f>
        <v>30.19</v>
      </c>
      <c r="G116">
        <f>VLOOKUP(A116,'[1]LGC_Spot (2)'!$M$1200:$N$2323,2,FALSE)</f>
        <v>69.5</v>
      </c>
    </row>
    <row r="117" spans="1:7" x14ac:dyDescent="0.25">
      <c r="A117" s="2">
        <f>'[1]ACCU Data'!$F1106</f>
        <v>44824</v>
      </c>
      <c r="B117">
        <f>VLOOKUP(A117,'[1]ACCU Data'!$F$990:$G$1463,2,FALSE)</f>
        <v>30.25</v>
      </c>
      <c r="C117">
        <f>VLOOKUP(A117,'[1]NZU Data (2)'!$G$2:$H$4483,2,FALSE)</f>
        <v>82.75</v>
      </c>
      <c r="D117">
        <f>IFERROR(VLOOKUP($A117,Price_Reference!$A$1:$C$758,2,FALSE),D116)</f>
        <v>70.739999999999995</v>
      </c>
      <c r="E117">
        <f>IFERROR(VLOOKUP($A117,Price_Reference!$A$1:$C$758,3,FALSE),E116)</f>
        <v>73.92</v>
      </c>
      <c r="F117">
        <f>IFERROR(VLOOKUP($A117,Price_Reference!$A$1:$D$758,4,FALSE),F116)</f>
        <v>29.9</v>
      </c>
      <c r="G117">
        <f>VLOOKUP(A117,'[1]LGC_Spot (2)'!$M$1200:$N$2323,2,FALSE)</f>
        <v>69.25</v>
      </c>
    </row>
    <row r="118" spans="1:7" x14ac:dyDescent="0.25">
      <c r="A118" s="2">
        <f>'[1]ACCU Data'!$F1107</f>
        <v>44825</v>
      </c>
      <c r="B118">
        <f>VLOOKUP(A118,'[1]ACCU Data'!$F$990:$G$1463,2,FALSE)</f>
        <v>30.3</v>
      </c>
      <c r="C118">
        <f>VLOOKUP(A118,'[1]NZU Data (2)'!$G$2:$H$4483,2,FALSE)</f>
        <v>82.75</v>
      </c>
      <c r="D118">
        <f>IFERROR(VLOOKUP($A118,Price_Reference!$A$1:$C$758,2,FALSE),D117)</f>
        <v>69.400000000000006</v>
      </c>
      <c r="E118">
        <f>IFERROR(VLOOKUP($A118,Price_Reference!$A$1:$C$758,3,FALSE),E117)</f>
        <v>74.75</v>
      </c>
      <c r="F118">
        <f>IFERROR(VLOOKUP($A118,Price_Reference!$A$1:$D$758,4,FALSE),F117)</f>
        <v>29.61</v>
      </c>
      <c r="G118">
        <f>VLOOKUP(A118,'[1]LGC_Spot (2)'!$M$1200:$N$2323,2,FALSE)</f>
        <v>69.25</v>
      </c>
    </row>
    <row r="119" spans="1:7" x14ac:dyDescent="0.25">
      <c r="A119" s="2">
        <f>'[1]ACCU Data'!$F1108</f>
        <v>44826</v>
      </c>
      <c r="B119">
        <f>VLOOKUP(A119,'[1]ACCU Data'!$F$990:$G$1463,2,FALSE)</f>
        <v>31.25</v>
      </c>
      <c r="C119">
        <f>VLOOKUP(A119,'[1]NZU Data (2)'!$G$2:$H$4483,2,FALSE)</f>
        <v>81.75</v>
      </c>
      <c r="D119">
        <f>IFERROR(VLOOKUP($A119,Price_Reference!$A$1:$C$758,2,FALSE),D118)</f>
        <v>70.05</v>
      </c>
      <c r="E119">
        <f>IFERROR(VLOOKUP($A119,Price_Reference!$A$1:$C$758,3,FALSE),E118)</f>
        <v>75.759990000000002</v>
      </c>
      <c r="F119">
        <f>IFERROR(VLOOKUP($A119,Price_Reference!$A$1:$D$758,4,FALSE),F118)</f>
        <v>29.54</v>
      </c>
      <c r="G119">
        <f>VLOOKUP(A119,'[1]LGC_Spot (2)'!$M$1200:$N$2323,2,FALSE)</f>
        <v>69.25</v>
      </c>
    </row>
    <row r="120" spans="1:7" x14ac:dyDescent="0.25">
      <c r="A120" s="2">
        <f>'[1]ACCU Data'!$F1109</f>
        <v>44827</v>
      </c>
      <c r="B120">
        <f>VLOOKUP(A120,'[1]ACCU Data'!$F$990:$G$1463,2,FALSE)</f>
        <v>31.25</v>
      </c>
      <c r="C120">
        <f>VLOOKUP(A120,'[1]NZU Data (2)'!$G$2:$H$4483,2,FALSE)</f>
        <v>82</v>
      </c>
      <c r="D120">
        <f>IFERROR(VLOOKUP($A120,Price_Reference!$A$1:$C$758,2,FALSE),D119)</f>
        <v>65.41</v>
      </c>
      <c r="E120">
        <f>IFERROR(VLOOKUP($A120,Price_Reference!$A$1:$C$758,3,FALSE),E119)</f>
        <v>74.03</v>
      </c>
      <c r="F120">
        <f>IFERROR(VLOOKUP($A120,Price_Reference!$A$1:$D$758,4,FALSE),F119)</f>
        <v>28.59</v>
      </c>
      <c r="G120">
        <f>VLOOKUP(A120,'[1]LGC_Spot (2)'!$M$1200:$N$2323,2,FALSE)</f>
        <v>69.25</v>
      </c>
    </row>
    <row r="121" spans="1:7" x14ac:dyDescent="0.25">
      <c r="A121" s="2">
        <f>'[1]ACCU Data'!$F1110</f>
        <v>44830</v>
      </c>
      <c r="B121">
        <f>VLOOKUP(A121,'[1]ACCU Data'!$F$990:$G$1463,2,FALSE)</f>
        <v>31.25</v>
      </c>
      <c r="C121">
        <f>VLOOKUP(A121,'[1]NZU Data (2)'!$G$2:$H$4483,2,FALSE)</f>
        <v>81.849999999999994</v>
      </c>
      <c r="D121">
        <f>IFERROR(VLOOKUP($A121,Price_Reference!$A$1:$C$758,2,FALSE),D120)</f>
        <v>69.97</v>
      </c>
      <c r="E121">
        <f>IFERROR(VLOOKUP($A121,Price_Reference!$A$1:$C$758,3,FALSE),E120)</f>
        <v>75.28</v>
      </c>
      <c r="F121">
        <f>IFERROR(VLOOKUP($A121,Price_Reference!$A$1:$D$758,4,FALSE),F120)</f>
        <v>28.64</v>
      </c>
      <c r="G121">
        <f>VLOOKUP(A121,'[1]LGC_Spot (2)'!$M$1200:$N$2323,2,FALSE)</f>
        <v>69.25</v>
      </c>
    </row>
    <row r="122" spans="1:7" x14ac:dyDescent="0.25">
      <c r="A122" s="2">
        <f>'[1]ACCU Data'!$F1111</f>
        <v>44831</v>
      </c>
      <c r="B122">
        <f>VLOOKUP(A122,'[1]ACCU Data'!$F$990:$G$1463,2,FALSE)</f>
        <v>31</v>
      </c>
      <c r="C122">
        <f>VLOOKUP(A122,'[1]NZU Data (2)'!$G$2:$H$4483,2,FALSE)</f>
        <v>81</v>
      </c>
      <c r="D122">
        <f>IFERROR(VLOOKUP($A122,Price_Reference!$A$1:$C$758,2,FALSE),D121)</f>
        <v>67.959999999999994</v>
      </c>
      <c r="E122">
        <f>IFERROR(VLOOKUP($A122,Price_Reference!$A$1:$C$758,3,FALSE),E121)</f>
        <v>75.67</v>
      </c>
      <c r="F122">
        <f>IFERROR(VLOOKUP($A122,Price_Reference!$A$1:$D$758,4,FALSE),F121)</f>
        <v>28.62</v>
      </c>
      <c r="G122">
        <f>VLOOKUP(A122,'[1]LGC_Spot (2)'!$M$1200:$N$2323,2,FALSE)</f>
        <v>68</v>
      </c>
    </row>
    <row r="123" spans="1:7" x14ac:dyDescent="0.25">
      <c r="A123" s="2">
        <f>'[1]ACCU Data'!$F1112</f>
        <v>44832</v>
      </c>
      <c r="B123">
        <f>VLOOKUP(A123,'[1]ACCU Data'!$F$990:$G$1463,2,FALSE)</f>
        <v>31</v>
      </c>
      <c r="C123">
        <f>VLOOKUP(A123,'[1]NZU Data (2)'!$G$2:$H$4483,2,FALSE)</f>
        <v>80</v>
      </c>
      <c r="D123">
        <f>IFERROR(VLOOKUP($A123,Price_Reference!$A$1:$C$758,2,FALSE),D122)</f>
        <v>65.150000000000006</v>
      </c>
      <c r="E123">
        <f>IFERROR(VLOOKUP($A123,Price_Reference!$A$1:$C$758,3,FALSE),E122)</f>
        <v>75.259990000000002</v>
      </c>
      <c r="F123">
        <f>IFERROR(VLOOKUP($A123,Price_Reference!$A$1:$D$758,4,FALSE),F122)</f>
        <v>28.92</v>
      </c>
      <c r="G123">
        <f>VLOOKUP(A123,'[1]LGC_Spot (2)'!$M$1200:$N$2323,2,FALSE)</f>
        <v>63</v>
      </c>
    </row>
    <row r="124" spans="1:7" x14ac:dyDescent="0.25">
      <c r="A124" s="2">
        <f>'[1]ACCU Data'!$F1113</f>
        <v>44833</v>
      </c>
      <c r="B124">
        <f>VLOOKUP(A124,'[1]ACCU Data'!$F$990:$G$1463,2,FALSE)</f>
        <v>30.75</v>
      </c>
      <c r="C124">
        <f>VLOOKUP(A124,'[1]NZU Data (2)'!$G$2:$H$4483,2,FALSE)</f>
        <v>79</v>
      </c>
      <c r="D124">
        <f>IFERROR(VLOOKUP($A124,Price_Reference!$A$1:$C$758,2,FALSE),D123)</f>
        <v>65.73</v>
      </c>
      <c r="E124">
        <f>IFERROR(VLOOKUP($A124,Price_Reference!$A$1:$C$758,3,FALSE),E123)</f>
        <v>74.95</v>
      </c>
      <c r="F124">
        <f>IFERROR(VLOOKUP($A124,Price_Reference!$A$1:$D$758,4,FALSE),F123)</f>
        <v>29.05</v>
      </c>
      <c r="G124">
        <f>VLOOKUP(A124,'[1]LGC_Spot (2)'!$M$1200:$N$2323,2,FALSE)</f>
        <v>63</v>
      </c>
    </row>
    <row r="125" spans="1:7" x14ac:dyDescent="0.25">
      <c r="A125" s="2">
        <f>'[1]ACCU Data'!$F1114</f>
        <v>44834</v>
      </c>
      <c r="B125">
        <f>VLOOKUP(A125,'[1]ACCU Data'!$F$990:$G$1463,2,FALSE)</f>
        <v>30.75</v>
      </c>
      <c r="C125">
        <f>VLOOKUP(A125,'[1]NZU Data (2)'!$G$2:$H$4483,2,FALSE)</f>
        <v>78</v>
      </c>
      <c r="D125">
        <f>IFERROR(VLOOKUP($A125,Price_Reference!$A$1:$C$758,2,FALSE),D124)</f>
        <v>66.73</v>
      </c>
      <c r="E125">
        <f>IFERROR(VLOOKUP($A125,Price_Reference!$A$1:$C$758,3,FALSE),E124)</f>
        <v>75.03</v>
      </c>
      <c r="F125">
        <f>IFERROR(VLOOKUP($A125,Price_Reference!$A$1:$D$758,4,FALSE),F124)</f>
        <v>29.34</v>
      </c>
      <c r="G125">
        <f>VLOOKUP(A125,'[1]LGC_Spot (2)'!$M$1200:$N$2323,2,FALSE)</f>
        <v>64.25</v>
      </c>
    </row>
    <row r="126" spans="1:7" x14ac:dyDescent="0.25">
      <c r="A126" s="2">
        <f>'[1]ACCU Data'!$F1115</f>
        <v>44837</v>
      </c>
      <c r="B126">
        <f>VLOOKUP(A126,'[1]ACCU Data'!$F$990:$G$1463,2,FALSE)</f>
        <v>30.75</v>
      </c>
      <c r="C126">
        <f>VLOOKUP(A126,'[1]NZU Data (2)'!$G$2:$H$4483,2,FALSE)</f>
        <v>78</v>
      </c>
      <c r="D126">
        <f>IFERROR(VLOOKUP($A126,Price_Reference!$A$1:$C$758,2,FALSE),D125)</f>
        <v>65.939989999999995</v>
      </c>
      <c r="E126">
        <f>IFERROR(VLOOKUP($A126,Price_Reference!$A$1:$C$758,3,FALSE),E125)</f>
        <v>74.03</v>
      </c>
      <c r="F126">
        <f>IFERROR(VLOOKUP($A126,Price_Reference!$A$1:$D$758,4,FALSE),F125)</f>
        <v>29.84</v>
      </c>
      <c r="G126">
        <f>VLOOKUP(A126,'[1]LGC_Spot (2)'!$M$1200:$N$2323,2,FALSE)</f>
        <v>64.25</v>
      </c>
    </row>
    <row r="127" spans="1:7" x14ac:dyDescent="0.25">
      <c r="A127" s="2">
        <f>'[1]ACCU Data'!$F1116</f>
        <v>44838</v>
      </c>
      <c r="B127">
        <f>VLOOKUP(A127,'[1]ACCU Data'!$F$990:$G$1463,2,FALSE)</f>
        <v>30.25</v>
      </c>
      <c r="C127">
        <f>VLOOKUP(A127,'[1]NZU Data (2)'!$G$2:$H$4483,2,FALSE)</f>
        <v>78.05</v>
      </c>
      <c r="D127">
        <f>IFERROR(VLOOKUP($A127,Price_Reference!$A$1:$C$758,2,FALSE),D126)</f>
        <v>66.92</v>
      </c>
      <c r="E127">
        <f>IFERROR(VLOOKUP($A127,Price_Reference!$A$1:$C$758,3,FALSE),E126)</f>
        <v>73.63</v>
      </c>
      <c r="F127">
        <f>IFERROR(VLOOKUP($A127,Price_Reference!$A$1:$D$758,4,FALSE),F126)</f>
        <v>30.17</v>
      </c>
      <c r="G127">
        <f>VLOOKUP(A127,'[1]LGC_Spot (2)'!$M$1200:$N$2323,2,FALSE)</f>
        <v>65</v>
      </c>
    </row>
    <row r="128" spans="1:7" x14ac:dyDescent="0.25">
      <c r="A128" s="2">
        <f>'[1]ACCU Data'!$F1117</f>
        <v>44839</v>
      </c>
      <c r="B128">
        <f>VLOOKUP(A128,'[1]ACCU Data'!$F$990:$G$1463,2,FALSE)</f>
        <v>30.25</v>
      </c>
      <c r="C128">
        <f>VLOOKUP(A128,'[1]NZU Data (2)'!$G$2:$H$4483,2,FALSE)</f>
        <v>78.2</v>
      </c>
      <c r="D128">
        <f>IFERROR(VLOOKUP($A128,Price_Reference!$A$1:$C$758,2,FALSE),D127)</f>
        <v>67.069999999999993</v>
      </c>
      <c r="E128">
        <f>IFERROR(VLOOKUP($A128,Price_Reference!$A$1:$C$758,3,FALSE),E127)</f>
        <v>72.8</v>
      </c>
      <c r="F128">
        <f>IFERROR(VLOOKUP($A128,Price_Reference!$A$1:$D$758,4,FALSE),F127)</f>
        <v>29.8</v>
      </c>
      <c r="G128">
        <f>VLOOKUP(A128,'[1]LGC_Spot (2)'!$M$1200:$N$2323,2,FALSE)</f>
        <v>67</v>
      </c>
    </row>
    <row r="129" spans="1:7" x14ac:dyDescent="0.25">
      <c r="A129" s="2">
        <f>'[1]ACCU Data'!$F1118</f>
        <v>44840</v>
      </c>
      <c r="B129">
        <f>VLOOKUP(A129,'[1]ACCU Data'!$F$990:$G$1463,2,FALSE)</f>
        <v>30.25</v>
      </c>
      <c r="C129">
        <f>VLOOKUP(A129,'[1]NZU Data (2)'!$G$2:$H$4483,2,FALSE)</f>
        <v>82.5</v>
      </c>
      <c r="D129">
        <f>IFERROR(VLOOKUP($A129,Price_Reference!$A$1:$C$758,2,FALSE),D128)</f>
        <v>68.959999999999994</v>
      </c>
      <c r="E129">
        <f>IFERROR(VLOOKUP($A129,Price_Reference!$A$1:$C$758,3,FALSE),E128)</f>
        <v>73.77</v>
      </c>
      <c r="F129">
        <f>IFERROR(VLOOKUP($A129,Price_Reference!$A$1:$D$758,4,FALSE),F128)</f>
        <v>30.41</v>
      </c>
      <c r="G129">
        <f>VLOOKUP(A129,'[1]LGC_Spot (2)'!$M$1200:$N$2323,2,FALSE)</f>
        <v>67</v>
      </c>
    </row>
    <row r="130" spans="1:7" x14ac:dyDescent="0.25">
      <c r="A130" s="2">
        <f>'[1]ACCU Data'!$F1119</f>
        <v>44841</v>
      </c>
      <c r="B130">
        <f>VLOOKUP(A130,'[1]ACCU Data'!$F$990:$G$1463,2,FALSE)</f>
        <v>30.25</v>
      </c>
      <c r="C130">
        <f>VLOOKUP(A130,'[1]NZU Data (2)'!$G$2:$H$4483,2,FALSE)</f>
        <v>82.9</v>
      </c>
      <c r="D130">
        <f>IFERROR(VLOOKUP($A130,Price_Reference!$A$1:$C$758,2,FALSE),D129)</f>
        <v>69.849999999999994</v>
      </c>
      <c r="E130">
        <f>IFERROR(VLOOKUP($A130,Price_Reference!$A$1:$C$758,3,FALSE),E129)</f>
        <v>74.599999999999994</v>
      </c>
      <c r="F130">
        <f>IFERROR(VLOOKUP($A130,Price_Reference!$A$1:$D$758,4,FALSE),F129)</f>
        <v>30.41</v>
      </c>
      <c r="G130">
        <f>VLOOKUP(A130,'[1]LGC_Spot (2)'!$M$1200:$N$2323,2,FALSE)</f>
        <v>67.5</v>
      </c>
    </row>
    <row r="131" spans="1:7" x14ac:dyDescent="0.25">
      <c r="A131" s="2">
        <f>'[1]ACCU Data'!$F1120</f>
        <v>44844</v>
      </c>
      <c r="B131">
        <f>VLOOKUP(A131,'[1]ACCU Data'!$F$990:$G$1463,2,FALSE)</f>
        <v>30</v>
      </c>
      <c r="C131">
        <f>VLOOKUP(A131,'[1]NZU Data (2)'!$G$2:$H$4483,2,FALSE)</f>
        <v>82.22</v>
      </c>
      <c r="D131">
        <f>IFERROR(VLOOKUP($A131,Price_Reference!$A$1:$C$758,2,FALSE),D130)</f>
        <v>66.77</v>
      </c>
      <c r="E131">
        <f>IFERROR(VLOOKUP($A131,Price_Reference!$A$1:$C$758,3,FALSE),E130)</f>
        <v>71.739999999999995</v>
      </c>
      <c r="F131">
        <f>IFERROR(VLOOKUP($A131,Price_Reference!$A$1:$D$758,4,FALSE),F130)</f>
        <v>30.55</v>
      </c>
      <c r="G131">
        <f>VLOOKUP(A131,'[1]LGC_Spot (2)'!$M$1200:$N$2323,2,FALSE)</f>
        <v>67.25</v>
      </c>
    </row>
    <row r="132" spans="1:7" x14ac:dyDescent="0.25">
      <c r="A132" s="2">
        <f>'[1]ACCU Data'!$F1121</f>
        <v>44845</v>
      </c>
      <c r="B132">
        <f>VLOOKUP(A132,'[1]ACCU Data'!$F$990:$G$1463,2,FALSE)</f>
        <v>30</v>
      </c>
      <c r="C132">
        <f>VLOOKUP(A132,'[1]NZU Data (2)'!$G$2:$H$4483,2,FALSE)</f>
        <v>80.77</v>
      </c>
      <c r="D132">
        <f>IFERROR(VLOOKUP($A132,Price_Reference!$A$1:$C$758,2,FALSE),D131)</f>
        <v>66.34</v>
      </c>
      <c r="E132">
        <f>IFERROR(VLOOKUP($A132,Price_Reference!$A$1:$C$758,3,FALSE),E131)</f>
        <v>70.47</v>
      </c>
      <c r="F132">
        <f>IFERROR(VLOOKUP($A132,Price_Reference!$A$1:$D$758,4,FALSE),F131)</f>
        <v>30.97</v>
      </c>
      <c r="G132">
        <f>VLOOKUP(A132,'[1]LGC_Spot (2)'!$M$1200:$N$2323,2,FALSE)</f>
        <v>67.25</v>
      </c>
    </row>
    <row r="133" spans="1:7" x14ac:dyDescent="0.25">
      <c r="A133" s="2">
        <f>'[1]ACCU Data'!$F1122</f>
        <v>44846</v>
      </c>
      <c r="B133">
        <f>VLOOKUP(A133,'[1]ACCU Data'!$F$990:$G$1463,2,FALSE)</f>
        <v>29.75</v>
      </c>
      <c r="C133">
        <f>VLOOKUP(A133,'[1]NZU Data (2)'!$G$2:$H$4483,2,FALSE)</f>
        <v>80.400000000000006</v>
      </c>
      <c r="D133">
        <f>IFERROR(VLOOKUP($A133,Price_Reference!$A$1:$C$758,2,FALSE),D132)</f>
        <v>66.709999999999994</v>
      </c>
      <c r="E133">
        <f>IFERROR(VLOOKUP($A133,Price_Reference!$A$1:$C$758,3,FALSE),E132)</f>
        <v>71.849999999999994</v>
      </c>
      <c r="F133">
        <f>IFERROR(VLOOKUP($A133,Price_Reference!$A$1:$D$758,4,FALSE),F132)</f>
        <v>31.08</v>
      </c>
      <c r="G133">
        <f>VLOOKUP(A133,'[1]LGC_Spot (2)'!$M$1200:$N$2323,2,FALSE)</f>
        <v>65.099999999999994</v>
      </c>
    </row>
    <row r="134" spans="1:7" x14ac:dyDescent="0.25">
      <c r="A134" s="2">
        <f>'[1]ACCU Data'!$F1123</f>
        <v>44847</v>
      </c>
      <c r="B134">
        <f>VLOOKUP(A134,'[1]ACCU Data'!$F$990:$G$1463,2,FALSE)</f>
        <v>29.75</v>
      </c>
      <c r="C134">
        <f>VLOOKUP(A134,'[1]NZU Data (2)'!$G$2:$H$4483,2,FALSE)</f>
        <v>80.7</v>
      </c>
      <c r="D134">
        <f>IFERROR(VLOOKUP($A134,Price_Reference!$A$1:$C$758,2,FALSE),D133)</f>
        <v>68.84</v>
      </c>
      <c r="E134">
        <f>IFERROR(VLOOKUP($A134,Price_Reference!$A$1:$C$758,3,FALSE),E133)</f>
        <v>72.900000000000006</v>
      </c>
      <c r="F134">
        <f>IFERROR(VLOOKUP($A134,Price_Reference!$A$1:$D$758,4,FALSE),F133)</f>
        <v>31.31</v>
      </c>
      <c r="G134">
        <f>VLOOKUP(A134,'[1]LGC_Spot (2)'!$M$1200:$N$2323,2,FALSE)</f>
        <v>65.400000000000006</v>
      </c>
    </row>
    <row r="135" spans="1:7" x14ac:dyDescent="0.25">
      <c r="A135" s="2">
        <f>'[1]ACCU Data'!$F1124</f>
        <v>44848</v>
      </c>
      <c r="B135">
        <f>VLOOKUP(A135,'[1]ACCU Data'!$F$990:$G$1463,2,FALSE)</f>
        <v>29.75</v>
      </c>
      <c r="C135">
        <f>VLOOKUP(A135,'[1]NZU Data (2)'!$G$2:$H$4483,2,FALSE)</f>
        <v>81</v>
      </c>
      <c r="D135">
        <f>IFERROR(VLOOKUP($A135,Price_Reference!$A$1:$C$758,2,FALSE),D134)</f>
        <v>68.02</v>
      </c>
      <c r="E135">
        <f>IFERROR(VLOOKUP($A135,Price_Reference!$A$1:$C$758,3,FALSE),E134)</f>
        <v>71.010000000000005</v>
      </c>
      <c r="F135">
        <f>IFERROR(VLOOKUP($A135,Price_Reference!$A$1:$D$758,4,FALSE),F134)</f>
        <v>31.1</v>
      </c>
      <c r="G135">
        <f>VLOOKUP(A135,'[1]LGC_Spot (2)'!$M$1200:$N$2323,2,FALSE)</f>
        <v>64.5</v>
      </c>
    </row>
    <row r="136" spans="1:7" x14ac:dyDescent="0.25">
      <c r="A136" s="2">
        <f>'[1]ACCU Data'!$F1125</f>
        <v>44851</v>
      </c>
      <c r="B136">
        <f>VLOOKUP(A136,'[1]ACCU Data'!$F$990:$G$1463,2,FALSE)</f>
        <v>29.75</v>
      </c>
      <c r="C136">
        <f>VLOOKUP(A136,'[1]NZU Data (2)'!$G$2:$H$4483,2,FALSE)</f>
        <v>81</v>
      </c>
      <c r="D136">
        <f>IFERROR(VLOOKUP($A136,Price_Reference!$A$1:$C$758,2,FALSE),D135)</f>
        <v>67.510000000000005</v>
      </c>
      <c r="E136">
        <f>IFERROR(VLOOKUP($A136,Price_Reference!$A$1:$C$758,3,FALSE),E135)</f>
        <v>70.2</v>
      </c>
      <c r="F136">
        <f>IFERROR(VLOOKUP($A136,Price_Reference!$A$1:$D$758,4,FALSE),F135)</f>
        <v>31.03</v>
      </c>
      <c r="G136">
        <f>VLOOKUP(A136,'[1]LGC_Spot (2)'!$M$1200:$N$2323,2,FALSE)</f>
        <v>64.5</v>
      </c>
    </row>
    <row r="137" spans="1:7" x14ac:dyDescent="0.25">
      <c r="A137" s="2">
        <f>'[1]ACCU Data'!$F1126</f>
        <v>44852</v>
      </c>
      <c r="B137">
        <f>VLOOKUP(A137,'[1]ACCU Data'!$F$990:$G$1463,2,FALSE)</f>
        <v>29.75</v>
      </c>
      <c r="C137">
        <f>VLOOKUP(A137,'[1]NZU Data (2)'!$G$2:$H$4483,2,FALSE)</f>
        <v>80.75</v>
      </c>
      <c r="D137">
        <f>IFERROR(VLOOKUP($A137,Price_Reference!$A$1:$C$758,2,FALSE),D136)</f>
        <v>67.77</v>
      </c>
      <c r="E137">
        <f>IFERROR(VLOOKUP($A137,Price_Reference!$A$1:$C$758,3,FALSE),E136)</f>
        <v>70.189989999999995</v>
      </c>
      <c r="F137">
        <f>IFERROR(VLOOKUP($A137,Price_Reference!$A$1:$D$758,4,FALSE),F136)</f>
        <v>30.81</v>
      </c>
      <c r="G137">
        <f>VLOOKUP(A137,'[1]LGC_Spot (2)'!$M$1200:$N$2323,2,FALSE)</f>
        <v>65.099999999999994</v>
      </c>
    </row>
    <row r="138" spans="1:7" x14ac:dyDescent="0.25">
      <c r="A138" s="2">
        <f>'[1]ACCU Data'!$F1127</f>
        <v>44853</v>
      </c>
      <c r="B138">
        <f>VLOOKUP(A138,'[1]ACCU Data'!$F$990:$G$1463,2,FALSE)</f>
        <v>29.25</v>
      </c>
      <c r="C138">
        <f>VLOOKUP(A138,'[1]NZU Data (2)'!$G$2:$H$4483,2,FALSE)</f>
        <v>80.67</v>
      </c>
      <c r="D138">
        <f>IFERROR(VLOOKUP($A138,Price_Reference!$A$1:$C$758,2,FALSE),D137)</f>
        <v>67.290000000000006</v>
      </c>
      <c r="E138">
        <f>IFERROR(VLOOKUP($A138,Price_Reference!$A$1:$C$758,3,FALSE),E137)</f>
        <v>68.709999999999994</v>
      </c>
      <c r="F138">
        <f>IFERROR(VLOOKUP($A138,Price_Reference!$A$1:$D$758,4,FALSE),F137)</f>
        <v>30.54</v>
      </c>
      <c r="G138">
        <f>VLOOKUP(A138,'[1]LGC_Spot (2)'!$M$1200:$N$2323,2,FALSE)</f>
        <v>64.599999999999994</v>
      </c>
    </row>
    <row r="139" spans="1:7" x14ac:dyDescent="0.25">
      <c r="A139" s="2">
        <f>'[1]ACCU Data'!$F1128</f>
        <v>44854</v>
      </c>
      <c r="B139">
        <f>VLOOKUP(A139,'[1]ACCU Data'!$F$990:$G$1463,2,FALSE)</f>
        <v>29.25</v>
      </c>
      <c r="C139">
        <f>VLOOKUP(A139,'[1]NZU Data (2)'!$G$2:$H$4483,2,FALSE)</f>
        <v>80.900000000000006</v>
      </c>
      <c r="D139">
        <f>IFERROR(VLOOKUP($A139,Price_Reference!$A$1:$C$758,2,FALSE),D138)</f>
        <v>66.87</v>
      </c>
      <c r="E139">
        <f>IFERROR(VLOOKUP($A139,Price_Reference!$A$1:$C$758,3,FALSE),E138)</f>
        <v>68.72</v>
      </c>
      <c r="F139">
        <f>IFERROR(VLOOKUP($A139,Price_Reference!$A$1:$D$758,4,FALSE),F138)</f>
        <v>30.51</v>
      </c>
      <c r="G139">
        <f>VLOOKUP(A139,'[1]LGC_Spot (2)'!$M$1200:$N$2323,2,FALSE)</f>
        <v>64.25</v>
      </c>
    </row>
    <row r="140" spans="1:7" x14ac:dyDescent="0.25">
      <c r="A140" s="2">
        <f>'[1]ACCU Data'!$F1129</f>
        <v>44855</v>
      </c>
      <c r="B140">
        <f>VLOOKUP(A140,'[1]ACCU Data'!$F$990:$G$1463,2,FALSE)</f>
        <v>29.25</v>
      </c>
      <c r="C140">
        <f>VLOOKUP(A140,'[1]NZU Data (2)'!$G$2:$H$4483,2,FALSE)</f>
        <v>81.2</v>
      </c>
      <c r="D140">
        <f>IFERROR(VLOOKUP($A140,Price_Reference!$A$1:$C$758,2,FALSE),D139)</f>
        <v>68.72</v>
      </c>
      <c r="E140">
        <f>IFERROR(VLOOKUP($A140,Price_Reference!$A$1:$C$758,3,FALSE),E139)</f>
        <v>69.569999999999993</v>
      </c>
      <c r="F140">
        <f>IFERROR(VLOOKUP($A140,Price_Reference!$A$1:$D$758,4,FALSE),F139)</f>
        <v>30.74</v>
      </c>
      <c r="G140">
        <f>VLOOKUP(A140,'[1]LGC_Spot (2)'!$M$1200:$N$2323,2,FALSE)</f>
        <v>65.25</v>
      </c>
    </row>
    <row r="141" spans="1:7" x14ac:dyDescent="0.25">
      <c r="A141" s="2">
        <f>'[1]ACCU Data'!$F1130</f>
        <v>44858</v>
      </c>
      <c r="B141">
        <f>VLOOKUP(A141,'[1]ACCU Data'!$F$990:$G$1463,2,FALSE)</f>
        <v>29.25</v>
      </c>
      <c r="C141">
        <f>VLOOKUP(A141,'[1]NZU Data (2)'!$G$2:$H$4483,2,FALSE)</f>
        <v>81.2</v>
      </c>
      <c r="D141">
        <f>IFERROR(VLOOKUP($A141,Price_Reference!$A$1:$C$758,2,FALSE),D140)</f>
        <v>72.319999999999993</v>
      </c>
      <c r="E141">
        <f>IFERROR(VLOOKUP($A141,Price_Reference!$A$1:$C$758,3,FALSE),E140)</f>
        <v>72.05</v>
      </c>
      <c r="F141">
        <f>IFERROR(VLOOKUP($A141,Price_Reference!$A$1:$D$758,4,FALSE),F140)</f>
        <v>30.99</v>
      </c>
      <c r="G141">
        <f>VLOOKUP(A141,'[1]LGC_Spot (2)'!$M$1200:$N$2323,2,FALSE)</f>
        <v>65.25</v>
      </c>
    </row>
    <row r="142" spans="1:7" x14ac:dyDescent="0.25">
      <c r="A142" s="2">
        <f>'[1]ACCU Data'!$F1131</f>
        <v>44859</v>
      </c>
      <c r="B142">
        <f>VLOOKUP(A142,'[1]ACCU Data'!$F$990:$G$1463,2,FALSE)</f>
        <v>29.25</v>
      </c>
      <c r="C142">
        <f>VLOOKUP(A142,'[1]NZU Data (2)'!$G$2:$H$4483,2,FALSE)</f>
        <v>81.25</v>
      </c>
      <c r="D142">
        <f>IFERROR(VLOOKUP($A142,Price_Reference!$A$1:$C$758,2,FALSE),D141)</f>
        <v>77.11</v>
      </c>
      <c r="E142">
        <f>IFERROR(VLOOKUP($A142,Price_Reference!$A$1:$C$758,3,FALSE),E141)</f>
        <v>75.97</v>
      </c>
      <c r="F142">
        <f>IFERROR(VLOOKUP($A142,Price_Reference!$A$1:$D$758,4,FALSE),F141)</f>
        <v>31.1</v>
      </c>
      <c r="G142">
        <f>VLOOKUP(A142,'[1]LGC_Spot (2)'!$M$1200:$N$2323,2,FALSE)</f>
        <v>65.25</v>
      </c>
    </row>
    <row r="143" spans="1:7" x14ac:dyDescent="0.25">
      <c r="A143" s="2">
        <f>'[1]ACCU Data'!$F1132</f>
        <v>44860</v>
      </c>
      <c r="B143">
        <f>VLOOKUP(A143,'[1]ACCU Data'!$F$990:$G$1463,2,FALSE)</f>
        <v>29.25</v>
      </c>
      <c r="C143">
        <f>VLOOKUP(A143,'[1]NZU Data (2)'!$G$2:$H$4483,2,FALSE)</f>
        <v>82</v>
      </c>
      <c r="D143">
        <f>IFERROR(VLOOKUP($A143,Price_Reference!$A$1:$C$758,2,FALSE),D142)</f>
        <v>75.790000000000006</v>
      </c>
      <c r="E143">
        <f>IFERROR(VLOOKUP($A143,Price_Reference!$A$1:$C$758,3,FALSE),E142)</f>
        <v>76</v>
      </c>
      <c r="F143">
        <f>IFERROR(VLOOKUP($A143,Price_Reference!$A$1:$D$758,4,FALSE),F142)</f>
        <v>31.24</v>
      </c>
      <c r="G143">
        <f>VLOOKUP(A143,'[1]LGC_Spot (2)'!$M$1200:$N$2323,2,FALSE)</f>
        <v>65</v>
      </c>
    </row>
    <row r="144" spans="1:7" x14ac:dyDescent="0.25">
      <c r="A144" s="2">
        <f>'[1]ACCU Data'!$F1133</f>
        <v>44861</v>
      </c>
      <c r="B144">
        <f>VLOOKUP(A144,'[1]ACCU Data'!$F$990:$G$1463,2,FALSE)</f>
        <v>29.25</v>
      </c>
      <c r="C144">
        <f>VLOOKUP(A144,'[1]NZU Data (2)'!$G$2:$H$4483,2,FALSE)</f>
        <v>82.5</v>
      </c>
      <c r="D144">
        <f>IFERROR(VLOOKUP($A144,Price_Reference!$A$1:$C$758,2,FALSE),D143)</f>
        <v>80.209999999999994</v>
      </c>
      <c r="E144">
        <f>IFERROR(VLOOKUP($A144,Price_Reference!$A$1:$C$758,3,FALSE),E143)</f>
        <v>77.95</v>
      </c>
      <c r="F144">
        <f>IFERROR(VLOOKUP($A144,Price_Reference!$A$1:$D$758,4,FALSE),F143)</f>
        <v>31.69</v>
      </c>
      <c r="G144">
        <f>VLOOKUP(A144,'[1]LGC_Spot (2)'!$M$1200:$N$2323,2,FALSE)</f>
        <v>65</v>
      </c>
    </row>
    <row r="145" spans="1:7" x14ac:dyDescent="0.25">
      <c r="A145" s="2">
        <f>'[1]ACCU Data'!$F1134</f>
        <v>44862</v>
      </c>
      <c r="B145">
        <f>VLOOKUP(A145,'[1]ACCU Data'!$F$990:$G$1463,2,FALSE)</f>
        <v>30</v>
      </c>
      <c r="C145">
        <f>VLOOKUP(A145,'[1]NZU Data (2)'!$G$2:$H$4483,2,FALSE)</f>
        <v>84.75</v>
      </c>
      <c r="D145">
        <f>IFERROR(VLOOKUP($A145,Price_Reference!$A$1:$C$758,2,FALSE),D144)</f>
        <v>81.209999999999994</v>
      </c>
      <c r="E145">
        <f>IFERROR(VLOOKUP($A145,Price_Reference!$A$1:$C$758,3,FALSE),E144)</f>
        <v>78.36</v>
      </c>
      <c r="F145">
        <f>IFERROR(VLOOKUP($A145,Price_Reference!$A$1:$D$758,4,FALSE),F144)</f>
        <v>31.97</v>
      </c>
      <c r="G145">
        <f>VLOOKUP(A145,'[1]LGC_Spot (2)'!$M$1200:$N$2323,2,FALSE)</f>
        <v>65</v>
      </c>
    </row>
    <row r="146" spans="1:7" x14ac:dyDescent="0.25">
      <c r="A146" s="2">
        <f>'[1]ACCU Data'!$F1135</f>
        <v>44865</v>
      </c>
      <c r="B146">
        <f>VLOOKUP(A146,'[1]ACCU Data'!$F$990:$G$1463,2,FALSE)</f>
        <v>29.75</v>
      </c>
      <c r="C146">
        <f>VLOOKUP(A146,'[1]NZU Data (2)'!$G$2:$H$4483,2,FALSE)</f>
        <v>85</v>
      </c>
      <c r="D146">
        <f>IFERROR(VLOOKUP($A146,Price_Reference!$A$1:$C$758,2,FALSE),D145)</f>
        <v>79.97</v>
      </c>
      <c r="E146">
        <f>IFERROR(VLOOKUP($A146,Price_Reference!$A$1:$C$758,3,FALSE),E145)</f>
        <v>77.650000000000006</v>
      </c>
      <c r="F146">
        <f>IFERROR(VLOOKUP($A146,Price_Reference!$A$1:$D$758,4,FALSE),F145)</f>
        <v>32.590000000000003</v>
      </c>
      <c r="G146">
        <f>VLOOKUP(A146,'[1]LGC_Spot (2)'!$M$1200:$N$2323,2,FALSE)</f>
        <v>65</v>
      </c>
    </row>
    <row r="147" spans="1:7" x14ac:dyDescent="0.25">
      <c r="A147" s="2">
        <f>'[1]ACCU Data'!$F1136</f>
        <v>44866</v>
      </c>
      <c r="B147">
        <f>VLOOKUP(A147,'[1]ACCU Data'!$F$990:$G$1463,2,FALSE)</f>
        <v>29.75</v>
      </c>
      <c r="C147">
        <f>VLOOKUP(A147,'[1]NZU Data (2)'!$G$2:$H$4483,2,FALSE)</f>
        <v>84.6</v>
      </c>
      <c r="D147">
        <f>IFERROR(VLOOKUP($A147,Price_Reference!$A$1:$C$758,2,FALSE),D146)</f>
        <v>76.72</v>
      </c>
      <c r="E147">
        <f>IFERROR(VLOOKUP($A147,Price_Reference!$A$1:$C$758,3,FALSE),E146)</f>
        <v>74.709999999999994</v>
      </c>
      <c r="F147">
        <f>IFERROR(VLOOKUP($A147,Price_Reference!$A$1:$D$758,4,FALSE),F146)</f>
        <v>32.17</v>
      </c>
      <c r="G147">
        <f>VLOOKUP(A147,'[1]LGC_Spot (2)'!$M$1200:$N$2323,2,FALSE)</f>
        <v>66</v>
      </c>
    </row>
    <row r="148" spans="1:7" x14ac:dyDescent="0.25">
      <c r="A148" s="2">
        <f>'[1]ACCU Data'!$F1137</f>
        <v>44867</v>
      </c>
      <c r="B148">
        <f>VLOOKUP(A148,'[1]ACCU Data'!$F$990:$G$1463,2,FALSE)</f>
        <v>29.75</v>
      </c>
      <c r="C148">
        <f>VLOOKUP(A148,'[1]NZU Data (2)'!$G$2:$H$4483,2,FALSE)</f>
        <v>84.5</v>
      </c>
      <c r="D148">
        <f>IFERROR(VLOOKUP($A148,Price_Reference!$A$1:$C$758,2,FALSE),D147)</f>
        <v>76.7</v>
      </c>
      <c r="E148">
        <f>IFERROR(VLOOKUP($A148,Price_Reference!$A$1:$C$758,3,FALSE),E147)</f>
        <v>73.680000000000007</v>
      </c>
      <c r="F148">
        <f>IFERROR(VLOOKUP($A148,Price_Reference!$A$1:$D$758,4,FALSE),F147)</f>
        <v>31.67</v>
      </c>
      <c r="G148">
        <f>VLOOKUP(A148,'[1]LGC_Spot (2)'!$M$1200:$N$2323,2,FALSE)</f>
        <v>65.5</v>
      </c>
    </row>
    <row r="149" spans="1:7" x14ac:dyDescent="0.25">
      <c r="A149" s="2">
        <f>'[1]ACCU Data'!$F1138</f>
        <v>44868</v>
      </c>
      <c r="B149">
        <f>VLOOKUP(A149,'[1]ACCU Data'!$F$990:$G$1463,2,FALSE)</f>
        <v>29.75</v>
      </c>
      <c r="C149">
        <f>VLOOKUP(A149,'[1]NZU Data (2)'!$G$2:$H$4483,2,FALSE)</f>
        <v>85</v>
      </c>
      <c r="D149">
        <f>IFERROR(VLOOKUP($A149,Price_Reference!$A$1:$C$758,2,FALSE),D148)</f>
        <v>76.28</v>
      </c>
      <c r="E149">
        <f>IFERROR(VLOOKUP($A149,Price_Reference!$A$1:$C$758,3,FALSE),E148)</f>
        <v>73.290000000000006</v>
      </c>
      <c r="F149">
        <f>IFERROR(VLOOKUP($A149,Price_Reference!$A$1:$D$758,4,FALSE),F148)</f>
        <v>31.26</v>
      </c>
      <c r="G149">
        <f>VLOOKUP(A149,'[1]LGC_Spot (2)'!$M$1200:$N$2323,2,FALSE)</f>
        <v>65.5</v>
      </c>
    </row>
    <row r="150" spans="1:7" x14ac:dyDescent="0.25">
      <c r="A150" s="2">
        <f>'[1]ACCU Data'!$F1139</f>
        <v>44869</v>
      </c>
      <c r="B150">
        <f>VLOOKUP(A150,'[1]ACCU Data'!$F$990:$G$1463,2,FALSE)</f>
        <v>29.75</v>
      </c>
      <c r="C150">
        <f>VLOOKUP(A150,'[1]NZU Data (2)'!$G$2:$H$4483,2,FALSE)</f>
        <v>85</v>
      </c>
      <c r="D150">
        <f>IFERROR(VLOOKUP($A150,Price_Reference!$A$1:$C$758,2,FALSE),D149)</f>
        <v>76.36</v>
      </c>
      <c r="E150">
        <f>IFERROR(VLOOKUP($A150,Price_Reference!$A$1:$C$758,3,FALSE),E149)</f>
        <v>73.739999999999995</v>
      </c>
      <c r="F150">
        <f>IFERROR(VLOOKUP($A150,Price_Reference!$A$1:$D$758,4,FALSE),F149)</f>
        <v>30.99</v>
      </c>
      <c r="G150">
        <f>VLOOKUP(A150,'[1]LGC_Spot (2)'!$M$1200:$N$2323,2,FALSE)</f>
        <v>65.25</v>
      </c>
    </row>
    <row r="151" spans="1:7" x14ac:dyDescent="0.25">
      <c r="A151" s="2">
        <f>'[1]ACCU Data'!$F1140</f>
        <v>44872</v>
      </c>
      <c r="B151">
        <f>VLOOKUP(A151,'[1]ACCU Data'!$F$990:$G$1463,2,FALSE)</f>
        <v>29.75</v>
      </c>
      <c r="C151">
        <f>VLOOKUP(A151,'[1]NZU Data (2)'!$G$2:$H$4483,2,FALSE)</f>
        <v>86.5</v>
      </c>
      <c r="D151">
        <f>IFERROR(VLOOKUP($A151,Price_Reference!$A$1:$C$758,2,FALSE),D150)</f>
        <v>77.489999999999995</v>
      </c>
      <c r="E151">
        <f>IFERROR(VLOOKUP($A151,Price_Reference!$A$1:$C$758,3,FALSE),E150)</f>
        <v>74.59</v>
      </c>
      <c r="F151">
        <f>IFERROR(VLOOKUP($A151,Price_Reference!$A$1:$D$758,4,FALSE),F150)</f>
        <v>30.86</v>
      </c>
      <c r="G151">
        <f>VLOOKUP(A151,'[1]LGC_Spot (2)'!$M$1200:$N$2323,2,FALSE)</f>
        <v>65.25</v>
      </c>
    </row>
    <row r="152" spans="1:7" x14ac:dyDescent="0.25">
      <c r="A152" s="2">
        <f>'[1]ACCU Data'!$F1141</f>
        <v>44873</v>
      </c>
      <c r="B152">
        <f>VLOOKUP(A152,'[1]ACCU Data'!$F$990:$G$1463,2,FALSE)</f>
        <v>29.75</v>
      </c>
      <c r="C152">
        <f>VLOOKUP(A152,'[1]NZU Data (2)'!$G$2:$H$4483,2,FALSE)</f>
        <v>87.1</v>
      </c>
      <c r="D152">
        <f>IFERROR(VLOOKUP($A152,Price_Reference!$A$1:$C$758,2,FALSE),D151)</f>
        <v>76.06</v>
      </c>
      <c r="E152">
        <f>IFERROR(VLOOKUP($A152,Price_Reference!$A$1:$C$758,3,FALSE),E151)</f>
        <v>73.900000000000006</v>
      </c>
      <c r="F152">
        <f>IFERROR(VLOOKUP($A152,Price_Reference!$A$1:$D$758,4,FALSE),F151)</f>
        <v>30.94</v>
      </c>
      <c r="G152">
        <f>VLOOKUP(A152,'[1]LGC_Spot (2)'!$M$1200:$N$2323,2,FALSE)</f>
        <v>65.25</v>
      </c>
    </row>
    <row r="153" spans="1:7" x14ac:dyDescent="0.25">
      <c r="A153" s="2">
        <f>'[1]ACCU Data'!$F1142</f>
        <v>44874</v>
      </c>
      <c r="B153">
        <f>VLOOKUP(A153,'[1]ACCU Data'!$F$990:$G$1463,2,FALSE)</f>
        <v>30</v>
      </c>
      <c r="C153">
        <f>VLOOKUP(A153,'[1]NZU Data (2)'!$G$2:$H$4483,2,FALSE)</f>
        <v>88.2</v>
      </c>
      <c r="D153">
        <f>IFERROR(VLOOKUP($A153,Price_Reference!$A$1:$C$758,2,FALSE),D152)</f>
        <v>72.760000000000005</v>
      </c>
      <c r="E153">
        <f>IFERROR(VLOOKUP($A153,Price_Reference!$A$1:$C$758,3,FALSE),E152)</f>
        <v>72.36</v>
      </c>
      <c r="F153">
        <f>IFERROR(VLOOKUP($A153,Price_Reference!$A$1:$D$758,4,FALSE),F152)</f>
        <v>30.75</v>
      </c>
      <c r="G153">
        <f>VLOOKUP(A153,'[1]LGC_Spot (2)'!$M$1200:$N$2323,2,FALSE)</f>
        <v>65.75</v>
      </c>
    </row>
    <row r="154" spans="1:7" x14ac:dyDescent="0.25">
      <c r="A154" s="2">
        <f>'[1]ACCU Data'!$F1143</f>
        <v>44875</v>
      </c>
      <c r="B154">
        <f>VLOOKUP(A154,'[1]ACCU Data'!$F$990:$G$1463,2,FALSE)</f>
        <v>31.5</v>
      </c>
      <c r="C154">
        <f>VLOOKUP(A154,'[1]NZU Data (2)'!$G$2:$H$4483,2,FALSE)</f>
        <v>88.2</v>
      </c>
      <c r="D154">
        <f>IFERROR(VLOOKUP($A154,Price_Reference!$A$1:$C$758,2,FALSE),D153)</f>
        <v>73.05</v>
      </c>
      <c r="E154">
        <f>IFERROR(VLOOKUP($A154,Price_Reference!$A$1:$C$758,3,FALSE),E153)</f>
        <v>70.86</v>
      </c>
      <c r="F154">
        <f>IFERROR(VLOOKUP($A154,Price_Reference!$A$1:$D$758,4,FALSE),F153)</f>
        <v>30.61</v>
      </c>
      <c r="G154">
        <f>VLOOKUP(A154,'[1]LGC_Spot (2)'!$M$1200:$N$2323,2,FALSE)</f>
        <v>65.75</v>
      </c>
    </row>
    <row r="155" spans="1:7" x14ac:dyDescent="0.25">
      <c r="A155" s="2">
        <f>'[1]ACCU Data'!$F1144</f>
        <v>44876</v>
      </c>
      <c r="B155">
        <f>VLOOKUP(A155,'[1]ACCU Data'!$F$990:$G$1463,2,FALSE)</f>
        <v>31.5</v>
      </c>
      <c r="C155">
        <f>VLOOKUP(A155,'[1]NZU Data (2)'!$G$2:$H$4483,2,FALSE)</f>
        <v>87.9</v>
      </c>
      <c r="D155">
        <f>IFERROR(VLOOKUP($A155,Price_Reference!$A$1:$C$758,2,FALSE),D154)</f>
        <v>75.84</v>
      </c>
      <c r="E155">
        <f>IFERROR(VLOOKUP($A155,Price_Reference!$A$1:$C$758,3,FALSE),E154)</f>
        <v>71.709999999999994</v>
      </c>
      <c r="F155">
        <f>IFERROR(VLOOKUP($A155,Price_Reference!$A$1:$D$758,4,FALSE),F154)</f>
        <v>30.55</v>
      </c>
      <c r="G155">
        <f>VLOOKUP(A155,'[1]LGC_Spot (2)'!$M$1200:$N$2323,2,FALSE)</f>
        <v>65.75</v>
      </c>
    </row>
    <row r="156" spans="1:7" x14ac:dyDescent="0.25">
      <c r="A156" s="2">
        <f>'[1]ACCU Data'!$F1145</f>
        <v>44879</v>
      </c>
      <c r="B156">
        <f>VLOOKUP(A156,'[1]ACCU Data'!$F$990:$G$1463,2,FALSE)</f>
        <v>31.5</v>
      </c>
      <c r="C156">
        <f>VLOOKUP(A156,'[1]NZU Data (2)'!$G$2:$H$4483,2,FALSE)</f>
        <v>88.5</v>
      </c>
      <c r="D156">
        <f>IFERROR(VLOOKUP($A156,Price_Reference!$A$1:$C$758,2,FALSE),D155)</f>
        <v>75.23</v>
      </c>
      <c r="E156">
        <f>IFERROR(VLOOKUP($A156,Price_Reference!$A$1:$C$758,3,FALSE),E155)</f>
        <v>70.25</v>
      </c>
      <c r="F156">
        <f>IFERROR(VLOOKUP($A156,Price_Reference!$A$1:$D$758,4,FALSE),F155)</f>
        <v>30.36</v>
      </c>
      <c r="G156">
        <f>VLOOKUP(A156,'[1]LGC_Spot (2)'!$M$1200:$N$2323,2,FALSE)</f>
        <v>65.75</v>
      </c>
    </row>
    <row r="157" spans="1:7" x14ac:dyDescent="0.25">
      <c r="A157" s="2">
        <f>'[1]ACCU Data'!$F1146</f>
        <v>44880</v>
      </c>
      <c r="B157">
        <f>VLOOKUP(A157,'[1]ACCU Data'!$F$990:$G$1463,2,FALSE)</f>
        <v>32</v>
      </c>
      <c r="C157">
        <f>VLOOKUP(A157,'[1]NZU Data (2)'!$G$2:$H$4483,2,FALSE)</f>
        <v>88.15</v>
      </c>
      <c r="D157">
        <f>IFERROR(VLOOKUP($A157,Price_Reference!$A$1:$C$758,2,FALSE),D156)</f>
        <v>76.650000000000006</v>
      </c>
      <c r="E157">
        <f>IFERROR(VLOOKUP($A157,Price_Reference!$A$1:$C$758,3,FALSE),E156)</f>
        <v>69.41</v>
      </c>
      <c r="F157">
        <f>IFERROR(VLOOKUP($A157,Price_Reference!$A$1:$D$758,4,FALSE),F156)</f>
        <v>30.38</v>
      </c>
      <c r="G157">
        <f>VLOOKUP(A157,'[1]LGC_Spot (2)'!$M$1200:$N$2323,2,FALSE)</f>
        <v>66</v>
      </c>
    </row>
    <row r="158" spans="1:7" x14ac:dyDescent="0.25">
      <c r="A158" s="2">
        <f>'[1]ACCU Data'!$F1147</f>
        <v>44881</v>
      </c>
      <c r="B158">
        <f>VLOOKUP(A158,'[1]ACCU Data'!$F$990:$G$1463,2,FALSE)</f>
        <v>32</v>
      </c>
      <c r="C158">
        <f>VLOOKUP(A158,'[1]NZU Data (2)'!$G$2:$H$4483,2,FALSE)</f>
        <v>88.25</v>
      </c>
      <c r="D158">
        <f>IFERROR(VLOOKUP($A158,Price_Reference!$A$1:$C$758,2,FALSE),D157)</f>
        <v>73.41</v>
      </c>
      <c r="E158">
        <f>IFERROR(VLOOKUP($A158,Price_Reference!$A$1:$C$758,3,FALSE),E157)</f>
        <v>67.760000000000005</v>
      </c>
      <c r="F158">
        <f>IFERROR(VLOOKUP($A158,Price_Reference!$A$1:$D$758,4,FALSE),F157)</f>
        <v>30.73</v>
      </c>
      <c r="G158">
        <f>VLOOKUP(A158,'[1]LGC_Spot (2)'!$M$1200:$N$2323,2,FALSE)</f>
        <v>66.349999999999994</v>
      </c>
    </row>
    <row r="159" spans="1:7" x14ac:dyDescent="0.25">
      <c r="A159" s="2">
        <f>'[1]ACCU Data'!$F1148</f>
        <v>44882</v>
      </c>
      <c r="B159">
        <f>VLOOKUP(A159,'[1]ACCU Data'!$F$990:$G$1463,2,FALSE)</f>
        <v>32</v>
      </c>
      <c r="C159">
        <f>VLOOKUP(A159,'[1]NZU Data (2)'!$G$2:$H$4483,2,FALSE)</f>
        <v>88.4</v>
      </c>
      <c r="D159">
        <f>IFERROR(VLOOKUP($A159,Price_Reference!$A$1:$C$758,2,FALSE),D158)</f>
        <v>72.400000000000006</v>
      </c>
      <c r="E159">
        <f>IFERROR(VLOOKUP($A159,Price_Reference!$A$1:$C$758,3,FALSE),E158)</f>
        <v>67.12</v>
      </c>
      <c r="F159">
        <f>IFERROR(VLOOKUP($A159,Price_Reference!$A$1:$D$758,4,FALSE),F158)</f>
        <v>30.72</v>
      </c>
      <c r="G159">
        <f>VLOOKUP(A159,'[1]LGC_Spot (2)'!$M$1200:$N$2323,2,FALSE)</f>
        <v>66.400000000000006</v>
      </c>
    </row>
    <row r="160" spans="1:7" x14ac:dyDescent="0.25">
      <c r="A160" s="2">
        <f>'[1]ACCU Data'!$F1149</f>
        <v>44883</v>
      </c>
      <c r="B160">
        <f>VLOOKUP(A160,'[1]ACCU Data'!$F$990:$G$1463,2,FALSE)</f>
        <v>32</v>
      </c>
      <c r="C160">
        <f>VLOOKUP(A160,'[1]NZU Data (2)'!$G$2:$H$4483,2,FALSE)</f>
        <v>88.15</v>
      </c>
      <c r="D160">
        <f>IFERROR(VLOOKUP($A160,Price_Reference!$A$1:$C$758,2,FALSE),D159)</f>
        <v>72.47</v>
      </c>
      <c r="E160">
        <f>IFERROR(VLOOKUP($A160,Price_Reference!$A$1:$C$758,3,FALSE),E159)</f>
        <v>66.55</v>
      </c>
      <c r="F160">
        <f>IFERROR(VLOOKUP($A160,Price_Reference!$A$1:$D$758,4,FALSE),F159)</f>
        <v>30.39</v>
      </c>
      <c r="G160">
        <f>VLOOKUP(A160,'[1]LGC_Spot (2)'!$M$1200:$N$2323,2,FALSE)</f>
        <v>66.5</v>
      </c>
    </row>
    <row r="161" spans="1:7" x14ac:dyDescent="0.25">
      <c r="A161" s="2">
        <f>'[1]ACCU Data'!$F1150</f>
        <v>44886</v>
      </c>
      <c r="B161">
        <f>VLOOKUP(A161,'[1]ACCU Data'!$F$990:$G$1463,2,FALSE)</f>
        <v>32</v>
      </c>
      <c r="C161">
        <f>VLOOKUP(A161,'[1]NZU Data (2)'!$G$2:$H$4483,2,FALSE)</f>
        <v>88</v>
      </c>
      <c r="D161">
        <f>IFERROR(VLOOKUP($A161,Price_Reference!$A$1:$C$758,2,FALSE),D160)</f>
        <v>74.61</v>
      </c>
      <c r="E161">
        <f>IFERROR(VLOOKUP($A161,Price_Reference!$A$1:$C$758,3,FALSE),E160)</f>
        <v>67.819999999999993</v>
      </c>
      <c r="F161">
        <f>IFERROR(VLOOKUP($A161,Price_Reference!$A$1:$D$758,4,FALSE),F160)</f>
        <v>30.29</v>
      </c>
      <c r="G161">
        <f>VLOOKUP(A161,'[1]LGC_Spot (2)'!$M$1200:$N$2323,2,FALSE)</f>
        <v>66.5</v>
      </c>
    </row>
    <row r="162" spans="1:7" x14ac:dyDescent="0.25">
      <c r="A162" s="2">
        <f>'[1]ACCU Data'!$F1151</f>
        <v>44887</v>
      </c>
      <c r="B162">
        <f>VLOOKUP(A162,'[1]ACCU Data'!$F$990:$G$1463,2,FALSE)</f>
        <v>32</v>
      </c>
      <c r="C162">
        <f>VLOOKUP(A162,'[1]NZU Data (2)'!$G$2:$H$4483,2,FALSE)</f>
        <v>88</v>
      </c>
      <c r="D162">
        <f>IFERROR(VLOOKUP($A162,Price_Reference!$A$1:$C$758,2,FALSE),D161)</f>
        <v>73.89</v>
      </c>
      <c r="E162">
        <f>IFERROR(VLOOKUP($A162,Price_Reference!$A$1:$C$758,3,FALSE),E161)</f>
        <v>67.040000000000006</v>
      </c>
      <c r="F162">
        <f>IFERROR(VLOOKUP($A162,Price_Reference!$A$1:$D$758,4,FALSE),F161)</f>
        <v>30.34</v>
      </c>
      <c r="G162">
        <f>VLOOKUP(A162,'[1]LGC_Spot (2)'!$M$1200:$N$2323,2,FALSE)</f>
        <v>66.25</v>
      </c>
    </row>
    <row r="163" spans="1:7" x14ac:dyDescent="0.25">
      <c r="A163" s="2">
        <f>'[1]ACCU Data'!$F1152</f>
        <v>44888</v>
      </c>
      <c r="B163">
        <f>VLOOKUP(A163,'[1]ACCU Data'!$F$990:$G$1463,2,FALSE)</f>
        <v>32</v>
      </c>
      <c r="C163">
        <f>VLOOKUP(A163,'[1]NZU Data (2)'!$G$2:$H$4483,2,FALSE)</f>
        <v>87.85</v>
      </c>
      <c r="D163">
        <f>IFERROR(VLOOKUP($A163,Price_Reference!$A$1:$C$758,2,FALSE),D162)</f>
        <v>75.87</v>
      </c>
      <c r="E163">
        <f>IFERROR(VLOOKUP($A163,Price_Reference!$A$1:$C$758,3,FALSE),E162)</f>
        <v>67.98</v>
      </c>
      <c r="F163">
        <f>IFERROR(VLOOKUP($A163,Price_Reference!$A$1:$D$758,4,FALSE),F162)</f>
        <v>29.54</v>
      </c>
      <c r="G163">
        <f>VLOOKUP(A163,'[1]LGC_Spot (2)'!$M$1200:$N$2323,2,FALSE)</f>
        <v>66</v>
      </c>
    </row>
    <row r="164" spans="1:7" x14ac:dyDescent="0.25">
      <c r="A164" s="2">
        <f>'[1]ACCU Data'!$F1153</f>
        <v>44889</v>
      </c>
      <c r="B164">
        <f>VLOOKUP(A164,'[1]ACCU Data'!$F$990:$G$1463,2,FALSE)</f>
        <v>32</v>
      </c>
      <c r="C164">
        <f>VLOOKUP(A164,'[1]NZU Data (2)'!$G$2:$H$4483,2,FALSE)</f>
        <v>86.5</v>
      </c>
      <c r="D164">
        <f>IFERROR(VLOOKUP($A164,Price_Reference!$A$1:$C$758,2,FALSE),D163)</f>
        <v>78.27</v>
      </c>
      <c r="E164">
        <f>IFERROR(VLOOKUP($A164,Price_Reference!$A$1:$C$758,3,FALSE),E163)</f>
        <v>69.78</v>
      </c>
      <c r="F164">
        <f>IFERROR(VLOOKUP($A164,Price_Reference!$A$1:$D$758,4,FALSE),F163)</f>
        <v>29.54</v>
      </c>
      <c r="G164">
        <f>VLOOKUP(A164,'[1]LGC_Spot (2)'!$M$1200:$N$2323,2,FALSE)</f>
        <v>64.75</v>
      </c>
    </row>
    <row r="165" spans="1:7" x14ac:dyDescent="0.25">
      <c r="A165" s="2">
        <f>'[1]ACCU Data'!$F1154</f>
        <v>44890</v>
      </c>
      <c r="B165">
        <f>VLOOKUP(A165,'[1]ACCU Data'!$F$990:$G$1463,2,FALSE)</f>
        <v>32</v>
      </c>
      <c r="C165">
        <f>VLOOKUP(A165,'[1]NZU Data (2)'!$G$2:$H$4483,2,FALSE)</f>
        <v>86.2</v>
      </c>
      <c r="D165">
        <f>IFERROR(VLOOKUP($A165,Price_Reference!$A$1:$C$758,2,FALSE),D164)</f>
        <v>78.86</v>
      </c>
      <c r="E165">
        <f>IFERROR(VLOOKUP($A165,Price_Reference!$A$1:$C$758,3,FALSE),E164)</f>
        <v>69.27</v>
      </c>
      <c r="F165">
        <f>IFERROR(VLOOKUP($A165,Price_Reference!$A$1:$D$758,4,FALSE),F164)</f>
        <v>29.46</v>
      </c>
      <c r="G165">
        <f>VLOOKUP(A165,'[1]LGC_Spot (2)'!$M$1200:$N$2323,2,FALSE)</f>
        <v>64.5</v>
      </c>
    </row>
    <row r="166" spans="1:7" x14ac:dyDescent="0.25">
      <c r="A166" s="2">
        <f>'[1]ACCU Data'!$F1155</f>
        <v>44893</v>
      </c>
      <c r="B166">
        <f>VLOOKUP(A166,'[1]ACCU Data'!$F$990:$G$1463,2,FALSE)</f>
        <v>32</v>
      </c>
      <c r="C166">
        <f>VLOOKUP(A166,'[1]NZU Data (2)'!$G$2:$H$4483,2,FALSE)</f>
        <v>86</v>
      </c>
      <c r="D166">
        <f>IFERROR(VLOOKUP($A166,Price_Reference!$A$1:$C$758,2,FALSE),D165)</f>
        <v>78.81</v>
      </c>
      <c r="E166">
        <f>IFERROR(VLOOKUP($A166,Price_Reference!$A$1:$C$758,3,FALSE),E165)</f>
        <v>68.73</v>
      </c>
      <c r="F166">
        <f>IFERROR(VLOOKUP($A166,Price_Reference!$A$1:$D$758,4,FALSE),F165)</f>
        <v>28.59</v>
      </c>
      <c r="G166">
        <f>VLOOKUP(A166,'[1]LGC_Spot (2)'!$M$1200:$N$2323,2,FALSE)</f>
        <v>64.5</v>
      </c>
    </row>
    <row r="167" spans="1:7" x14ac:dyDescent="0.25">
      <c r="A167" s="2">
        <f>'[1]ACCU Data'!$F1156</f>
        <v>44894</v>
      </c>
      <c r="B167">
        <f>VLOOKUP(A167,'[1]ACCU Data'!$F$990:$G$1463,2,FALSE)</f>
        <v>32</v>
      </c>
      <c r="C167">
        <f>VLOOKUP(A167,'[1]NZU Data (2)'!$G$2:$H$4483,2,FALSE)</f>
        <v>84.15</v>
      </c>
      <c r="D167">
        <f>IFERROR(VLOOKUP($A167,Price_Reference!$A$1:$C$758,2,FALSE),D166)</f>
        <v>81.25</v>
      </c>
      <c r="E167">
        <f>IFERROR(VLOOKUP($A167,Price_Reference!$A$1:$C$758,3,FALSE),E166)</f>
        <v>69.08</v>
      </c>
      <c r="F167">
        <f>IFERROR(VLOOKUP($A167,Price_Reference!$A$1:$D$758,4,FALSE),F166)</f>
        <v>28.62</v>
      </c>
      <c r="G167">
        <f>VLOOKUP(A167,'[1]LGC_Spot (2)'!$M$1200:$N$2323,2,FALSE)</f>
        <v>64.5</v>
      </c>
    </row>
    <row r="168" spans="1:7" x14ac:dyDescent="0.25">
      <c r="A168" s="2">
        <f>'[1]ACCU Data'!$F1157</f>
        <v>44895</v>
      </c>
      <c r="B168">
        <f>VLOOKUP(A168,'[1]ACCU Data'!$F$990:$G$1463,2,FALSE)</f>
        <v>32</v>
      </c>
      <c r="C168">
        <f>VLOOKUP(A168,'[1]NZU Data (2)'!$G$2:$H$4483,2,FALSE)</f>
        <v>83.5</v>
      </c>
      <c r="D168">
        <f>IFERROR(VLOOKUP($A168,Price_Reference!$A$1:$C$758,2,FALSE),D167)</f>
        <v>84.689989999999995</v>
      </c>
      <c r="E168">
        <f>IFERROR(VLOOKUP($A168,Price_Reference!$A$1:$C$758,3,FALSE),E167)</f>
        <v>71.319999999999993</v>
      </c>
      <c r="F168">
        <f>IFERROR(VLOOKUP($A168,Price_Reference!$A$1:$D$758,4,FALSE),F167)</f>
        <v>29.04</v>
      </c>
      <c r="G168">
        <f>VLOOKUP(A168,'[1]LGC_Spot (2)'!$M$1200:$N$2323,2,FALSE)</f>
        <v>65.25</v>
      </c>
    </row>
    <row r="169" spans="1:7" x14ac:dyDescent="0.25">
      <c r="A169" s="2">
        <f>'[1]ACCU Data'!$F1158</f>
        <v>44896</v>
      </c>
      <c r="B169">
        <f>VLOOKUP(A169,'[1]ACCU Data'!$F$990:$G$1463,2,FALSE)</f>
        <v>32</v>
      </c>
      <c r="C169">
        <f>VLOOKUP(A169,'[1]NZU Data (2)'!$G$2:$H$4483,2,FALSE)</f>
        <v>82.45</v>
      </c>
      <c r="D169">
        <f>IFERROR(VLOOKUP($A169,Price_Reference!$A$1:$C$758,2,FALSE),D168)</f>
        <v>85.22</v>
      </c>
      <c r="E169">
        <f>IFERROR(VLOOKUP($A169,Price_Reference!$A$1:$C$758,3,FALSE),E168)</f>
        <v>75.17</v>
      </c>
      <c r="F169">
        <f>IFERROR(VLOOKUP($A169,Price_Reference!$A$1:$D$758,4,FALSE),F168)</f>
        <v>29.6</v>
      </c>
      <c r="G169">
        <f>VLOOKUP(A169,'[1]LGC_Spot (2)'!$M$1200:$N$2323,2,FALSE)</f>
        <v>65</v>
      </c>
    </row>
    <row r="170" spans="1:7" x14ac:dyDescent="0.25">
      <c r="A170" s="2">
        <f>'[1]ACCU Data'!$F1159</f>
        <v>44897</v>
      </c>
      <c r="B170">
        <f>VLOOKUP(A170,'[1]ACCU Data'!$F$990:$G$1463,2,FALSE)</f>
        <v>32.5</v>
      </c>
      <c r="C170">
        <f>VLOOKUP(A170,'[1]NZU Data (2)'!$G$2:$H$4483,2,FALSE)</f>
        <v>81</v>
      </c>
      <c r="D170">
        <f>IFERROR(VLOOKUP($A170,Price_Reference!$A$1:$C$758,2,FALSE),D169)</f>
        <v>87.67</v>
      </c>
      <c r="E170">
        <f>IFERROR(VLOOKUP($A170,Price_Reference!$A$1:$C$758,3,FALSE),E169)</f>
        <v>79.180000000000007</v>
      </c>
      <c r="F170">
        <f>IFERROR(VLOOKUP($A170,Price_Reference!$A$1:$D$758,4,FALSE),F169)</f>
        <v>29.59</v>
      </c>
      <c r="G170">
        <f>VLOOKUP(A170,'[1]LGC_Spot (2)'!$M$1200:$N$2323,2,FALSE)</f>
        <v>65</v>
      </c>
    </row>
    <row r="171" spans="1:7" x14ac:dyDescent="0.25">
      <c r="A171" s="2">
        <f>'[1]ACCU Data'!$F1160</f>
        <v>44900</v>
      </c>
      <c r="B171">
        <f>VLOOKUP(A171,'[1]ACCU Data'!$F$990:$G$1463,2,FALSE)</f>
        <v>32.5</v>
      </c>
      <c r="C171">
        <f>VLOOKUP(A171,'[1]NZU Data (2)'!$G$2:$H$4483,2,FALSE)</f>
        <v>81</v>
      </c>
      <c r="D171">
        <f>IFERROR(VLOOKUP($A171,Price_Reference!$A$1:$C$758,2,FALSE),D170)</f>
        <v>87.31</v>
      </c>
      <c r="E171">
        <f>IFERROR(VLOOKUP($A171,Price_Reference!$A$1:$C$758,3,FALSE),E170)</f>
        <v>79.819999999999993</v>
      </c>
      <c r="F171">
        <f>IFERROR(VLOOKUP($A171,Price_Reference!$A$1:$D$758,4,FALSE),F170)</f>
        <v>29.7</v>
      </c>
      <c r="G171">
        <f>VLOOKUP(A171,'[1]LGC_Spot (2)'!$M$1200:$N$2323,2,FALSE)</f>
        <v>65</v>
      </c>
    </row>
    <row r="172" spans="1:7" x14ac:dyDescent="0.25">
      <c r="A172" s="2">
        <f>'[1]ACCU Data'!$F1161</f>
        <v>44901</v>
      </c>
      <c r="B172">
        <f>VLOOKUP(A172,'[1]ACCU Data'!$F$990:$G$1463,2,FALSE)</f>
        <v>32.5</v>
      </c>
      <c r="C172">
        <f>VLOOKUP(A172,'[1]NZU Data (2)'!$G$2:$H$4483,2,FALSE)</f>
        <v>82</v>
      </c>
      <c r="D172">
        <f>IFERROR(VLOOKUP($A172,Price_Reference!$A$1:$C$758,2,FALSE),D171)</f>
        <v>87.689989999999995</v>
      </c>
      <c r="E172">
        <f>IFERROR(VLOOKUP($A172,Price_Reference!$A$1:$C$758,3,FALSE),E171)</f>
        <v>79.17</v>
      </c>
      <c r="F172">
        <f>IFERROR(VLOOKUP($A172,Price_Reference!$A$1:$D$758,4,FALSE),F171)</f>
        <v>29.78</v>
      </c>
      <c r="G172">
        <f>VLOOKUP(A172,'[1]LGC_Spot (2)'!$M$1200:$N$2323,2,FALSE)</f>
        <v>65</v>
      </c>
    </row>
    <row r="173" spans="1:7" x14ac:dyDescent="0.25">
      <c r="A173" s="2">
        <f>'[1]ACCU Data'!$F1162</f>
        <v>44902</v>
      </c>
      <c r="B173">
        <f>VLOOKUP(A173,'[1]ACCU Data'!$F$990:$G$1463,2,FALSE)</f>
        <v>33</v>
      </c>
      <c r="C173">
        <f>VLOOKUP(A173,'[1]NZU Data (2)'!$G$2:$H$4483,2,FALSE)</f>
        <v>82.5</v>
      </c>
      <c r="D173">
        <f>IFERROR(VLOOKUP($A173,Price_Reference!$A$1:$C$758,2,FALSE),D172)</f>
        <v>88.07</v>
      </c>
      <c r="E173">
        <f>IFERROR(VLOOKUP($A173,Price_Reference!$A$1:$C$758,3,FALSE),E172)</f>
        <v>77.91</v>
      </c>
      <c r="F173">
        <f>IFERROR(VLOOKUP($A173,Price_Reference!$A$1:$D$758,4,FALSE),F172)</f>
        <v>29.88</v>
      </c>
      <c r="G173">
        <f>VLOOKUP(A173,'[1]LGC_Spot (2)'!$M$1200:$N$2323,2,FALSE)</f>
        <v>65</v>
      </c>
    </row>
    <row r="174" spans="1:7" x14ac:dyDescent="0.25">
      <c r="A174" s="2">
        <f>'[1]ACCU Data'!$F1163</f>
        <v>44903</v>
      </c>
      <c r="B174">
        <f>VLOOKUP(A174,'[1]ACCU Data'!$F$990:$G$1463,2,FALSE)</f>
        <v>33</v>
      </c>
      <c r="C174">
        <f>VLOOKUP(A174,'[1]NZU Data (2)'!$G$2:$H$4483,2,FALSE)</f>
        <v>82.5</v>
      </c>
      <c r="D174">
        <f>IFERROR(VLOOKUP($A174,Price_Reference!$A$1:$C$758,2,FALSE),D173)</f>
        <v>88.67</v>
      </c>
      <c r="E174">
        <f>IFERROR(VLOOKUP($A174,Price_Reference!$A$1:$C$758,3,FALSE),E173)</f>
        <v>76.11</v>
      </c>
      <c r="F174">
        <f>IFERROR(VLOOKUP($A174,Price_Reference!$A$1:$D$758,4,FALSE),F173)</f>
        <v>29.76</v>
      </c>
      <c r="G174">
        <f>VLOOKUP(A174,'[1]LGC_Spot (2)'!$M$1200:$N$2323,2,FALSE)</f>
        <v>65</v>
      </c>
    </row>
    <row r="175" spans="1:7" x14ac:dyDescent="0.25">
      <c r="A175" s="2">
        <f>'[1]ACCU Data'!$F1164</f>
        <v>44904</v>
      </c>
      <c r="B175">
        <f>VLOOKUP(A175,'[1]ACCU Data'!$F$990:$G$1463,2,FALSE)</f>
        <v>33</v>
      </c>
      <c r="C175">
        <f>VLOOKUP(A175,'[1]NZU Data (2)'!$G$2:$H$4483,2,FALSE)</f>
        <v>83.25</v>
      </c>
      <c r="D175">
        <f>IFERROR(VLOOKUP($A175,Price_Reference!$A$1:$C$758,2,FALSE),D174)</f>
        <v>87.84</v>
      </c>
      <c r="E175">
        <f>IFERROR(VLOOKUP($A175,Price_Reference!$A$1:$C$758,3,FALSE),E174)</f>
        <v>74.72</v>
      </c>
      <c r="F175">
        <f>IFERROR(VLOOKUP($A175,Price_Reference!$A$1:$D$758,4,FALSE),F174)</f>
        <v>30.14</v>
      </c>
      <c r="G175">
        <f>VLOOKUP(A175,'[1]LGC_Spot (2)'!$M$1200:$N$2323,2,FALSE)</f>
        <v>64.75</v>
      </c>
    </row>
    <row r="176" spans="1:7" x14ac:dyDescent="0.25">
      <c r="A176" s="2">
        <f>'[1]ACCU Data'!$F1165</f>
        <v>44907</v>
      </c>
      <c r="B176">
        <f>VLOOKUP(A176,'[1]ACCU Data'!$F$990:$G$1463,2,FALSE)</f>
        <v>33.25</v>
      </c>
      <c r="C176">
        <f>VLOOKUP(A176,'[1]NZU Data (2)'!$G$2:$H$4483,2,FALSE)</f>
        <v>83.37</v>
      </c>
      <c r="D176">
        <f>IFERROR(VLOOKUP($A176,Price_Reference!$A$1:$C$758,2,FALSE),D175)</f>
        <v>90.17</v>
      </c>
      <c r="E176">
        <f>IFERROR(VLOOKUP($A176,Price_Reference!$A$1:$C$758,3,FALSE),E175)</f>
        <v>74.59</v>
      </c>
      <c r="F176">
        <f>IFERROR(VLOOKUP($A176,Price_Reference!$A$1:$D$758,4,FALSE),F175)</f>
        <v>30.39</v>
      </c>
      <c r="G176">
        <f>VLOOKUP(A176,'[1]LGC_Spot (2)'!$M$1200:$N$2323,2,FALSE)</f>
        <v>64.5</v>
      </c>
    </row>
    <row r="177" spans="1:7" x14ac:dyDescent="0.25">
      <c r="A177" s="2">
        <f>'[1]ACCU Data'!$F1166</f>
        <v>44908</v>
      </c>
      <c r="B177">
        <f>VLOOKUP(A177,'[1]ACCU Data'!$F$990:$G$1463,2,FALSE)</f>
        <v>33.25</v>
      </c>
      <c r="C177">
        <f>VLOOKUP(A177,'[1]NZU Data (2)'!$G$2:$H$4483,2,FALSE)</f>
        <v>83</v>
      </c>
      <c r="D177">
        <f>IFERROR(VLOOKUP($A177,Price_Reference!$A$1:$C$758,2,FALSE),D176)</f>
        <v>88.64</v>
      </c>
      <c r="E177">
        <f>IFERROR(VLOOKUP($A177,Price_Reference!$A$1:$C$758,3,FALSE),E176)</f>
        <v>72.569999999999993</v>
      </c>
      <c r="F177">
        <f>IFERROR(VLOOKUP($A177,Price_Reference!$A$1:$D$758,4,FALSE),F176)</f>
        <v>30.43</v>
      </c>
      <c r="G177">
        <f>VLOOKUP(A177,'[1]LGC_Spot (2)'!$M$1200:$N$2323,2,FALSE)</f>
        <v>64.5</v>
      </c>
    </row>
    <row r="178" spans="1:7" x14ac:dyDescent="0.25">
      <c r="A178" s="2">
        <f>'[1]ACCU Data'!$F1167</f>
        <v>44909</v>
      </c>
      <c r="B178">
        <f>VLOOKUP(A178,'[1]ACCU Data'!$F$990:$G$1463,2,FALSE)</f>
        <v>33.799999999999997</v>
      </c>
      <c r="C178">
        <f>VLOOKUP(A178,'[1]NZU Data (2)'!$G$2:$H$4483,2,FALSE)</f>
        <v>83.5</v>
      </c>
      <c r="D178">
        <f>IFERROR(VLOOKUP($A178,Price_Reference!$A$1:$C$758,2,FALSE),D177)</f>
        <v>86.61</v>
      </c>
      <c r="E178">
        <f>IFERROR(VLOOKUP($A178,Price_Reference!$A$1:$C$758,3,FALSE),E177)</f>
        <v>70.05</v>
      </c>
      <c r="F178">
        <f>IFERROR(VLOOKUP($A178,Price_Reference!$A$1:$D$758,4,FALSE),F177)</f>
        <v>30.62</v>
      </c>
      <c r="G178">
        <f>VLOOKUP(A178,'[1]LGC_Spot (2)'!$M$1200:$N$2323,2,FALSE)</f>
        <v>64.5</v>
      </c>
    </row>
    <row r="179" spans="1:7" x14ac:dyDescent="0.25">
      <c r="A179" s="2">
        <f>'[1]ACCU Data'!$F1168</f>
        <v>44910</v>
      </c>
      <c r="B179">
        <f>VLOOKUP(A179,'[1]ACCU Data'!$F$990:$G$1463,2,FALSE)</f>
        <v>33.799999999999997</v>
      </c>
      <c r="C179">
        <f>VLOOKUP(A179,'[1]NZU Data (2)'!$G$2:$H$4483,2,FALSE)</f>
        <v>75</v>
      </c>
      <c r="D179">
        <f>IFERROR(VLOOKUP($A179,Price_Reference!$A$1:$C$758,2,FALSE),D178)</f>
        <v>85.5</v>
      </c>
      <c r="E179">
        <f>IFERROR(VLOOKUP($A179,Price_Reference!$A$1:$C$758,3,FALSE),E178)</f>
        <v>70.61</v>
      </c>
      <c r="F179">
        <f>IFERROR(VLOOKUP($A179,Price_Reference!$A$1:$D$758,4,FALSE),F178)</f>
        <v>30.73</v>
      </c>
      <c r="G179">
        <f>VLOOKUP(A179,'[1]LGC_Spot (2)'!$M$1200:$N$2323,2,FALSE)</f>
        <v>64</v>
      </c>
    </row>
    <row r="180" spans="1:7" x14ac:dyDescent="0.25">
      <c r="A180" s="2">
        <f>'[1]ACCU Data'!$F1169</f>
        <v>44911</v>
      </c>
      <c r="B180">
        <f>VLOOKUP(A180,'[1]ACCU Data'!$F$990:$G$1463,2,FALSE)</f>
        <v>33.75</v>
      </c>
      <c r="C180">
        <f>VLOOKUP(A180,'[1]NZU Data (2)'!$G$2:$H$4483,2,FALSE)</f>
        <v>77.5</v>
      </c>
      <c r="D180">
        <f>IFERROR(VLOOKUP($A180,Price_Reference!$A$1:$C$758,2,FALSE),D179)</f>
        <v>83.82</v>
      </c>
      <c r="E180">
        <f>IFERROR(VLOOKUP($A180,Price_Reference!$A$1:$C$758,3,FALSE),E179)</f>
        <v>70.91</v>
      </c>
      <c r="F180">
        <f>IFERROR(VLOOKUP($A180,Price_Reference!$A$1:$D$758,4,FALSE),F179)</f>
        <v>30.7</v>
      </c>
      <c r="G180">
        <f>VLOOKUP(A180,'[1]LGC_Spot (2)'!$M$1200:$N$2323,2,FALSE)</f>
        <v>63.5</v>
      </c>
    </row>
    <row r="181" spans="1:7" x14ac:dyDescent="0.25">
      <c r="A181" s="2">
        <f>'[1]ACCU Data'!$F1170</f>
        <v>44914</v>
      </c>
      <c r="B181">
        <f>VLOOKUP(A181,'[1]ACCU Data'!$F$990:$G$1463,2,FALSE)</f>
        <v>33.75</v>
      </c>
      <c r="C181">
        <f>VLOOKUP(A181,'[1]NZU Data (2)'!$G$2:$H$4483,2,FALSE)</f>
        <v>77.17</v>
      </c>
      <c r="D181">
        <f>IFERROR(VLOOKUP($A181,Price_Reference!$A$1:$C$758,2,FALSE),D180)</f>
        <v>84.11</v>
      </c>
      <c r="E181">
        <f>IFERROR(VLOOKUP($A181,Price_Reference!$A$1:$C$758,3,FALSE),E180)</f>
        <v>69.150000000000006</v>
      </c>
      <c r="F181">
        <f>IFERROR(VLOOKUP($A181,Price_Reference!$A$1:$D$758,4,FALSE),F180)</f>
        <v>30.73</v>
      </c>
      <c r="G181">
        <f>VLOOKUP(A181,'[1]LGC_Spot (2)'!$M$1200:$N$2323,2,FALSE)</f>
        <v>59.25</v>
      </c>
    </row>
    <row r="182" spans="1:7" x14ac:dyDescent="0.25">
      <c r="A182" s="2">
        <f>'[1]ACCU Data'!$F1171</f>
        <v>44915</v>
      </c>
      <c r="B182">
        <f>VLOOKUP(A182,'[1]ACCU Data'!$F$990:$G$1463,2,FALSE)</f>
        <v>33.75</v>
      </c>
      <c r="C182">
        <f>VLOOKUP(A182,'[1]NZU Data (2)'!$G$2:$H$4483,2,FALSE)</f>
        <v>77</v>
      </c>
      <c r="D182">
        <f>IFERROR(VLOOKUP($A182,Price_Reference!$A$1:$C$758,2,FALSE),D181)</f>
        <v>87.67</v>
      </c>
      <c r="E182">
        <f>IFERROR(VLOOKUP($A182,Price_Reference!$A$1:$C$758,3,FALSE),E181)</f>
        <v>70.33</v>
      </c>
      <c r="F182">
        <f>IFERROR(VLOOKUP($A182,Price_Reference!$A$1:$D$758,4,FALSE),F181)</f>
        <v>30.93</v>
      </c>
      <c r="G182">
        <f>VLOOKUP(A182,'[1]LGC_Spot (2)'!$M$1200:$N$2323,2,FALSE)</f>
        <v>59.75</v>
      </c>
    </row>
    <row r="183" spans="1:7" x14ac:dyDescent="0.25">
      <c r="A183" s="2">
        <f>'[1]ACCU Data'!$F1172</f>
        <v>44916</v>
      </c>
      <c r="B183">
        <f>VLOOKUP(A183,'[1]ACCU Data'!$F$990:$G$1463,2,FALSE)</f>
        <v>33.75</v>
      </c>
      <c r="C183">
        <f>VLOOKUP(A183,'[1]NZU Data (2)'!$G$2:$H$4483,2,FALSE)</f>
        <v>76.5</v>
      </c>
      <c r="D183">
        <f>IFERROR(VLOOKUP($A183,Price_Reference!$A$1:$C$758,2,FALSE),D182)</f>
        <v>85.35</v>
      </c>
      <c r="E183">
        <f>IFERROR(VLOOKUP($A183,Price_Reference!$A$1:$C$758,3,FALSE),E182)</f>
        <v>69.17</v>
      </c>
      <c r="F183">
        <f>IFERROR(VLOOKUP($A183,Price_Reference!$A$1:$D$758,4,FALSE),F182)</f>
        <v>30.92</v>
      </c>
      <c r="G183">
        <f>VLOOKUP(A183,'[1]LGC_Spot (2)'!$M$1200:$N$2323,2,FALSE)</f>
        <v>57.75</v>
      </c>
    </row>
    <row r="184" spans="1:7" x14ac:dyDescent="0.25">
      <c r="A184" s="2">
        <f>'[1]ACCU Data'!$F1173</f>
        <v>44917</v>
      </c>
      <c r="B184">
        <f>VLOOKUP(A184,'[1]ACCU Data'!$F$990:$G$1463,2,FALSE)</f>
        <v>33.75</v>
      </c>
      <c r="C184">
        <f>VLOOKUP(A184,'[1]NZU Data (2)'!$G$2:$H$4483,2,FALSE)</f>
        <v>75</v>
      </c>
      <c r="D184">
        <f>IFERROR(VLOOKUP($A184,Price_Reference!$A$1:$C$758,2,FALSE),D183)</f>
        <v>86.72</v>
      </c>
      <c r="E184">
        <f>IFERROR(VLOOKUP($A184,Price_Reference!$A$1:$C$758,3,FALSE),E183)</f>
        <v>71.239999999999995</v>
      </c>
      <c r="F184">
        <f>IFERROR(VLOOKUP($A184,Price_Reference!$A$1:$D$758,4,FALSE),F183)</f>
        <v>31.01</v>
      </c>
      <c r="G184">
        <f>VLOOKUP(A184,'[1]LGC_Spot (2)'!$M$1200:$N$2323,2,FALSE)</f>
        <v>57</v>
      </c>
    </row>
    <row r="185" spans="1:7" x14ac:dyDescent="0.25">
      <c r="A185" s="2">
        <f>'[1]ACCU Data'!$F1174</f>
        <v>44918</v>
      </c>
      <c r="B185">
        <f>VLOOKUP(A185,'[1]ACCU Data'!$F$990:$G$1463,2,FALSE)</f>
        <v>33.75</v>
      </c>
      <c r="C185">
        <f>VLOOKUP(A185,'[1]NZU Data (2)'!$G$2:$H$4483,2,FALSE)</f>
        <v>76.97</v>
      </c>
      <c r="D185">
        <f>IFERROR(VLOOKUP($A185,Price_Reference!$A$1:$C$758,2,FALSE),D184)</f>
        <v>86.81</v>
      </c>
      <c r="E185">
        <f>IFERROR(VLOOKUP($A185,Price_Reference!$A$1:$C$758,3,FALSE),E184)</f>
        <v>72.55</v>
      </c>
      <c r="F185">
        <f>IFERROR(VLOOKUP($A185,Price_Reference!$A$1:$D$758,4,FALSE),F184)</f>
        <v>31.01</v>
      </c>
      <c r="G185">
        <f>VLOOKUP(A185,'[1]LGC_Spot (2)'!$M$1200:$N$2323,2,FALSE)</f>
        <v>57</v>
      </c>
    </row>
    <row r="186" spans="1:7" x14ac:dyDescent="0.25">
      <c r="A186" s="2">
        <f>'[1]ACCU Data'!$F1175</f>
        <v>44921</v>
      </c>
      <c r="B186">
        <f>VLOOKUP(A186,'[1]ACCU Data'!$F$990:$G$1463,2,FALSE)</f>
        <v>33.75</v>
      </c>
      <c r="C186">
        <f>VLOOKUP(A186,'[1]NZU Data (2)'!$G$2:$H$4483,2,FALSE)</f>
        <v>76.97</v>
      </c>
      <c r="D186">
        <f>IFERROR(VLOOKUP($A186,Price_Reference!$A$1:$C$758,2,FALSE),D185)</f>
        <v>86.81</v>
      </c>
      <c r="E186">
        <f>IFERROR(VLOOKUP($A186,Price_Reference!$A$1:$C$758,3,FALSE),E185)</f>
        <v>72.55</v>
      </c>
      <c r="F186">
        <f>IFERROR(VLOOKUP($A186,Price_Reference!$A$1:$D$758,4,FALSE),F185)</f>
        <v>31.01</v>
      </c>
      <c r="G186">
        <f>VLOOKUP(A186,'[1]LGC_Spot (2)'!$M$1200:$N$2323,2,FALSE)</f>
        <v>57</v>
      </c>
    </row>
    <row r="187" spans="1:7" x14ac:dyDescent="0.25">
      <c r="A187" s="2">
        <f>'[1]ACCU Data'!$F1176</f>
        <v>44922</v>
      </c>
      <c r="B187">
        <f>VLOOKUP(A187,'[1]ACCU Data'!$F$990:$G$1463,2,FALSE)</f>
        <v>33.75</v>
      </c>
      <c r="C187">
        <f>VLOOKUP(A187,'[1]NZU Data (2)'!$G$2:$H$4483,2,FALSE)</f>
        <v>76.97</v>
      </c>
      <c r="D187">
        <f>IFERROR(VLOOKUP($A187,Price_Reference!$A$1:$C$758,2,FALSE),D186)</f>
        <v>85.77</v>
      </c>
      <c r="E187">
        <f>IFERROR(VLOOKUP($A187,Price_Reference!$A$1:$C$758,3,FALSE),E186)</f>
        <v>72.55</v>
      </c>
      <c r="F187">
        <f>IFERROR(VLOOKUP($A187,Price_Reference!$A$1:$D$758,4,FALSE),F186)</f>
        <v>31.37</v>
      </c>
      <c r="G187">
        <f>VLOOKUP(A187,'[1]LGC_Spot (2)'!$M$1200:$N$2323,2,FALSE)</f>
        <v>57</v>
      </c>
    </row>
    <row r="188" spans="1:7" x14ac:dyDescent="0.25">
      <c r="A188" s="2">
        <f>'[1]ACCU Data'!$F1177</f>
        <v>44923</v>
      </c>
      <c r="B188">
        <f>VLOOKUP(A188,'[1]ACCU Data'!$F$990:$G$1463,2,FALSE)</f>
        <v>33.75</v>
      </c>
      <c r="C188">
        <f>VLOOKUP(A188,'[1]NZU Data (2)'!$G$2:$H$4483,2,FALSE)</f>
        <v>77.37</v>
      </c>
      <c r="D188">
        <f>IFERROR(VLOOKUP($A188,Price_Reference!$A$1:$C$758,2,FALSE),D187)</f>
        <v>83.54</v>
      </c>
      <c r="E188">
        <f>IFERROR(VLOOKUP($A188,Price_Reference!$A$1:$C$758,3,FALSE),E187)</f>
        <v>69.72</v>
      </c>
      <c r="F188">
        <f>IFERROR(VLOOKUP($A188,Price_Reference!$A$1:$D$758,4,FALSE),F187)</f>
        <v>30.56</v>
      </c>
      <c r="G188">
        <f>VLOOKUP(A188,'[1]LGC_Spot (2)'!$M$1200:$N$2323,2,FALSE)</f>
        <v>57</v>
      </c>
    </row>
    <row r="189" spans="1:7" x14ac:dyDescent="0.25">
      <c r="A189" s="2">
        <f>'[1]ACCU Data'!$F1178</f>
        <v>44924</v>
      </c>
      <c r="B189">
        <f>VLOOKUP(A189,'[1]ACCU Data'!$F$990:$G$1463,2,FALSE)</f>
        <v>33.75</v>
      </c>
      <c r="C189">
        <f>VLOOKUP(A189,'[1]NZU Data (2)'!$G$2:$H$4483,2,FALSE)</f>
        <v>77</v>
      </c>
      <c r="D189">
        <f>IFERROR(VLOOKUP($A189,Price_Reference!$A$1:$C$758,2,FALSE),D188)</f>
        <v>82</v>
      </c>
      <c r="E189">
        <f>IFERROR(VLOOKUP($A189,Price_Reference!$A$1:$C$758,3,FALSE),E188)</f>
        <v>68.709999999999994</v>
      </c>
      <c r="F189">
        <f>IFERROR(VLOOKUP($A189,Price_Reference!$A$1:$D$758,4,FALSE),F188)</f>
        <v>30.81</v>
      </c>
      <c r="G189">
        <f>VLOOKUP(A189,'[1]LGC_Spot (2)'!$M$1200:$N$2323,2,FALSE)</f>
        <v>57</v>
      </c>
    </row>
    <row r="190" spans="1:7" x14ac:dyDescent="0.25">
      <c r="A190" s="2">
        <f>'[1]ACCU Data'!$F1179</f>
        <v>44925</v>
      </c>
      <c r="B190">
        <f>VLOOKUP(A190,'[1]ACCU Data'!$F$990:$G$1463,2,FALSE)</f>
        <v>33.75</v>
      </c>
      <c r="C190">
        <f>VLOOKUP(A190,'[1]NZU Data (2)'!$G$2:$H$4483,2,FALSE)</f>
        <v>76.42</v>
      </c>
      <c r="D190">
        <f>IFERROR(VLOOKUP($A190,Price_Reference!$A$1:$C$758,2,FALSE),D189)</f>
        <v>81.489999999999995</v>
      </c>
      <c r="E190">
        <f>IFERROR(VLOOKUP($A190,Price_Reference!$A$1:$C$758,3,FALSE),E189)</f>
        <v>69.55</v>
      </c>
      <c r="F190">
        <f>IFERROR(VLOOKUP($A190,Price_Reference!$A$1:$D$758,4,FALSE),F189)</f>
        <v>30.87</v>
      </c>
      <c r="G190">
        <f>VLOOKUP(A190,'[1]LGC_Spot (2)'!$M$1200:$N$2323,2,FALSE)</f>
        <v>57</v>
      </c>
    </row>
    <row r="191" spans="1:7" x14ac:dyDescent="0.25">
      <c r="A191" s="2">
        <f>'[1]ACCU Data'!$F1180</f>
        <v>44928</v>
      </c>
      <c r="B191">
        <f>VLOOKUP(A191,'[1]ACCU Data'!$F$990:$G$1463,2,FALSE)</f>
        <v>33.75</v>
      </c>
      <c r="C191">
        <f>VLOOKUP(A191,'[1]NZU Data (2)'!$G$2:$H$4483,2,FALSE)</f>
        <v>76.42</v>
      </c>
      <c r="D191">
        <f>IFERROR(VLOOKUP($A191,Price_Reference!$A$1:$C$758,2,FALSE),D190)</f>
        <v>83.85</v>
      </c>
      <c r="E191">
        <f>IFERROR(VLOOKUP($A191,Price_Reference!$A$1:$C$758,3,FALSE),E190)</f>
        <v>69.55</v>
      </c>
      <c r="F191">
        <f>IFERROR(VLOOKUP($A191,Price_Reference!$A$1:$D$758,4,FALSE),F190)</f>
        <v>30.87</v>
      </c>
      <c r="G191">
        <f>VLOOKUP(A191,'[1]LGC_Spot (2)'!$M$1200:$N$2323,2,FALSE)</f>
        <v>57</v>
      </c>
    </row>
    <row r="192" spans="1:7" x14ac:dyDescent="0.25">
      <c r="A192" s="2">
        <f>'[1]ACCU Data'!$F1181</f>
        <v>44929</v>
      </c>
      <c r="B192">
        <f>VLOOKUP(A192,'[1]ACCU Data'!$F$990:$G$1463,2,FALSE)</f>
        <v>33.75</v>
      </c>
      <c r="C192">
        <f>VLOOKUP(A192,'[1]NZU Data (2)'!$G$2:$H$4483,2,FALSE)</f>
        <v>76.42</v>
      </c>
      <c r="D192">
        <f>IFERROR(VLOOKUP($A192,Price_Reference!$A$1:$C$758,2,FALSE),D191)</f>
        <v>81.13</v>
      </c>
      <c r="E192">
        <f>IFERROR(VLOOKUP($A192,Price_Reference!$A$1:$C$758,3,FALSE),E191)</f>
        <v>67.03</v>
      </c>
      <c r="F192">
        <f>IFERROR(VLOOKUP($A192,Price_Reference!$A$1:$D$758,4,FALSE),F191)</f>
        <v>30.22</v>
      </c>
      <c r="G192">
        <f>VLOOKUP(A192,'[1]LGC_Spot (2)'!$M$1200:$N$2323,2,FALSE)</f>
        <v>57</v>
      </c>
    </row>
    <row r="193" spans="1:7" x14ac:dyDescent="0.25">
      <c r="A193" s="2">
        <f>'[1]ACCU Data'!$F1182</f>
        <v>44930</v>
      </c>
      <c r="B193">
        <f>VLOOKUP(A193,'[1]ACCU Data'!$F$990:$G$1463,2,FALSE)</f>
        <v>33.75</v>
      </c>
      <c r="C193">
        <f>VLOOKUP(A193,'[1]NZU Data (2)'!$G$2:$H$4483,2,FALSE)</f>
        <v>76</v>
      </c>
      <c r="D193">
        <f>IFERROR(VLOOKUP($A193,Price_Reference!$A$1:$C$758,2,FALSE),D192)</f>
        <v>75.48</v>
      </c>
      <c r="E193">
        <f>IFERROR(VLOOKUP($A193,Price_Reference!$A$1:$C$758,3,FALSE),E192)</f>
        <v>63.77</v>
      </c>
      <c r="F193">
        <f>IFERROR(VLOOKUP($A193,Price_Reference!$A$1:$D$758,4,FALSE),F192)</f>
        <v>29.91</v>
      </c>
      <c r="G193">
        <f>VLOOKUP(A193,'[1]LGC_Spot (2)'!$M$1200:$N$2323,2,FALSE)</f>
        <v>57</v>
      </c>
    </row>
    <row r="194" spans="1:7" x14ac:dyDescent="0.25">
      <c r="A194" s="2">
        <f>'[1]ACCU Data'!$F1183</f>
        <v>44931</v>
      </c>
      <c r="B194">
        <f>VLOOKUP(A194,'[1]ACCU Data'!$F$990:$G$1463,2,FALSE)</f>
        <v>33.75</v>
      </c>
      <c r="C194">
        <f>VLOOKUP(A194,'[1]NZU Data (2)'!$G$2:$H$4483,2,FALSE)</f>
        <v>75</v>
      </c>
      <c r="D194">
        <f>IFERROR(VLOOKUP($A194,Price_Reference!$A$1:$C$758,2,FALSE),D193)</f>
        <v>76.59</v>
      </c>
      <c r="E194">
        <f>IFERROR(VLOOKUP($A194,Price_Reference!$A$1:$C$758,3,FALSE),E193)</f>
        <v>64.03</v>
      </c>
      <c r="F194">
        <f>IFERROR(VLOOKUP($A194,Price_Reference!$A$1:$D$758,4,FALSE),F193)</f>
        <v>29.91</v>
      </c>
      <c r="G194">
        <f>VLOOKUP(A194,'[1]LGC_Spot (2)'!$M$1200:$N$2323,2,FALSE)</f>
        <v>54.5</v>
      </c>
    </row>
    <row r="195" spans="1:7" x14ac:dyDescent="0.25">
      <c r="A195" s="2">
        <f>'[1]ACCU Data'!$F1184</f>
        <v>44932</v>
      </c>
      <c r="B195">
        <f>VLOOKUP(A195,'[1]ACCU Data'!$F$990:$G$1463,2,FALSE)</f>
        <v>33.75</v>
      </c>
      <c r="C195">
        <f>VLOOKUP(A195,'[1]NZU Data (2)'!$G$2:$H$4483,2,FALSE)</f>
        <v>74.75</v>
      </c>
      <c r="D195">
        <f>IFERROR(VLOOKUP($A195,Price_Reference!$A$1:$C$758,2,FALSE),D194)</f>
        <v>75.14</v>
      </c>
      <c r="E195">
        <f>IFERROR(VLOOKUP($A195,Price_Reference!$A$1:$C$758,3,FALSE),E194)</f>
        <v>64.62</v>
      </c>
      <c r="F195">
        <f>IFERROR(VLOOKUP($A195,Price_Reference!$A$1:$D$758,4,FALSE),F194)</f>
        <v>30.06</v>
      </c>
      <c r="G195">
        <f>VLOOKUP(A195,'[1]LGC_Spot (2)'!$M$1200:$N$2323,2,FALSE)</f>
        <v>52.75</v>
      </c>
    </row>
    <row r="196" spans="1:7" x14ac:dyDescent="0.25">
      <c r="A196" s="2">
        <f>'[1]ACCU Data'!$F1185</f>
        <v>44935</v>
      </c>
      <c r="B196">
        <f>VLOOKUP(A196,'[1]ACCU Data'!$F$990:$G$1463,2,FALSE)</f>
        <v>33.75</v>
      </c>
      <c r="C196">
        <f>VLOOKUP(A196,'[1]NZU Data (2)'!$G$2:$H$4483,2,FALSE)</f>
        <v>74.75</v>
      </c>
      <c r="D196">
        <f>IFERROR(VLOOKUP($A196,Price_Reference!$A$1:$C$758,2,FALSE),D195)</f>
        <v>79.14</v>
      </c>
      <c r="E196">
        <f>IFERROR(VLOOKUP($A196,Price_Reference!$A$1:$C$758,3,FALSE),E195)</f>
        <v>66.180000000000007</v>
      </c>
      <c r="F196">
        <f>IFERROR(VLOOKUP($A196,Price_Reference!$A$1:$D$758,4,FALSE),F195)</f>
        <v>30.45</v>
      </c>
      <c r="G196">
        <f>VLOOKUP(A196,'[1]LGC_Spot (2)'!$M$1200:$N$2323,2,FALSE)</f>
        <v>52.75</v>
      </c>
    </row>
    <row r="197" spans="1:7" x14ac:dyDescent="0.25">
      <c r="A197" s="2">
        <f>'[1]ACCU Data'!$F1186</f>
        <v>44936</v>
      </c>
      <c r="B197">
        <f>VLOOKUP(A197,'[1]ACCU Data'!$F$990:$G$1463,2,FALSE)</f>
        <v>34.5</v>
      </c>
      <c r="C197">
        <f>VLOOKUP(A197,'[1]NZU Data (2)'!$G$2:$H$4483,2,FALSE)</f>
        <v>72.75</v>
      </c>
      <c r="D197">
        <f>IFERROR(VLOOKUP($A197,Price_Reference!$A$1:$C$758,2,FALSE),D196)</f>
        <v>78.150000000000006</v>
      </c>
      <c r="E197">
        <f>IFERROR(VLOOKUP($A197,Price_Reference!$A$1:$C$758,3,FALSE),E196)</f>
        <v>65.099999999999994</v>
      </c>
      <c r="F197">
        <f>IFERROR(VLOOKUP($A197,Price_Reference!$A$1:$D$758,4,FALSE),F196)</f>
        <v>30.34</v>
      </c>
      <c r="G197">
        <f>VLOOKUP(A197,'[1]LGC_Spot (2)'!$M$1200:$N$2323,2,FALSE)</f>
        <v>54.5</v>
      </c>
    </row>
    <row r="198" spans="1:7" x14ac:dyDescent="0.25">
      <c r="A198" s="2">
        <f>'[1]ACCU Data'!$F1187</f>
        <v>44937</v>
      </c>
      <c r="B198">
        <f>VLOOKUP(A198,'[1]ACCU Data'!$F$990:$G$1463,2,FALSE)</f>
        <v>34.5</v>
      </c>
      <c r="C198">
        <f>VLOOKUP(A198,'[1]NZU Data (2)'!$G$2:$H$4483,2,FALSE)</f>
        <v>72.75</v>
      </c>
      <c r="D198">
        <f>IFERROR(VLOOKUP($A198,Price_Reference!$A$1:$C$758,2,FALSE),D197)</f>
        <v>76.56</v>
      </c>
      <c r="E198">
        <f>IFERROR(VLOOKUP($A198,Price_Reference!$A$1:$C$758,3,FALSE),E197)</f>
        <v>63.65</v>
      </c>
      <c r="F198">
        <f>IFERROR(VLOOKUP($A198,Price_Reference!$A$1:$D$758,4,FALSE),F197)</f>
        <v>30.42</v>
      </c>
      <c r="G198">
        <f>VLOOKUP(A198,'[1]LGC_Spot (2)'!$M$1200:$N$2323,2,FALSE)</f>
        <v>54.75</v>
      </c>
    </row>
    <row r="199" spans="1:7" x14ac:dyDescent="0.25">
      <c r="A199" s="2">
        <f>'[1]ACCU Data'!$F1188</f>
        <v>44938</v>
      </c>
      <c r="B199">
        <f>VLOOKUP(A199,'[1]ACCU Data'!$F$990:$G$1463,2,FALSE)</f>
        <v>35</v>
      </c>
      <c r="C199">
        <f>VLOOKUP(A199,'[1]NZU Data (2)'!$G$2:$H$4483,2,FALSE)</f>
        <v>73</v>
      </c>
      <c r="D199">
        <f>IFERROR(VLOOKUP($A199,Price_Reference!$A$1:$C$758,2,FALSE),D198)</f>
        <v>77.81</v>
      </c>
      <c r="E199">
        <f>IFERROR(VLOOKUP($A199,Price_Reference!$A$1:$C$758,3,FALSE),E198)</f>
        <v>64.319999999999993</v>
      </c>
      <c r="F199">
        <f>IFERROR(VLOOKUP($A199,Price_Reference!$A$1:$D$758,4,FALSE),F198)</f>
        <v>30.71</v>
      </c>
      <c r="G199">
        <f>VLOOKUP(A199,'[1]LGC_Spot (2)'!$M$1200:$N$2323,2,FALSE)</f>
        <v>55.5</v>
      </c>
    </row>
    <row r="200" spans="1:7" x14ac:dyDescent="0.25">
      <c r="A200" s="2">
        <f>'[1]ACCU Data'!$F1189</f>
        <v>44939</v>
      </c>
      <c r="B200">
        <f>VLOOKUP(A200,'[1]ACCU Data'!$F$990:$G$1463,2,FALSE)</f>
        <v>35.5</v>
      </c>
      <c r="C200">
        <f>VLOOKUP(A200,'[1]NZU Data (2)'!$G$2:$H$4483,2,FALSE)</f>
        <v>73.25</v>
      </c>
      <c r="D200">
        <f>IFERROR(VLOOKUP($A200,Price_Reference!$A$1:$C$758,2,FALSE),D199)</f>
        <v>77.439989999999995</v>
      </c>
      <c r="E200">
        <f>IFERROR(VLOOKUP($A200,Price_Reference!$A$1:$C$758,3,FALSE),E199)</f>
        <v>64.11</v>
      </c>
      <c r="F200">
        <f>IFERROR(VLOOKUP($A200,Price_Reference!$A$1:$D$758,4,FALSE),F199)</f>
        <v>30.83</v>
      </c>
      <c r="G200">
        <f>VLOOKUP(A200,'[1]LGC_Spot (2)'!$M$1200:$N$2323,2,FALSE)</f>
        <v>54.75</v>
      </c>
    </row>
    <row r="201" spans="1:7" x14ac:dyDescent="0.25">
      <c r="A201" s="2">
        <f>'[1]ACCU Data'!$F1190</f>
        <v>44942</v>
      </c>
      <c r="B201">
        <f>VLOOKUP(A201,'[1]ACCU Data'!$F$990:$G$1463,2,FALSE)</f>
        <v>35.5</v>
      </c>
      <c r="C201">
        <f>VLOOKUP(A201,'[1]NZU Data (2)'!$G$2:$H$4483,2,FALSE)</f>
        <v>73.25</v>
      </c>
      <c r="D201">
        <f>IFERROR(VLOOKUP($A201,Price_Reference!$A$1:$C$758,2,FALSE),D200)</f>
        <v>75.17</v>
      </c>
      <c r="E201">
        <f>IFERROR(VLOOKUP($A201,Price_Reference!$A$1:$C$758,3,FALSE),E200)</f>
        <v>62.66</v>
      </c>
      <c r="F201">
        <f>IFERROR(VLOOKUP($A201,Price_Reference!$A$1:$D$758,4,FALSE),F200)</f>
        <v>30.83</v>
      </c>
      <c r="G201">
        <f>VLOOKUP(A201,'[1]LGC_Spot (2)'!$M$1200:$N$2323,2,FALSE)</f>
        <v>53.43</v>
      </c>
    </row>
    <row r="202" spans="1:7" x14ac:dyDescent="0.25">
      <c r="A202" s="2">
        <f>'[1]ACCU Data'!$F1191</f>
        <v>44943</v>
      </c>
      <c r="B202">
        <f>VLOOKUP(A202,'[1]ACCU Data'!$F$990:$G$1463,2,FALSE)</f>
        <v>35.5</v>
      </c>
      <c r="C202">
        <f>VLOOKUP(A202,'[1]NZU Data (2)'!$G$2:$H$4483,2,FALSE)</f>
        <v>73.5</v>
      </c>
      <c r="D202">
        <f>IFERROR(VLOOKUP($A202,Price_Reference!$A$1:$C$758,2,FALSE),D201)</f>
        <v>77.16</v>
      </c>
      <c r="E202">
        <f>IFERROR(VLOOKUP($A202,Price_Reference!$A$1:$C$758,3,FALSE),E201)</f>
        <v>63.88</v>
      </c>
      <c r="F202">
        <f>IFERROR(VLOOKUP($A202,Price_Reference!$A$1:$D$758,4,FALSE),F201)</f>
        <v>31.12</v>
      </c>
      <c r="G202">
        <f>VLOOKUP(A202,'[1]LGC_Spot (2)'!$M$1200:$N$2323,2,FALSE)</f>
        <v>52.13</v>
      </c>
    </row>
    <row r="203" spans="1:7" x14ac:dyDescent="0.25">
      <c r="A203" s="2">
        <f>'[1]ACCU Data'!$F1192</f>
        <v>44944</v>
      </c>
      <c r="B203">
        <f>VLOOKUP(A203,'[1]ACCU Data'!$F$990:$G$1463,2,FALSE)</f>
        <v>35.5</v>
      </c>
      <c r="C203">
        <f>VLOOKUP(A203,'[1]NZU Data (2)'!$G$2:$H$4483,2,FALSE)</f>
        <v>73.5</v>
      </c>
      <c r="D203">
        <f>IFERROR(VLOOKUP($A203,Price_Reference!$A$1:$C$758,2,FALSE),D202)</f>
        <v>80.86</v>
      </c>
      <c r="E203">
        <f>IFERROR(VLOOKUP($A203,Price_Reference!$A$1:$C$758,3,FALSE),E202)</f>
        <v>66.11</v>
      </c>
      <c r="F203">
        <f>IFERROR(VLOOKUP($A203,Price_Reference!$A$1:$D$758,4,FALSE),F202)</f>
        <v>30.9</v>
      </c>
      <c r="G203">
        <f>VLOOKUP(A203,'[1]LGC_Spot (2)'!$M$1200:$N$2323,2,FALSE)</f>
        <v>50.94</v>
      </c>
    </row>
    <row r="204" spans="1:7" x14ac:dyDescent="0.25">
      <c r="A204" s="2">
        <f>'[1]ACCU Data'!$F1193</f>
        <v>44945</v>
      </c>
      <c r="B204">
        <f>VLOOKUP(A204,'[1]ACCU Data'!$F$990:$G$1463,2,FALSE)</f>
        <v>35.6</v>
      </c>
      <c r="C204">
        <f>VLOOKUP(A204,'[1]NZU Data (2)'!$G$2:$H$4483,2,FALSE)</f>
        <v>73.75</v>
      </c>
      <c r="D204">
        <f>IFERROR(VLOOKUP($A204,Price_Reference!$A$1:$C$758,2,FALSE),D203)</f>
        <v>81.47</v>
      </c>
      <c r="E204">
        <f>IFERROR(VLOOKUP($A204,Price_Reference!$A$1:$C$758,3,FALSE),E203)</f>
        <v>65.87</v>
      </c>
      <c r="F204">
        <f>IFERROR(VLOOKUP($A204,Price_Reference!$A$1:$D$758,4,FALSE),F203)</f>
        <v>30.87</v>
      </c>
      <c r="G204">
        <f>VLOOKUP(A204,'[1]LGC_Spot (2)'!$M$1200:$N$2323,2,FALSE)</f>
        <v>50.83</v>
      </c>
    </row>
    <row r="205" spans="1:7" x14ac:dyDescent="0.25">
      <c r="A205" s="2">
        <f>'[1]ACCU Data'!$F1194</f>
        <v>44946</v>
      </c>
      <c r="B205">
        <f>VLOOKUP(A205,'[1]ACCU Data'!$F$990:$G$1463,2,FALSE)</f>
        <v>38.950000000000003</v>
      </c>
      <c r="C205">
        <f>VLOOKUP(A205,'[1]NZU Data (2)'!$G$2:$H$4483,2,FALSE)</f>
        <v>73.5</v>
      </c>
      <c r="D205">
        <f>IFERROR(VLOOKUP($A205,Price_Reference!$A$1:$C$758,2,FALSE),D204)</f>
        <v>82.62</v>
      </c>
      <c r="E205">
        <f>IFERROR(VLOOKUP($A205,Price_Reference!$A$1:$C$758,3,FALSE),E204)</f>
        <v>65.209999999999994</v>
      </c>
      <c r="F205">
        <f>IFERROR(VLOOKUP($A205,Price_Reference!$A$1:$D$758,4,FALSE),F204)</f>
        <v>30.84</v>
      </c>
      <c r="G205">
        <f>VLOOKUP(A205,'[1]LGC_Spot (2)'!$M$1200:$N$2323,2,FALSE)</f>
        <v>50.88</v>
      </c>
    </row>
    <row r="206" spans="1:7" x14ac:dyDescent="0.25">
      <c r="A206" s="2">
        <f>'[1]ACCU Data'!$F1195</f>
        <v>44949</v>
      </c>
      <c r="B206">
        <f>VLOOKUP(A206,'[1]ACCU Data'!$F$990:$G$1463,2,FALSE)</f>
        <v>38.950000000000003</v>
      </c>
      <c r="C206">
        <f>VLOOKUP(A206,'[1]NZU Data (2)'!$G$2:$H$4483,2,FALSE)</f>
        <v>73</v>
      </c>
      <c r="D206">
        <f>IFERROR(VLOOKUP($A206,Price_Reference!$A$1:$C$758,2,FALSE),D205)</f>
        <v>82.7</v>
      </c>
      <c r="E206">
        <f>IFERROR(VLOOKUP($A206,Price_Reference!$A$1:$C$758,3,FALSE),E205)</f>
        <v>64.180000000000007</v>
      </c>
      <c r="F206">
        <f>IFERROR(VLOOKUP($A206,Price_Reference!$A$1:$D$758,4,FALSE),F205)</f>
        <v>30.71</v>
      </c>
      <c r="G206">
        <f>VLOOKUP(A206,'[1]LGC_Spot (2)'!$M$1200:$N$2323,2,FALSE)</f>
        <v>50.75</v>
      </c>
    </row>
    <row r="207" spans="1:7" x14ac:dyDescent="0.25">
      <c r="A207" s="2">
        <f>'[1]ACCU Data'!$F1196</f>
        <v>44950</v>
      </c>
      <c r="B207">
        <f>VLOOKUP(A207,'[1]ACCU Data'!$F$990:$G$1463,2,FALSE)</f>
        <v>38.5</v>
      </c>
      <c r="C207">
        <f>VLOOKUP(A207,'[1]NZU Data (2)'!$G$2:$H$4483,2,FALSE)</f>
        <v>72.75</v>
      </c>
      <c r="D207">
        <f>IFERROR(VLOOKUP($A207,Price_Reference!$A$1:$C$758,2,FALSE),D206)</f>
        <v>79.23</v>
      </c>
      <c r="E207">
        <f>IFERROR(VLOOKUP($A207,Price_Reference!$A$1:$C$758,3,FALSE),E206)</f>
        <v>62.65</v>
      </c>
      <c r="F207">
        <f>IFERROR(VLOOKUP($A207,Price_Reference!$A$1:$D$758,4,FALSE),F206)</f>
        <v>30.67</v>
      </c>
      <c r="G207">
        <f>VLOOKUP(A207,'[1]LGC_Spot (2)'!$M$1200:$N$2323,2,FALSE)</f>
        <v>50.88</v>
      </c>
    </row>
    <row r="208" spans="1:7" x14ac:dyDescent="0.25">
      <c r="A208" s="2">
        <f>'[1]ACCU Data'!$F1197</f>
        <v>44951</v>
      </c>
      <c r="B208">
        <f>VLOOKUP(A208,'[1]ACCU Data'!$F$990:$G$1463,2,FALSE)</f>
        <v>38.5</v>
      </c>
      <c r="C208">
        <f>VLOOKUP(A208,'[1]NZU Data (2)'!$G$2:$H$4483,2,FALSE)</f>
        <v>72.5</v>
      </c>
      <c r="D208">
        <f>IFERROR(VLOOKUP($A208,Price_Reference!$A$1:$C$758,2,FALSE),D207)</f>
        <v>81.77</v>
      </c>
      <c r="E208">
        <f>IFERROR(VLOOKUP($A208,Price_Reference!$A$1:$C$758,3,FALSE),E207)</f>
        <v>64.27</v>
      </c>
      <c r="F208">
        <f>IFERROR(VLOOKUP($A208,Price_Reference!$A$1:$D$758,4,FALSE),F207)</f>
        <v>30.4</v>
      </c>
      <c r="G208">
        <f>VLOOKUP(A208,'[1]LGC_Spot (2)'!$M$1200:$N$2323,2,FALSE)</f>
        <v>51.13</v>
      </c>
    </row>
    <row r="209" spans="1:7" x14ac:dyDescent="0.25">
      <c r="A209" s="2">
        <f>'[1]ACCU Data'!$F1198</f>
        <v>44952</v>
      </c>
      <c r="B209">
        <f>VLOOKUP(A209,'[1]ACCU Data'!$F$990:$G$1463,2,FALSE)</f>
        <v>38.5</v>
      </c>
      <c r="C209">
        <f>VLOOKUP(A209,'[1]NZU Data (2)'!$G$2:$H$4483,2,FALSE)</f>
        <v>72.5</v>
      </c>
      <c r="D209">
        <f>IFERROR(VLOOKUP($A209,Price_Reference!$A$1:$C$758,2,FALSE),D208)</f>
        <v>86.79</v>
      </c>
      <c r="E209">
        <f>IFERROR(VLOOKUP($A209,Price_Reference!$A$1:$C$758,3,FALSE),E208)</f>
        <v>69.42</v>
      </c>
      <c r="F209">
        <f>IFERROR(VLOOKUP($A209,Price_Reference!$A$1:$D$758,4,FALSE),F208)</f>
        <v>30.46</v>
      </c>
      <c r="G209">
        <f>VLOOKUP(A209,'[1]LGC_Spot (2)'!$M$1200:$N$2323,2,FALSE)</f>
        <v>51.25</v>
      </c>
    </row>
    <row r="210" spans="1:7" x14ac:dyDescent="0.25">
      <c r="A210" s="2">
        <f>'[1]ACCU Data'!$F1199</f>
        <v>44953</v>
      </c>
      <c r="B210">
        <f>VLOOKUP(A210,'[1]ACCU Data'!$F$990:$G$1463,2,FALSE)</f>
        <v>38.5</v>
      </c>
      <c r="C210">
        <f>VLOOKUP(A210,'[1]NZU Data (2)'!$G$2:$H$4483,2,FALSE)</f>
        <v>72.5</v>
      </c>
      <c r="D210">
        <f>IFERROR(VLOOKUP($A210,Price_Reference!$A$1:$C$758,2,FALSE),D209)</f>
        <v>86.509990000000002</v>
      </c>
      <c r="E210">
        <f>IFERROR(VLOOKUP($A210,Price_Reference!$A$1:$C$758,3,FALSE),E209)</f>
        <v>70.430000000000007</v>
      </c>
      <c r="F210">
        <f>IFERROR(VLOOKUP($A210,Price_Reference!$A$1:$D$758,4,FALSE),F209)</f>
        <v>30.25</v>
      </c>
      <c r="G210">
        <f>VLOOKUP(A210,'[1]LGC_Spot (2)'!$M$1200:$N$2323,2,FALSE)</f>
        <v>51</v>
      </c>
    </row>
    <row r="211" spans="1:7" x14ac:dyDescent="0.25">
      <c r="A211" s="2">
        <f>'[1]ACCU Data'!$F1200</f>
        <v>44956</v>
      </c>
      <c r="B211">
        <f>VLOOKUP(A211,'[1]ACCU Data'!$F$990:$G$1463,2,FALSE)</f>
        <v>38.5</v>
      </c>
      <c r="C211">
        <f>VLOOKUP(A211,'[1]NZU Data (2)'!$G$2:$H$4483,2,FALSE)</f>
        <v>72.5</v>
      </c>
      <c r="D211">
        <f>IFERROR(VLOOKUP($A211,Price_Reference!$A$1:$C$758,2,FALSE),D210)</f>
        <v>86.91</v>
      </c>
      <c r="E211">
        <f>IFERROR(VLOOKUP($A211,Price_Reference!$A$1:$C$758,3,FALSE),E210)</f>
        <v>71.069999999999993</v>
      </c>
      <c r="F211">
        <f>IFERROR(VLOOKUP($A211,Price_Reference!$A$1:$D$758,4,FALSE),F210)</f>
        <v>30</v>
      </c>
      <c r="G211">
        <f>VLOOKUP(A211,'[1]LGC_Spot (2)'!$M$1200:$N$2323,2,FALSE)</f>
        <v>51.11</v>
      </c>
    </row>
    <row r="212" spans="1:7" x14ac:dyDescent="0.25">
      <c r="A212" s="2">
        <f>'[1]ACCU Data'!$F1201</f>
        <v>44957</v>
      </c>
      <c r="B212">
        <f>VLOOKUP(A212,'[1]ACCU Data'!$F$990:$G$1463,2,FALSE)</f>
        <v>38.5</v>
      </c>
      <c r="C212">
        <f>VLOOKUP(A212,'[1]NZU Data (2)'!$G$2:$H$4483,2,FALSE)</f>
        <v>72</v>
      </c>
      <c r="D212">
        <f>IFERROR(VLOOKUP($A212,Price_Reference!$A$1:$C$758,2,FALSE),D211)</f>
        <v>90.25</v>
      </c>
      <c r="E212">
        <f>IFERROR(VLOOKUP($A212,Price_Reference!$A$1:$C$758,3,FALSE),E211)</f>
        <v>73.56</v>
      </c>
      <c r="F212">
        <f>IFERROR(VLOOKUP($A212,Price_Reference!$A$1:$D$758,4,FALSE),F211)</f>
        <v>29.83</v>
      </c>
      <c r="G212">
        <f>VLOOKUP(A212,'[1]LGC_Spot (2)'!$M$1200:$N$2323,2,FALSE)</f>
        <v>50.17</v>
      </c>
    </row>
    <row r="213" spans="1:7" x14ac:dyDescent="0.25">
      <c r="A213" s="2">
        <f>'[1]ACCU Data'!$F1202</f>
        <v>44958</v>
      </c>
      <c r="B213">
        <f>VLOOKUP(A213,'[1]ACCU Data'!$F$990:$G$1463,2,FALSE)</f>
        <v>38.5</v>
      </c>
      <c r="C213">
        <f>VLOOKUP(A213,'[1]NZU Data (2)'!$G$2:$H$4483,2,FALSE)</f>
        <v>72</v>
      </c>
      <c r="D213">
        <f>IFERROR(VLOOKUP($A213,Price_Reference!$A$1:$C$758,2,FALSE),D212)</f>
        <v>92.6</v>
      </c>
      <c r="E213">
        <f>IFERROR(VLOOKUP($A213,Price_Reference!$A$1:$C$758,3,FALSE),E212)</f>
        <v>75.900000000000006</v>
      </c>
      <c r="F213">
        <f>IFERROR(VLOOKUP($A213,Price_Reference!$A$1:$D$758,4,FALSE),F212)</f>
        <v>29.87</v>
      </c>
      <c r="G213">
        <f>VLOOKUP(A213,'[1]LGC_Spot (2)'!$M$1200:$N$2323,2,FALSE)</f>
        <v>49.22</v>
      </c>
    </row>
    <row r="214" spans="1:7" x14ac:dyDescent="0.25">
      <c r="A214" s="2">
        <f>'[1]ACCU Data'!$F1203</f>
        <v>44959</v>
      </c>
      <c r="B214">
        <f>VLOOKUP(A214,'[1]ACCU Data'!$F$990:$G$1463,2,FALSE)</f>
        <v>38.5</v>
      </c>
      <c r="C214">
        <f>VLOOKUP(A214,'[1]NZU Data (2)'!$G$2:$H$4483,2,FALSE)</f>
        <v>72.400000000000006</v>
      </c>
      <c r="D214">
        <f>IFERROR(VLOOKUP($A214,Price_Reference!$A$1:$C$758,2,FALSE),D213)</f>
        <v>90.189989999999995</v>
      </c>
      <c r="E214">
        <f>IFERROR(VLOOKUP($A214,Price_Reference!$A$1:$C$758,3,FALSE),E213)</f>
        <v>76.42</v>
      </c>
      <c r="F214">
        <f>IFERROR(VLOOKUP($A214,Price_Reference!$A$1:$D$758,4,FALSE),F213)</f>
        <v>30.31</v>
      </c>
      <c r="G214">
        <f>VLOOKUP(A214,'[1]LGC_Spot (2)'!$M$1200:$N$2323,2,FALSE)</f>
        <v>48.88</v>
      </c>
    </row>
    <row r="215" spans="1:7" x14ac:dyDescent="0.25">
      <c r="A215" s="2">
        <f>'[1]ACCU Data'!$F1204</f>
        <v>44960</v>
      </c>
      <c r="B215">
        <f>VLOOKUP(A215,'[1]ACCU Data'!$F$990:$G$1463,2,FALSE)</f>
        <v>38.5</v>
      </c>
      <c r="C215">
        <f>VLOOKUP(A215,'[1]NZU Data (2)'!$G$2:$H$4483,2,FALSE)</f>
        <v>72.5</v>
      </c>
      <c r="D215">
        <f>IFERROR(VLOOKUP($A215,Price_Reference!$A$1:$C$758,2,FALSE),D214)</f>
        <v>90.439989999999995</v>
      </c>
      <c r="E215">
        <f>IFERROR(VLOOKUP($A215,Price_Reference!$A$1:$C$758,3,FALSE),E214)</f>
        <v>80.77</v>
      </c>
      <c r="F215">
        <f>IFERROR(VLOOKUP($A215,Price_Reference!$A$1:$D$758,4,FALSE),F214)</f>
        <v>30.46</v>
      </c>
      <c r="G215">
        <f>VLOOKUP(A215,'[1]LGC_Spot (2)'!$M$1200:$N$2323,2,FALSE)</f>
        <v>48.67</v>
      </c>
    </row>
    <row r="216" spans="1:7" x14ac:dyDescent="0.25">
      <c r="A216" s="2">
        <f>'[1]ACCU Data'!$F1205</f>
        <v>44963</v>
      </c>
      <c r="B216">
        <f>VLOOKUP(A216,'[1]ACCU Data'!$F$990:$G$1463,2,FALSE)</f>
        <v>37</v>
      </c>
      <c r="C216">
        <f>VLOOKUP(A216,'[1]NZU Data (2)'!$G$2:$H$4483,2,FALSE)</f>
        <v>72.67</v>
      </c>
      <c r="D216">
        <f>IFERROR(VLOOKUP($A216,Price_Reference!$A$1:$C$758,2,FALSE),D215)</f>
        <v>88.07</v>
      </c>
      <c r="E216">
        <f>IFERROR(VLOOKUP($A216,Price_Reference!$A$1:$C$758,3,FALSE),E215)</f>
        <v>77.599999999999994</v>
      </c>
      <c r="F216">
        <f>IFERROR(VLOOKUP($A216,Price_Reference!$A$1:$D$758,4,FALSE),F215)</f>
        <v>30.28</v>
      </c>
      <c r="G216">
        <f>VLOOKUP(A216,'[1]LGC_Spot (2)'!$M$1200:$N$2323,2,FALSE)</f>
        <v>48.88</v>
      </c>
    </row>
    <row r="217" spans="1:7" x14ac:dyDescent="0.25">
      <c r="A217" s="2">
        <f>'[1]ACCU Data'!$F1206</f>
        <v>44964</v>
      </c>
      <c r="B217">
        <f>VLOOKUP(A217,'[1]ACCU Data'!$F$990:$G$1463,2,FALSE)</f>
        <v>37</v>
      </c>
      <c r="C217">
        <f>VLOOKUP(A217,'[1]NZU Data (2)'!$G$2:$H$4483,2,FALSE)</f>
        <v>72.5</v>
      </c>
      <c r="D217">
        <f>IFERROR(VLOOKUP($A217,Price_Reference!$A$1:$C$758,2,FALSE),D216)</f>
        <v>87.54</v>
      </c>
      <c r="E217">
        <f>IFERROR(VLOOKUP($A217,Price_Reference!$A$1:$C$758,3,FALSE),E216)</f>
        <v>78.28</v>
      </c>
      <c r="F217">
        <f>IFERROR(VLOOKUP($A217,Price_Reference!$A$1:$D$758,4,FALSE),F216)</f>
        <v>30.14</v>
      </c>
      <c r="G217">
        <f>VLOOKUP(A217,'[1]LGC_Spot (2)'!$M$1200:$N$2323,2,FALSE)</f>
        <v>49.45</v>
      </c>
    </row>
    <row r="218" spans="1:7" x14ac:dyDescent="0.25">
      <c r="A218" s="2">
        <f>'[1]ACCU Data'!$F1207</f>
        <v>44965</v>
      </c>
      <c r="B218">
        <f>VLOOKUP(A218,'[1]ACCU Data'!$F$990:$G$1463,2,FALSE)</f>
        <v>36</v>
      </c>
      <c r="C218">
        <f>VLOOKUP(A218,'[1]NZU Data (2)'!$G$2:$H$4483,2,FALSE)</f>
        <v>72.25</v>
      </c>
      <c r="D218">
        <f>IFERROR(VLOOKUP($A218,Price_Reference!$A$1:$C$758,2,FALSE),D217)</f>
        <v>87.52</v>
      </c>
      <c r="E218">
        <f>IFERROR(VLOOKUP($A218,Price_Reference!$A$1:$C$758,3,FALSE),E217)</f>
        <v>78.73</v>
      </c>
      <c r="F218">
        <f>IFERROR(VLOOKUP($A218,Price_Reference!$A$1:$D$758,4,FALSE),F217)</f>
        <v>30.11</v>
      </c>
      <c r="G218">
        <f>VLOOKUP(A218,'[1]LGC_Spot (2)'!$M$1200:$N$2323,2,FALSE)</f>
        <v>49</v>
      </c>
    </row>
    <row r="219" spans="1:7" x14ac:dyDescent="0.25">
      <c r="A219" s="2">
        <f>'[1]ACCU Data'!$F1208</f>
        <v>44966</v>
      </c>
      <c r="B219">
        <f>VLOOKUP(A219,'[1]ACCU Data'!$F$990:$G$1463,2,FALSE)</f>
        <v>34.25</v>
      </c>
      <c r="C219">
        <f>VLOOKUP(A219,'[1]NZU Data (2)'!$G$2:$H$4483,2,FALSE)</f>
        <v>72.099999999999994</v>
      </c>
      <c r="D219">
        <f>IFERROR(VLOOKUP($A219,Price_Reference!$A$1:$C$758,2,FALSE),D218)</f>
        <v>88.22</v>
      </c>
      <c r="E219">
        <f>IFERROR(VLOOKUP($A219,Price_Reference!$A$1:$C$758,3,FALSE),E218)</f>
        <v>79.52</v>
      </c>
      <c r="F219">
        <f>IFERROR(VLOOKUP($A219,Price_Reference!$A$1:$D$758,4,FALSE),F218)</f>
        <v>29.95</v>
      </c>
      <c r="G219">
        <f>VLOOKUP(A219,'[1]LGC_Spot (2)'!$M$1200:$N$2323,2,FALSE)</f>
        <v>49.25</v>
      </c>
    </row>
    <row r="220" spans="1:7" x14ac:dyDescent="0.25">
      <c r="A220" s="2">
        <f>'[1]ACCU Data'!$F1209</f>
        <v>44967</v>
      </c>
      <c r="B220">
        <f>VLOOKUP(A220,'[1]ACCU Data'!$F$990:$G$1463,2,FALSE)</f>
        <v>34.25</v>
      </c>
      <c r="C220">
        <f>VLOOKUP(A220,'[1]NZU Data (2)'!$G$2:$H$4483,2,FALSE)</f>
        <v>72.3</v>
      </c>
      <c r="D220">
        <f>IFERROR(VLOOKUP($A220,Price_Reference!$A$1:$C$758,2,FALSE),D219)</f>
        <v>90.23</v>
      </c>
      <c r="E220">
        <f>IFERROR(VLOOKUP($A220,Price_Reference!$A$1:$C$758,3,FALSE),E219)</f>
        <v>80.61</v>
      </c>
      <c r="F220">
        <f>IFERROR(VLOOKUP($A220,Price_Reference!$A$1:$D$758,4,FALSE),F219)</f>
        <v>29.95</v>
      </c>
      <c r="G220">
        <f>VLOOKUP(A220,'[1]LGC_Spot (2)'!$M$1200:$N$2323,2,FALSE)</f>
        <v>47.21</v>
      </c>
    </row>
    <row r="221" spans="1:7" x14ac:dyDescent="0.25">
      <c r="A221" s="2">
        <f>'[1]ACCU Data'!$F1210</f>
        <v>44970</v>
      </c>
      <c r="B221">
        <f>VLOOKUP(A221,'[1]ACCU Data'!$F$990:$G$1463,2,FALSE)</f>
        <v>34.25</v>
      </c>
      <c r="C221">
        <f>VLOOKUP(A221,'[1]NZU Data (2)'!$G$2:$H$4483,2,FALSE)</f>
        <v>71.95</v>
      </c>
      <c r="D221">
        <f>IFERROR(VLOOKUP($A221,Price_Reference!$A$1:$C$758,2,FALSE),D220)</f>
        <v>89.43</v>
      </c>
      <c r="E221">
        <f>IFERROR(VLOOKUP($A221,Price_Reference!$A$1:$C$758,3,FALSE),E220)</f>
        <v>79.81</v>
      </c>
      <c r="F221">
        <f>IFERROR(VLOOKUP($A221,Price_Reference!$A$1:$D$758,4,FALSE),F220)</f>
        <v>29.98</v>
      </c>
      <c r="G221">
        <f>VLOOKUP(A221,'[1]LGC_Spot (2)'!$M$1200:$N$2323,2,FALSE)</f>
        <v>47</v>
      </c>
    </row>
    <row r="222" spans="1:7" x14ac:dyDescent="0.25">
      <c r="A222" s="2">
        <f>'[1]ACCU Data'!$F1211</f>
        <v>44971</v>
      </c>
      <c r="B222">
        <f>VLOOKUP(A222,'[1]ACCU Data'!$F$990:$G$1463,2,FALSE)</f>
        <v>35.75</v>
      </c>
      <c r="C222">
        <f>VLOOKUP(A222,'[1]NZU Data (2)'!$G$2:$H$4483,2,FALSE)</f>
        <v>71.900000000000006</v>
      </c>
      <c r="D222">
        <f>IFERROR(VLOOKUP($A222,Price_Reference!$A$1:$C$758,2,FALSE),D221)</f>
        <v>89.28</v>
      </c>
      <c r="E222">
        <f>IFERROR(VLOOKUP($A222,Price_Reference!$A$1:$C$758,3,FALSE),E221)</f>
        <v>78.759990000000002</v>
      </c>
      <c r="F222">
        <f>IFERROR(VLOOKUP($A222,Price_Reference!$A$1:$D$758,4,FALSE),F221)</f>
        <v>29.99</v>
      </c>
      <c r="G222">
        <f>VLOOKUP(A222,'[1]LGC_Spot (2)'!$M$1200:$N$2323,2,FALSE)</f>
        <v>48</v>
      </c>
    </row>
    <row r="223" spans="1:7" x14ac:dyDescent="0.25">
      <c r="A223" s="2">
        <f>'[1]ACCU Data'!$F1212</f>
        <v>44972</v>
      </c>
      <c r="B223">
        <f>VLOOKUP(A223,'[1]ACCU Data'!$F$990:$G$1463,2,FALSE)</f>
        <v>35.5</v>
      </c>
      <c r="C223">
        <f>VLOOKUP(A223,'[1]NZU Data (2)'!$G$2:$H$4483,2,FALSE)</f>
        <v>71.900000000000006</v>
      </c>
      <c r="D223">
        <f>IFERROR(VLOOKUP($A223,Price_Reference!$A$1:$C$758,2,FALSE),D222)</f>
        <v>91.5</v>
      </c>
      <c r="E223">
        <f>IFERROR(VLOOKUP($A223,Price_Reference!$A$1:$C$758,3,FALSE),E222)</f>
        <v>80.08</v>
      </c>
      <c r="F223">
        <f>IFERROR(VLOOKUP($A223,Price_Reference!$A$1:$D$758,4,FALSE),F222)</f>
        <v>29.9</v>
      </c>
      <c r="G223">
        <f>VLOOKUP(A223,'[1]LGC_Spot (2)'!$M$1200:$N$2323,2,FALSE)</f>
        <v>44.33</v>
      </c>
    </row>
    <row r="224" spans="1:7" x14ac:dyDescent="0.25">
      <c r="A224" s="2">
        <f>'[1]ACCU Data'!$F1213</f>
        <v>44973</v>
      </c>
      <c r="B224">
        <f>VLOOKUP(A224,'[1]ACCU Data'!$F$990:$G$1463,2,FALSE)</f>
        <v>36</v>
      </c>
      <c r="C224">
        <f>VLOOKUP(A224,'[1]NZU Data (2)'!$G$2:$H$4483,2,FALSE)</f>
        <v>70.45</v>
      </c>
      <c r="D224">
        <f>IFERROR(VLOOKUP($A224,Price_Reference!$A$1:$C$758,2,FALSE),D223)</f>
        <v>94.61</v>
      </c>
      <c r="E224">
        <f>IFERROR(VLOOKUP($A224,Price_Reference!$A$1:$C$758,3,FALSE),E223)</f>
        <v>80.25</v>
      </c>
      <c r="F224">
        <f>IFERROR(VLOOKUP($A224,Price_Reference!$A$1:$D$758,4,FALSE),F223)</f>
        <v>30.05</v>
      </c>
      <c r="G224">
        <f>VLOOKUP(A224,'[1]LGC_Spot (2)'!$M$1200:$N$2323,2,FALSE)</f>
        <v>45</v>
      </c>
    </row>
    <row r="225" spans="1:7" x14ac:dyDescent="0.25">
      <c r="A225" s="2">
        <f>'[1]ACCU Data'!$F1214</f>
        <v>44974</v>
      </c>
      <c r="B225">
        <f>VLOOKUP(A225,'[1]ACCU Data'!$F$990:$G$1463,2,FALSE)</f>
        <v>36</v>
      </c>
      <c r="C225">
        <f>VLOOKUP(A225,'[1]NZU Data (2)'!$G$2:$H$4483,2,FALSE)</f>
        <v>70.05</v>
      </c>
      <c r="D225">
        <f>IFERROR(VLOOKUP($A225,Price_Reference!$A$1:$C$758,2,FALSE),D224)</f>
        <v>93.34</v>
      </c>
      <c r="E225">
        <f>IFERROR(VLOOKUP($A225,Price_Reference!$A$1:$C$758,3,FALSE),E224)</f>
        <v>79.739999999999995</v>
      </c>
      <c r="F225">
        <f>IFERROR(VLOOKUP($A225,Price_Reference!$A$1:$D$758,4,FALSE),F224)</f>
        <v>30.11</v>
      </c>
      <c r="G225">
        <f>VLOOKUP(A225,'[1]LGC_Spot (2)'!$M$1200:$N$2323,2,FALSE)</f>
        <v>40.590000000000003</v>
      </c>
    </row>
    <row r="226" spans="1:7" x14ac:dyDescent="0.25">
      <c r="A226" s="2">
        <f>'[1]ACCU Data'!$F1215</f>
        <v>44977</v>
      </c>
      <c r="B226">
        <f>VLOOKUP(A226,'[1]ACCU Data'!$F$990:$G$1463,2,FALSE)</f>
        <v>36.25</v>
      </c>
      <c r="C226">
        <f>VLOOKUP(A226,'[1]NZU Data (2)'!$G$2:$H$4483,2,FALSE)</f>
        <v>69.92</v>
      </c>
      <c r="D226">
        <f>IFERROR(VLOOKUP($A226,Price_Reference!$A$1:$C$758,2,FALSE),D225)</f>
        <v>95.36</v>
      </c>
      <c r="E226">
        <f>IFERROR(VLOOKUP($A226,Price_Reference!$A$1:$C$758,3,FALSE),E225)</f>
        <v>81.25</v>
      </c>
      <c r="F226">
        <f>IFERROR(VLOOKUP($A226,Price_Reference!$A$1:$D$758,4,FALSE),F225)</f>
        <v>30.11</v>
      </c>
      <c r="G226">
        <f>VLOOKUP(A226,'[1]LGC_Spot (2)'!$M$1200:$N$2323,2,FALSE)</f>
        <v>43</v>
      </c>
    </row>
    <row r="227" spans="1:7" x14ac:dyDescent="0.25">
      <c r="A227" s="2">
        <f>'[1]ACCU Data'!$F1216</f>
        <v>44978</v>
      </c>
      <c r="B227">
        <f>VLOOKUP(A227,'[1]ACCU Data'!$F$990:$G$1463,2,FALSE)</f>
        <v>36.5</v>
      </c>
      <c r="C227">
        <f>VLOOKUP(A227,'[1]NZU Data (2)'!$G$2:$H$4483,2,FALSE)</f>
        <v>69</v>
      </c>
      <c r="D227">
        <f>IFERROR(VLOOKUP($A227,Price_Reference!$A$1:$C$758,2,FALSE),D226)</f>
        <v>97.28</v>
      </c>
      <c r="E227">
        <f>IFERROR(VLOOKUP($A227,Price_Reference!$A$1:$C$758,3,FALSE),E226)</f>
        <v>82.11</v>
      </c>
      <c r="F227">
        <f>IFERROR(VLOOKUP($A227,Price_Reference!$A$1:$D$758,4,FALSE),F226)</f>
        <v>29.99</v>
      </c>
      <c r="G227">
        <f>VLOOKUP(A227,'[1]LGC_Spot (2)'!$M$1200:$N$2323,2,FALSE)</f>
        <v>42.38</v>
      </c>
    </row>
    <row r="228" spans="1:7" x14ac:dyDescent="0.25">
      <c r="A228" s="2">
        <f>'[1]ACCU Data'!$F1217</f>
        <v>44979</v>
      </c>
      <c r="B228">
        <f>VLOOKUP(A228,'[1]ACCU Data'!$F$990:$G$1463,2,FALSE)</f>
        <v>35.75</v>
      </c>
      <c r="C228">
        <f>VLOOKUP(A228,'[1]NZU Data (2)'!$G$2:$H$4483,2,FALSE)</f>
        <v>68.5</v>
      </c>
      <c r="D228">
        <f>IFERROR(VLOOKUP($A228,Price_Reference!$A$1:$C$758,2,FALSE),D227)</f>
        <v>93.77</v>
      </c>
      <c r="E228">
        <f>IFERROR(VLOOKUP($A228,Price_Reference!$A$1:$C$758,3,FALSE),E227)</f>
        <v>78.959999999999994</v>
      </c>
      <c r="F228">
        <f>IFERROR(VLOOKUP($A228,Price_Reference!$A$1:$D$758,4,FALSE),F227)</f>
        <v>29.86</v>
      </c>
      <c r="G228">
        <f>VLOOKUP(A228,'[1]LGC_Spot (2)'!$M$1200:$N$2323,2,FALSE)</f>
        <v>42.5</v>
      </c>
    </row>
    <row r="229" spans="1:7" x14ac:dyDescent="0.25">
      <c r="A229" s="2">
        <f>'[1]ACCU Data'!$F1218</f>
        <v>44980</v>
      </c>
      <c r="B229">
        <f>VLOOKUP(A229,'[1]ACCU Data'!$F$990:$G$1463,2,FALSE)</f>
        <v>35.75</v>
      </c>
      <c r="C229">
        <f>VLOOKUP(A229,'[1]NZU Data (2)'!$G$2:$H$4483,2,FALSE)</f>
        <v>67</v>
      </c>
      <c r="D229">
        <f>IFERROR(VLOOKUP($A229,Price_Reference!$A$1:$C$758,2,FALSE),D228)</f>
        <v>94.53</v>
      </c>
      <c r="E229">
        <f>IFERROR(VLOOKUP($A229,Price_Reference!$A$1:$C$758,3,FALSE),E228)</f>
        <v>79.259990000000002</v>
      </c>
      <c r="F229">
        <f>IFERROR(VLOOKUP($A229,Price_Reference!$A$1:$D$758,4,FALSE),F228)</f>
        <v>30.36</v>
      </c>
      <c r="G229">
        <f>VLOOKUP(A229,'[1]LGC_Spot (2)'!$M$1200:$N$2323,2,FALSE)</f>
        <v>41.63</v>
      </c>
    </row>
    <row r="230" spans="1:7" x14ac:dyDescent="0.25">
      <c r="A230" s="2">
        <f>'[1]ACCU Data'!$F1219</f>
        <v>44981</v>
      </c>
      <c r="B230">
        <f>VLOOKUP(A230,'[1]ACCU Data'!$F$990:$G$1463,2,FALSE)</f>
        <v>35.75</v>
      </c>
      <c r="C230">
        <f>VLOOKUP(A230,'[1]NZU Data (2)'!$G$2:$H$4483,2,FALSE)</f>
        <v>68</v>
      </c>
      <c r="D230">
        <f>IFERROR(VLOOKUP($A230,Price_Reference!$A$1:$C$758,2,FALSE),D229)</f>
        <v>94.31</v>
      </c>
      <c r="E230">
        <f>IFERROR(VLOOKUP($A230,Price_Reference!$A$1:$C$758,3,FALSE),E229)</f>
        <v>80.11</v>
      </c>
      <c r="F230">
        <f>IFERROR(VLOOKUP($A230,Price_Reference!$A$1:$D$758,4,FALSE),F229)</f>
        <v>30.23</v>
      </c>
      <c r="G230">
        <f>VLOOKUP(A230,'[1]LGC_Spot (2)'!$M$1200:$N$2323,2,FALSE)</f>
        <v>42.38</v>
      </c>
    </row>
    <row r="231" spans="1:7" x14ac:dyDescent="0.25">
      <c r="A231" s="2">
        <f>'[1]ACCU Data'!$F1220</f>
        <v>44984</v>
      </c>
      <c r="B231">
        <f>VLOOKUP(A231,'[1]ACCU Data'!$F$990:$G$1463,2,FALSE)</f>
        <v>35.75</v>
      </c>
      <c r="C231">
        <f>VLOOKUP(A231,'[1]NZU Data (2)'!$G$2:$H$4483,2,FALSE)</f>
        <v>68</v>
      </c>
      <c r="D231">
        <f>IFERROR(VLOOKUP($A231,Price_Reference!$A$1:$C$758,2,FALSE),D230)</f>
        <v>97.05</v>
      </c>
      <c r="E231">
        <f>IFERROR(VLOOKUP($A231,Price_Reference!$A$1:$C$758,3,FALSE),E230)</f>
        <v>81.78</v>
      </c>
      <c r="F231">
        <f>IFERROR(VLOOKUP($A231,Price_Reference!$A$1:$D$758,4,FALSE),F230)</f>
        <v>30.48</v>
      </c>
      <c r="G231">
        <f>VLOOKUP(A231,'[1]LGC_Spot (2)'!$M$1200:$N$2323,2,FALSE)</f>
        <v>42.43</v>
      </c>
    </row>
    <row r="232" spans="1:7" x14ac:dyDescent="0.25">
      <c r="A232" s="2">
        <f>'[1]ACCU Data'!$F1221</f>
        <v>44985</v>
      </c>
      <c r="B232">
        <f>VLOOKUP(A232,'[1]ACCU Data'!$F$990:$G$1463,2,FALSE)</f>
        <v>35.75</v>
      </c>
      <c r="C232">
        <f>VLOOKUP(A232,'[1]NZU Data (2)'!$G$2:$H$4483,2,FALSE)</f>
        <v>67</v>
      </c>
      <c r="D232">
        <f>IFERROR(VLOOKUP($A232,Price_Reference!$A$1:$C$758,2,FALSE),D231)</f>
        <v>96.579989999999995</v>
      </c>
      <c r="E232">
        <f>IFERROR(VLOOKUP($A232,Price_Reference!$A$1:$C$758,3,FALSE),E231)</f>
        <v>81.22</v>
      </c>
      <c r="F232">
        <f>IFERROR(VLOOKUP($A232,Price_Reference!$A$1:$D$758,4,FALSE),F231)</f>
        <v>30.48</v>
      </c>
      <c r="G232">
        <f>VLOOKUP(A232,'[1]LGC_Spot (2)'!$M$1200:$N$2323,2,FALSE)</f>
        <v>43.25</v>
      </c>
    </row>
    <row r="233" spans="1:7" x14ac:dyDescent="0.25">
      <c r="A233" s="2">
        <f>'[1]ACCU Data'!$F1222</f>
        <v>44986</v>
      </c>
      <c r="B233">
        <f>VLOOKUP(A233,'[1]ACCU Data'!$F$990:$G$1463,2,FALSE)</f>
        <v>36.5</v>
      </c>
      <c r="C233">
        <f>VLOOKUP(A233,'[1]NZU Data (2)'!$G$2:$H$4483,2,FALSE)</f>
        <v>67</v>
      </c>
      <c r="D233">
        <f>IFERROR(VLOOKUP($A233,Price_Reference!$A$1:$C$758,2,FALSE),D232)</f>
        <v>93.72</v>
      </c>
      <c r="E233">
        <f>IFERROR(VLOOKUP($A233,Price_Reference!$A$1:$C$758,3,FALSE),E232)</f>
        <v>80</v>
      </c>
      <c r="F233">
        <f>IFERROR(VLOOKUP($A233,Price_Reference!$A$1:$D$758,4,FALSE),F232)</f>
        <v>31</v>
      </c>
      <c r="G233">
        <f>VLOOKUP(A233,'[1]LGC_Spot (2)'!$M$1200:$N$2323,2,FALSE)</f>
        <v>45</v>
      </c>
    </row>
    <row r="234" spans="1:7" x14ac:dyDescent="0.25">
      <c r="A234" s="2">
        <f>'[1]ACCU Data'!$F1223</f>
        <v>44987</v>
      </c>
      <c r="B234">
        <f>VLOOKUP(A234,'[1]ACCU Data'!$F$990:$G$1463,2,FALSE)</f>
        <v>36.65</v>
      </c>
      <c r="C234">
        <f>VLOOKUP(A234,'[1]NZU Data (2)'!$G$2:$H$4483,2,FALSE)</f>
        <v>67</v>
      </c>
      <c r="D234">
        <f>IFERROR(VLOOKUP($A234,Price_Reference!$A$1:$C$758,2,FALSE),D233)</f>
        <v>90.23</v>
      </c>
      <c r="E234">
        <f>IFERROR(VLOOKUP($A234,Price_Reference!$A$1:$C$758,3,FALSE),E233)</f>
        <v>78.14</v>
      </c>
      <c r="F234">
        <f>IFERROR(VLOOKUP($A234,Price_Reference!$A$1:$D$758,4,FALSE),F233)</f>
        <v>31.72</v>
      </c>
      <c r="G234">
        <f>VLOOKUP(A234,'[1]LGC_Spot (2)'!$M$1200:$N$2323,2,FALSE)</f>
        <v>45.75</v>
      </c>
    </row>
    <row r="235" spans="1:7" x14ac:dyDescent="0.25">
      <c r="A235" s="2">
        <f>'[1]ACCU Data'!$F1224</f>
        <v>44988</v>
      </c>
      <c r="B235">
        <f>VLOOKUP(A235,'[1]ACCU Data'!$F$990:$G$1463,2,FALSE)</f>
        <v>36.5</v>
      </c>
      <c r="C235">
        <f>VLOOKUP(A235,'[1]NZU Data (2)'!$G$2:$H$4483,2,FALSE)</f>
        <v>66.900000000000006</v>
      </c>
      <c r="D235">
        <f>IFERROR(VLOOKUP($A235,Price_Reference!$A$1:$C$758,2,FALSE),D234)</f>
        <v>89.07</v>
      </c>
      <c r="E235">
        <f>IFERROR(VLOOKUP($A235,Price_Reference!$A$1:$C$758,3,FALSE),E234)</f>
        <v>76.759990000000002</v>
      </c>
      <c r="F235">
        <f>IFERROR(VLOOKUP($A235,Price_Reference!$A$1:$D$758,4,FALSE),F234)</f>
        <v>31.71</v>
      </c>
      <c r="G235">
        <f>VLOOKUP(A235,'[1]LGC_Spot (2)'!$M$1200:$N$2323,2,FALSE)</f>
        <v>45.25</v>
      </c>
    </row>
    <row r="236" spans="1:7" x14ac:dyDescent="0.25">
      <c r="A236" s="2">
        <f>'[1]ACCU Data'!$F1225</f>
        <v>44991</v>
      </c>
      <c r="B236">
        <f>VLOOKUP(A236,'[1]ACCU Data'!$F$990:$G$1463,2,FALSE)</f>
        <v>36.5</v>
      </c>
      <c r="C236">
        <f>VLOOKUP(A236,'[1]NZU Data (2)'!$G$2:$H$4483,2,FALSE)</f>
        <v>66</v>
      </c>
      <c r="D236">
        <f>IFERROR(VLOOKUP($A236,Price_Reference!$A$1:$C$758,2,FALSE),D235)</f>
        <v>89.9</v>
      </c>
      <c r="E236">
        <f>IFERROR(VLOOKUP($A236,Price_Reference!$A$1:$C$758,3,FALSE),E235)</f>
        <v>75.650000000000006</v>
      </c>
      <c r="F236">
        <f>IFERROR(VLOOKUP($A236,Price_Reference!$A$1:$D$758,4,FALSE),F235)</f>
        <v>31.45</v>
      </c>
      <c r="G236">
        <f>VLOOKUP(A236,'[1]LGC_Spot (2)'!$M$1200:$N$2323,2,FALSE)</f>
        <v>45.25</v>
      </c>
    </row>
    <row r="237" spans="1:7" x14ac:dyDescent="0.25">
      <c r="A237" s="2">
        <f>'[1]ACCU Data'!$F1226</f>
        <v>44992</v>
      </c>
      <c r="B237">
        <f>VLOOKUP(A237,'[1]ACCU Data'!$F$990:$G$1463,2,FALSE)</f>
        <v>37</v>
      </c>
      <c r="C237">
        <f>VLOOKUP(A237,'[1]NZU Data (2)'!$G$2:$H$4483,2,FALSE)</f>
        <v>65.75</v>
      </c>
      <c r="D237">
        <f>IFERROR(VLOOKUP($A237,Price_Reference!$A$1:$C$758,2,FALSE),D236)</f>
        <v>92.59</v>
      </c>
      <c r="E237">
        <f>IFERROR(VLOOKUP($A237,Price_Reference!$A$1:$C$758,3,FALSE),E236)</f>
        <v>77.7</v>
      </c>
      <c r="F237">
        <f>IFERROR(VLOOKUP($A237,Price_Reference!$A$1:$D$758,4,FALSE),F236)</f>
        <v>31.26</v>
      </c>
      <c r="G237">
        <f>VLOOKUP(A237,'[1]LGC_Spot (2)'!$M$1200:$N$2323,2,FALSE)</f>
        <v>46.1</v>
      </c>
    </row>
    <row r="238" spans="1:7" x14ac:dyDescent="0.25">
      <c r="A238" s="2">
        <f>'[1]ACCU Data'!$F1227</f>
        <v>44993</v>
      </c>
      <c r="B238">
        <f>VLOOKUP(A238,'[1]ACCU Data'!$F$990:$G$1463,2,FALSE)</f>
        <v>37</v>
      </c>
      <c r="C238">
        <f>VLOOKUP(A238,'[1]NZU Data (2)'!$G$2:$H$4483,2,FALSE)</f>
        <v>67</v>
      </c>
      <c r="D238">
        <f>IFERROR(VLOOKUP($A238,Price_Reference!$A$1:$C$758,2,FALSE),D237)</f>
        <v>94.7</v>
      </c>
      <c r="E238">
        <f>IFERROR(VLOOKUP($A238,Price_Reference!$A$1:$C$758,3,FALSE),E237)</f>
        <v>79.689989999999995</v>
      </c>
      <c r="F238">
        <f>IFERROR(VLOOKUP($A238,Price_Reference!$A$1:$D$758,4,FALSE),F237)</f>
        <v>31.44</v>
      </c>
      <c r="G238">
        <f>VLOOKUP(A238,'[1]LGC_Spot (2)'!$M$1200:$N$2323,2,FALSE)</f>
        <v>46.5</v>
      </c>
    </row>
    <row r="239" spans="1:7" x14ac:dyDescent="0.25">
      <c r="A239" s="2">
        <f>'[1]ACCU Data'!$F1228</f>
        <v>44994</v>
      </c>
      <c r="B239">
        <f>VLOOKUP(A239,'[1]ACCU Data'!$F$990:$G$1463,2,FALSE)</f>
        <v>37</v>
      </c>
      <c r="C239">
        <f>VLOOKUP(A239,'[1]NZU Data (2)'!$G$2:$H$4483,2,FALSE)</f>
        <v>66.25</v>
      </c>
      <c r="D239">
        <f>IFERROR(VLOOKUP($A239,Price_Reference!$A$1:$C$758,2,FALSE),D238)</f>
        <v>95.31</v>
      </c>
      <c r="E239">
        <f>IFERROR(VLOOKUP($A239,Price_Reference!$A$1:$C$758,3,FALSE),E238)</f>
        <v>80.239999999999995</v>
      </c>
      <c r="F239">
        <f>IFERROR(VLOOKUP($A239,Price_Reference!$A$1:$D$758,4,FALSE),F238)</f>
        <v>31.91</v>
      </c>
      <c r="G239">
        <f>VLOOKUP(A239,'[1]LGC_Spot (2)'!$M$1200:$N$2323,2,FALSE)</f>
        <v>46.75</v>
      </c>
    </row>
    <row r="240" spans="1:7" x14ac:dyDescent="0.25">
      <c r="A240" s="2">
        <f>'[1]ACCU Data'!$F1229</f>
        <v>44995</v>
      </c>
      <c r="B240">
        <f>VLOOKUP(A240,'[1]ACCU Data'!$F$990:$G$1463,2,FALSE)</f>
        <v>37</v>
      </c>
      <c r="C240">
        <f>VLOOKUP(A240,'[1]NZU Data (2)'!$G$2:$H$4483,2,FALSE)</f>
        <v>66</v>
      </c>
      <c r="D240">
        <f>IFERROR(VLOOKUP($A240,Price_Reference!$A$1:$C$758,2,FALSE),D239)</f>
        <v>96.72</v>
      </c>
      <c r="E240">
        <f>IFERROR(VLOOKUP($A240,Price_Reference!$A$1:$C$758,3,FALSE),E239)</f>
        <v>81.52</v>
      </c>
      <c r="F240">
        <f>IFERROR(VLOOKUP($A240,Price_Reference!$A$1:$D$758,4,FALSE),F239)</f>
        <v>31.68</v>
      </c>
      <c r="G240">
        <f>VLOOKUP(A240,'[1]LGC_Spot (2)'!$M$1200:$N$2323,2,FALSE)</f>
        <v>47.5</v>
      </c>
    </row>
    <row r="241" spans="1:7" x14ac:dyDescent="0.25">
      <c r="A241" s="2">
        <f>'[1]ACCU Data'!$F1230</f>
        <v>44998</v>
      </c>
      <c r="B241">
        <f>VLOOKUP(A241,'[1]ACCU Data'!$F$990:$G$1463,2,FALSE)</f>
        <v>37</v>
      </c>
      <c r="C241">
        <f>VLOOKUP(A241,'[1]NZU Data (2)'!$G$2:$H$4483,2,FALSE)</f>
        <v>65.5</v>
      </c>
      <c r="D241">
        <f>IFERROR(VLOOKUP($A241,Price_Reference!$A$1:$C$758,2,FALSE),D240)</f>
        <v>94.259990000000002</v>
      </c>
      <c r="E241">
        <f>IFERROR(VLOOKUP($A241,Price_Reference!$A$1:$C$758,3,FALSE),E240)</f>
        <v>79.95</v>
      </c>
      <c r="F241">
        <f>IFERROR(VLOOKUP($A241,Price_Reference!$A$1:$D$758,4,FALSE),F240)</f>
        <v>31.15</v>
      </c>
      <c r="G241">
        <f>VLOOKUP(A241,'[1]LGC_Spot (2)'!$M$1200:$N$2323,2,FALSE)</f>
        <v>47.5</v>
      </c>
    </row>
    <row r="242" spans="1:7" x14ac:dyDescent="0.25">
      <c r="A242" s="2">
        <f>'[1]ACCU Data'!$F1231</f>
        <v>44999</v>
      </c>
      <c r="B242">
        <f>VLOOKUP(A242,'[1]ACCU Data'!$F$990:$G$1463,2,FALSE)</f>
        <v>37</v>
      </c>
      <c r="C242">
        <f>VLOOKUP(A242,'[1]NZU Data (2)'!$G$2:$H$4483,2,FALSE)</f>
        <v>65.25</v>
      </c>
      <c r="D242">
        <f>IFERROR(VLOOKUP($A242,Price_Reference!$A$1:$C$758,2,FALSE),D241)</f>
        <v>89.8</v>
      </c>
      <c r="E242">
        <f>IFERROR(VLOOKUP($A242,Price_Reference!$A$1:$C$758,3,FALSE),E241)</f>
        <v>76.7</v>
      </c>
      <c r="F242">
        <f>IFERROR(VLOOKUP($A242,Price_Reference!$A$1:$D$758,4,FALSE),F241)</f>
        <v>31.3</v>
      </c>
      <c r="G242">
        <f>VLOOKUP(A242,'[1]LGC_Spot (2)'!$M$1200:$N$2323,2,FALSE)</f>
        <v>47</v>
      </c>
    </row>
    <row r="243" spans="1:7" x14ac:dyDescent="0.25">
      <c r="A243" s="2">
        <f>'[1]ACCU Data'!$F1232</f>
        <v>45000</v>
      </c>
      <c r="B243">
        <f>VLOOKUP(A243,'[1]ACCU Data'!$F$990:$G$1463,2,FALSE)</f>
        <v>37</v>
      </c>
      <c r="C243">
        <f>VLOOKUP(A243,'[1]NZU Data (2)'!$G$2:$H$4483,2,FALSE)</f>
        <v>65.25</v>
      </c>
      <c r="D243">
        <f>IFERROR(VLOOKUP($A243,Price_Reference!$A$1:$C$758,2,FALSE),D242)</f>
        <v>86.6</v>
      </c>
      <c r="E243">
        <f>IFERROR(VLOOKUP($A243,Price_Reference!$A$1:$C$758,3,FALSE),E242)</f>
        <v>73.42</v>
      </c>
      <c r="F243">
        <f>IFERROR(VLOOKUP($A243,Price_Reference!$A$1:$D$758,4,FALSE),F242)</f>
        <v>31.03</v>
      </c>
      <c r="G243">
        <f>VLOOKUP(A243,'[1]LGC_Spot (2)'!$M$1200:$N$2323,2,FALSE)</f>
        <v>47</v>
      </c>
    </row>
    <row r="244" spans="1:7" x14ac:dyDescent="0.25">
      <c r="A244" s="2">
        <f>'[1]ACCU Data'!$F1233</f>
        <v>45001</v>
      </c>
      <c r="B244">
        <f>VLOOKUP(A244,'[1]ACCU Data'!$F$990:$G$1463,2,FALSE)</f>
        <v>36.75</v>
      </c>
      <c r="C244">
        <f>VLOOKUP(A244,'[1]NZU Data (2)'!$G$2:$H$4483,2,FALSE)</f>
        <v>66.75</v>
      </c>
      <c r="D244">
        <f>IFERROR(VLOOKUP($A244,Price_Reference!$A$1:$C$758,2,FALSE),D243)</f>
        <v>84.43</v>
      </c>
      <c r="E244">
        <f>IFERROR(VLOOKUP($A244,Price_Reference!$A$1:$C$758,3,FALSE),E243)</f>
        <v>70.650000000000006</v>
      </c>
      <c r="F244">
        <f>IFERROR(VLOOKUP($A244,Price_Reference!$A$1:$D$758,4,FALSE),F243)</f>
        <v>30.94</v>
      </c>
      <c r="G244">
        <f>VLOOKUP(A244,'[1]LGC_Spot (2)'!$M$1200:$N$2323,2,FALSE)</f>
        <v>46</v>
      </c>
    </row>
    <row r="245" spans="1:7" x14ac:dyDescent="0.25">
      <c r="A245" s="2">
        <f>'[1]ACCU Data'!$F1234</f>
        <v>45002</v>
      </c>
      <c r="B245">
        <f>VLOOKUP(A245,'[1]ACCU Data'!$F$990:$G$1463,2,FALSE)</f>
        <v>36.75</v>
      </c>
      <c r="C245">
        <f>VLOOKUP(A245,'[1]NZU Data (2)'!$G$2:$H$4483,2,FALSE)</f>
        <v>66</v>
      </c>
      <c r="D245">
        <f>IFERROR(VLOOKUP($A245,Price_Reference!$A$1:$C$758,2,FALSE),D244)</f>
        <v>84.58</v>
      </c>
      <c r="E245">
        <f>IFERROR(VLOOKUP($A245,Price_Reference!$A$1:$C$758,3,FALSE),E244)</f>
        <v>70.760000000000005</v>
      </c>
      <c r="F245">
        <f>IFERROR(VLOOKUP($A245,Price_Reference!$A$1:$D$758,4,FALSE),F244)</f>
        <v>30.73</v>
      </c>
      <c r="G245">
        <f>VLOOKUP(A245,'[1]LGC_Spot (2)'!$M$1200:$N$2323,2,FALSE)</f>
        <v>46</v>
      </c>
    </row>
    <row r="246" spans="1:7" x14ac:dyDescent="0.25">
      <c r="A246" s="2">
        <f>'[1]ACCU Data'!$F1235</f>
        <v>45005</v>
      </c>
      <c r="B246">
        <f>VLOOKUP(A246,'[1]ACCU Data'!$F$990:$G$1463,2,FALSE)</f>
        <v>36.5</v>
      </c>
      <c r="C246">
        <f>VLOOKUP(A246,'[1]NZU Data (2)'!$G$2:$H$4483,2,FALSE)</f>
        <v>65.75</v>
      </c>
      <c r="D246">
        <f>IFERROR(VLOOKUP($A246,Price_Reference!$A$1:$C$758,2,FALSE),D245)</f>
        <v>85.11</v>
      </c>
      <c r="E246">
        <f>IFERROR(VLOOKUP($A246,Price_Reference!$A$1:$C$758,3,FALSE),E245)</f>
        <v>70.72</v>
      </c>
      <c r="F246">
        <f>IFERROR(VLOOKUP($A246,Price_Reference!$A$1:$D$758,4,FALSE),F245)</f>
        <v>30.94</v>
      </c>
      <c r="G246">
        <f>VLOOKUP(A246,'[1]LGC_Spot (2)'!$M$1200:$N$2323,2,FALSE)</f>
        <v>45.75</v>
      </c>
    </row>
    <row r="247" spans="1:7" x14ac:dyDescent="0.25">
      <c r="A247" s="2">
        <f>'[1]ACCU Data'!$F1236</f>
        <v>45006</v>
      </c>
      <c r="B247">
        <f>VLOOKUP(A247,'[1]ACCU Data'!$F$990:$G$1463,2,FALSE)</f>
        <v>36.5</v>
      </c>
      <c r="C247">
        <f>VLOOKUP(A247,'[1]NZU Data (2)'!$G$2:$H$4483,2,FALSE)</f>
        <v>65</v>
      </c>
      <c r="D247">
        <f>IFERROR(VLOOKUP($A247,Price_Reference!$A$1:$C$758,2,FALSE),D246)</f>
        <v>86.88</v>
      </c>
      <c r="E247">
        <f>IFERROR(VLOOKUP($A247,Price_Reference!$A$1:$C$758,3,FALSE),E246)</f>
        <v>71.16</v>
      </c>
      <c r="F247">
        <f>IFERROR(VLOOKUP($A247,Price_Reference!$A$1:$D$758,4,FALSE),F246)</f>
        <v>31.23</v>
      </c>
      <c r="G247">
        <f>VLOOKUP(A247,'[1]LGC_Spot (2)'!$M$1200:$N$2323,2,FALSE)</f>
        <v>46.25</v>
      </c>
    </row>
    <row r="248" spans="1:7" x14ac:dyDescent="0.25">
      <c r="A248" s="2">
        <f>'[1]ACCU Data'!$F1237</f>
        <v>45007</v>
      </c>
      <c r="B248">
        <f>VLOOKUP(A248,'[1]ACCU Data'!$F$990:$G$1463,2,FALSE)</f>
        <v>36.5</v>
      </c>
      <c r="C248">
        <f>VLOOKUP(A248,'[1]NZU Data (2)'!$G$2:$H$4483,2,FALSE)</f>
        <v>65</v>
      </c>
      <c r="D248">
        <f>IFERROR(VLOOKUP($A248,Price_Reference!$A$1:$C$758,2,FALSE),D247)</f>
        <v>86.77</v>
      </c>
      <c r="E248">
        <f>IFERROR(VLOOKUP($A248,Price_Reference!$A$1:$C$758,3,FALSE),E247)</f>
        <v>70.709999999999994</v>
      </c>
      <c r="F248">
        <f>IFERROR(VLOOKUP($A248,Price_Reference!$A$1:$D$758,4,FALSE),F247)</f>
        <v>31.2</v>
      </c>
      <c r="G248">
        <f>VLOOKUP(A248,'[1]LGC_Spot (2)'!$M$1200:$N$2323,2,FALSE)</f>
        <v>47.5</v>
      </c>
    </row>
    <row r="249" spans="1:7" x14ac:dyDescent="0.25">
      <c r="A249" s="2">
        <f>'[1]ACCU Data'!$F1238</f>
        <v>45008</v>
      </c>
      <c r="B249">
        <f>VLOOKUP(A249,'[1]ACCU Data'!$F$990:$G$1463,2,FALSE)</f>
        <v>36.5</v>
      </c>
      <c r="C249">
        <f>VLOOKUP(A249,'[1]NZU Data (2)'!$G$2:$H$4483,2,FALSE)</f>
        <v>64.5</v>
      </c>
      <c r="D249">
        <f>IFERROR(VLOOKUP($A249,Price_Reference!$A$1:$C$758,2,FALSE),D248)</f>
        <v>89.689989999999995</v>
      </c>
      <c r="E249">
        <f>IFERROR(VLOOKUP($A249,Price_Reference!$A$1:$C$758,3,FALSE),E248)</f>
        <v>72.459999999999994</v>
      </c>
      <c r="F249">
        <f>IFERROR(VLOOKUP($A249,Price_Reference!$A$1:$D$758,4,FALSE),F248)</f>
        <v>31.34</v>
      </c>
      <c r="G249">
        <f>VLOOKUP(A249,'[1]LGC_Spot (2)'!$M$1200:$N$2323,2,FALSE)</f>
        <v>47.5</v>
      </c>
    </row>
    <row r="250" spans="1:7" x14ac:dyDescent="0.25">
      <c r="A250" s="2">
        <f>'[1]ACCU Data'!$F1239</f>
        <v>45009</v>
      </c>
      <c r="B250">
        <f>VLOOKUP(A250,'[1]ACCU Data'!$F$990:$G$1463,2,FALSE)</f>
        <v>36.5</v>
      </c>
      <c r="C250">
        <f>VLOOKUP(A250,'[1]NZU Data (2)'!$G$2:$H$4483,2,FALSE)</f>
        <v>63.1</v>
      </c>
      <c r="D250">
        <f>IFERROR(VLOOKUP($A250,Price_Reference!$A$1:$C$758,2,FALSE),D249)</f>
        <v>85.1</v>
      </c>
      <c r="E250">
        <f>IFERROR(VLOOKUP($A250,Price_Reference!$A$1:$C$758,3,FALSE),E249)</f>
        <v>69.87</v>
      </c>
      <c r="F250">
        <f>IFERROR(VLOOKUP($A250,Price_Reference!$A$1:$D$758,4,FALSE),F249)</f>
        <v>31.25</v>
      </c>
      <c r="G250">
        <f>VLOOKUP(A250,'[1]LGC_Spot (2)'!$M$1200:$N$2323,2,FALSE)</f>
        <v>47.5</v>
      </c>
    </row>
    <row r="251" spans="1:7" x14ac:dyDescent="0.25">
      <c r="A251" s="2">
        <f>'[1]ACCU Data'!$F1240</f>
        <v>45012</v>
      </c>
      <c r="B251">
        <f>VLOOKUP(A251,'[1]ACCU Data'!$F$990:$G$1463,2,FALSE)</f>
        <v>37.5</v>
      </c>
      <c r="C251">
        <f>VLOOKUP(A251,'[1]NZU Data (2)'!$G$2:$H$4483,2,FALSE)</f>
        <v>61.5</v>
      </c>
      <c r="D251">
        <f>IFERROR(VLOOKUP($A251,Price_Reference!$A$1:$C$758,2,FALSE),D250)</f>
        <v>84.77</v>
      </c>
      <c r="E251">
        <f>IFERROR(VLOOKUP($A251,Price_Reference!$A$1:$C$758,3,FALSE),E250)</f>
        <v>68.52</v>
      </c>
      <c r="F251">
        <f>IFERROR(VLOOKUP($A251,Price_Reference!$A$1:$D$758,4,FALSE),F250)</f>
        <v>31.34</v>
      </c>
      <c r="G251">
        <f>VLOOKUP(A251,'[1]LGC_Spot (2)'!$M$1200:$N$2323,2,FALSE)</f>
        <v>49.25</v>
      </c>
    </row>
    <row r="252" spans="1:7" x14ac:dyDescent="0.25">
      <c r="A252" s="2">
        <f>'[1]ACCU Data'!$F1241</f>
        <v>45013</v>
      </c>
      <c r="B252">
        <f>VLOOKUP(A252,'[1]ACCU Data'!$F$990:$G$1463,2,FALSE)</f>
        <v>38.75</v>
      </c>
      <c r="C252">
        <f>VLOOKUP(A252,'[1]NZU Data (2)'!$G$2:$H$4483,2,FALSE)</f>
        <v>60.5</v>
      </c>
      <c r="D252">
        <f>IFERROR(VLOOKUP($A252,Price_Reference!$A$1:$C$758,2,FALSE),D251)</f>
        <v>87.47</v>
      </c>
      <c r="E252">
        <f>IFERROR(VLOOKUP($A252,Price_Reference!$A$1:$C$758,3,FALSE),E251)</f>
        <v>72.87</v>
      </c>
      <c r="F252">
        <f>IFERROR(VLOOKUP($A252,Price_Reference!$A$1:$D$758,4,FALSE),F251)</f>
        <v>31.34</v>
      </c>
      <c r="G252">
        <f>VLOOKUP(A252,'[1]LGC_Spot (2)'!$M$1200:$N$2323,2,FALSE)</f>
        <v>49</v>
      </c>
    </row>
    <row r="253" spans="1:7" x14ac:dyDescent="0.25">
      <c r="A253" s="2">
        <f>'[1]ACCU Data'!$F1242</f>
        <v>45014</v>
      </c>
      <c r="B253">
        <f>VLOOKUP(A253,'[1]ACCU Data'!$F$990:$G$1463,2,FALSE)</f>
        <v>38.75</v>
      </c>
      <c r="C253">
        <f>VLOOKUP(A253,'[1]NZU Data (2)'!$G$2:$H$4483,2,FALSE)</f>
        <v>60</v>
      </c>
      <c r="D253">
        <f>IFERROR(VLOOKUP($A253,Price_Reference!$A$1:$C$758,2,FALSE),D252)</f>
        <v>88.4</v>
      </c>
      <c r="E253">
        <f>IFERROR(VLOOKUP($A253,Price_Reference!$A$1:$C$758,3,FALSE),E252)</f>
        <v>73.010000000000005</v>
      </c>
      <c r="F253">
        <f>IFERROR(VLOOKUP($A253,Price_Reference!$A$1:$D$758,4,FALSE),F252)</f>
        <v>31.57</v>
      </c>
      <c r="G253">
        <f>VLOOKUP(A253,'[1]LGC_Spot (2)'!$M$1200:$N$2323,2,FALSE)</f>
        <v>49</v>
      </c>
    </row>
    <row r="254" spans="1:7" x14ac:dyDescent="0.25">
      <c r="A254" s="2">
        <f>'[1]ACCU Data'!$F1243</f>
        <v>45015</v>
      </c>
      <c r="B254">
        <f>VLOOKUP(A254,'[1]ACCU Data'!$F$990:$G$1463,2,FALSE)</f>
        <v>38.75</v>
      </c>
      <c r="C254">
        <f>VLOOKUP(A254,'[1]NZU Data (2)'!$G$2:$H$4483,2,FALSE)</f>
        <v>54</v>
      </c>
      <c r="D254">
        <f>IFERROR(VLOOKUP($A254,Price_Reference!$A$1:$C$758,2,FALSE),D253)</f>
        <v>89.1</v>
      </c>
      <c r="E254">
        <f>IFERROR(VLOOKUP($A254,Price_Reference!$A$1:$C$758,3,FALSE),E253)</f>
        <v>73.689989999999995</v>
      </c>
      <c r="F254">
        <f>IFERROR(VLOOKUP($A254,Price_Reference!$A$1:$D$758,4,FALSE),F253)</f>
        <v>31.47</v>
      </c>
      <c r="G254">
        <f>VLOOKUP(A254,'[1]LGC_Spot (2)'!$M$1200:$N$2323,2,FALSE)</f>
        <v>49</v>
      </c>
    </row>
    <row r="255" spans="1:7" x14ac:dyDescent="0.25">
      <c r="A255" s="2">
        <f>'[1]ACCU Data'!$F1244</f>
        <v>45016</v>
      </c>
      <c r="B255">
        <f>VLOOKUP(A255,'[1]ACCU Data'!$F$990:$G$1463,2,FALSE)</f>
        <v>38.75</v>
      </c>
      <c r="C255">
        <f>VLOOKUP(A255,'[1]NZU Data (2)'!$G$2:$H$4483,2,FALSE)</f>
        <v>54.5</v>
      </c>
      <c r="D255">
        <f>IFERROR(VLOOKUP($A255,Price_Reference!$A$1:$C$758,2,FALSE),D254)</f>
        <v>90.09</v>
      </c>
      <c r="E255">
        <f>IFERROR(VLOOKUP($A255,Price_Reference!$A$1:$C$758,3,FALSE),E254)</f>
        <v>73.930000000000007</v>
      </c>
      <c r="F255">
        <f>IFERROR(VLOOKUP($A255,Price_Reference!$A$1:$D$758,4,FALSE),F254)</f>
        <v>31.56</v>
      </c>
      <c r="G255">
        <f>VLOOKUP(A255,'[1]LGC_Spot (2)'!$M$1200:$N$2323,2,FALSE)</f>
        <v>49</v>
      </c>
    </row>
    <row r="256" spans="1:7" x14ac:dyDescent="0.25">
      <c r="A256" s="2">
        <f>'[1]ACCU Data'!$F1245</f>
        <v>45019</v>
      </c>
      <c r="B256">
        <f>VLOOKUP(A256,'[1]ACCU Data'!$F$990:$G$1463,2,FALSE)</f>
        <v>38.75</v>
      </c>
      <c r="C256">
        <f>VLOOKUP(A256,'[1]NZU Data (2)'!$G$2:$H$4483,2,FALSE)</f>
        <v>58</v>
      </c>
      <c r="D256">
        <f>IFERROR(VLOOKUP($A256,Price_Reference!$A$1:$C$758,2,FALSE),D255)</f>
        <v>93.88</v>
      </c>
      <c r="E256">
        <f>IFERROR(VLOOKUP($A256,Price_Reference!$A$1:$C$758,3,FALSE),E255)</f>
        <v>77.41</v>
      </c>
      <c r="F256">
        <f>IFERROR(VLOOKUP($A256,Price_Reference!$A$1:$D$758,4,FALSE),F255)</f>
        <v>31.71</v>
      </c>
      <c r="G256">
        <f>VLOOKUP(A256,'[1]LGC_Spot (2)'!$M$1200:$N$2323,2,FALSE)</f>
        <v>49.75</v>
      </c>
    </row>
    <row r="257" spans="1:7" x14ac:dyDescent="0.25">
      <c r="A257" s="2">
        <f>'[1]ACCU Data'!$F1246</f>
        <v>45020</v>
      </c>
      <c r="B257">
        <f>VLOOKUP(A257,'[1]ACCU Data'!$F$990:$G$1463,2,FALSE)</f>
        <v>39</v>
      </c>
      <c r="C257">
        <f>VLOOKUP(A257,'[1]NZU Data (2)'!$G$2:$H$4483,2,FALSE)</f>
        <v>59</v>
      </c>
      <c r="D257">
        <f>IFERROR(VLOOKUP($A257,Price_Reference!$A$1:$C$758,2,FALSE),D256)</f>
        <v>93.07</v>
      </c>
      <c r="E257">
        <f>IFERROR(VLOOKUP($A257,Price_Reference!$A$1:$C$758,3,FALSE),E256)</f>
        <v>75.959999999999994</v>
      </c>
      <c r="F257">
        <f>IFERROR(VLOOKUP($A257,Price_Reference!$A$1:$D$758,4,FALSE),F256)</f>
        <v>31.59</v>
      </c>
      <c r="G257">
        <f>VLOOKUP(A257,'[1]LGC_Spot (2)'!$M$1200:$N$2323,2,FALSE)</f>
        <v>49.75</v>
      </c>
    </row>
    <row r="258" spans="1:7" x14ac:dyDescent="0.25">
      <c r="A258" s="2">
        <f>'[1]ACCU Data'!$F1247</f>
        <v>45021</v>
      </c>
      <c r="B258">
        <f>VLOOKUP(A258,'[1]ACCU Data'!$F$990:$G$1463,2,FALSE)</f>
        <v>39</v>
      </c>
      <c r="C258">
        <f>VLOOKUP(A258,'[1]NZU Data (2)'!$G$2:$H$4483,2,FALSE)</f>
        <v>59</v>
      </c>
      <c r="D258">
        <f>IFERROR(VLOOKUP($A258,Price_Reference!$A$1:$C$758,2,FALSE),D257)</f>
        <v>94.72</v>
      </c>
      <c r="E258">
        <f>IFERROR(VLOOKUP($A258,Price_Reference!$A$1:$C$758,3,FALSE),E257)</f>
        <v>73.959999999999994</v>
      </c>
      <c r="F258">
        <f>IFERROR(VLOOKUP($A258,Price_Reference!$A$1:$D$758,4,FALSE),F257)</f>
        <v>31.39</v>
      </c>
      <c r="G258">
        <f>VLOOKUP(A258,'[1]LGC_Spot (2)'!$M$1200:$N$2323,2,FALSE)</f>
        <v>49.75</v>
      </c>
    </row>
    <row r="259" spans="1:7" x14ac:dyDescent="0.25">
      <c r="A259" s="2">
        <f>'[1]ACCU Data'!$F1248</f>
        <v>45022</v>
      </c>
      <c r="B259">
        <f>VLOOKUP(A259,'[1]ACCU Data'!$F$990:$G$1463,2,FALSE)</f>
        <v>39</v>
      </c>
      <c r="C259">
        <f>VLOOKUP(A259,'[1]NZU Data (2)'!$G$2:$H$4483,2,FALSE)</f>
        <v>59</v>
      </c>
      <c r="D259">
        <f>IFERROR(VLOOKUP($A259,Price_Reference!$A$1:$C$758,2,FALSE),D258)</f>
        <v>94.74</v>
      </c>
      <c r="E259">
        <f>IFERROR(VLOOKUP($A259,Price_Reference!$A$1:$C$758,3,FALSE),E258)</f>
        <v>73.95</v>
      </c>
      <c r="F259">
        <f>IFERROR(VLOOKUP($A259,Price_Reference!$A$1:$D$758,4,FALSE),F258)</f>
        <v>31.48</v>
      </c>
      <c r="G259">
        <f>VLOOKUP(A259,'[1]LGC_Spot (2)'!$M$1200:$N$2323,2,FALSE)</f>
        <v>49.75</v>
      </c>
    </row>
    <row r="260" spans="1:7" x14ac:dyDescent="0.25">
      <c r="A260" s="2">
        <f>'[1]ACCU Data'!$F1249</f>
        <v>45023</v>
      </c>
      <c r="B260">
        <f>VLOOKUP(A260,'[1]ACCU Data'!$F$990:$G$1463,2,FALSE)</f>
        <v>39.25</v>
      </c>
      <c r="C260">
        <f>VLOOKUP(A260,'[1]NZU Data (2)'!$G$2:$H$4483,2,FALSE)</f>
        <v>59.25</v>
      </c>
      <c r="D260">
        <f>IFERROR(VLOOKUP($A260,Price_Reference!$A$1:$C$758,2,FALSE),D259)</f>
        <v>94.74</v>
      </c>
      <c r="E260">
        <f>IFERROR(VLOOKUP($A260,Price_Reference!$A$1:$C$758,3,FALSE),E259)</f>
        <v>73.95</v>
      </c>
      <c r="F260">
        <f>IFERROR(VLOOKUP($A260,Price_Reference!$A$1:$D$758,4,FALSE),F259)</f>
        <v>31.48</v>
      </c>
      <c r="G260">
        <f>VLOOKUP(A260,'[1]LGC_Spot (2)'!$M$1200:$N$2323,2,FALSE)</f>
        <v>49.75</v>
      </c>
    </row>
    <row r="261" spans="1:7" x14ac:dyDescent="0.25">
      <c r="A261" s="2">
        <f>'[1]ACCU Data'!$F1250</f>
        <v>45026</v>
      </c>
      <c r="B261">
        <f>VLOOKUP(A261,'[1]ACCU Data'!$F$990:$G$1463,2,FALSE)</f>
        <v>39.25</v>
      </c>
      <c r="C261">
        <f>VLOOKUP(A261,'[1]NZU Data (2)'!$G$2:$H$4483,2,FALSE)</f>
        <v>59.25</v>
      </c>
      <c r="D261">
        <f>IFERROR(VLOOKUP($A261,Price_Reference!$A$1:$C$758,2,FALSE),D260)</f>
        <v>94.74</v>
      </c>
      <c r="E261">
        <f>IFERROR(VLOOKUP($A261,Price_Reference!$A$1:$C$758,3,FALSE),E260)</f>
        <v>73.95</v>
      </c>
      <c r="F261">
        <f>IFERROR(VLOOKUP($A261,Price_Reference!$A$1:$D$758,4,FALSE),F260)</f>
        <v>31.47</v>
      </c>
      <c r="G261">
        <f>VLOOKUP(A261,'[1]LGC_Spot (2)'!$M$1200:$N$2323,2,FALSE)</f>
        <v>49.9</v>
      </c>
    </row>
    <row r="262" spans="1:7" x14ac:dyDescent="0.25">
      <c r="A262" s="2">
        <f>'[1]ACCU Data'!$F1251</f>
        <v>45027</v>
      </c>
      <c r="B262">
        <f>VLOOKUP(A262,'[1]ACCU Data'!$F$990:$G$1463,2,FALSE)</f>
        <v>38.25</v>
      </c>
      <c r="C262">
        <f>VLOOKUP(A262,'[1]NZU Data (2)'!$G$2:$H$4483,2,FALSE)</f>
        <v>59.25</v>
      </c>
      <c r="D262">
        <f>IFERROR(VLOOKUP($A262,Price_Reference!$A$1:$C$758,2,FALSE),D261)</f>
        <v>95.49</v>
      </c>
      <c r="E262">
        <f>IFERROR(VLOOKUP($A262,Price_Reference!$A$1:$C$758,3,FALSE),E261)</f>
        <v>74.22</v>
      </c>
      <c r="F262">
        <f>IFERROR(VLOOKUP($A262,Price_Reference!$A$1:$D$758,4,FALSE),F261)</f>
        <v>31.55</v>
      </c>
      <c r="G262">
        <f>VLOOKUP(A262,'[1]LGC_Spot (2)'!$M$1200:$N$2323,2,FALSE)</f>
        <v>49.5</v>
      </c>
    </row>
    <row r="263" spans="1:7" x14ac:dyDescent="0.25">
      <c r="A263" s="2">
        <f>'[1]ACCU Data'!$F1252</f>
        <v>45028</v>
      </c>
      <c r="B263">
        <f>VLOOKUP(A263,'[1]ACCU Data'!$F$990:$G$1463,2,FALSE)</f>
        <v>38.1</v>
      </c>
      <c r="C263">
        <f>VLOOKUP(A263,'[1]NZU Data (2)'!$G$2:$H$4483,2,FALSE)</f>
        <v>59</v>
      </c>
      <c r="D263">
        <f>IFERROR(VLOOKUP($A263,Price_Reference!$A$1:$C$758,2,FALSE),D262)</f>
        <v>93.99</v>
      </c>
      <c r="E263">
        <f>IFERROR(VLOOKUP($A263,Price_Reference!$A$1:$C$758,3,FALSE),E262)</f>
        <v>72.66</v>
      </c>
      <c r="F263">
        <f>IFERROR(VLOOKUP($A263,Price_Reference!$A$1:$D$758,4,FALSE),F262)</f>
        <v>31.75</v>
      </c>
      <c r="G263">
        <f>VLOOKUP(A263,'[1]LGC_Spot (2)'!$M$1200:$N$2323,2,FALSE)</f>
        <v>50</v>
      </c>
    </row>
    <row r="264" spans="1:7" x14ac:dyDescent="0.25">
      <c r="A264" s="2">
        <f>'[1]ACCU Data'!$F1253</f>
        <v>45029</v>
      </c>
      <c r="B264">
        <f>VLOOKUP(A264,'[1]ACCU Data'!$F$990:$G$1463,2,FALSE)</f>
        <v>37.9</v>
      </c>
      <c r="C264">
        <f>VLOOKUP(A264,'[1]NZU Data (2)'!$G$2:$H$4483,2,FALSE)</f>
        <v>62.5</v>
      </c>
      <c r="D264">
        <f>IFERROR(VLOOKUP($A264,Price_Reference!$A$1:$C$758,2,FALSE),D263)</f>
        <v>92.55</v>
      </c>
      <c r="E264">
        <f>IFERROR(VLOOKUP($A264,Price_Reference!$A$1:$C$758,3,FALSE),E263)</f>
        <v>71.16</v>
      </c>
      <c r="F264">
        <f>IFERROR(VLOOKUP($A264,Price_Reference!$A$1:$D$758,4,FALSE),F263)</f>
        <v>32.06</v>
      </c>
      <c r="G264">
        <f>VLOOKUP(A264,'[1]LGC_Spot (2)'!$M$1200:$N$2323,2,FALSE)</f>
        <v>50.3</v>
      </c>
    </row>
    <row r="265" spans="1:7" x14ac:dyDescent="0.25">
      <c r="A265" s="2">
        <f>'[1]ACCU Data'!$F1254</f>
        <v>45030</v>
      </c>
      <c r="B265">
        <f>VLOOKUP(A265,'[1]ACCU Data'!$F$990:$G$1463,2,FALSE)</f>
        <v>38.1</v>
      </c>
      <c r="C265">
        <f>VLOOKUP(A265,'[1]NZU Data (2)'!$G$2:$H$4483,2,FALSE)</f>
        <v>62.75</v>
      </c>
      <c r="D265">
        <f>IFERROR(VLOOKUP($A265,Price_Reference!$A$1:$C$758,2,FALSE),D264)</f>
        <v>91.92</v>
      </c>
      <c r="E265">
        <f>IFERROR(VLOOKUP($A265,Price_Reference!$A$1:$C$758,3,FALSE),E264)</f>
        <v>70.680000000000007</v>
      </c>
      <c r="F265">
        <f>IFERROR(VLOOKUP($A265,Price_Reference!$A$1:$D$758,4,FALSE),F264)</f>
        <v>32.270000000000003</v>
      </c>
      <c r="G265">
        <f>VLOOKUP(A265,'[1]LGC_Spot (2)'!$M$1200:$N$2323,2,FALSE)</f>
        <v>51.25</v>
      </c>
    </row>
    <row r="266" spans="1:7" x14ac:dyDescent="0.25">
      <c r="A266" s="2">
        <f>'[1]ACCU Data'!$F1255</f>
        <v>45033</v>
      </c>
      <c r="B266">
        <f>VLOOKUP(A266,'[1]ACCU Data'!$F$990:$G$1463,2,FALSE)</f>
        <v>38.25</v>
      </c>
      <c r="C266">
        <f>VLOOKUP(A266,'[1]NZU Data (2)'!$G$2:$H$4483,2,FALSE)</f>
        <v>61.75</v>
      </c>
      <c r="D266">
        <f>IFERROR(VLOOKUP($A266,Price_Reference!$A$1:$C$758,2,FALSE),D265)</f>
        <v>91.11</v>
      </c>
      <c r="E266">
        <f>IFERROR(VLOOKUP($A266,Price_Reference!$A$1:$C$758,3,FALSE),E265)</f>
        <v>69.709999999999994</v>
      </c>
      <c r="F266">
        <f>IFERROR(VLOOKUP($A266,Price_Reference!$A$1:$D$758,4,FALSE),F265)</f>
        <v>32.630000000000003</v>
      </c>
      <c r="G266">
        <f>VLOOKUP(A266,'[1]LGC_Spot (2)'!$M$1200:$N$2323,2,FALSE)</f>
        <v>52.5</v>
      </c>
    </row>
    <row r="267" spans="1:7" x14ac:dyDescent="0.25">
      <c r="A267" s="2">
        <f>'[1]ACCU Data'!$F1256</f>
        <v>45034</v>
      </c>
      <c r="B267">
        <f>VLOOKUP(A267,'[1]ACCU Data'!$F$990:$G$1463,2,FALSE)</f>
        <v>38.25</v>
      </c>
      <c r="C267">
        <f>VLOOKUP(A267,'[1]NZU Data (2)'!$G$2:$H$4483,2,FALSE)</f>
        <v>61.35</v>
      </c>
      <c r="D267">
        <f>IFERROR(VLOOKUP($A267,Price_Reference!$A$1:$C$758,2,FALSE),D266)</f>
        <v>93.39</v>
      </c>
      <c r="E267">
        <f>IFERROR(VLOOKUP($A267,Price_Reference!$A$1:$C$758,3,FALSE),E266)</f>
        <v>69.33</v>
      </c>
      <c r="F267">
        <f>IFERROR(VLOOKUP($A267,Price_Reference!$A$1:$D$758,4,FALSE),F266)</f>
        <v>32.65</v>
      </c>
      <c r="G267">
        <f>VLOOKUP(A267,'[1]LGC_Spot (2)'!$M$1200:$N$2323,2,FALSE)</f>
        <v>52</v>
      </c>
    </row>
    <row r="268" spans="1:7" x14ac:dyDescent="0.25">
      <c r="A268" s="2">
        <f>'[1]ACCU Data'!$F1257</f>
        <v>45035</v>
      </c>
      <c r="B268">
        <f>VLOOKUP(A268,'[1]ACCU Data'!$F$990:$G$1463,2,FALSE)</f>
        <v>38.25</v>
      </c>
      <c r="C268">
        <f>VLOOKUP(A268,'[1]NZU Data (2)'!$G$2:$H$4483,2,FALSE)</f>
        <v>61.35</v>
      </c>
      <c r="D268">
        <f>IFERROR(VLOOKUP($A268,Price_Reference!$A$1:$C$758,2,FALSE),D267)</f>
        <v>92.53</v>
      </c>
      <c r="E268">
        <f>IFERROR(VLOOKUP($A268,Price_Reference!$A$1:$C$758,3,FALSE),E267)</f>
        <v>67.41</v>
      </c>
      <c r="F268">
        <f>IFERROR(VLOOKUP($A268,Price_Reference!$A$1:$D$758,4,FALSE),F267)</f>
        <v>32.61</v>
      </c>
      <c r="G268">
        <f>VLOOKUP(A268,'[1]LGC_Spot (2)'!$M$1200:$N$2323,2,FALSE)</f>
        <v>51.75</v>
      </c>
    </row>
    <row r="269" spans="1:7" x14ac:dyDescent="0.25">
      <c r="A269" s="2">
        <f>'[1]ACCU Data'!$F1258</f>
        <v>45036</v>
      </c>
      <c r="B269">
        <f>VLOOKUP(A269,'[1]ACCU Data'!$F$990:$G$1463,2,FALSE)</f>
        <v>38.25</v>
      </c>
      <c r="C269">
        <f>VLOOKUP(A269,'[1]NZU Data (2)'!$G$2:$H$4483,2,FALSE)</f>
        <v>60.5</v>
      </c>
      <c r="D269">
        <f>IFERROR(VLOOKUP($A269,Price_Reference!$A$1:$C$758,2,FALSE),D268)</f>
        <v>90.05</v>
      </c>
      <c r="E269">
        <f>IFERROR(VLOOKUP($A269,Price_Reference!$A$1:$C$758,3,FALSE),E268)</f>
        <v>64.739999999999995</v>
      </c>
      <c r="F269">
        <f>IFERROR(VLOOKUP($A269,Price_Reference!$A$1:$D$758,4,FALSE),F268)</f>
        <v>32.57</v>
      </c>
      <c r="G269">
        <f>VLOOKUP(A269,'[1]LGC_Spot (2)'!$M$1200:$N$2323,2,FALSE)</f>
        <v>52.1</v>
      </c>
    </row>
    <row r="270" spans="1:7" x14ac:dyDescent="0.25">
      <c r="A270" s="2">
        <f>'[1]ACCU Data'!$F1259</f>
        <v>45037</v>
      </c>
      <c r="B270">
        <f>VLOOKUP(A270,'[1]ACCU Data'!$F$990:$G$1463,2,FALSE)</f>
        <v>37.25</v>
      </c>
      <c r="C270">
        <f>VLOOKUP(A270,'[1]NZU Data (2)'!$G$2:$H$4483,2,FALSE)</f>
        <v>61.15</v>
      </c>
      <c r="D270">
        <f>IFERROR(VLOOKUP($A270,Price_Reference!$A$1:$C$758,2,FALSE),D269)</f>
        <v>87.83</v>
      </c>
      <c r="E270">
        <f>IFERROR(VLOOKUP($A270,Price_Reference!$A$1:$C$758,3,FALSE),E269)</f>
        <v>63.16</v>
      </c>
      <c r="F270">
        <f>IFERROR(VLOOKUP($A270,Price_Reference!$A$1:$D$758,4,FALSE),F269)</f>
        <v>32.51</v>
      </c>
      <c r="G270">
        <f>VLOOKUP(A270,'[1]LGC_Spot (2)'!$M$1200:$N$2323,2,FALSE)</f>
        <v>51.25</v>
      </c>
    </row>
    <row r="271" spans="1:7" x14ac:dyDescent="0.25">
      <c r="A271" s="2">
        <f>'[1]ACCU Data'!$F1260</f>
        <v>45040</v>
      </c>
      <c r="B271">
        <f>VLOOKUP(A271,'[1]ACCU Data'!$F$990:$G$1463,2,FALSE)</f>
        <v>37.5</v>
      </c>
      <c r="C271">
        <f>VLOOKUP(A271,'[1]NZU Data (2)'!$G$2:$H$4483,2,FALSE)</f>
        <v>61</v>
      </c>
      <c r="D271">
        <f>IFERROR(VLOOKUP($A271,Price_Reference!$A$1:$C$758,2,FALSE),D270)</f>
        <v>86.53</v>
      </c>
      <c r="E271">
        <f>IFERROR(VLOOKUP($A271,Price_Reference!$A$1:$C$758,3,FALSE),E270)</f>
        <v>63.4</v>
      </c>
      <c r="F271">
        <f>IFERROR(VLOOKUP($A271,Price_Reference!$A$1:$D$758,4,FALSE),F270)</f>
        <v>32.44</v>
      </c>
      <c r="G271">
        <f>VLOOKUP(A271,'[1]LGC_Spot (2)'!$M$1200:$N$2323,2,FALSE)</f>
        <v>52</v>
      </c>
    </row>
    <row r="272" spans="1:7" x14ac:dyDescent="0.25">
      <c r="A272" s="2">
        <f>'[1]ACCU Data'!$F1261</f>
        <v>45041</v>
      </c>
      <c r="B272">
        <f>VLOOKUP(A272,'[1]ACCU Data'!$F$990:$G$1463,2,FALSE)</f>
        <v>37.5</v>
      </c>
      <c r="C272">
        <f>VLOOKUP(A272,'[1]NZU Data (2)'!$G$2:$H$4483,2,FALSE)</f>
        <v>60.82</v>
      </c>
      <c r="D272">
        <f>IFERROR(VLOOKUP($A272,Price_Reference!$A$1:$C$758,2,FALSE),D271)</f>
        <v>85.16</v>
      </c>
      <c r="E272">
        <f>IFERROR(VLOOKUP($A272,Price_Reference!$A$1:$C$758,3,FALSE),E271)</f>
        <v>62.99</v>
      </c>
      <c r="F272">
        <f>IFERROR(VLOOKUP($A272,Price_Reference!$A$1:$D$758,4,FALSE),F271)</f>
        <v>32.36</v>
      </c>
      <c r="G272">
        <f>VLOOKUP(A272,'[1]LGC_Spot (2)'!$M$1200:$N$2323,2,FALSE)</f>
        <v>52.6</v>
      </c>
    </row>
    <row r="273" spans="1:7" x14ac:dyDescent="0.25">
      <c r="A273" s="2">
        <f>'[1]ACCU Data'!$F1262</f>
        <v>45042</v>
      </c>
      <c r="B273">
        <f>VLOOKUP(A273,'[1]ACCU Data'!$F$990:$G$1463,2,FALSE)</f>
        <v>37.5</v>
      </c>
      <c r="C273">
        <f>VLOOKUP(A273,'[1]NZU Data (2)'!$G$2:$H$4483,2,FALSE)</f>
        <v>67</v>
      </c>
      <c r="D273">
        <f>IFERROR(VLOOKUP($A273,Price_Reference!$A$1:$C$758,2,FALSE),D272)</f>
        <v>83.87</v>
      </c>
      <c r="E273">
        <f>IFERROR(VLOOKUP($A273,Price_Reference!$A$1:$C$758,3,FALSE),E272)</f>
        <v>61.82</v>
      </c>
      <c r="F273">
        <f>IFERROR(VLOOKUP($A273,Price_Reference!$A$1:$D$758,4,FALSE),F272)</f>
        <v>32.43</v>
      </c>
      <c r="G273">
        <f>VLOOKUP(A273,'[1]LGC_Spot (2)'!$M$1200:$N$2323,2,FALSE)</f>
        <v>52.6</v>
      </c>
    </row>
    <row r="274" spans="1:7" x14ac:dyDescent="0.25">
      <c r="A274" s="2">
        <f>'[1]ACCU Data'!$F1263</f>
        <v>45043</v>
      </c>
      <c r="B274">
        <f>VLOOKUP(A274,'[1]ACCU Data'!$F$990:$G$1463,2,FALSE)</f>
        <v>37.5</v>
      </c>
      <c r="C274">
        <f>VLOOKUP(A274,'[1]NZU Data (2)'!$G$2:$H$4483,2,FALSE)</f>
        <v>58.5</v>
      </c>
      <c r="D274">
        <f>IFERROR(VLOOKUP($A274,Price_Reference!$A$1:$C$758,2,FALSE),D273)</f>
        <v>84.3</v>
      </c>
      <c r="E274">
        <f>IFERROR(VLOOKUP($A274,Price_Reference!$A$1:$C$758,3,FALSE),E273)</f>
        <v>61.76</v>
      </c>
      <c r="F274">
        <f>IFERROR(VLOOKUP($A274,Price_Reference!$A$1:$D$758,4,FALSE),F273)</f>
        <v>32.74</v>
      </c>
      <c r="G274">
        <f>VLOOKUP(A274,'[1]LGC_Spot (2)'!$M$1200:$N$2323,2,FALSE)</f>
        <v>54.25</v>
      </c>
    </row>
    <row r="275" spans="1:7" x14ac:dyDescent="0.25">
      <c r="A275" s="2">
        <f>'[1]ACCU Data'!$F1264</f>
        <v>45044</v>
      </c>
      <c r="B275">
        <f>VLOOKUP(A275,'[1]ACCU Data'!$F$990:$G$1463,2,FALSE)</f>
        <v>37.625</v>
      </c>
      <c r="C275">
        <f>VLOOKUP(A275,'[1]NZU Data (2)'!$G$2:$H$4483,2,FALSE)</f>
        <v>56</v>
      </c>
      <c r="D275">
        <f>IFERROR(VLOOKUP($A275,Price_Reference!$A$1:$C$758,2,FALSE),D274)</f>
        <v>85.63</v>
      </c>
      <c r="E275">
        <f>IFERROR(VLOOKUP($A275,Price_Reference!$A$1:$C$758,3,FALSE),E274)</f>
        <v>61.24</v>
      </c>
      <c r="F275">
        <f>IFERROR(VLOOKUP($A275,Price_Reference!$A$1:$D$758,4,FALSE),F274)</f>
        <v>32.57</v>
      </c>
      <c r="G275">
        <f>VLOOKUP(A275,'[1]LGC_Spot (2)'!$M$1200:$N$2323,2,FALSE)</f>
        <v>54.25</v>
      </c>
    </row>
    <row r="276" spans="1:7" x14ac:dyDescent="0.25">
      <c r="A276" s="2">
        <f>'[1]ACCU Data'!$F1265</f>
        <v>45047</v>
      </c>
      <c r="B276">
        <f>VLOOKUP(A276,'[1]ACCU Data'!$F$990:$G$1463,2,FALSE)</f>
        <v>37.674999999999997</v>
      </c>
      <c r="C276">
        <f>VLOOKUP(A276,'[1]NZU Data (2)'!$G$2:$H$4483,2,FALSE)</f>
        <v>56</v>
      </c>
      <c r="D276">
        <f>IFERROR(VLOOKUP($A276,Price_Reference!$A$1:$C$758,2,FALSE),D275)</f>
        <v>84.25</v>
      </c>
      <c r="E276">
        <f>IFERROR(VLOOKUP($A276,Price_Reference!$A$1:$C$758,3,FALSE),E275)</f>
        <v>61.24</v>
      </c>
      <c r="F276">
        <f>IFERROR(VLOOKUP($A276,Price_Reference!$A$1:$D$758,4,FALSE),F275)</f>
        <v>32.5</v>
      </c>
      <c r="G276">
        <f>VLOOKUP(A276,'[1]LGC_Spot (2)'!$M$1200:$N$2323,2,FALSE)</f>
        <v>54.25</v>
      </c>
    </row>
    <row r="277" spans="1:7" x14ac:dyDescent="0.25">
      <c r="A277" s="2">
        <f>'[1]ACCU Data'!$F1266</f>
        <v>45048</v>
      </c>
      <c r="B277">
        <f>VLOOKUP(A277,'[1]ACCU Data'!$F$990:$G$1463,2,FALSE)</f>
        <v>37.875</v>
      </c>
      <c r="C277">
        <f>VLOOKUP(A277,'[1]NZU Data (2)'!$G$2:$H$4483,2,FALSE)</f>
        <v>54.25</v>
      </c>
      <c r="D277">
        <f>IFERROR(VLOOKUP($A277,Price_Reference!$A$1:$C$758,2,FALSE),D276)</f>
        <v>86.63</v>
      </c>
      <c r="E277">
        <f>IFERROR(VLOOKUP($A277,Price_Reference!$A$1:$C$758,3,FALSE),E276)</f>
        <v>60.4</v>
      </c>
      <c r="F277">
        <f>IFERROR(VLOOKUP($A277,Price_Reference!$A$1:$D$758,4,FALSE),F276)</f>
        <v>32.49</v>
      </c>
      <c r="G277">
        <f>VLOOKUP(A277,'[1]LGC_Spot (2)'!$M$1200:$N$2323,2,FALSE)</f>
        <v>54</v>
      </c>
    </row>
    <row r="278" spans="1:7" x14ac:dyDescent="0.25">
      <c r="A278" s="2">
        <f>'[1]ACCU Data'!$F1267</f>
        <v>45049</v>
      </c>
      <c r="B278">
        <f>VLOOKUP(A278,'[1]ACCU Data'!$F$990:$G$1463,2,FALSE)</f>
        <v>37.25</v>
      </c>
      <c r="C278">
        <f>VLOOKUP(A278,'[1]NZU Data (2)'!$G$2:$H$4483,2,FALSE)</f>
        <v>53.25</v>
      </c>
      <c r="D278">
        <f>IFERROR(VLOOKUP($A278,Price_Reference!$A$1:$C$758,2,FALSE),D277)</f>
        <v>83.28</v>
      </c>
      <c r="E278">
        <f>IFERROR(VLOOKUP($A278,Price_Reference!$A$1:$C$758,3,FALSE),E277)</f>
        <v>58.75</v>
      </c>
      <c r="F278">
        <f>IFERROR(VLOOKUP($A278,Price_Reference!$A$1:$D$758,4,FALSE),F277)</f>
        <v>32.270000000000003</v>
      </c>
      <c r="G278">
        <f>VLOOKUP(A278,'[1]LGC_Spot (2)'!$M$1200:$N$2323,2,FALSE)</f>
        <v>53.5</v>
      </c>
    </row>
    <row r="279" spans="1:7" x14ac:dyDescent="0.25">
      <c r="A279" s="2">
        <f>'[1]ACCU Data'!$F1268</f>
        <v>45050</v>
      </c>
      <c r="B279">
        <f>VLOOKUP(A279,'[1]ACCU Data'!$F$990:$G$1463,2,FALSE)</f>
        <v>37.25</v>
      </c>
      <c r="C279">
        <f>VLOOKUP(A279,'[1]NZU Data (2)'!$G$2:$H$4483,2,FALSE)</f>
        <v>54.75</v>
      </c>
      <c r="D279">
        <f>IFERROR(VLOOKUP($A279,Price_Reference!$A$1:$C$758,2,FALSE),D278)</f>
        <v>83</v>
      </c>
      <c r="E279">
        <f>IFERROR(VLOOKUP($A279,Price_Reference!$A$1:$C$758,3,FALSE),E278)</f>
        <v>59.05</v>
      </c>
      <c r="F279">
        <f>IFERROR(VLOOKUP($A279,Price_Reference!$A$1:$D$758,4,FALSE),F278)</f>
        <v>31.97</v>
      </c>
      <c r="G279">
        <f>VLOOKUP(A279,'[1]LGC_Spot (2)'!$M$1200:$N$2323,2,FALSE)</f>
        <v>53.3</v>
      </c>
    </row>
    <row r="280" spans="1:7" x14ac:dyDescent="0.25">
      <c r="A280" s="2">
        <f>'[1]ACCU Data'!$F1269</f>
        <v>45051</v>
      </c>
      <c r="B280">
        <f>VLOOKUP(A280,'[1]ACCU Data'!$F$990:$G$1463,2,FALSE)</f>
        <v>37.25</v>
      </c>
      <c r="C280">
        <f>VLOOKUP(A280,'[1]NZU Data (2)'!$G$2:$H$4483,2,FALSE)</f>
        <v>54.75</v>
      </c>
      <c r="D280">
        <f>IFERROR(VLOOKUP($A280,Price_Reference!$A$1:$C$758,2,FALSE),D279)</f>
        <v>83.28</v>
      </c>
      <c r="E280">
        <f>IFERROR(VLOOKUP($A280,Price_Reference!$A$1:$C$758,3,FALSE),E279)</f>
        <v>59.98</v>
      </c>
      <c r="F280">
        <f>IFERROR(VLOOKUP($A280,Price_Reference!$A$1:$D$758,4,FALSE),F279)</f>
        <v>31.85</v>
      </c>
      <c r="G280">
        <f>VLOOKUP(A280,'[1]LGC_Spot (2)'!$M$1200:$N$2323,2,FALSE)</f>
        <v>53.5</v>
      </c>
    </row>
    <row r="281" spans="1:7" x14ac:dyDescent="0.25">
      <c r="A281" s="2">
        <f>'[1]ACCU Data'!$F1270</f>
        <v>45054</v>
      </c>
      <c r="B281">
        <f>VLOOKUP(A281,'[1]ACCU Data'!$F$990:$G$1463,2,FALSE)</f>
        <v>37.5</v>
      </c>
      <c r="C281">
        <f>VLOOKUP(A281,'[1]NZU Data (2)'!$G$2:$H$4483,2,FALSE)</f>
        <v>54</v>
      </c>
      <c r="D281">
        <f>IFERROR(VLOOKUP($A281,Price_Reference!$A$1:$C$758,2,FALSE),D280)</f>
        <v>83.71</v>
      </c>
      <c r="E281">
        <f>IFERROR(VLOOKUP($A281,Price_Reference!$A$1:$C$758,3,FALSE),E280)</f>
        <v>59.98</v>
      </c>
      <c r="F281">
        <f>IFERROR(VLOOKUP($A281,Price_Reference!$A$1:$D$758,4,FALSE),F280)</f>
        <v>31.8</v>
      </c>
      <c r="G281">
        <f>VLOOKUP(A281,'[1]LGC_Spot (2)'!$M$1200:$N$2323,2,FALSE)</f>
        <v>53.7</v>
      </c>
    </row>
    <row r="282" spans="1:7" x14ac:dyDescent="0.25">
      <c r="A282" s="2">
        <f>'[1]ACCU Data'!$F1271</f>
        <v>45055</v>
      </c>
      <c r="B282">
        <f>VLOOKUP(A282,'[1]ACCU Data'!$F$990:$G$1463,2,FALSE)</f>
        <v>37.75</v>
      </c>
      <c r="C282">
        <f>VLOOKUP(A282,'[1]NZU Data (2)'!$G$2:$H$4483,2,FALSE)</f>
        <v>54</v>
      </c>
      <c r="D282">
        <f>IFERROR(VLOOKUP($A282,Price_Reference!$A$1:$C$758,2,FALSE),D281)</f>
        <v>85.06</v>
      </c>
      <c r="E282">
        <f>IFERROR(VLOOKUP($A282,Price_Reference!$A$1:$C$758,3,FALSE),E281)</f>
        <v>59.22</v>
      </c>
      <c r="F282">
        <f>IFERROR(VLOOKUP($A282,Price_Reference!$A$1:$D$758,4,FALSE),F281)</f>
        <v>31.86</v>
      </c>
      <c r="G282">
        <f>VLOOKUP(A282,'[1]LGC_Spot (2)'!$M$1200:$N$2323,2,FALSE)</f>
        <v>53.75</v>
      </c>
    </row>
    <row r="283" spans="1:7" x14ac:dyDescent="0.25">
      <c r="A283" s="2">
        <f>'[1]ACCU Data'!$F1272</f>
        <v>45056</v>
      </c>
      <c r="B283">
        <f>VLOOKUP(A283,'[1]ACCU Data'!$F$990:$G$1463,2,FALSE)</f>
        <v>37.75</v>
      </c>
      <c r="C283">
        <f>VLOOKUP(A283,'[1]NZU Data (2)'!$G$2:$H$4483,2,FALSE)</f>
        <v>54</v>
      </c>
      <c r="D283">
        <f>IFERROR(VLOOKUP($A283,Price_Reference!$A$1:$C$758,2,FALSE),D282)</f>
        <v>87.7</v>
      </c>
      <c r="E283">
        <f>IFERROR(VLOOKUP($A283,Price_Reference!$A$1:$C$758,3,FALSE),E282)</f>
        <v>60.81</v>
      </c>
      <c r="F283">
        <f>IFERROR(VLOOKUP($A283,Price_Reference!$A$1:$D$758,4,FALSE),F282)</f>
        <v>32.049999999999997</v>
      </c>
      <c r="G283">
        <f>VLOOKUP(A283,'[1]LGC_Spot (2)'!$M$1200:$N$2323,2,FALSE)</f>
        <v>53.75</v>
      </c>
    </row>
    <row r="284" spans="1:7" x14ac:dyDescent="0.25">
      <c r="A284" s="2">
        <f>'[1]ACCU Data'!$F1273</f>
        <v>45057</v>
      </c>
      <c r="B284">
        <f>VLOOKUP(A284,'[1]ACCU Data'!$F$990:$G$1463,2,FALSE)</f>
        <v>37.950000000000003</v>
      </c>
      <c r="C284">
        <f>VLOOKUP(A284,'[1]NZU Data (2)'!$G$2:$H$4483,2,FALSE)</f>
        <v>54</v>
      </c>
      <c r="D284">
        <f>IFERROR(VLOOKUP($A284,Price_Reference!$A$1:$C$758,2,FALSE),D283)</f>
        <v>86.59</v>
      </c>
      <c r="E284">
        <f>IFERROR(VLOOKUP($A284,Price_Reference!$A$1:$C$758,3,FALSE),E283)</f>
        <v>60.12</v>
      </c>
      <c r="F284">
        <f>IFERROR(VLOOKUP($A284,Price_Reference!$A$1:$D$758,4,FALSE),F283)</f>
        <v>32.03</v>
      </c>
      <c r="G284">
        <f>VLOOKUP(A284,'[1]LGC_Spot (2)'!$M$1200:$N$2323,2,FALSE)</f>
        <v>53.5</v>
      </c>
    </row>
    <row r="285" spans="1:7" x14ac:dyDescent="0.25">
      <c r="A285" s="2">
        <f>'[1]ACCU Data'!$F1274</f>
        <v>45058</v>
      </c>
      <c r="B285">
        <f>VLOOKUP(A285,'[1]ACCU Data'!$F$990:$G$1463,2,FALSE)</f>
        <v>37.5</v>
      </c>
      <c r="C285">
        <f>VLOOKUP(A285,'[1]NZU Data (2)'!$G$2:$H$4483,2,FALSE)</f>
        <v>52.5</v>
      </c>
      <c r="D285">
        <f>IFERROR(VLOOKUP($A285,Price_Reference!$A$1:$C$758,2,FALSE),D284)</f>
        <v>86.65</v>
      </c>
      <c r="E285">
        <f>IFERROR(VLOOKUP($A285,Price_Reference!$A$1:$C$758,3,FALSE),E284)</f>
        <v>58.68</v>
      </c>
      <c r="F285">
        <f>IFERROR(VLOOKUP($A285,Price_Reference!$A$1:$D$758,4,FALSE),F284)</f>
        <v>31.98</v>
      </c>
      <c r="G285">
        <f>VLOOKUP(A285,'[1]LGC_Spot (2)'!$M$1200:$N$2323,2,FALSE)</f>
        <v>54</v>
      </c>
    </row>
    <row r="286" spans="1:7" x14ac:dyDescent="0.25">
      <c r="A286" s="2">
        <f>'[1]ACCU Data'!$F1275</f>
        <v>45061</v>
      </c>
      <c r="B286">
        <f>VLOOKUP(A286,'[1]ACCU Data'!$F$990:$G$1463,2,FALSE)</f>
        <v>37.4</v>
      </c>
      <c r="C286">
        <f>VLOOKUP(A286,'[1]NZU Data (2)'!$G$2:$H$4483,2,FALSE)</f>
        <v>52.25</v>
      </c>
      <c r="D286">
        <f>IFERROR(VLOOKUP($A286,Price_Reference!$A$1:$C$758,2,FALSE),D285)</f>
        <v>85.2</v>
      </c>
      <c r="E286">
        <f>IFERROR(VLOOKUP($A286,Price_Reference!$A$1:$C$758,3,FALSE),E285)</f>
        <v>57.16</v>
      </c>
      <c r="F286">
        <f>IFERROR(VLOOKUP($A286,Price_Reference!$A$1:$D$758,4,FALSE),F285)</f>
        <v>32</v>
      </c>
      <c r="G286">
        <f>VLOOKUP(A286,'[1]LGC_Spot (2)'!$M$1200:$N$2323,2,FALSE)</f>
        <v>54</v>
      </c>
    </row>
    <row r="287" spans="1:7" x14ac:dyDescent="0.25">
      <c r="A287" s="2">
        <f>'[1]ACCU Data'!$F1276</f>
        <v>45062</v>
      </c>
      <c r="B287">
        <f>VLOOKUP(A287,'[1]ACCU Data'!$F$990:$G$1463,2,FALSE)</f>
        <v>37.5</v>
      </c>
      <c r="C287">
        <f>VLOOKUP(A287,'[1]NZU Data (2)'!$G$2:$H$4483,2,FALSE)</f>
        <v>51.95</v>
      </c>
      <c r="D287">
        <f>IFERROR(VLOOKUP($A287,Price_Reference!$A$1:$C$758,2,FALSE),D286)</f>
        <v>86.81</v>
      </c>
      <c r="E287">
        <f>IFERROR(VLOOKUP($A287,Price_Reference!$A$1:$C$758,3,FALSE),E286)</f>
        <v>57.08</v>
      </c>
      <c r="F287">
        <f>IFERROR(VLOOKUP($A287,Price_Reference!$A$1:$D$758,4,FALSE),F286)</f>
        <v>31.91</v>
      </c>
      <c r="G287">
        <f>VLOOKUP(A287,'[1]LGC_Spot (2)'!$M$1200:$N$2323,2,FALSE)</f>
        <v>53.9</v>
      </c>
    </row>
    <row r="288" spans="1:7" x14ac:dyDescent="0.25">
      <c r="A288" s="2">
        <f>'[1]ACCU Data'!$F1277</f>
        <v>45063</v>
      </c>
      <c r="B288">
        <f>VLOOKUP(A288,'[1]ACCU Data'!$F$990:$G$1463,2,FALSE)</f>
        <v>36.5</v>
      </c>
      <c r="C288">
        <f>VLOOKUP(A288,'[1]NZU Data (2)'!$G$2:$H$4483,2,FALSE)</f>
        <v>51.5</v>
      </c>
      <c r="D288">
        <f>IFERROR(VLOOKUP($A288,Price_Reference!$A$1:$C$758,2,FALSE),D287)</f>
        <v>86.41</v>
      </c>
      <c r="E288">
        <f>IFERROR(VLOOKUP($A288,Price_Reference!$A$1:$C$758,3,FALSE),E287)</f>
        <v>60.01</v>
      </c>
      <c r="F288">
        <f>IFERROR(VLOOKUP($A288,Price_Reference!$A$1:$D$758,4,FALSE),F287)</f>
        <v>31.96</v>
      </c>
      <c r="G288">
        <f>VLOOKUP(A288,'[1]LGC_Spot (2)'!$M$1200:$N$2323,2,FALSE)</f>
        <v>55</v>
      </c>
    </row>
    <row r="289" spans="1:7" x14ac:dyDescent="0.25">
      <c r="A289" s="2">
        <f>'[1]ACCU Data'!$F1278</f>
        <v>45064</v>
      </c>
      <c r="B289">
        <f>VLOOKUP(A289,'[1]ACCU Data'!$F$990:$G$1463,2,FALSE)</f>
        <v>36.5</v>
      </c>
      <c r="C289">
        <f>VLOOKUP(A289,'[1]NZU Data (2)'!$G$2:$H$4483,2,FALSE)</f>
        <v>51.5</v>
      </c>
      <c r="D289">
        <f>IFERROR(VLOOKUP($A289,Price_Reference!$A$1:$C$758,2,FALSE),D288)</f>
        <v>88.06</v>
      </c>
      <c r="E289">
        <f>IFERROR(VLOOKUP($A289,Price_Reference!$A$1:$C$758,3,FALSE),E288)</f>
        <v>62.22</v>
      </c>
      <c r="F289">
        <f>IFERROR(VLOOKUP($A289,Price_Reference!$A$1:$D$758,4,FALSE),F288)</f>
        <v>32.19</v>
      </c>
      <c r="G289">
        <f>VLOOKUP(A289,'[1]LGC_Spot (2)'!$M$1200:$N$2323,2,FALSE)</f>
        <v>54.5</v>
      </c>
    </row>
    <row r="290" spans="1:7" x14ac:dyDescent="0.25">
      <c r="A290" s="2">
        <f>'[1]ACCU Data'!$F1279</f>
        <v>45065</v>
      </c>
      <c r="B290">
        <f>VLOOKUP(A290,'[1]ACCU Data'!$F$990:$G$1463,2,FALSE)</f>
        <v>36.5</v>
      </c>
      <c r="C290">
        <f>VLOOKUP(A290,'[1]NZU Data (2)'!$G$2:$H$4483,2,FALSE)</f>
        <v>54</v>
      </c>
      <c r="D290">
        <f>IFERROR(VLOOKUP($A290,Price_Reference!$A$1:$C$758,2,FALSE),D289)</f>
        <v>88.09</v>
      </c>
      <c r="E290">
        <f>IFERROR(VLOOKUP($A290,Price_Reference!$A$1:$C$758,3,FALSE),E289)</f>
        <v>61.4</v>
      </c>
      <c r="F290">
        <f>IFERROR(VLOOKUP($A290,Price_Reference!$A$1:$D$758,4,FALSE),F289)</f>
        <v>32.21</v>
      </c>
      <c r="G290">
        <f>VLOOKUP(A290,'[1]LGC_Spot (2)'!$M$1200:$N$2323,2,FALSE)</f>
        <v>55.5</v>
      </c>
    </row>
    <row r="291" spans="1:7" x14ac:dyDescent="0.25">
      <c r="A291" s="2">
        <f>'[1]ACCU Data'!$F1280</f>
        <v>45068</v>
      </c>
      <c r="B291">
        <f>VLOOKUP(A291,'[1]ACCU Data'!$F$990:$G$1463,2,FALSE)</f>
        <v>36.5</v>
      </c>
      <c r="C291">
        <f>VLOOKUP(A291,'[1]NZU Data (2)'!$G$2:$H$4483,2,FALSE)</f>
        <v>54</v>
      </c>
      <c r="D291">
        <f>IFERROR(VLOOKUP($A291,Price_Reference!$A$1:$C$758,2,FALSE),D290)</f>
        <v>85.95</v>
      </c>
      <c r="E291">
        <f>IFERROR(VLOOKUP($A291,Price_Reference!$A$1:$C$758,3,FALSE),E290)</f>
        <v>58.57</v>
      </c>
      <c r="F291">
        <f>IFERROR(VLOOKUP($A291,Price_Reference!$A$1:$D$758,4,FALSE),F290)</f>
        <v>32.270000000000003</v>
      </c>
      <c r="G291">
        <f>VLOOKUP(A291,'[1]LGC_Spot (2)'!$M$1200:$N$2323,2,FALSE)</f>
        <v>55.75</v>
      </c>
    </row>
    <row r="292" spans="1:7" x14ac:dyDescent="0.25">
      <c r="A292" s="2">
        <f>'[1]ACCU Data'!$F1281</f>
        <v>45069</v>
      </c>
      <c r="B292">
        <f>VLOOKUP(A292,'[1]ACCU Data'!$F$990:$G$1463,2,FALSE)</f>
        <v>36.5</v>
      </c>
      <c r="C292">
        <f>VLOOKUP(A292,'[1]NZU Data (2)'!$G$2:$H$4483,2,FALSE)</f>
        <v>54</v>
      </c>
      <c r="D292">
        <f>IFERROR(VLOOKUP($A292,Price_Reference!$A$1:$C$758,2,FALSE),D291)</f>
        <v>83.68</v>
      </c>
      <c r="E292">
        <f>IFERROR(VLOOKUP($A292,Price_Reference!$A$1:$C$758,3,FALSE),E291)</f>
        <v>55.45</v>
      </c>
      <c r="F292">
        <f>IFERROR(VLOOKUP($A292,Price_Reference!$A$1:$D$758,4,FALSE),F291)</f>
        <v>32.11</v>
      </c>
      <c r="G292">
        <f>VLOOKUP(A292,'[1]LGC_Spot (2)'!$M$1200:$N$2323,2,FALSE)</f>
        <v>57</v>
      </c>
    </row>
    <row r="293" spans="1:7" x14ac:dyDescent="0.25">
      <c r="A293" s="2">
        <f>'[1]ACCU Data'!$F1282</f>
        <v>45070</v>
      </c>
      <c r="B293">
        <f>VLOOKUP(A293,'[1]ACCU Data'!$F$990:$G$1463,2,FALSE)</f>
        <v>36.5</v>
      </c>
      <c r="C293">
        <f>VLOOKUP(A293,'[1]NZU Data (2)'!$G$2:$H$4483,2,FALSE)</f>
        <v>53.75</v>
      </c>
      <c r="D293">
        <f>IFERROR(VLOOKUP($A293,Price_Reference!$A$1:$C$758,2,FALSE),D292)</f>
        <v>83.35</v>
      </c>
      <c r="E293">
        <f>IFERROR(VLOOKUP($A293,Price_Reference!$A$1:$C$758,3,FALSE),E292)</f>
        <v>55.11</v>
      </c>
      <c r="F293">
        <f>IFERROR(VLOOKUP($A293,Price_Reference!$A$1:$D$758,4,FALSE),F292)</f>
        <v>32.24</v>
      </c>
      <c r="G293">
        <f>VLOOKUP(A293,'[1]LGC_Spot (2)'!$M$1200:$N$2323,2,FALSE)</f>
        <v>57.5</v>
      </c>
    </row>
    <row r="294" spans="1:7" x14ac:dyDescent="0.25">
      <c r="A294" s="2">
        <f>'[1]ACCU Data'!$F1283</f>
        <v>45071</v>
      </c>
      <c r="B294">
        <f>VLOOKUP(A294,'[1]ACCU Data'!$F$990:$G$1463,2,FALSE)</f>
        <v>36.5</v>
      </c>
      <c r="C294">
        <f>VLOOKUP(A294,'[1]NZU Data (2)'!$G$2:$H$4483,2,FALSE)</f>
        <v>54</v>
      </c>
      <c r="D294">
        <f>IFERROR(VLOOKUP($A294,Price_Reference!$A$1:$C$758,2,FALSE),D293)</f>
        <v>81.23</v>
      </c>
      <c r="E294">
        <f>IFERROR(VLOOKUP($A294,Price_Reference!$A$1:$C$758,3,FALSE),E293)</f>
        <v>53.13</v>
      </c>
      <c r="F294">
        <f>IFERROR(VLOOKUP($A294,Price_Reference!$A$1:$D$758,4,FALSE),F293)</f>
        <v>32.22</v>
      </c>
      <c r="G294">
        <f>VLOOKUP(A294,'[1]LGC_Spot (2)'!$M$1200:$N$2323,2,FALSE)</f>
        <v>58</v>
      </c>
    </row>
    <row r="295" spans="1:7" x14ac:dyDescent="0.25">
      <c r="A295" s="2">
        <f>'[1]ACCU Data'!$F1284</f>
        <v>45072</v>
      </c>
      <c r="B295">
        <f>VLOOKUP(A295,'[1]ACCU Data'!$F$990:$G$1463,2,FALSE)</f>
        <v>35.25</v>
      </c>
      <c r="C295">
        <f>VLOOKUP(A295,'[1]NZU Data (2)'!$G$2:$H$4483,2,FALSE)</f>
        <v>55</v>
      </c>
      <c r="D295">
        <f>IFERROR(VLOOKUP($A295,Price_Reference!$A$1:$C$758,2,FALSE),D294)</f>
        <v>80.56</v>
      </c>
      <c r="E295">
        <f>IFERROR(VLOOKUP($A295,Price_Reference!$A$1:$C$758,3,FALSE),E294)</f>
        <v>53.09</v>
      </c>
      <c r="F295">
        <f>IFERROR(VLOOKUP($A295,Price_Reference!$A$1:$D$758,4,FALSE),F294)</f>
        <v>32.299999999999997</v>
      </c>
      <c r="G295">
        <f>VLOOKUP(A295,'[1]LGC_Spot (2)'!$M$1200:$N$2323,2,FALSE)</f>
        <v>58.25</v>
      </c>
    </row>
    <row r="296" spans="1:7" x14ac:dyDescent="0.25">
      <c r="A296" s="2">
        <f>'[1]ACCU Data'!$F1285</f>
        <v>45075</v>
      </c>
      <c r="B296">
        <f>VLOOKUP(A296,'[1]ACCU Data'!$F$990:$G$1463,2,FALSE)</f>
        <v>35</v>
      </c>
      <c r="C296">
        <f>VLOOKUP(A296,'[1]NZU Data (2)'!$G$2:$H$4483,2,FALSE)</f>
        <v>54.5</v>
      </c>
      <c r="D296">
        <f>IFERROR(VLOOKUP($A296,Price_Reference!$A$1:$C$758,2,FALSE),D295)</f>
        <v>81.13</v>
      </c>
      <c r="E296">
        <f>IFERROR(VLOOKUP($A296,Price_Reference!$A$1:$C$758,3,FALSE),E295)</f>
        <v>53.09</v>
      </c>
      <c r="F296">
        <f>IFERROR(VLOOKUP($A296,Price_Reference!$A$1:$D$758,4,FALSE),F295)</f>
        <v>32.299999999999997</v>
      </c>
      <c r="G296">
        <f>VLOOKUP(A296,'[1]LGC_Spot (2)'!$M$1200:$N$2323,2,FALSE)</f>
        <v>58.25</v>
      </c>
    </row>
    <row r="297" spans="1:7" x14ac:dyDescent="0.25">
      <c r="A297" s="2">
        <f>'[1]ACCU Data'!$F1286</f>
        <v>45076</v>
      </c>
      <c r="B297">
        <f>VLOOKUP(A297,'[1]ACCU Data'!$F$990:$G$1463,2,FALSE)</f>
        <v>34.75</v>
      </c>
      <c r="C297">
        <f>VLOOKUP(A297,'[1]NZU Data (2)'!$G$2:$H$4483,2,FALSE)</f>
        <v>54.5</v>
      </c>
      <c r="D297">
        <f>IFERROR(VLOOKUP($A297,Price_Reference!$A$1:$C$758,2,FALSE),D296)</f>
        <v>78.819999999999993</v>
      </c>
      <c r="E297">
        <f>IFERROR(VLOOKUP($A297,Price_Reference!$A$1:$C$758,3,FALSE),E296)</f>
        <v>49.8</v>
      </c>
      <c r="F297">
        <f>IFERROR(VLOOKUP($A297,Price_Reference!$A$1:$D$758,4,FALSE),F296)</f>
        <v>32.44</v>
      </c>
      <c r="G297">
        <f>VLOOKUP(A297,'[1]LGC_Spot (2)'!$M$1200:$N$2323,2,FALSE)</f>
        <v>58.5</v>
      </c>
    </row>
    <row r="298" spans="1:7" x14ac:dyDescent="0.25">
      <c r="A298" s="2">
        <f>'[1]ACCU Data'!$F1287</f>
        <v>45077</v>
      </c>
      <c r="B298">
        <f>VLOOKUP(A298,'[1]ACCU Data'!$F$990:$G$1463,2,FALSE)</f>
        <v>34.75</v>
      </c>
      <c r="C298">
        <f>VLOOKUP(A298,'[1]NZU Data (2)'!$G$2:$H$4483,2,FALSE)</f>
        <v>54.7</v>
      </c>
      <c r="D298">
        <f>IFERROR(VLOOKUP($A298,Price_Reference!$A$1:$C$758,2,FALSE),D297)</f>
        <v>79.38</v>
      </c>
      <c r="E298">
        <f>IFERROR(VLOOKUP($A298,Price_Reference!$A$1:$C$758,3,FALSE),E297)</f>
        <v>52.23</v>
      </c>
      <c r="F298">
        <f>IFERROR(VLOOKUP($A298,Price_Reference!$A$1:$D$758,4,FALSE),F297)</f>
        <v>32.270000000000003</v>
      </c>
      <c r="G298">
        <f>VLOOKUP(A298,'[1]LGC_Spot (2)'!$M$1200:$N$2323,2,FALSE)</f>
        <v>58.5</v>
      </c>
    </row>
    <row r="299" spans="1:7" x14ac:dyDescent="0.25">
      <c r="A299" s="2">
        <f>'[1]ACCU Data'!$F1288</f>
        <v>45078</v>
      </c>
      <c r="B299">
        <f>VLOOKUP(A299,'[1]ACCU Data'!$F$990:$G$1463,2,FALSE)</f>
        <v>34.5</v>
      </c>
      <c r="C299">
        <f>VLOOKUP(A299,'[1]NZU Data (2)'!$G$2:$H$4483,2,FALSE)</f>
        <v>55</v>
      </c>
      <c r="D299">
        <f>IFERROR(VLOOKUP($A299,Price_Reference!$A$1:$C$758,2,FALSE),D298)</f>
        <v>77.11</v>
      </c>
      <c r="E299">
        <f>IFERROR(VLOOKUP($A299,Price_Reference!$A$1:$C$758,3,FALSE),E298)</f>
        <v>51.04</v>
      </c>
      <c r="F299">
        <f>IFERROR(VLOOKUP($A299,Price_Reference!$A$1:$D$758,4,FALSE),F298)</f>
        <v>32.229999999999997</v>
      </c>
      <c r="G299">
        <f>VLOOKUP(A299,'[1]LGC_Spot (2)'!$M$1200:$N$2323,2,FALSE)</f>
        <v>57.75</v>
      </c>
    </row>
    <row r="300" spans="1:7" x14ac:dyDescent="0.25">
      <c r="A300" s="2">
        <f>'[1]ACCU Data'!$F1289</f>
        <v>45079</v>
      </c>
      <c r="B300">
        <f>VLOOKUP(A300,'[1]ACCU Data'!$F$990:$G$1463,2,FALSE)</f>
        <v>34.5</v>
      </c>
      <c r="C300">
        <f>VLOOKUP(A300,'[1]NZU Data (2)'!$G$2:$H$4483,2,FALSE)</f>
        <v>55.75</v>
      </c>
      <c r="D300">
        <f>IFERROR(VLOOKUP($A300,Price_Reference!$A$1:$C$758,2,FALSE),D299)</f>
        <v>77.38</v>
      </c>
      <c r="E300">
        <f>IFERROR(VLOOKUP($A300,Price_Reference!$A$1:$C$758,3,FALSE),E299)</f>
        <v>51.2</v>
      </c>
      <c r="F300">
        <f>IFERROR(VLOOKUP($A300,Price_Reference!$A$1:$D$758,4,FALSE),F299)</f>
        <v>32.18</v>
      </c>
      <c r="G300">
        <f>VLOOKUP(A300,'[1]LGC_Spot (2)'!$M$1200:$N$2323,2,FALSE)</f>
        <v>57.3</v>
      </c>
    </row>
    <row r="301" spans="1:7" x14ac:dyDescent="0.25">
      <c r="A301" s="2">
        <f>'[1]ACCU Data'!$F1290</f>
        <v>45082</v>
      </c>
      <c r="B301">
        <f>VLOOKUP(A301,'[1]ACCU Data'!$F$990:$G$1463,2,FALSE)</f>
        <v>34.75</v>
      </c>
      <c r="C301">
        <f>VLOOKUP(A301,'[1]NZU Data (2)'!$G$2:$H$4483,2,FALSE)</f>
        <v>55.75</v>
      </c>
      <c r="D301">
        <f>IFERROR(VLOOKUP($A301,Price_Reference!$A$1:$C$758,2,FALSE),D300)</f>
        <v>80.88</v>
      </c>
      <c r="E301">
        <f>IFERROR(VLOOKUP($A301,Price_Reference!$A$1:$C$758,3,FALSE),E300)</f>
        <v>52</v>
      </c>
      <c r="F301">
        <f>IFERROR(VLOOKUP($A301,Price_Reference!$A$1:$D$758,4,FALSE),F300)</f>
        <v>32.090000000000003</v>
      </c>
      <c r="G301">
        <f>VLOOKUP(A301,'[1]LGC_Spot (2)'!$M$1200:$N$2323,2,FALSE)</f>
        <v>57.3</v>
      </c>
    </row>
    <row r="302" spans="1:7" x14ac:dyDescent="0.25">
      <c r="A302" s="2">
        <f>'[1]ACCU Data'!$F1291</f>
        <v>45083</v>
      </c>
      <c r="B302">
        <f>VLOOKUP(A302,'[1]ACCU Data'!$F$990:$G$1463,2,FALSE)</f>
        <v>35</v>
      </c>
      <c r="C302">
        <f>VLOOKUP(A302,'[1]NZU Data (2)'!$G$2:$H$4483,2,FALSE)</f>
        <v>55.75</v>
      </c>
      <c r="D302">
        <f>IFERROR(VLOOKUP($A302,Price_Reference!$A$1:$C$758,2,FALSE),D301)</f>
        <v>80.05</v>
      </c>
      <c r="E302">
        <f>IFERROR(VLOOKUP($A302,Price_Reference!$A$1:$C$758,3,FALSE),E301)</f>
        <v>51.51</v>
      </c>
      <c r="F302">
        <f>IFERROR(VLOOKUP($A302,Price_Reference!$A$1:$D$758,4,FALSE),F301)</f>
        <v>32.200000000000003</v>
      </c>
      <c r="G302">
        <f>VLOOKUP(A302,'[1]LGC_Spot (2)'!$M$1200:$N$2323,2,FALSE)</f>
        <v>57</v>
      </c>
    </row>
    <row r="303" spans="1:7" x14ac:dyDescent="0.25">
      <c r="A303" s="2">
        <f>'[1]ACCU Data'!$F1292</f>
        <v>45084</v>
      </c>
      <c r="B303">
        <f>VLOOKUP(A303,'[1]ACCU Data'!$F$990:$G$1463,2,FALSE)</f>
        <v>35.75</v>
      </c>
      <c r="C303">
        <f>VLOOKUP(A303,'[1]NZU Data (2)'!$G$2:$H$4483,2,FALSE)</f>
        <v>56.5</v>
      </c>
      <c r="D303">
        <f>IFERROR(VLOOKUP($A303,Price_Reference!$A$1:$C$758,2,FALSE),D302)</f>
        <v>81.92</v>
      </c>
      <c r="E303">
        <f>IFERROR(VLOOKUP($A303,Price_Reference!$A$1:$C$758,3,FALSE),E302)</f>
        <v>53.24</v>
      </c>
      <c r="F303">
        <f>IFERROR(VLOOKUP($A303,Price_Reference!$A$1:$D$758,4,FALSE),F302)</f>
        <v>32.35</v>
      </c>
      <c r="G303">
        <f>VLOOKUP(A303,'[1]LGC_Spot (2)'!$M$1200:$N$2323,2,FALSE)</f>
        <v>56.25</v>
      </c>
    </row>
    <row r="304" spans="1:7" x14ac:dyDescent="0.25">
      <c r="A304" s="2">
        <f>'[1]ACCU Data'!$F1293</f>
        <v>45085</v>
      </c>
      <c r="B304">
        <f>VLOOKUP(A304,'[1]ACCU Data'!$F$990:$G$1463,2,FALSE)</f>
        <v>35.75</v>
      </c>
      <c r="C304">
        <f>VLOOKUP(A304,'[1]NZU Data (2)'!$G$2:$H$4483,2,FALSE)</f>
        <v>56.3</v>
      </c>
      <c r="D304">
        <f>IFERROR(VLOOKUP($A304,Price_Reference!$A$1:$C$758,2,FALSE),D303)</f>
        <v>82.32</v>
      </c>
      <c r="E304">
        <f>IFERROR(VLOOKUP($A304,Price_Reference!$A$1:$C$758,3,FALSE),E303)</f>
        <v>53.1</v>
      </c>
      <c r="F304">
        <f>IFERROR(VLOOKUP($A304,Price_Reference!$A$1:$D$758,4,FALSE),F303)</f>
        <v>32.44</v>
      </c>
      <c r="G304">
        <f>VLOOKUP(A304,'[1]LGC_Spot (2)'!$M$1200:$N$2323,2,FALSE)</f>
        <v>55.85</v>
      </c>
    </row>
    <row r="305" spans="1:7" x14ac:dyDescent="0.25">
      <c r="A305" s="2">
        <f>'[1]ACCU Data'!$F1294</f>
        <v>45086</v>
      </c>
      <c r="B305">
        <f>VLOOKUP(A305,'[1]ACCU Data'!$F$990:$G$1463,2,FALSE)</f>
        <v>35.5</v>
      </c>
      <c r="C305">
        <f>VLOOKUP(A305,'[1]NZU Data (2)'!$G$2:$H$4483,2,FALSE)</f>
        <v>56</v>
      </c>
      <c r="D305">
        <f>IFERROR(VLOOKUP($A305,Price_Reference!$A$1:$C$758,2,FALSE),D304)</f>
        <v>85.06</v>
      </c>
      <c r="E305">
        <f>IFERROR(VLOOKUP($A305,Price_Reference!$A$1:$C$758,3,FALSE),E304)</f>
        <v>53.54</v>
      </c>
      <c r="F305">
        <f>IFERROR(VLOOKUP($A305,Price_Reference!$A$1:$D$758,4,FALSE),F304)</f>
        <v>32.869999999999997</v>
      </c>
      <c r="G305">
        <f>VLOOKUP(A305,'[1]LGC_Spot (2)'!$M$1200:$N$2323,2,FALSE)</f>
        <v>55.75</v>
      </c>
    </row>
    <row r="306" spans="1:7" x14ac:dyDescent="0.25">
      <c r="A306" s="2">
        <f>'[1]ACCU Data'!$F1295</f>
        <v>45089</v>
      </c>
      <c r="B306">
        <f>VLOOKUP(A306,'[1]ACCU Data'!$F$990:$G$1463,2,FALSE)</f>
        <v>35.5</v>
      </c>
      <c r="C306">
        <f>VLOOKUP(A306,'[1]NZU Data (2)'!$G$2:$H$4483,2,FALSE)</f>
        <v>55</v>
      </c>
      <c r="D306">
        <f>IFERROR(VLOOKUP($A306,Price_Reference!$A$1:$C$758,2,FALSE),D305)</f>
        <v>86.09</v>
      </c>
      <c r="E306">
        <f>IFERROR(VLOOKUP($A306,Price_Reference!$A$1:$C$758,3,FALSE),E305)</f>
        <v>53.97</v>
      </c>
      <c r="F306">
        <f>IFERROR(VLOOKUP($A306,Price_Reference!$A$1:$D$758,4,FALSE),F305)</f>
        <v>33.18</v>
      </c>
      <c r="G306">
        <f>VLOOKUP(A306,'[1]LGC_Spot (2)'!$M$1200:$N$2323,2,FALSE)</f>
        <v>55.75</v>
      </c>
    </row>
    <row r="307" spans="1:7" x14ac:dyDescent="0.25">
      <c r="A307" s="2">
        <f>'[1]ACCU Data'!$F1296</f>
        <v>45090</v>
      </c>
      <c r="B307">
        <f>VLOOKUP(A307,'[1]ACCU Data'!$F$990:$G$1463,2,FALSE)</f>
        <v>35.5</v>
      </c>
      <c r="C307">
        <f>VLOOKUP(A307,'[1]NZU Data (2)'!$G$2:$H$4483,2,FALSE)</f>
        <v>57.25</v>
      </c>
      <c r="D307">
        <f>IFERROR(VLOOKUP($A307,Price_Reference!$A$1:$C$758,2,FALSE),D306)</f>
        <v>88.12</v>
      </c>
      <c r="E307">
        <f>IFERROR(VLOOKUP($A307,Price_Reference!$A$1:$C$758,3,FALSE),E306)</f>
        <v>55.38</v>
      </c>
      <c r="F307">
        <f>IFERROR(VLOOKUP($A307,Price_Reference!$A$1:$D$758,4,FALSE),F306)</f>
        <v>33.229999999999997</v>
      </c>
      <c r="G307">
        <f>VLOOKUP(A307,'[1]LGC_Spot (2)'!$M$1200:$N$2323,2,FALSE)</f>
        <v>56</v>
      </c>
    </row>
    <row r="308" spans="1:7" x14ac:dyDescent="0.25">
      <c r="A308" s="2">
        <f>'[1]ACCU Data'!$F1297</f>
        <v>45091</v>
      </c>
      <c r="B308">
        <f>VLOOKUP(A308,'[1]ACCU Data'!$F$990:$G$1463,2,FALSE)</f>
        <v>35.5</v>
      </c>
      <c r="C308">
        <f>VLOOKUP(A308,'[1]NZU Data (2)'!$G$2:$H$4483,2,FALSE)</f>
        <v>58</v>
      </c>
      <c r="D308">
        <f>IFERROR(VLOOKUP($A308,Price_Reference!$A$1:$C$758,2,FALSE),D307)</f>
        <v>91.52</v>
      </c>
      <c r="E308">
        <f>IFERROR(VLOOKUP($A308,Price_Reference!$A$1:$C$758,3,FALSE),E307)</f>
        <v>58.81</v>
      </c>
      <c r="F308">
        <f>IFERROR(VLOOKUP($A308,Price_Reference!$A$1:$D$758,4,FALSE),F307)</f>
        <v>33.25</v>
      </c>
      <c r="G308">
        <f>VLOOKUP(A308,'[1]LGC_Spot (2)'!$M$1200:$N$2323,2,FALSE)</f>
        <v>55.35</v>
      </c>
    </row>
    <row r="309" spans="1:7" x14ac:dyDescent="0.25">
      <c r="A309" s="2">
        <f>'[1]ACCU Data'!$F1298</f>
        <v>45092</v>
      </c>
      <c r="B309">
        <f>VLOOKUP(A309,'[1]ACCU Data'!$F$990:$G$1463,2,FALSE)</f>
        <v>34.5</v>
      </c>
      <c r="C309">
        <f>VLOOKUP(A309,'[1]NZU Data (2)'!$G$2:$H$4483,2,FALSE)</f>
        <v>60</v>
      </c>
      <c r="D309">
        <f>IFERROR(VLOOKUP($A309,Price_Reference!$A$1:$C$758,2,FALSE),D308)</f>
        <v>91.41</v>
      </c>
      <c r="E309">
        <f>IFERROR(VLOOKUP($A309,Price_Reference!$A$1:$C$758,3,FALSE),E308)</f>
        <v>60.48</v>
      </c>
      <c r="F309">
        <f>IFERROR(VLOOKUP($A309,Price_Reference!$A$1:$D$758,4,FALSE),F308)</f>
        <v>33.729999999999997</v>
      </c>
      <c r="G309">
        <f>VLOOKUP(A309,'[1]LGC_Spot (2)'!$M$1200:$N$2323,2,FALSE)</f>
        <v>55.35</v>
      </c>
    </row>
    <row r="310" spans="1:7" x14ac:dyDescent="0.25">
      <c r="A310" s="2">
        <f>'[1]ACCU Data'!$F1299</f>
        <v>45093</v>
      </c>
      <c r="B310">
        <f>VLOOKUP(A310,'[1]ACCU Data'!$F$990:$G$1463,2,FALSE)</f>
        <v>34.5</v>
      </c>
      <c r="C310">
        <f>VLOOKUP(A310,'[1]NZU Data (2)'!$G$2:$H$4483,2,FALSE)</f>
        <v>60</v>
      </c>
      <c r="D310">
        <f>IFERROR(VLOOKUP($A310,Price_Reference!$A$1:$C$758,2,FALSE),D309)</f>
        <v>90.509990000000002</v>
      </c>
      <c r="E310">
        <f>IFERROR(VLOOKUP($A310,Price_Reference!$A$1:$C$758,3,FALSE),E309)</f>
        <v>59.37</v>
      </c>
      <c r="F310">
        <f>IFERROR(VLOOKUP($A310,Price_Reference!$A$1:$D$758,4,FALSE),F309)</f>
        <v>33.35</v>
      </c>
      <c r="G310">
        <f>VLOOKUP(A310,'[1]LGC_Spot (2)'!$M$1200:$N$2323,2,FALSE)</f>
        <v>54.75</v>
      </c>
    </row>
    <row r="311" spans="1:7" x14ac:dyDescent="0.25">
      <c r="A311" s="2">
        <f>'[1]ACCU Data'!$F1300</f>
        <v>45096</v>
      </c>
      <c r="B311">
        <f>VLOOKUP(A311,'[1]ACCU Data'!$F$990:$G$1463,2,FALSE)</f>
        <v>34</v>
      </c>
      <c r="C311">
        <f>VLOOKUP(A311,'[1]NZU Data (2)'!$G$2:$H$4483,2,FALSE)</f>
        <v>59.25</v>
      </c>
      <c r="D311">
        <f>IFERROR(VLOOKUP($A311,Price_Reference!$A$1:$C$758,2,FALSE),D310)</f>
        <v>90.25</v>
      </c>
      <c r="E311">
        <f>IFERROR(VLOOKUP($A311,Price_Reference!$A$1:$C$758,3,FALSE),E310)</f>
        <v>59.28</v>
      </c>
      <c r="F311">
        <f>IFERROR(VLOOKUP($A311,Price_Reference!$A$1:$D$758,4,FALSE),F310)</f>
        <v>33.35</v>
      </c>
      <c r="G311">
        <f>VLOOKUP(A311,'[1]LGC_Spot (2)'!$M$1200:$N$2323,2,FALSE)</f>
        <v>54</v>
      </c>
    </row>
    <row r="312" spans="1:7" x14ac:dyDescent="0.25">
      <c r="A312" s="2">
        <f>'[1]ACCU Data'!$F1301</f>
        <v>45097</v>
      </c>
      <c r="B312">
        <f>VLOOKUP(A312,'[1]ACCU Data'!$F$990:$G$1463,2,FALSE)</f>
        <v>33.75</v>
      </c>
      <c r="C312">
        <f>VLOOKUP(A312,'[1]NZU Data (2)'!$G$2:$H$4483,2,FALSE)</f>
        <v>53.25</v>
      </c>
      <c r="D312">
        <f>IFERROR(VLOOKUP($A312,Price_Reference!$A$1:$C$758,2,FALSE),D311)</f>
        <v>92.9</v>
      </c>
      <c r="E312">
        <f>IFERROR(VLOOKUP($A312,Price_Reference!$A$1:$C$758,3,FALSE),E311)</f>
        <v>59.5</v>
      </c>
      <c r="F312">
        <f>IFERROR(VLOOKUP($A312,Price_Reference!$A$1:$D$758,4,FALSE),F311)</f>
        <v>33.43</v>
      </c>
      <c r="G312">
        <f>VLOOKUP(A312,'[1]LGC_Spot (2)'!$M$1200:$N$2323,2,FALSE)</f>
        <v>52.5</v>
      </c>
    </row>
    <row r="313" spans="1:7" x14ac:dyDescent="0.25">
      <c r="A313" s="2">
        <f>'[1]ACCU Data'!$F1302</f>
        <v>45098</v>
      </c>
      <c r="B313">
        <f>VLOOKUP(A313,'[1]ACCU Data'!$F$990:$G$1463,2,FALSE)</f>
        <v>33.5</v>
      </c>
      <c r="C313">
        <f>VLOOKUP(A313,'[1]NZU Data (2)'!$G$2:$H$4483,2,FALSE)</f>
        <v>51.25</v>
      </c>
      <c r="D313">
        <f>IFERROR(VLOOKUP($A313,Price_Reference!$A$1:$C$758,2,FALSE),D312)</f>
        <v>88.59</v>
      </c>
      <c r="E313">
        <f>IFERROR(VLOOKUP($A313,Price_Reference!$A$1:$C$758,3,FALSE),E312)</f>
        <v>58.2</v>
      </c>
      <c r="F313">
        <f>IFERROR(VLOOKUP($A313,Price_Reference!$A$1:$D$758,4,FALSE),F312)</f>
        <v>33.75</v>
      </c>
      <c r="G313">
        <f>VLOOKUP(A313,'[1]LGC_Spot (2)'!$M$1200:$N$2323,2,FALSE)</f>
        <v>51.9</v>
      </c>
    </row>
    <row r="314" spans="1:7" x14ac:dyDescent="0.25">
      <c r="A314" s="2">
        <f>'[1]ACCU Data'!$F1303</f>
        <v>45099</v>
      </c>
      <c r="B314">
        <f>VLOOKUP(A314,'[1]ACCU Data'!$F$990:$G$1463,2,FALSE)</f>
        <v>33.5</v>
      </c>
      <c r="C314">
        <f>VLOOKUP(A314,'[1]NZU Data (2)'!$G$2:$H$4483,2,FALSE)</f>
        <v>47.5</v>
      </c>
      <c r="D314">
        <f>IFERROR(VLOOKUP($A314,Price_Reference!$A$1:$C$758,2,FALSE),D313)</f>
        <v>88.2</v>
      </c>
      <c r="E314">
        <f>IFERROR(VLOOKUP($A314,Price_Reference!$A$1:$C$758,3,FALSE),E313)</f>
        <v>56.35</v>
      </c>
      <c r="F314">
        <f>IFERROR(VLOOKUP($A314,Price_Reference!$A$1:$D$758,4,FALSE),F313)</f>
        <v>33.68</v>
      </c>
      <c r="G314">
        <f>VLOOKUP(A314,'[1]LGC_Spot (2)'!$M$1200:$N$2323,2,FALSE)</f>
        <v>52</v>
      </c>
    </row>
    <row r="315" spans="1:7" x14ac:dyDescent="0.25">
      <c r="A315" s="2">
        <f>'[1]ACCU Data'!$F1304</f>
        <v>45100</v>
      </c>
      <c r="B315">
        <f>VLOOKUP(A315,'[1]ACCU Data'!$F$990:$G$1463,2,FALSE)</f>
        <v>31.5</v>
      </c>
      <c r="C315">
        <f>VLOOKUP(A315,'[1]NZU Data (2)'!$G$2:$H$4483,2,FALSE)</f>
        <v>45</v>
      </c>
      <c r="D315">
        <f>IFERROR(VLOOKUP($A315,Price_Reference!$A$1:$C$758,2,FALSE),D314)</f>
        <v>85.93</v>
      </c>
      <c r="E315">
        <f>IFERROR(VLOOKUP($A315,Price_Reference!$A$1:$C$758,3,FALSE),E314)</f>
        <v>53.38</v>
      </c>
      <c r="F315">
        <f>IFERROR(VLOOKUP($A315,Price_Reference!$A$1:$D$758,4,FALSE),F314)</f>
        <v>33.64</v>
      </c>
      <c r="G315">
        <f>VLOOKUP(A315,'[1]LGC_Spot (2)'!$M$1200:$N$2323,2,FALSE)</f>
        <v>53.5</v>
      </c>
    </row>
    <row r="316" spans="1:7" x14ac:dyDescent="0.25">
      <c r="A316" s="2">
        <f>'[1]ACCU Data'!$F1305</f>
        <v>45103</v>
      </c>
      <c r="B316">
        <f>VLOOKUP(A316,'[1]ACCU Data'!$F$990:$G$1463,2,FALSE)</f>
        <v>31.5</v>
      </c>
      <c r="C316">
        <f>VLOOKUP(A316,'[1]NZU Data (2)'!$G$2:$H$4483,2,FALSE)</f>
        <v>41</v>
      </c>
      <c r="D316">
        <f>IFERROR(VLOOKUP($A316,Price_Reference!$A$1:$C$758,2,FALSE),D315)</f>
        <v>84.3</v>
      </c>
      <c r="E316">
        <f>IFERROR(VLOOKUP($A316,Price_Reference!$A$1:$C$758,3,FALSE),E315)</f>
        <v>51.5</v>
      </c>
      <c r="F316">
        <f>IFERROR(VLOOKUP($A316,Price_Reference!$A$1:$D$758,4,FALSE),F315)</f>
        <v>33.54</v>
      </c>
      <c r="G316">
        <f>VLOOKUP(A316,'[1]LGC_Spot (2)'!$M$1200:$N$2323,2,FALSE)</f>
        <v>54.5</v>
      </c>
    </row>
    <row r="317" spans="1:7" x14ac:dyDescent="0.25">
      <c r="A317" s="2">
        <f>'[1]ACCU Data'!$F1306</f>
        <v>45104</v>
      </c>
      <c r="B317">
        <f>VLOOKUP(A317,'[1]ACCU Data'!$F$990:$G$1463,2,FALSE)</f>
        <v>31.5</v>
      </c>
      <c r="C317">
        <f>VLOOKUP(A317,'[1]NZU Data (2)'!$G$2:$H$4483,2,FALSE)</f>
        <v>42.5</v>
      </c>
      <c r="D317">
        <f>IFERROR(VLOOKUP($A317,Price_Reference!$A$1:$C$758,2,FALSE),D316)</f>
        <v>87.85</v>
      </c>
      <c r="E317">
        <f>IFERROR(VLOOKUP($A317,Price_Reference!$A$1:$C$758,3,FALSE),E316)</f>
        <v>51.51</v>
      </c>
      <c r="F317">
        <f>IFERROR(VLOOKUP($A317,Price_Reference!$A$1:$D$758,4,FALSE),F316)</f>
        <v>33.51</v>
      </c>
      <c r="G317">
        <f>VLOOKUP(A317,'[1]LGC_Spot (2)'!$M$1200:$N$2323,2,FALSE)</f>
        <v>55</v>
      </c>
    </row>
    <row r="318" spans="1:7" x14ac:dyDescent="0.25">
      <c r="A318" s="2">
        <f>'[1]ACCU Data'!$F1307</f>
        <v>45105</v>
      </c>
      <c r="B318">
        <f>VLOOKUP(A318,'[1]ACCU Data'!$F$990:$G$1463,2,FALSE)</f>
        <v>31.5</v>
      </c>
      <c r="C318">
        <f>VLOOKUP(A318,'[1]NZU Data (2)'!$G$2:$H$4483,2,FALSE)</f>
        <v>41</v>
      </c>
      <c r="D318">
        <f>IFERROR(VLOOKUP($A318,Price_Reference!$A$1:$C$758,2,FALSE),D317)</f>
        <v>86.72</v>
      </c>
      <c r="E318">
        <f>IFERROR(VLOOKUP($A318,Price_Reference!$A$1:$C$758,3,FALSE),E317)</f>
        <v>53.74</v>
      </c>
      <c r="F318">
        <f>IFERROR(VLOOKUP($A318,Price_Reference!$A$1:$D$758,4,FALSE),F317)</f>
        <v>33.270000000000003</v>
      </c>
      <c r="G318">
        <f>VLOOKUP(A318,'[1]LGC_Spot (2)'!$M$1200:$N$2323,2,FALSE)</f>
        <v>55.5</v>
      </c>
    </row>
    <row r="319" spans="1:7" x14ac:dyDescent="0.25">
      <c r="A319" s="2">
        <f>'[1]ACCU Data'!$F1308</f>
        <v>45106</v>
      </c>
      <c r="B319">
        <f>VLOOKUP(A319,'[1]ACCU Data'!$F$990:$G$1463,2,FALSE)</f>
        <v>31.75</v>
      </c>
      <c r="C319">
        <f>VLOOKUP(A319,'[1]NZU Data (2)'!$G$2:$H$4483,2,FALSE)</f>
        <v>41</v>
      </c>
      <c r="D319">
        <f>IFERROR(VLOOKUP($A319,Price_Reference!$A$1:$C$758,2,FALSE),D318)</f>
        <v>86.9</v>
      </c>
      <c r="E319">
        <f>IFERROR(VLOOKUP($A319,Price_Reference!$A$1:$C$758,3,FALSE),E318)</f>
        <v>54.04</v>
      </c>
      <c r="F319">
        <f>IFERROR(VLOOKUP($A319,Price_Reference!$A$1:$D$758,4,FALSE),F318)</f>
        <v>33.340000000000003</v>
      </c>
      <c r="G319">
        <f>VLOOKUP(A319,'[1]LGC_Spot (2)'!$M$1200:$N$2323,2,FALSE)</f>
        <v>56.75</v>
      </c>
    </row>
    <row r="320" spans="1:7" x14ac:dyDescent="0.25">
      <c r="A320" s="2">
        <f>'[1]ACCU Data'!$F1309</f>
        <v>45107</v>
      </c>
      <c r="B320">
        <f>VLOOKUP(A320,'[1]ACCU Data'!$F$990:$G$1463,2,FALSE)</f>
        <v>31.85</v>
      </c>
      <c r="C320">
        <f>VLOOKUP(A320,'[1]NZU Data (2)'!$G$2:$H$4483,2,FALSE)</f>
        <v>41.75</v>
      </c>
      <c r="D320">
        <f>IFERROR(VLOOKUP($A320,Price_Reference!$A$1:$C$758,2,FALSE),D319)</f>
        <v>88.09</v>
      </c>
      <c r="E320">
        <f>IFERROR(VLOOKUP($A320,Price_Reference!$A$1:$C$758,3,FALSE),E319)</f>
        <v>53.9</v>
      </c>
      <c r="F320">
        <f>IFERROR(VLOOKUP($A320,Price_Reference!$A$1:$D$758,4,FALSE),F319)</f>
        <v>33.5</v>
      </c>
      <c r="G320">
        <f>VLOOKUP(A320,'[1]LGC_Spot (2)'!$M$1200:$N$2323,2,FALSE)</f>
        <v>57.25</v>
      </c>
    </row>
    <row r="321" spans="1:7" x14ac:dyDescent="0.25">
      <c r="A321" s="2">
        <f>'[1]ACCU Data'!$F1310</f>
        <v>45110</v>
      </c>
      <c r="B321">
        <f>VLOOKUP(A321,'[1]ACCU Data'!$F$990:$G$1463,2,FALSE)</f>
        <v>31.5</v>
      </c>
      <c r="C321">
        <f>VLOOKUP(A321,'[1]NZU Data (2)'!$G$2:$H$4483,2,FALSE)</f>
        <v>41</v>
      </c>
      <c r="D321">
        <f>IFERROR(VLOOKUP($A321,Price_Reference!$A$1:$C$758,2,FALSE),D320)</f>
        <v>86.33</v>
      </c>
      <c r="E321">
        <f>IFERROR(VLOOKUP($A321,Price_Reference!$A$1:$C$758,3,FALSE),E320)</f>
        <v>58.3</v>
      </c>
      <c r="F321">
        <f>IFERROR(VLOOKUP($A321,Price_Reference!$A$1:$D$758,4,FALSE),F320)</f>
        <v>33.54</v>
      </c>
      <c r="G321">
        <f>VLOOKUP(A321,'[1]LGC_Spot (2)'!$M$1200:$N$2323,2,FALSE)</f>
        <v>58</v>
      </c>
    </row>
    <row r="322" spans="1:7" x14ac:dyDescent="0.25">
      <c r="A322" s="2">
        <f>'[1]ACCU Data'!$F1311</f>
        <v>45111</v>
      </c>
      <c r="B322">
        <f>VLOOKUP(A322,'[1]ACCU Data'!$F$990:$G$1463,2,FALSE)</f>
        <v>30.75</v>
      </c>
      <c r="C322">
        <f>VLOOKUP(A322,'[1]NZU Data (2)'!$G$2:$H$4483,2,FALSE)</f>
        <v>37</v>
      </c>
      <c r="D322">
        <f>IFERROR(VLOOKUP($A322,Price_Reference!$A$1:$C$758,2,FALSE),D321)</f>
        <v>86.32</v>
      </c>
      <c r="E322">
        <f>IFERROR(VLOOKUP($A322,Price_Reference!$A$1:$C$758,3,FALSE),E321)</f>
        <v>56.04</v>
      </c>
      <c r="F322">
        <f>IFERROR(VLOOKUP($A322,Price_Reference!$A$1:$D$758,4,FALSE),F321)</f>
        <v>33.54</v>
      </c>
      <c r="G322">
        <f>VLOOKUP(A322,'[1]LGC_Spot (2)'!$M$1200:$N$2323,2,FALSE)</f>
        <v>58</v>
      </c>
    </row>
    <row r="323" spans="1:7" x14ac:dyDescent="0.25">
      <c r="A323" s="2">
        <f>'[1]ACCU Data'!$F1312</f>
        <v>45112</v>
      </c>
      <c r="B323">
        <f>VLOOKUP(A323,'[1]ACCU Data'!$F$990:$G$1463,2,FALSE)</f>
        <v>28.25</v>
      </c>
      <c r="C323">
        <f>VLOOKUP(A323,'[1]NZU Data (2)'!$G$2:$H$4483,2,FALSE)</f>
        <v>37.75</v>
      </c>
      <c r="D323">
        <f>IFERROR(VLOOKUP($A323,Price_Reference!$A$1:$C$758,2,FALSE),D322)</f>
        <v>84.91</v>
      </c>
      <c r="E323">
        <f>IFERROR(VLOOKUP($A323,Price_Reference!$A$1:$C$758,3,FALSE),E322)</f>
        <v>52.62</v>
      </c>
      <c r="F323">
        <f>IFERROR(VLOOKUP($A323,Price_Reference!$A$1:$D$758,4,FALSE),F322)</f>
        <v>33.58</v>
      </c>
      <c r="G323">
        <f>VLOOKUP(A323,'[1]LGC_Spot (2)'!$M$1200:$N$2323,2,FALSE)</f>
        <v>57.75</v>
      </c>
    </row>
    <row r="324" spans="1:7" x14ac:dyDescent="0.25">
      <c r="A324" s="2">
        <f>'[1]ACCU Data'!$F1313</f>
        <v>45113</v>
      </c>
      <c r="B324">
        <f>VLOOKUP(A324,'[1]ACCU Data'!$F$990:$G$1463,2,FALSE)</f>
        <v>28.25</v>
      </c>
      <c r="C324">
        <f>VLOOKUP(A324,'[1]NZU Data (2)'!$G$2:$H$4483,2,FALSE)</f>
        <v>38</v>
      </c>
      <c r="D324">
        <f>IFERROR(VLOOKUP($A324,Price_Reference!$A$1:$C$758,2,FALSE),D323)</f>
        <v>85.05</v>
      </c>
      <c r="E324">
        <f>IFERROR(VLOOKUP($A324,Price_Reference!$A$1:$C$758,3,FALSE),E323)</f>
        <v>50.96</v>
      </c>
      <c r="F324">
        <f>IFERROR(VLOOKUP($A324,Price_Reference!$A$1:$D$758,4,FALSE),F323)</f>
        <v>33.49</v>
      </c>
      <c r="G324">
        <f>VLOOKUP(A324,'[1]LGC_Spot (2)'!$M$1200:$N$2323,2,FALSE)</f>
        <v>57</v>
      </c>
    </row>
    <row r="325" spans="1:7" x14ac:dyDescent="0.25">
      <c r="A325" s="2">
        <f>'[1]ACCU Data'!$F1314</f>
        <v>45114</v>
      </c>
      <c r="B325">
        <f>VLOOKUP(A325,'[1]ACCU Data'!$F$990:$G$1463,2,FALSE)</f>
        <v>26.5</v>
      </c>
      <c r="C325">
        <f>VLOOKUP(A325,'[1]NZU Data (2)'!$G$2:$H$4483,2,FALSE)</f>
        <v>39.5</v>
      </c>
      <c r="D325">
        <f>IFERROR(VLOOKUP($A325,Price_Reference!$A$1:$C$758,2,FALSE),D324)</f>
        <v>85.23</v>
      </c>
      <c r="E325">
        <f>IFERROR(VLOOKUP($A325,Price_Reference!$A$1:$C$758,3,FALSE),E324)</f>
        <v>50</v>
      </c>
      <c r="F325">
        <f>IFERROR(VLOOKUP($A325,Price_Reference!$A$1:$D$758,4,FALSE),F324)</f>
        <v>33.44</v>
      </c>
      <c r="G325">
        <f>VLOOKUP(A325,'[1]LGC_Spot (2)'!$M$1200:$N$2323,2,FALSE)</f>
        <v>56.75</v>
      </c>
    </row>
    <row r="326" spans="1:7" x14ac:dyDescent="0.25">
      <c r="A326" s="2">
        <f>'[1]ACCU Data'!$F1315</f>
        <v>45117</v>
      </c>
      <c r="B326">
        <f>VLOOKUP(A326,'[1]ACCU Data'!$F$990:$G$1463,2,FALSE)</f>
        <v>24</v>
      </c>
      <c r="C326">
        <f>VLOOKUP(A326,'[1]NZU Data (2)'!$G$2:$H$4483,2,FALSE)</f>
        <v>39</v>
      </c>
      <c r="D326">
        <f>IFERROR(VLOOKUP($A326,Price_Reference!$A$1:$C$758,2,FALSE),D325)</f>
        <v>85.38</v>
      </c>
      <c r="E326">
        <f>IFERROR(VLOOKUP($A326,Price_Reference!$A$1:$C$758,3,FALSE),E325)</f>
        <v>50.85</v>
      </c>
      <c r="F326">
        <f>IFERROR(VLOOKUP($A326,Price_Reference!$A$1:$D$758,4,FALSE),F325)</f>
        <v>33.49</v>
      </c>
      <c r="G326">
        <f>VLOOKUP(A326,'[1]LGC_Spot (2)'!$M$1200:$N$2323,2,FALSE)</f>
        <v>56.75</v>
      </c>
    </row>
    <row r="327" spans="1:7" x14ac:dyDescent="0.25">
      <c r="A327" s="2">
        <f>'[1]ACCU Data'!$F1316</f>
        <v>45118</v>
      </c>
      <c r="B327">
        <f>VLOOKUP(A327,'[1]ACCU Data'!$F$990:$G$1463,2,FALSE)</f>
        <v>28.5</v>
      </c>
      <c r="C327">
        <f>VLOOKUP(A327,'[1]NZU Data (2)'!$G$2:$H$4483,2,FALSE)</f>
        <v>38.25</v>
      </c>
      <c r="D327">
        <f>IFERROR(VLOOKUP($A327,Price_Reference!$A$1:$C$758,2,FALSE),D326)</f>
        <v>85.81</v>
      </c>
      <c r="E327">
        <f>IFERROR(VLOOKUP($A327,Price_Reference!$A$1:$C$758,3,FALSE),E326)</f>
        <v>50.65</v>
      </c>
      <c r="F327">
        <f>IFERROR(VLOOKUP($A327,Price_Reference!$A$1:$D$758,4,FALSE),F326)</f>
        <v>33.340000000000003</v>
      </c>
      <c r="G327">
        <f>VLOOKUP(A327,'[1]LGC_Spot (2)'!$M$1200:$N$2323,2,FALSE)</f>
        <v>56.75</v>
      </c>
    </row>
    <row r="328" spans="1:7" x14ac:dyDescent="0.25">
      <c r="A328" s="2">
        <f>'[1]ACCU Data'!$F1317</f>
        <v>45119</v>
      </c>
      <c r="B328">
        <f>VLOOKUP(A328,'[1]ACCU Data'!$F$990:$G$1463,2,FALSE)</f>
        <v>28</v>
      </c>
      <c r="C328">
        <f>VLOOKUP(A328,'[1]NZU Data (2)'!$G$2:$H$4483,2,FALSE)</f>
        <v>39.25</v>
      </c>
      <c r="D328">
        <f>IFERROR(VLOOKUP($A328,Price_Reference!$A$1:$C$758,2,FALSE),D327)</f>
        <v>84.88</v>
      </c>
      <c r="E328">
        <f>IFERROR(VLOOKUP($A328,Price_Reference!$A$1:$C$758,3,FALSE),E327)</f>
        <v>50.29</v>
      </c>
      <c r="F328">
        <f>IFERROR(VLOOKUP($A328,Price_Reference!$A$1:$D$758,4,FALSE),F327)</f>
        <v>33.43</v>
      </c>
      <c r="G328">
        <f>VLOOKUP(A328,'[1]LGC_Spot (2)'!$M$1200:$N$2323,2,FALSE)</f>
        <v>55.25</v>
      </c>
    </row>
    <row r="329" spans="1:7" x14ac:dyDescent="0.25">
      <c r="A329" s="2">
        <f>'[1]ACCU Data'!$F1318</f>
        <v>45120</v>
      </c>
      <c r="B329">
        <f>VLOOKUP(A329,'[1]ACCU Data'!$F$990:$G$1463,2,FALSE)</f>
        <v>28.75</v>
      </c>
      <c r="C329">
        <f>VLOOKUP(A329,'[1]NZU Data (2)'!$G$2:$H$4483,2,FALSE)</f>
        <v>38</v>
      </c>
      <c r="D329">
        <f>IFERROR(VLOOKUP($A329,Price_Reference!$A$1:$C$758,2,FALSE),D328)</f>
        <v>84.91</v>
      </c>
      <c r="E329">
        <f>IFERROR(VLOOKUP($A329,Price_Reference!$A$1:$C$758,3,FALSE),E328)</f>
        <v>50.23</v>
      </c>
      <c r="F329">
        <f>IFERROR(VLOOKUP($A329,Price_Reference!$A$1:$D$758,4,FALSE),F328)</f>
        <v>34.44</v>
      </c>
      <c r="G329">
        <f>VLOOKUP(A329,'[1]LGC_Spot (2)'!$M$1200:$N$2323,2,FALSE)</f>
        <v>55.5</v>
      </c>
    </row>
    <row r="330" spans="1:7" x14ac:dyDescent="0.25">
      <c r="A330" s="2">
        <f>'[1]ACCU Data'!$F1319</f>
        <v>45121</v>
      </c>
      <c r="B330">
        <f>VLOOKUP(A330,'[1]ACCU Data'!$F$990:$G$1463,2,FALSE)</f>
        <v>28.75</v>
      </c>
      <c r="C330">
        <f>VLOOKUP(A330,'[1]NZU Data (2)'!$G$2:$H$4483,2,FALSE)</f>
        <v>38</v>
      </c>
      <c r="D330">
        <f>IFERROR(VLOOKUP($A330,Price_Reference!$A$1:$C$758,2,FALSE),D329)</f>
        <v>85.11</v>
      </c>
      <c r="E330">
        <f>IFERROR(VLOOKUP($A330,Price_Reference!$A$1:$C$758,3,FALSE),E329)</f>
        <v>49.2</v>
      </c>
      <c r="F330">
        <f>IFERROR(VLOOKUP($A330,Price_Reference!$A$1:$D$758,4,FALSE),F329)</f>
        <v>34.56</v>
      </c>
      <c r="G330">
        <f>VLOOKUP(A330,'[1]LGC_Spot (2)'!$M$1200:$N$2323,2,FALSE)</f>
        <v>55.75</v>
      </c>
    </row>
    <row r="331" spans="1:7" x14ac:dyDescent="0.25">
      <c r="A331" s="2">
        <f>'[1]ACCU Data'!$F1320</f>
        <v>45124</v>
      </c>
      <c r="B331">
        <f>VLOOKUP(A331,'[1]ACCU Data'!$F$990:$G$1463,2,FALSE)</f>
        <v>27.5</v>
      </c>
      <c r="C331">
        <f>VLOOKUP(A331,'[1]NZU Data (2)'!$G$2:$H$4483,2,FALSE)</f>
        <v>49.95</v>
      </c>
      <c r="D331">
        <f>IFERROR(VLOOKUP($A331,Price_Reference!$A$1:$C$758,2,FALSE),D330)</f>
        <v>85.56</v>
      </c>
      <c r="E331">
        <f>IFERROR(VLOOKUP($A331,Price_Reference!$A$1:$C$758,3,FALSE),E330)</f>
        <v>49.25</v>
      </c>
      <c r="F331">
        <f>IFERROR(VLOOKUP($A331,Price_Reference!$A$1:$D$758,4,FALSE),F330)</f>
        <v>35.04</v>
      </c>
      <c r="G331">
        <f>VLOOKUP(A331,'[1]LGC_Spot (2)'!$M$1200:$N$2323,2,FALSE)</f>
        <v>56</v>
      </c>
    </row>
    <row r="332" spans="1:7" x14ac:dyDescent="0.25">
      <c r="A332" s="2">
        <f>'[1]ACCU Data'!$F1321</f>
        <v>45125</v>
      </c>
      <c r="B332">
        <f>VLOOKUP(A332,'[1]ACCU Data'!$F$990:$G$1463,2,FALSE)</f>
        <v>28</v>
      </c>
      <c r="C332">
        <f>VLOOKUP(A332,'[1]NZU Data (2)'!$G$2:$H$4483,2,FALSE)</f>
        <v>50</v>
      </c>
      <c r="D332">
        <f>IFERROR(VLOOKUP($A332,Price_Reference!$A$1:$C$758,2,FALSE),D331)</f>
        <v>86.42</v>
      </c>
      <c r="E332">
        <f>IFERROR(VLOOKUP($A332,Price_Reference!$A$1:$C$758,3,FALSE),E331)</f>
        <v>48.26</v>
      </c>
      <c r="F332">
        <f>IFERROR(VLOOKUP($A332,Price_Reference!$A$1:$D$758,4,FALSE),F331)</f>
        <v>34.92</v>
      </c>
      <c r="G332">
        <f>VLOOKUP(A332,'[1]LGC_Spot (2)'!$M$1200:$N$2323,2,FALSE)</f>
        <v>56.25</v>
      </c>
    </row>
    <row r="333" spans="1:7" x14ac:dyDescent="0.25">
      <c r="A333" s="2">
        <f>'[1]ACCU Data'!$F1322</f>
        <v>45126</v>
      </c>
      <c r="B333">
        <f>VLOOKUP(A333,'[1]ACCU Data'!$F$990:$G$1463,2,FALSE)</f>
        <v>28</v>
      </c>
      <c r="C333">
        <f>VLOOKUP(A333,'[1]NZU Data (2)'!$G$2:$H$4483,2,FALSE)</f>
        <v>49.75</v>
      </c>
      <c r="D333">
        <f>IFERROR(VLOOKUP($A333,Price_Reference!$A$1:$C$758,2,FALSE),D332)</f>
        <v>88.25</v>
      </c>
      <c r="E333">
        <f>IFERROR(VLOOKUP($A333,Price_Reference!$A$1:$C$758,3,FALSE),E332)</f>
        <v>49.15</v>
      </c>
      <c r="F333">
        <f>IFERROR(VLOOKUP($A333,Price_Reference!$A$1:$D$758,4,FALSE),F332)</f>
        <v>35.21</v>
      </c>
      <c r="G333">
        <f>VLOOKUP(A333,'[1]LGC_Spot (2)'!$M$1200:$N$2323,2,FALSE)</f>
        <v>56.5</v>
      </c>
    </row>
    <row r="334" spans="1:7" x14ac:dyDescent="0.25">
      <c r="A334" s="2">
        <f>'[1]ACCU Data'!$F1323</f>
        <v>45127</v>
      </c>
      <c r="B334">
        <f>VLOOKUP(A334,'[1]ACCU Data'!$F$990:$G$1463,2,FALSE)</f>
        <v>28</v>
      </c>
      <c r="C334">
        <f>VLOOKUP(A334,'[1]NZU Data (2)'!$G$2:$H$4483,2,FALSE)</f>
        <v>48</v>
      </c>
      <c r="D334">
        <f>IFERROR(VLOOKUP($A334,Price_Reference!$A$1:$C$758,2,FALSE),D333)</f>
        <v>89.56</v>
      </c>
      <c r="E334">
        <f>IFERROR(VLOOKUP($A334,Price_Reference!$A$1:$C$758,3,FALSE),E333)</f>
        <v>48.44</v>
      </c>
      <c r="F334">
        <f>IFERROR(VLOOKUP($A334,Price_Reference!$A$1:$D$758,4,FALSE),F333)</f>
        <v>35.119999999999997</v>
      </c>
      <c r="G334">
        <f>VLOOKUP(A334,'[1]LGC_Spot (2)'!$M$1200:$N$2323,2,FALSE)</f>
        <v>56.25</v>
      </c>
    </row>
    <row r="335" spans="1:7" x14ac:dyDescent="0.25">
      <c r="A335" s="2">
        <f>'[1]ACCU Data'!$F1324</f>
        <v>45128</v>
      </c>
      <c r="B335">
        <f>VLOOKUP(A335,'[1]ACCU Data'!$F$990:$G$1463,2,FALSE)</f>
        <v>28.5</v>
      </c>
      <c r="C335">
        <f>VLOOKUP(A335,'[1]NZU Data (2)'!$G$2:$H$4483,2,FALSE)</f>
        <v>47.25</v>
      </c>
      <c r="D335">
        <f>IFERROR(VLOOKUP($A335,Price_Reference!$A$1:$C$758,2,FALSE),D334)</f>
        <v>90.43</v>
      </c>
      <c r="E335">
        <f>IFERROR(VLOOKUP($A335,Price_Reference!$A$1:$C$758,3,FALSE),E334)</f>
        <v>48.06</v>
      </c>
      <c r="F335">
        <f>IFERROR(VLOOKUP($A335,Price_Reference!$A$1:$D$758,4,FALSE),F334)</f>
        <v>35.04</v>
      </c>
      <c r="G335">
        <f>VLOOKUP(A335,'[1]LGC_Spot (2)'!$M$1200:$N$2323,2,FALSE)</f>
        <v>56.25</v>
      </c>
    </row>
    <row r="336" spans="1:7" x14ac:dyDescent="0.25">
      <c r="A336" s="2">
        <f>'[1]ACCU Data'!$F1325</f>
        <v>45131</v>
      </c>
      <c r="B336">
        <f>VLOOKUP(A336,'[1]ACCU Data'!$F$990:$G$1463,2,FALSE)</f>
        <v>27.75</v>
      </c>
      <c r="C336">
        <f>VLOOKUP(A336,'[1]NZU Data (2)'!$G$2:$H$4483,2,FALSE)</f>
        <v>45</v>
      </c>
      <c r="D336">
        <f>IFERROR(VLOOKUP($A336,Price_Reference!$A$1:$C$758,2,FALSE),D335)</f>
        <v>90.09</v>
      </c>
      <c r="E336">
        <f>IFERROR(VLOOKUP($A336,Price_Reference!$A$1:$C$758,3,FALSE),E335)</f>
        <v>47.77</v>
      </c>
      <c r="F336">
        <f>IFERROR(VLOOKUP($A336,Price_Reference!$A$1:$D$758,4,FALSE),F335)</f>
        <v>34.69</v>
      </c>
      <c r="G336">
        <f>VLOOKUP(A336,'[1]LGC_Spot (2)'!$M$1200:$N$2323,2,FALSE)</f>
        <v>56.25</v>
      </c>
    </row>
    <row r="337" spans="1:7" x14ac:dyDescent="0.25">
      <c r="A337" s="2">
        <f>'[1]ACCU Data'!$F1326</f>
        <v>45132</v>
      </c>
      <c r="B337">
        <f>VLOOKUP(A337,'[1]ACCU Data'!$F$990:$G$1463,2,FALSE)</f>
        <v>28</v>
      </c>
      <c r="C337">
        <f>VLOOKUP(A337,'[1]NZU Data (2)'!$G$2:$H$4483,2,FALSE)</f>
        <v>51.25</v>
      </c>
      <c r="D337">
        <f>IFERROR(VLOOKUP($A337,Price_Reference!$A$1:$C$758,2,FALSE),D336)</f>
        <v>90.89</v>
      </c>
      <c r="E337">
        <f>IFERROR(VLOOKUP($A337,Price_Reference!$A$1:$C$758,3,FALSE),E336)</f>
        <v>47.86</v>
      </c>
      <c r="F337">
        <f>IFERROR(VLOOKUP($A337,Price_Reference!$A$1:$D$758,4,FALSE),F336)</f>
        <v>34.799999999999997</v>
      </c>
      <c r="G337">
        <f>VLOOKUP(A337,'[1]LGC_Spot (2)'!$M$1200:$N$2323,2,FALSE)</f>
        <v>56.25</v>
      </c>
    </row>
    <row r="338" spans="1:7" x14ac:dyDescent="0.25">
      <c r="A338" s="2">
        <f>'[1]ACCU Data'!$F1327</f>
        <v>45133</v>
      </c>
      <c r="B338">
        <f>VLOOKUP(A338,'[1]ACCU Data'!$F$990:$G$1463,2,FALSE)</f>
        <v>28.5</v>
      </c>
      <c r="C338">
        <f>VLOOKUP(A338,'[1]NZU Data (2)'!$G$2:$H$4483,2,FALSE)</f>
        <v>65.5</v>
      </c>
      <c r="D338">
        <f>IFERROR(VLOOKUP($A338,Price_Reference!$A$1:$C$758,2,FALSE),D337)</f>
        <v>89.829989999999995</v>
      </c>
      <c r="E338">
        <f>IFERROR(VLOOKUP($A338,Price_Reference!$A$1:$C$758,3,FALSE),E337)</f>
        <v>47.53</v>
      </c>
      <c r="F338">
        <f>IFERROR(VLOOKUP($A338,Price_Reference!$A$1:$D$758,4,FALSE),F337)</f>
        <v>35.58</v>
      </c>
      <c r="G338">
        <f>VLOOKUP(A338,'[1]LGC_Spot (2)'!$M$1200:$N$2323,2,FALSE)</f>
        <v>56</v>
      </c>
    </row>
    <row r="339" spans="1:7" x14ac:dyDescent="0.25">
      <c r="A339" s="2">
        <f>'[1]ACCU Data'!$F1328</f>
        <v>45134</v>
      </c>
      <c r="B339">
        <f>VLOOKUP(A339,'[1]ACCU Data'!$F$990:$G$1463,2,FALSE)</f>
        <v>28.75</v>
      </c>
      <c r="C339">
        <f>VLOOKUP(A339,'[1]NZU Data (2)'!$G$2:$H$4483,2,FALSE)</f>
        <v>61.5</v>
      </c>
      <c r="D339">
        <f>IFERROR(VLOOKUP($A339,Price_Reference!$A$1:$C$758,2,FALSE),D338)</f>
        <v>90.03</v>
      </c>
      <c r="E339">
        <f>IFERROR(VLOOKUP($A339,Price_Reference!$A$1:$C$758,3,FALSE),E338)</f>
        <v>47.72</v>
      </c>
      <c r="F339">
        <f>IFERROR(VLOOKUP($A339,Price_Reference!$A$1:$D$758,4,FALSE),F338)</f>
        <v>36.92</v>
      </c>
      <c r="G339">
        <f>VLOOKUP(A339,'[1]LGC_Spot (2)'!$M$1200:$N$2323,2,FALSE)</f>
        <v>56</v>
      </c>
    </row>
    <row r="340" spans="1:7" x14ac:dyDescent="0.25">
      <c r="A340" s="2">
        <f>'[1]ACCU Data'!$F1329</f>
        <v>45135</v>
      </c>
      <c r="B340">
        <f>VLOOKUP(A340,'[1]ACCU Data'!$F$990:$G$1463,2,FALSE)</f>
        <v>29.25</v>
      </c>
      <c r="C340">
        <f>VLOOKUP(A340,'[1]NZU Data (2)'!$G$2:$H$4483,2,FALSE)</f>
        <v>60</v>
      </c>
      <c r="D340">
        <f>IFERROR(VLOOKUP($A340,Price_Reference!$A$1:$C$758,2,FALSE),D339)</f>
        <v>87.68</v>
      </c>
      <c r="E340">
        <f>IFERROR(VLOOKUP($A340,Price_Reference!$A$1:$C$758,3,FALSE),E339)</f>
        <v>46.98</v>
      </c>
      <c r="F340">
        <f>IFERROR(VLOOKUP($A340,Price_Reference!$A$1:$D$758,4,FALSE),F339)</f>
        <v>36.99</v>
      </c>
      <c r="G340">
        <f>VLOOKUP(A340,'[1]LGC_Spot (2)'!$M$1200:$N$2323,2,FALSE)</f>
        <v>56</v>
      </c>
    </row>
    <row r="341" spans="1:7" x14ac:dyDescent="0.25">
      <c r="A341" s="2">
        <f>'[1]ACCU Data'!$F1330</f>
        <v>45138</v>
      </c>
      <c r="B341">
        <f>VLOOKUP(A341,'[1]ACCU Data'!$F$990:$G$1463,2,FALSE)</f>
        <v>29.25</v>
      </c>
      <c r="C341">
        <f>VLOOKUP(A341,'[1]NZU Data (2)'!$G$2:$H$4483,2,FALSE)</f>
        <v>59.75</v>
      </c>
      <c r="D341">
        <f>IFERROR(VLOOKUP($A341,Price_Reference!$A$1:$C$758,2,FALSE),D340)</f>
        <v>85.689989999999995</v>
      </c>
      <c r="E341">
        <f>IFERROR(VLOOKUP($A341,Price_Reference!$A$1:$C$758,3,FALSE),E340)</f>
        <v>45.5</v>
      </c>
      <c r="F341">
        <f>IFERROR(VLOOKUP($A341,Price_Reference!$A$1:$D$758,4,FALSE),F340)</f>
        <v>38.03</v>
      </c>
      <c r="G341">
        <f>VLOOKUP(A341,'[1]LGC_Spot (2)'!$M$1200:$N$2323,2,FALSE)</f>
        <v>56</v>
      </c>
    </row>
    <row r="342" spans="1:7" x14ac:dyDescent="0.25">
      <c r="A342" s="2">
        <f>'[1]ACCU Data'!$F1331</f>
        <v>45139</v>
      </c>
      <c r="B342">
        <f>VLOOKUP(A342,'[1]ACCU Data'!$F$990:$G$1463,2,FALSE)</f>
        <v>30.25</v>
      </c>
      <c r="C342">
        <f>VLOOKUP(A342,'[1]NZU Data (2)'!$G$2:$H$4483,2,FALSE)</f>
        <v>57.5</v>
      </c>
      <c r="D342">
        <f>IFERROR(VLOOKUP($A342,Price_Reference!$A$1:$C$758,2,FALSE),D341)</f>
        <v>84.16</v>
      </c>
      <c r="E342">
        <f>IFERROR(VLOOKUP($A342,Price_Reference!$A$1:$C$758,3,FALSE),E341)</f>
        <v>42.14</v>
      </c>
      <c r="F342">
        <f>IFERROR(VLOOKUP($A342,Price_Reference!$A$1:$D$758,4,FALSE),F341)</f>
        <v>37.43</v>
      </c>
      <c r="G342">
        <f>VLOOKUP(A342,'[1]LGC_Spot (2)'!$M$1200:$N$2323,2,FALSE)</f>
        <v>54.5</v>
      </c>
    </row>
    <row r="343" spans="1:7" x14ac:dyDescent="0.25">
      <c r="A343" s="2">
        <f>'[1]ACCU Data'!$F1332</f>
        <v>45140</v>
      </c>
      <c r="B343">
        <f>VLOOKUP(A343,'[1]ACCU Data'!$F$990:$G$1463,2,FALSE)</f>
        <v>30.25</v>
      </c>
      <c r="C343">
        <f>VLOOKUP(A343,'[1]NZU Data (2)'!$G$2:$H$4483,2,FALSE)</f>
        <v>57</v>
      </c>
      <c r="D343">
        <f>IFERROR(VLOOKUP($A343,Price_Reference!$A$1:$C$758,2,FALSE),D342)</f>
        <v>82.53</v>
      </c>
      <c r="E343">
        <f>IFERROR(VLOOKUP($A343,Price_Reference!$A$1:$C$758,3,FALSE),E342)</f>
        <v>40.6</v>
      </c>
      <c r="F343">
        <f>IFERROR(VLOOKUP($A343,Price_Reference!$A$1:$D$758,4,FALSE),F342)</f>
        <v>36.46</v>
      </c>
      <c r="G343">
        <f>VLOOKUP(A343,'[1]LGC_Spot (2)'!$M$1200:$N$2323,2,FALSE)</f>
        <v>54.5</v>
      </c>
    </row>
    <row r="344" spans="1:7" x14ac:dyDescent="0.25">
      <c r="A344" s="2">
        <f>'[1]ACCU Data'!$F1333</f>
        <v>45141</v>
      </c>
      <c r="B344">
        <f>VLOOKUP(A344,'[1]ACCU Data'!$F$990:$G$1463,2,FALSE)</f>
        <v>30.25</v>
      </c>
      <c r="C344">
        <f>VLOOKUP(A344,'[1]NZU Data (2)'!$G$2:$H$4483,2,FALSE)</f>
        <v>58</v>
      </c>
      <c r="D344">
        <f>IFERROR(VLOOKUP($A344,Price_Reference!$A$1:$C$758,2,FALSE),D343)</f>
        <v>83.86</v>
      </c>
      <c r="E344">
        <f>IFERROR(VLOOKUP($A344,Price_Reference!$A$1:$C$758,3,FALSE),E343)</f>
        <v>40.549999999999997</v>
      </c>
      <c r="F344">
        <f>IFERROR(VLOOKUP($A344,Price_Reference!$A$1:$D$758,4,FALSE),F343)</f>
        <v>36.450000000000003</v>
      </c>
      <c r="G344">
        <f>VLOOKUP(A344,'[1]LGC_Spot (2)'!$M$1200:$N$2323,2,FALSE)</f>
        <v>55.65</v>
      </c>
    </row>
    <row r="345" spans="1:7" x14ac:dyDescent="0.25">
      <c r="A345" s="2">
        <f>'[1]ACCU Data'!$F1334</f>
        <v>45142</v>
      </c>
      <c r="B345">
        <f>VLOOKUP(A345,'[1]ACCU Data'!$F$990:$G$1463,2,FALSE)</f>
        <v>30.15</v>
      </c>
      <c r="C345">
        <f>VLOOKUP(A345,'[1]NZU Data (2)'!$G$2:$H$4483,2,FALSE)</f>
        <v>58</v>
      </c>
      <c r="D345">
        <f>IFERROR(VLOOKUP($A345,Price_Reference!$A$1:$C$758,2,FALSE),D344)</f>
        <v>82.73</v>
      </c>
      <c r="E345">
        <f>IFERROR(VLOOKUP($A345,Price_Reference!$A$1:$C$758,3,FALSE),E344)</f>
        <v>41.23</v>
      </c>
      <c r="F345">
        <f>IFERROR(VLOOKUP($A345,Price_Reference!$A$1:$D$758,4,FALSE),F344)</f>
        <v>36.950000000000003</v>
      </c>
      <c r="G345">
        <f>VLOOKUP(A345,'[1]LGC_Spot (2)'!$M$1200:$N$2323,2,FALSE)</f>
        <v>57.5</v>
      </c>
    </row>
    <row r="346" spans="1:7" x14ac:dyDescent="0.25">
      <c r="A346" s="2">
        <f>'[1]ACCU Data'!$F1335</f>
        <v>45145</v>
      </c>
      <c r="B346">
        <f>VLOOKUP(A346,'[1]ACCU Data'!$F$990:$G$1463,2,FALSE)</f>
        <v>30.15</v>
      </c>
      <c r="C346">
        <f>VLOOKUP(A346,'[1]NZU Data (2)'!$G$2:$H$4483,2,FALSE)</f>
        <v>59.9</v>
      </c>
      <c r="D346">
        <f>IFERROR(VLOOKUP($A346,Price_Reference!$A$1:$C$758,2,FALSE),D345)</f>
        <v>81.759990000000002</v>
      </c>
      <c r="E346">
        <f>IFERROR(VLOOKUP($A346,Price_Reference!$A$1:$C$758,3,FALSE),E345)</f>
        <v>40.270000000000003</v>
      </c>
      <c r="F346">
        <f>IFERROR(VLOOKUP($A346,Price_Reference!$A$1:$D$758,4,FALSE),F345)</f>
        <v>37.5</v>
      </c>
      <c r="G346">
        <f>VLOOKUP(A346,'[1]LGC_Spot (2)'!$M$1200:$N$2323,2,FALSE)</f>
        <v>57.5</v>
      </c>
    </row>
    <row r="347" spans="1:7" x14ac:dyDescent="0.25">
      <c r="A347" s="2">
        <f>'[1]ACCU Data'!$F1336</f>
        <v>45146</v>
      </c>
      <c r="B347">
        <f>VLOOKUP(A347,'[1]ACCU Data'!$F$990:$G$1463,2,FALSE)</f>
        <v>30.15</v>
      </c>
      <c r="C347">
        <f>VLOOKUP(A347,'[1]NZU Data (2)'!$G$2:$H$4483,2,FALSE)</f>
        <v>60.25</v>
      </c>
      <c r="D347">
        <f>IFERROR(VLOOKUP($A347,Price_Reference!$A$1:$C$758,2,FALSE),D346)</f>
        <v>83.439989999999995</v>
      </c>
      <c r="E347">
        <f>IFERROR(VLOOKUP($A347,Price_Reference!$A$1:$C$758,3,FALSE),E346)</f>
        <v>40.53</v>
      </c>
      <c r="F347">
        <f>IFERROR(VLOOKUP($A347,Price_Reference!$A$1:$D$758,4,FALSE),F346)</f>
        <v>37.53</v>
      </c>
      <c r="G347">
        <f>VLOOKUP(A347,'[1]LGC_Spot (2)'!$M$1200:$N$2323,2,FALSE)</f>
        <v>57.5</v>
      </c>
    </row>
    <row r="348" spans="1:7" x14ac:dyDescent="0.25">
      <c r="A348" s="2">
        <f>'[1]ACCU Data'!$F1337</f>
        <v>45147</v>
      </c>
      <c r="B348">
        <f>VLOOKUP(A348,'[1]ACCU Data'!$F$990:$G$1463,2,FALSE)</f>
        <v>30.15</v>
      </c>
      <c r="C348">
        <f>VLOOKUP(A348,'[1]NZU Data (2)'!$G$2:$H$4483,2,FALSE)</f>
        <v>60.75</v>
      </c>
      <c r="D348">
        <f>IFERROR(VLOOKUP($A348,Price_Reference!$A$1:$C$758,2,FALSE),D347)</f>
        <v>83.03</v>
      </c>
      <c r="E348">
        <f>IFERROR(VLOOKUP($A348,Price_Reference!$A$1:$C$758,3,FALSE),E347)</f>
        <v>39.96</v>
      </c>
      <c r="F348">
        <f>IFERROR(VLOOKUP($A348,Price_Reference!$A$1:$D$758,4,FALSE),F347)</f>
        <v>37.42</v>
      </c>
      <c r="G348">
        <f>VLOOKUP(A348,'[1]LGC_Spot (2)'!$M$1200:$N$2323,2,FALSE)</f>
        <v>56.5</v>
      </c>
    </row>
    <row r="349" spans="1:7" x14ac:dyDescent="0.25">
      <c r="A349" s="2">
        <f>'[1]ACCU Data'!$F1338</f>
        <v>45148</v>
      </c>
      <c r="B349">
        <f>VLOOKUP(A349,'[1]ACCU Data'!$F$990:$G$1463,2,FALSE)</f>
        <v>32</v>
      </c>
      <c r="C349">
        <f>VLOOKUP(A349,'[1]NZU Data (2)'!$G$2:$H$4483,2,FALSE)</f>
        <v>59.95</v>
      </c>
      <c r="D349">
        <f>IFERROR(VLOOKUP($A349,Price_Reference!$A$1:$C$758,2,FALSE),D348)</f>
        <v>83.98</v>
      </c>
      <c r="E349">
        <f>IFERROR(VLOOKUP($A349,Price_Reference!$A$1:$C$758,3,FALSE),E348)</f>
        <v>39.76</v>
      </c>
      <c r="F349">
        <f>IFERROR(VLOOKUP($A349,Price_Reference!$A$1:$D$758,4,FALSE),F348)</f>
        <v>37.229999999999997</v>
      </c>
      <c r="G349">
        <f>VLOOKUP(A349,'[1]LGC_Spot (2)'!$M$1200:$N$2323,2,FALSE)</f>
        <v>56</v>
      </c>
    </row>
    <row r="350" spans="1:7" x14ac:dyDescent="0.25">
      <c r="A350" s="2">
        <f>'[1]ACCU Data'!$F1339</f>
        <v>45149</v>
      </c>
      <c r="B350">
        <f>VLOOKUP(A350,'[1]ACCU Data'!$F$990:$G$1463,2,FALSE)</f>
        <v>32</v>
      </c>
      <c r="C350">
        <f>VLOOKUP(A350,'[1]NZU Data (2)'!$G$2:$H$4483,2,FALSE)</f>
        <v>60.2</v>
      </c>
      <c r="D350">
        <f>IFERROR(VLOOKUP($A350,Price_Reference!$A$1:$C$758,2,FALSE),D349)</f>
        <v>85.82</v>
      </c>
      <c r="E350">
        <f>IFERROR(VLOOKUP($A350,Price_Reference!$A$1:$C$758,3,FALSE),E349)</f>
        <v>40.31</v>
      </c>
      <c r="F350">
        <f>IFERROR(VLOOKUP($A350,Price_Reference!$A$1:$D$758,4,FALSE),F349)</f>
        <v>36.9</v>
      </c>
      <c r="G350">
        <f>VLOOKUP(A350,'[1]LGC_Spot (2)'!$M$1200:$N$2323,2,FALSE)</f>
        <v>56.25</v>
      </c>
    </row>
    <row r="351" spans="1:7" x14ac:dyDescent="0.25">
      <c r="A351" s="2">
        <f>'[1]ACCU Data'!$F1340</f>
        <v>45152</v>
      </c>
      <c r="B351">
        <f>VLOOKUP(A351,'[1]ACCU Data'!$F$990:$G$1463,2,FALSE)</f>
        <v>32</v>
      </c>
      <c r="C351">
        <f>VLOOKUP(A351,'[1]NZU Data (2)'!$G$2:$H$4483,2,FALSE)</f>
        <v>60.5</v>
      </c>
      <c r="D351">
        <f>IFERROR(VLOOKUP($A351,Price_Reference!$A$1:$C$758,2,FALSE),D350)</f>
        <v>86.82</v>
      </c>
      <c r="E351">
        <f>IFERROR(VLOOKUP($A351,Price_Reference!$A$1:$C$758,3,FALSE),E350)</f>
        <v>40.159999999999997</v>
      </c>
      <c r="F351">
        <f>IFERROR(VLOOKUP($A351,Price_Reference!$A$1:$D$758,4,FALSE),F350)</f>
        <v>36.659999999999997</v>
      </c>
      <c r="G351">
        <f>VLOOKUP(A351,'[1]LGC_Spot (2)'!$M$1200:$N$2323,2,FALSE)</f>
        <v>56.25</v>
      </c>
    </row>
    <row r="352" spans="1:7" x14ac:dyDescent="0.25">
      <c r="A352" s="2">
        <f>'[1]ACCU Data'!$F1341</f>
        <v>45153</v>
      </c>
      <c r="B352">
        <f>VLOOKUP(A352,'[1]ACCU Data'!$F$990:$G$1463,2,FALSE)</f>
        <v>32.1</v>
      </c>
      <c r="C352">
        <f>VLOOKUP(A352,'[1]NZU Data (2)'!$G$2:$H$4483,2,FALSE)</f>
        <v>61.25</v>
      </c>
      <c r="D352">
        <f>IFERROR(VLOOKUP($A352,Price_Reference!$A$1:$C$758,2,FALSE),D351)</f>
        <v>86.189989999999995</v>
      </c>
      <c r="E352">
        <f>IFERROR(VLOOKUP($A352,Price_Reference!$A$1:$C$758,3,FALSE),E351)</f>
        <v>40.159999999999997</v>
      </c>
      <c r="F352">
        <f>IFERROR(VLOOKUP($A352,Price_Reference!$A$1:$D$758,4,FALSE),F351)</f>
        <v>36.54</v>
      </c>
      <c r="G352">
        <f>VLOOKUP(A352,'[1]LGC_Spot (2)'!$M$1200:$N$2323,2,FALSE)</f>
        <v>55.5</v>
      </c>
    </row>
    <row r="353" spans="1:7" x14ac:dyDescent="0.25">
      <c r="A353" s="2">
        <f>'[1]ACCU Data'!$F1342</f>
        <v>45154</v>
      </c>
      <c r="B353">
        <f>VLOOKUP(A353,'[1]ACCU Data'!$F$990:$G$1463,2,FALSE)</f>
        <v>32</v>
      </c>
      <c r="C353">
        <f>VLOOKUP(A353,'[1]NZU Data (2)'!$G$2:$H$4483,2,FALSE)</f>
        <v>61.4</v>
      </c>
      <c r="D353">
        <f>IFERROR(VLOOKUP($A353,Price_Reference!$A$1:$C$758,2,FALSE),D352)</f>
        <v>87.52</v>
      </c>
      <c r="E353">
        <f>IFERROR(VLOOKUP($A353,Price_Reference!$A$1:$C$758,3,FALSE),E352)</f>
        <v>40.950000000000003</v>
      </c>
      <c r="F353">
        <f>IFERROR(VLOOKUP($A353,Price_Reference!$A$1:$D$758,4,FALSE),F352)</f>
        <v>36.659999999999997</v>
      </c>
      <c r="G353">
        <f>VLOOKUP(A353,'[1]LGC_Spot (2)'!$M$1200:$N$2323,2,FALSE)</f>
        <v>55.5</v>
      </c>
    </row>
    <row r="354" spans="1:7" x14ac:dyDescent="0.25">
      <c r="A354" s="2">
        <f>'[1]ACCU Data'!$F1343</f>
        <v>45155</v>
      </c>
      <c r="B354">
        <f>VLOOKUP(A354,'[1]ACCU Data'!$F$990:$G$1463,2,FALSE)</f>
        <v>32</v>
      </c>
      <c r="C354">
        <f>VLOOKUP(A354,'[1]NZU Data (2)'!$G$2:$H$4483,2,FALSE)</f>
        <v>62.5</v>
      </c>
      <c r="D354">
        <f>IFERROR(VLOOKUP($A354,Price_Reference!$A$1:$C$758,2,FALSE),D353)</f>
        <v>87.88</v>
      </c>
      <c r="E354">
        <f>IFERROR(VLOOKUP($A354,Price_Reference!$A$1:$C$758,3,FALSE),E353)</f>
        <v>42.16</v>
      </c>
      <c r="F354">
        <f>IFERROR(VLOOKUP($A354,Price_Reference!$A$1:$D$758,4,FALSE),F353)</f>
        <v>36.770000000000003</v>
      </c>
      <c r="G354">
        <f>VLOOKUP(A354,'[1]LGC_Spot (2)'!$M$1200:$N$2323,2,FALSE)</f>
        <v>54.75</v>
      </c>
    </row>
    <row r="355" spans="1:7" x14ac:dyDescent="0.25">
      <c r="A355" s="2">
        <f>'[1]ACCU Data'!$F1344</f>
        <v>45156</v>
      </c>
      <c r="B355">
        <f>VLOOKUP(A355,'[1]ACCU Data'!$F$990:$G$1463,2,FALSE)</f>
        <v>31.8</v>
      </c>
      <c r="C355">
        <f>VLOOKUP(A355,'[1]NZU Data (2)'!$G$2:$H$4483,2,FALSE)</f>
        <v>65</v>
      </c>
      <c r="D355">
        <f>IFERROR(VLOOKUP($A355,Price_Reference!$A$1:$C$758,2,FALSE),D354)</f>
        <v>87.07</v>
      </c>
      <c r="E355">
        <f>IFERROR(VLOOKUP($A355,Price_Reference!$A$1:$C$758,3,FALSE),E354)</f>
        <v>43.39</v>
      </c>
      <c r="F355">
        <f>IFERROR(VLOOKUP($A355,Price_Reference!$A$1:$D$758,4,FALSE),F354)</f>
        <v>36.659999999999997</v>
      </c>
      <c r="G355">
        <f>VLOOKUP(A355,'[1]LGC_Spot (2)'!$M$1200:$N$2323,2,FALSE)</f>
        <v>55.5</v>
      </c>
    </row>
    <row r="356" spans="1:7" x14ac:dyDescent="0.25">
      <c r="A356" s="2">
        <f>'[1]ACCU Data'!$F1345</f>
        <v>45159</v>
      </c>
      <c r="B356">
        <f>VLOOKUP(A356,'[1]ACCU Data'!$F$990:$G$1463,2,FALSE)</f>
        <v>31.5</v>
      </c>
      <c r="C356">
        <f>VLOOKUP(A356,'[1]NZU Data (2)'!$G$2:$H$4483,2,FALSE)</f>
        <v>65.5</v>
      </c>
      <c r="D356">
        <f>IFERROR(VLOOKUP($A356,Price_Reference!$A$1:$C$758,2,FALSE),D355)</f>
        <v>86.93</v>
      </c>
      <c r="E356">
        <f>IFERROR(VLOOKUP($A356,Price_Reference!$A$1:$C$758,3,FALSE),E355)</f>
        <v>45.7</v>
      </c>
      <c r="F356">
        <f>IFERROR(VLOOKUP($A356,Price_Reference!$A$1:$D$758,4,FALSE),F355)</f>
        <v>36.64</v>
      </c>
      <c r="G356">
        <f>VLOOKUP(A356,'[1]LGC_Spot (2)'!$M$1200:$N$2323,2,FALSE)</f>
        <v>55.5</v>
      </c>
    </row>
    <row r="357" spans="1:7" x14ac:dyDescent="0.25">
      <c r="A357" s="2">
        <f>'[1]ACCU Data'!$F1346</f>
        <v>45160</v>
      </c>
      <c r="B357">
        <f>VLOOKUP(A357,'[1]ACCU Data'!$F$990:$G$1463,2,FALSE)</f>
        <v>31.5</v>
      </c>
      <c r="C357">
        <f>VLOOKUP(A357,'[1]NZU Data (2)'!$G$2:$H$4483,2,FALSE)</f>
        <v>65.5</v>
      </c>
      <c r="D357">
        <f>IFERROR(VLOOKUP($A357,Price_Reference!$A$1:$C$758,2,FALSE),D356)</f>
        <v>88.92</v>
      </c>
      <c r="E357">
        <f>IFERROR(VLOOKUP($A357,Price_Reference!$A$1:$C$758,3,FALSE),E356)</f>
        <v>50.31</v>
      </c>
      <c r="F357">
        <f>IFERROR(VLOOKUP($A357,Price_Reference!$A$1:$D$758,4,FALSE),F356)</f>
        <v>36.64</v>
      </c>
      <c r="G357">
        <f>VLOOKUP(A357,'[1]LGC_Spot (2)'!$M$1200:$N$2323,2,FALSE)</f>
        <v>55.25</v>
      </c>
    </row>
    <row r="358" spans="1:7" x14ac:dyDescent="0.25">
      <c r="A358" s="2">
        <f>'[1]ACCU Data'!$F1347</f>
        <v>45161</v>
      </c>
      <c r="B358">
        <f>VLOOKUP(A358,'[1]ACCU Data'!$F$990:$G$1463,2,FALSE)</f>
        <v>31.5</v>
      </c>
      <c r="C358">
        <f>VLOOKUP(A358,'[1]NZU Data (2)'!$G$2:$H$4483,2,FALSE)</f>
        <v>66.25</v>
      </c>
      <c r="D358">
        <f>IFERROR(VLOOKUP($A358,Price_Reference!$A$1:$C$758,2,FALSE),D357)</f>
        <v>87.31</v>
      </c>
      <c r="E358">
        <f>IFERROR(VLOOKUP($A358,Price_Reference!$A$1:$C$758,3,FALSE),E357)</f>
        <v>49.88</v>
      </c>
      <c r="F358">
        <f>IFERROR(VLOOKUP($A358,Price_Reference!$A$1:$D$758,4,FALSE),F357)</f>
        <v>37.6</v>
      </c>
      <c r="G358">
        <f>VLOOKUP(A358,'[1]LGC_Spot (2)'!$M$1200:$N$2323,2,FALSE)</f>
        <v>54.25</v>
      </c>
    </row>
    <row r="359" spans="1:7" x14ac:dyDescent="0.25">
      <c r="A359" s="2">
        <f>'[1]ACCU Data'!$F1348</f>
        <v>45162</v>
      </c>
      <c r="B359">
        <f>VLOOKUP(A359,'[1]ACCU Data'!$F$990:$G$1463,2,FALSE)</f>
        <v>31.5</v>
      </c>
      <c r="C359">
        <f>VLOOKUP(A359,'[1]NZU Data (2)'!$G$2:$H$4483,2,FALSE)</f>
        <v>66.75</v>
      </c>
      <c r="D359">
        <f>IFERROR(VLOOKUP($A359,Price_Reference!$A$1:$C$758,2,FALSE),D358)</f>
        <v>84.939989999999995</v>
      </c>
      <c r="E359">
        <f>IFERROR(VLOOKUP($A359,Price_Reference!$A$1:$C$758,3,FALSE),E358)</f>
        <v>47.32</v>
      </c>
      <c r="F359">
        <f>IFERROR(VLOOKUP($A359,Price_Reference!$A$1:$D$758,4,FALSE),F358)</f>
        <v>37.31</v>
      </c>
      <c r="G359">
        <f>VLOOKUP(A359,'[1]LGC_Spot (2)'!$M$1200:$N$2323,2,FALSE)</f>
        <v>54</v>
      </c>
    </row>
    <row r="360" spans="1:7" x14ac:dyDescent="0.25">
      <c r="A360" s="2">
        <f>'[1]ACCU Data'!$F1349</f>
        <v>45163</v>
      </c>
      <c r="B360">
        <f>VLOOKUP(A360,'[1]ACCU Data'!$F$990:$G$1463,2,FALSE)</f>
        <v>31.25</v>
      </c>
      <c r="C360">
        <f>VLOOKUP(A360,'[1]NZU Data (2)'!$G$2:$H$4483,2,FALSE)</f>
        <v>67</v>
      </c>
      <c r="D360">
        <f>IFERROR(VLOOKUP($A360,Price_Reference!$A$1:$C$758,2,FALSE),D359)</f>
        <v>84.5</v>
      </c>
      <c r="E360">
        <f>IFERROR(VLOOKUP($A360,Price_Reference!$A$1:$C$758,3,FALSE),E359)</f>
        <v>48.03</v>
      </c>
      <c r="F360">
        <f>IFERROR(VLOOKUP($A360,Price_Reference!$A$1:$D$758,4,FALSE),F359)</f>
        <v>37.200000000000003</v>
      </c>
      <c r="G360">
        <f>VLOOKUP(A360,'[1]LGC_Spot (2)'!$M$1200:$N$2323,2,FALSE)</f>
        <v>54</v>
      </c>
    </row>
    <row r="361" spans="1:7" x14ac:dyDescent="0.25">
      <c r="A361" s="2">
        <f>'[1]ACCU Data'!$F1350</f>
        <v>45166</v>
      </c>
      <c r="B361">
        <f>VLOOKUP(A361,'[1]ACCU Data'!$F$990:$G$1463,2,FALSE)</f>
        <v>31.25</v>
      </c>
      <c r="C361">
        <f>VLOOKUP(A361,'[1]NZU Data (2)'!$G$2:$H$4483,2,FALSE)</f>
        <v>67</v>
      </c>
      <c r="D361">
        <f>IFERROR(VLOOKUP($A361,Price_Reference!$A$1:$C$758,2,FALSE),D360)</f>
        <v>84.79</v>
      </c>
      <c r="E361">
        <f>IFERROR(VLOOKUP($A361,Price_Reference!$A$1:$C$758,3,FALSE),E360)</f>
        <v>48.03</v>
      </c>
      <c r="F361">
        <f>IFERROR(VLOOKUP($A361,Price_Reference!$A$1:$D$758,4,FALSE),F360)</f>
        <v>36.93</v>
      </c>
      <c r="G361">
        <f>VLOOKUP(A361,'[1]LGC_Spot (2)'!$M$1200:$N$2323,2,FALSE)</f>
        <v>54</v>
      </c>
    </row>
    <row r="362" spans="1:7" x14ac:dyDescent="0.25">
      <c r="A362" s="2">
        <f>'[1]ACCU Data'!$F1351</f>
        <v>45167</v>
      </c>
      <c r="B362">
        <f>VLOOKUP(A362,'[1]ACCU Data'!$F$990:$G$1463,2,FALSE)</f>
        <v>31.25</v>
      </c>
      <c r="C362">
        <f>VLOOKUP(A362,'[1]NZU Data (2)'!$G$2:$H$4483,2,FALSE)</f>
        <v>68.5</v>
      </c>
      <c r="D362">
        <f>IFERROR(VLOOKUP($A362,Price_Reference!$A$1:$C$758,2,FALSE),D361)</f>
        <v>83.88</v>
      </c>
      <c r="E362">
        <f>IFERROR(VLOOKUP($A362,Price_Reference!$A$1:$C$758,3,FALSE),E361)</f>
        <v>47.29</v>
      </c>
      <c r="F362">
        <f>IFERROR(VLOOKUP($A362,Price_Reference!$A$1:$D$758,4,FALSE),F361)</f>
        <v>37.26</v>
      </c>
      <c r="G362">
        <f>VLOOKUP(A362,'[1]LGC_Spot (2)'!$M$1200:$N$2323,2,FALSE)</f>
        <v>54</v>
      </c>
    </row>
    <row r="363" spans="1:7" x14ac:dyDescent="0.25">
      <c r="A363" s="2">
        <f>'[1]ACCU Data'!$F1352</f>
        <v>45168</v>
      </c>
      <c r="B363">
        <f>VLOOKUP(A363,'[1]ACCU Data'!$F$990:$G$1463,2,FALSE)</f>
        <v>28.75</v>
      </c>
      <c r="C363">
        <f>VLOOKUP(A363,'[1]NZU Data (2)'!$G$2:$H$4483,2,FALSE)</f>
        <v>69.5</v>
      </c>
      <c r="D363">
        <f>IFERROR(VLOOKUP($A363,Price_Reference!$A$1:$C$758,2,FALSE),D362)</f>
        <v>85.35</v>
      </c>
      <c r="E363">
        <f>IFERROR(VLOOKUP($A363,Price_Reference!$A$1:$C$758,3,FALSE),E362)</f>
        <v>47.21</v>
      </c>
      <c r="F363">
        <f>IFERROR(VLOOKUP($A363,Price_Reference!$A$1:$D$758,4,FALSE),F362)</f>
        <v>37.58</v>
      </c>
      <c r="G363">
        <f>VLOOKUP(A363,'[1]LGC_Spot (2)'!$M$1200:$N$2323,2,FALSE)</f>
        <v>53.75</v>
      </c>
    </row>
    <row r="364" spans="1:7" x14ac:dyDescent="0.25">
      <c r="A364" s="2">
        <f>'[1]ACCU Data'!$F1353</f>
        <v>45169</v>
      </c>
      <c r="B364">
        <f>VLOOKUP(A364,'[1]ACCU Data'!$F$990:$G$1463,2,FALSE)</f>
        <v>31</v>
      </c>
      <c r="C364">
        <f>VLOOKUP(A364,'[1]NZU Data (2)'!$G$2:$H$4483,2,FALSE)</f>
        <v>70.5</v>
      </c>
      <c r="D364">
        <f>IFERROR(VLOOKUP($A364,Price_Reference!$A$1:$C$758,2,FALSE),D363)</f>
        <v>84.86</v>
      </c>
      <c r="E364">
        <f>IFERROR(VLOOKUP($A364,Price_Reference!$A$1:$C$758,3,FALSE),E363)</f>
        <v>47.26</v>
      </c>
      <c r="F364">
        <f>IFERROR(VLOOKUP($A364,Price_Reference!$A$1:$D$758,4,FALSE),F363)</f>
        <v>37.71</v>
      </c>
      <c r="G364">
        <f>VLOOKUP(A364,'[1]LGC_Spot (2)'!$M$1200:$N$2323,2,FALSE)</f>
        <v>54</v>
      </c>
    </row>
    <row r="365" spans="1:7" x14ac:dyDescent="0.25">
      <c r="A365" s="2">
        <f>'[1]ACCU Data'!$F1354</f>
        <v>45170</v>
      </c>
      <c r="B365">
        <f>VLOOKUP(A365,'[1]ACCU Data'!$F$990:$G$1463,2,FALSE)</f>
        <v>31</v>
      </c>
      <c r="C365">
        <f>VLOOKUP(A365,'[1]NZU Data (2)'!$G$2:$H$4483,2,FALSE)</f>
        <v>71</v>
      </c>
      <c r="D365">
        <f>IFERROR(VLOOKUP($A365,Price_Reference!$A$1:$C$758,2,FALSE),D364)</f>
        <v>84.37</v>
      </c>
      <c r="E365">
        <f>IFERROR(VLOOKUP($A365,Price_Reference!$A$1:$C$758,3,FALSE),E364)</f>
        <v>45.21</v>
      </c>
      <c r="F365">
        <f>IFERROR(VLOOKUP($A365,Price_Reference!$A$1:$D$758,4,FALSE),F364)</f>
        <v>37.57</v>
      </c>
      <c r="G365">
        <f>VLOOKUP(A365,'[1]LGC_Spot (2)'!$M$1200:$N$2323,2,FALSE)</f>
        <v>54.25</v>
      </c>
    </row>
    <row r="366" spans="1:7" x14ac:dyDescent="0.25">
      <c r="A366" s="2">
        <f>'[1]ACCU Data'!$F1355</f>
        <v>45173</v>
      </c>
      <c r="B366">
        <f>VLOOKUP(A366,'[1]ACCU Data'!$F$990:$G$1463,2,FALSE)</f>
        <v>30.25</v>
      </c>
      <c r="C366">
        <f>VLOOKUP(A366,'[1]NZU Data (2)'!$G$2:$H$4483,2,FALSE)</f>
        <v>70.849999999999994</v>
      </c>
      <c r="D366">
        <f>IFERROR(VLOOKUP($A366,Price_Reference!$A$1:$C$758,2,FALSE),D365)</f>
        <v>83.259990000000002</v>
      </c>
      <c r="E366">
        <f>IFERROR(VLOOKUP($A366,Price_Reference!$A$1:$C$758,3,FALSE),E365)</f>
        <v>44.59</v>
      </c>
      <c r="F366">
        <f>IFERROR(VLOOKUP($A366,Price_Reference!$A$1:$D$758,4,FALSE),F365)</f>
        <v>37.57</v>
      </c>
      <c r="G366">
        <f>VLOOKUP(A366,'[1]LGC_Spot (2)'!$M$1200:$N$2323,2,FALSE)</f>
        <v>54</v>
      </c>
    </row>
    <row r="367" spans="1:7" x14ac:dyDescent="0.25">
      <c r="A367" s="2">
        <f>'[1]ACCU Data'!$F1356</f>
        <v>45174</v>
      </c>
      <c r="B367">
        <f>VLOOKUP(A367,'[1]ACCU Data'!$F$990:$G$1463,2,FALSE)</f>
        <v>28.75</v>
      </c>
      <c r="C367">
        <f>VLOOKUP(A367,'[1]NZU Data (2)'!$G$2:$H$4483,2,FALSE)</f>
        <v>70.25</v>
      </c>
      <c r="D367">
        <f>IFERROR(VLOOKUP($A367,Price_Reference!$A$1:$C$758,2,FALSE),D366)</f>
        <v>82.95</v>
      </c>
      <c r="E367">
        <f>IFERROR(VLOOKUP($A367,Price_Reference!$A$1:$C$758,3,FALSE),E366)</f>
        <v>44.04</v>
      </c>
      <c r="F367">
        <f>IFERROR(VLOOKUP($A367,Price_Reference!$A$1:$D$758,4,FALSE),F366)</f>
        <v>37.799999999999997</v>
      </c>
      <c r="G367">
        <f>VLOOKUP(A367,'[1]LGC_Spot (2)'!$M$1200:$N$2323,2,FALSE)</f>
        <v>54</v>
      </c>
    </row>
    <row r="368" spans="1:7" x14ac:dyDescent="0.25">
      <c r="A368" s="2">
        <f>'[1]ACCU Data'!$F1357</f>
        <v>45175</v>
      </c>
      <c r="B368">
        <f>VLOOKUP(A368,'[1]ACCU Data'!$F$990:$G$1463,2,FALSE)</f>
        <v>29</v>
      </c>
      <c r="C368">
        <f>VLOOKUP(A368,'[1]NZU Data (2)'!$G$2:$H$4483,2,FALSE)</f>
        <v>71.099998474121094</v>
      </c>
      <c r="D368">
        <f>IFERROR(VLOOKUP($A368,Price_Reference!$A$1:$C$758,2,FALSE),D367)</f>
        <v>82.79</v>
      </c>
      <c r="E368">
        <f>IFERROR(VLOOKUP($A368,Price_Reference!$A$1:$C$758,3,FALSE),E367)</f>
        <v>43.62</v>
      </c>
      <c r="F368">
        <f>IFERROR(VLOOKUP($A368,Price_Reference!$A$1:$D$758,4,FALSE),F367)</f>
        <v>37.9</v>
      </c>
      <c r="G368">
        <f>VLOOKUP(A368,'[1]LGC_Spot (2)'!$M$1200:$N$2323,2,FALSE)</f>
        <v>54.25</v>
      </c>
    </row>
    <row r="369" spans="1:7" x14ac:dyDescent="0.25">
      <c r="A369" s="2">
        <f>'[1]ACCU Data'!$F1358</f>
        <v>45176</v>
      </c>
      <c r="B369">
        <f>VLOOKUP(A369,'[1]ACCU Data'!$F$990:$G$1463,2,FALSE)</f>
        <v>29</v>
      </c>
      <c r="C369">
        <f>VLOOKUP(A369,'[1]NZU Data (2)'!$G$2:$H$4483,2,FALSE)</f>
        <v>71.75</v>
      </c>
      <c r="D369">
        <f>IFERROR(VLOOKUP($A369,Price_Reference!$A$1:$C$758,2,FALSE),D368)</f>
        <v>82.05</v>
      </c>
      <c r="E369">
        <f>IFERROR(VLOOKUP($A369,Price_Reference!$A$1:$C$758,3,FALSE),E368)</f>
        <v>42.91</v>
      </c>
      <c r="F369">
        <f>IFERROR(VLOOKUP($A369,Price_Reference!$A$1:$D$758,4,FALSE),F368)</f>
        <v>37.909999999999997</v>
      </c>
      <c r="G369">
        <f>VLOOKUP(A369,'[1]LGC_Spot (2)'!$M$1200:$N$2323,2,FALSE)</f>
        <v>54.25</v>
      </c>
    </row>
    <row r="370" spans="1:7" x14ac:dyDescent="0.25">
      <c r="A370" s="2">
        <f>'[1]ACCU Data'!$F1359</f>
        <v>45177</v>
      </c>
      <c r="B370">
        <f>VLOOKUP(A370,'[1]ACCU Data'!$F$990:$G$1463,2,FALSE)</f>
        <v>29</v>
      </c>
      <c r="C370">
        <f>VLOOKUP(A370,'[1]NZU Data (2)'!$G$2:$H$4483,2,FALSE)</f>
        <v>73</v>
      </c>
      <c r="D370">
        <f>IFERROR(VLOOKUP($A370,Price_Reference!$A$1:$C$758,2,FALSE),D369)</f>
        <v>80.650000000000006</v>
      </c>
      <c r="E370">
        <f>IFERROR(VLOOKUP($A370,Price_Reference!$A$1:$C$758,3,FALSE),E369)</f>
        <v>42.21</v>
      </c>
      <c r="F370">
        <f>IFERROR(VLOOKUP($A370,Price_Reference!$A$1:$D$758,4,FALSE),F369)</f>
        <v>37.96</v>
      </c>
      <c r="G370">
        <f>VLOOKUP(A370,'[1]LGC_Spot (2)'!$M$1200:$N$2323,2,FALSE)</f>
        <v>54</v>
      </c>
    </row>
    <row r="371" spans="1:7" x14ac:dyDescent="0.25">
      <c r="A371" s="2">
        <f>'[1]ACCU Data'!$F1360</f>
        <v>45180</v>
      </c>
      <c r="B371">
        <f>VLOOKUP(A371,'[1]ACCU Data'!$F$990:$G$1463,2,FALSE)</f>
        <v>31</v>
      </c>
      <c r="C371">
        <f>VLOOKUP(A371,'[1]NZU Data (2)'!$G$2:$H$4483,2,FALSE)</f>
        <v>73</v>
      </c>
      <c r="D371">
        <f>IFERROR(VLOOKUP($A371,Price_Reference!$A$1:$C$758,2,FALSE),D370)</f>
        <v>80.8</v>
      </c>
      <c r="E371">
        <f>IFERROR(VLOOKUP($A371,Price_Reference!$A$1:$C$758,3,FALSE),E370)</f>
        <v>40.450000000000003</v>
      </c>
      <c r="F371">
        <f>IFERROR(VLOOKUP($A371,Price_Reference!$A$1:$D$758,4,FALSE),F370)</f>
        <v>38.18</v>
      </c>
      <c r="G371">
        <f>VLOOKUP(A371,'[1]LGC_Spot (2)'!$M$1200:$N$2323,2,FALSE)</f>
        <v>54</v>
      </c>
    </row>
    <row r="372" spans="1:7" x14ac:dyDescent="0.25">
      <c r="A372" s="2">
        <f>'[1]ACCU Data'!$F1361</f>
        <v>45181</v>
      </c>
      <c r="B372">
        <f>VLOOKUP(A372,'[1]ACCU Data'!$F$990:$G$1463,2,FALSE)</f>
        <v>31</v>
      </c>
      <c r="C372">
        <f>VLOOKUP(A372,'[1]NZU Data (2)'!$G$2:$H$4483,2,FALSE)</f>
        <v>72.599999999999994</v>
      </c>
      <c r="D372">
        <f>IFERROR(VLOOKUP($A372,Price_Reference!$A$1:$C$758,2,FALSE),D371)</f>
        <v>80.23</v>
      </c>
      <c r="E372">
        <f>IFERROR(VLOOKUP($A372,Price_Reference!$A$1:$C$758,3,FALSE),E371)</f>
        <v>39.35</v>
      </c>
      <c r="F372">
        <f>IFERROR(VLOOKUP($A372,Price_Reference!$A$1:$D$758,4,FALSE),F371)</f>
        <v>38.31</v>
      </c>
      <c r="G372">
        <f>VLOOKUP(A372,'[1]LGC_Spot (2)'!$M$1200:$N$2323,2,FALSE)</f>
        <v>53.25</v>
      </c>
    </row>
    <row r="373" spans="1:7" x14ac:dyDescent="0.25">
      <c r="A373" s="2">
        <f>'[1]ACCU Data'!$F1362</f>
        <v>45182</v>
      </c>
      <c r="B373">
        <f>VLOOKUP(A373,'[1]ACCU Data'!$F$990:$G$1463,2,FALSE)</f>
        <v>31</v>
      </c>
      <c r="C373">
        <f>VLOOKUP(A373,'[1]NZU Data (2)'!$G$2:$H$4483,2,FALSE)</f>
        <v>72.174999999999997</v>
      </c>
      <c r="D373">
        <f>IFERROR(VLOOKUP($A373,Price_Reference!$A$1:$C$758,2,FALSE),D372)</f>
        <v>82.15</v>
      </c>
      <c r="E373">
        <f>IFERROR(VLOOKUP($A373,Price_Reference!$A$1:$C$758,3,FALSE),E372)</f>
        <v>39.03</v>
      </c>
      <c r="F373">
        <f>IFERROR(VLOOKUP($A373,Price_Reference!$A$1:$D$758,4,FALSE),F372)</f>
        <v>38.340000000000003</v>
      </c>
      <c r="G373">
        <f>VLOOKUP(A373,'[1]LGC_Spot (2)'!$M$1200:$N$2323,2,FALSE)</f>
        <v>53</v>
      </c>
    </row>
    <row r="374" spans="1:7" x14ac:dyDescent="0.25">
      <c r="A374" s="2">
        <f>'[1]ACCU Data'!$F1363</f>
        <v>45183</v>
      </c>
      <c r="B374">
        <f>VLOOKUP(A374,'[1]ACCU Data'!$F$990:$G$1463,2,FALSE)</f>
        <v>31</v>
      </c>
      <c r="C374">
        <f>VLOOKUP(A374,'[1]NZU Data (2)'!$G$2:$H$4483,2,FALSE)</f>
        <v>71.75</v>
      </c>
      <c r="D374">
        <f>IFERROR(VLOOKUP($A374,Price_Reference!$A$1:$C$758,2,FALSE),D373)</f>
        <v>82.23</v>
      </c>
      <c r="E374">
        <f>IFERROR(VLOOKUP($A374,Price_Reference!$A$1:$C$758,3,FALSE),E373)</f>
        <v>39.01</v>
      </c>
      <c r="F374">
        <f>IFERROR(VLOOKUP($A374,Price_Reference!$A$1:$D$758,4,FALSE),F373)</f>
        <v>38.4</v>
      </c>
      <c r="G374">
        <f>VLOOKUP(A374,'[1]LGC_Spot (2)'!$M$1200:$N$2323,2,FALSE)</f>
        <v>52.5</v>
      </c>
    </row>
    <row r="375" spans="1:7" x14ac:dyDescent="0.25">
      <c r="A375" s="2">
        <f>'[1]ACCU Data'!$F1364</f>
        <v>45184</v>
      </c>
      <c r="B375">
        <f>VLOOKUP(A375,'[1]ACCU Data'!$F$990:$G$1463,2,FALSE)</f>
        <v>31</v>
      </c>
      <c r="C375">
        <f>VLOOKUP(A375,'[1]NZU Data (2)'!$G$2:$H$4483,2,FALSE)</f>
        <v>69.75</v>
      </c>
      <c r="D375">
        <f>IFERROR(VLOOKUP($A375,Price_Reference!$A$1:$C$758,2,FALSE),D374)</f>
        <v>81.439989999999995</v>
      </c>
      <c r="E375">
        <f>IFERROR(VLOOKUP($A375,Price_Reference!$A$1:$C$758,3,FALSE),E374)</f>
        <v>38.32</v>
      </c>
      <c r="F375">
        <f>IFERROR(VLOOKUP($A375,Price_Reference!$A$1:$D$758,4,FALSE),F374)</f>
        <v>38.21</v>
      </c>
      <c r="G375">
        <f>VLOOKUP(A375,'[1]LGC_Spot (2)'!$M$1200:$N$2323,2,FALSE)</f>
        <v>52.5</v>
      </c>
    </row>
    <row r="376" spans="1:7" x14ac:dyDescent="0.25">
      <c r="A376" s="2">
        <f>'[1]ACCU Data'!$F1365</f>
        <v>45187</v>
      </c>
      <c r="B376">
        <f>VLOOKUP(A376,'[1]ACCU Data'!$F$990:$G$1463,2,FALSE)</f>
        <v>30.5</v>
      </c>
      <c r="C376">
        <f>VLOOKUP(A376,'[1]NZU Data (2)'!$G$2:$H$4483,2,FALSE)</f>
        <v>68</v>
      </c>
      <c r="D376">
        <f>IFERROR(VLOOKUP($A376,Price_Reference!$A$1:$C$758,2,FALSE),D375)</f>
        <v>79.989999999999995</v>
      </c>
      <c r="E376">
        <f>IFERROR(VLOOKUP($A376,Price_Reference!$A$1:$C$758,3,FALSE),E375)</f>
        <v>36.619999999999997</v>
      </c>
      <c r="F376">
        <f>IFERROR(VLOOKUP($A376,Price_Reference!$A$1:$D$758,4,FALSE),F375)</f>
        <v>37.909999999999997</v>
      </c>
      <c r="G376">
        <f>VLOOKUP(A376,'[1]LGC_Spot (2)'!$M$1200:$N$2323,2,FALSE)</f>
        <v>52.5</v>
      </c>
    </row>
    <row r="377" spans="1:7" x14ac:dyDescent="0.25">
      <c r="A377" s="2">
        <f>'[1]ACCU Data'!$F1366</f>
        <v>45188</v>
      </c>
      <c r="B377">
        <f>VLOOKUP(A377,'[1]ACCU Data'!$F$990:$G$1463,2,FALSE)</f>
        <v>31</v>
      </c>
      <c r="C377">
        <f>VLOOKUP(A377,'[1]NZU Data (2)'!$G$2:$H$4483,2,FALSE)</f>
        <v>66</v>
      </c>
      <c r="D377">
        <f>IFERROR(VLOOKUP($A377,Price_Reference!$A$1:$C$758,2,FALSE),D376)</f>
        <v>80.36</v>
      </c>
      <c r="E377">
        <f>IFERROR(VLOOKUP($A377,Price_Reference!$A$1:$C$758,3,FALSE),E376)</f>
        <v>36.57</v>
      </c>
      <c r="F377">
        <f>IFERROR(VLOOKUP($A377,Price_Reference!$A$1:$D$758,4,FALSE),F376)</f>
        <v>38.020000000000003</v>
      </c>
      <c r="G377">
        <f>VLOOKUP(A377,'[1]LGC_Spot (2)'!$M$1200:$N$2323,2,FALSE)</f>
        <v>52.25</v>
      </c>
    </row>
    <row r="378" spans="1:7" x14ac:dyDescent="0.25">
      <c r="A378" s="2">
        <f>'[1]ACCU Data'!$F1367</f>
        <v>45189</v>
      </c>
      <c r="B378">
        <f>VLOOKUP(A378,'[1]ACCU Data'!$F$990:$G$1463,2,FALSE)</f>
        <v>30.75</v>
      </c>
      <c r="C378">
        <f>VLOOKUP(A378,'[1]NZU Data (2)'!$G$2:$H$4483,2,FALSE)</f>
        <v>66.5</v>
      </c>
      <c r="D378">
        <f>IFERROR(VLOOKUP($A378,Price_Reference!$A$1:$C$758,2,FALSE),D377)</f>
        <v>81.92</v>
      </c>
      <c r="E378">
        <f>IFERROR(VLOOKUP($A378,Price_Reference!$A$1:$C$758,3,FALSE),E377)</f>
        <v>35.68</v>
      </c>
      <c r="F378">
        <f>IFERROR(VLOOKUP($A378,Price_Reference!$A$1:$D$758,4,FALSE),F377)</f>
        <v>38.1</v>
      </c>
      <c r="G378">
        <f>VLOOKUP(A378,'[1]LGC_Spot (2)'!$M$1200:$N$2323,2,FALSE)</f>
        <v>52.25</v>
      </c>
    </row>
    <row r="379" spans="1:7" x14ac:dyDescent="0.25">
      <c r="A379" s="2">
        <f>'[1]ACCU Data'!$F1368</f>
        <v>45190</v>
      </c>
      <c r="B379">
        <f>VLOOKUP(A379,'[1]ACCU Data'!$F$990:$G$1463,2,FALSE)</f>
        <v>30.85</v>
      </c>
      <c r="C379">
        <f>VLOOKUP(A379,'[1]NZU Data (2)'!$G$2:$H$4483,2,FALSE)</f>
        <v>65.599999999999994</v>
      </c>
      <c r="D379">
        <f>IFERROR(VLOOKUP($A379,Price_Reference!$A$1:$C$758,2,FALSE),D378)</f>
        <v>83.23</v>
      </c>
      <c r="E379">
        <f>IFERROR(VLOOKUP($A379,Price_Reference!$A$1:$C$758,3,FALSE),E378)</f>
        <v>34.229999999999997</v>
      </c>
      <c r="F379">
        <f>IFERROR(VLOOKUP($A379,Price_Reference!$A$1:$D$758,4,FALSE),F378)</f>
        <v>38.020000000000003</v>
      </c>
      <c r="G379">
        <f>VLOOKUP(A379,'[1]LGC_Spot (2)'!$M$1200:$N$2323,2,FALSE)</f>
        <v>52</v>
      </c>
    </row>
    <row r="380" spans="1:7" x14ac:dyDescent="0.25">
      <c r="A380" s="2">
        <f>'[1]ACCU Data'!$F1369</f>
        <v>45191</v>
      </c>
      <c r="B380">
        <f>VLOOKUP(A380,'[1]ACCU Data'!$F$990:$G$1463,2,FALSE)</f>
        <v>30.85</v>
      </c>
      <c r="C380">
        <f>VLOOKUP(A380,'[1]NZU Data (2)'!$G$2:$H$4483,2,FALSE)</f>
        <v>65.25</v>
      </c>
      <c r="D380">
        <f>IFERROR(VLOOKUP($A380,Price_Reference!$A$1:$C$758,2,FALSE),D379)</f>
        <v>84.56</v>
      </c>
      <c r="E380">
        <f>IFERROR(VLOOKUP($A380,Price_Reference!$A$1:$C$758,3,FALSE),E379)</f>
        <v>36.619999999999997</v>
      </c>
      <c r="F380">
        <f>IFERROR(VLOOKUP($A380,Price_Reference!$A$1:$D$758,4,FALSE),F379)</f>
        <v>38.119999999999997</v>
      </c>
      <c r="G380">
        <f>VLOOKUP(A380,'[1]LGC_Spot (2)'!$M$1200:$N$2323,2,FALSE)</f>
        <v>51.75</v>
      </c>
    </row>
    <row r="381" spans="1:7" x14ac:dyDescent="0.25">
      <c r="A381" s="2">
        <f>'[1]ACCU Data'!$F1370</f>
        <v>45194</v>
      </c>
      <c r="B381">
        <f>VLOOKUP(A381,'[1]ACCU Data'!$F$990:$G$1463,2,FALSE)</f>
        <v>30.75</v>
      </c>
      <c r="C381">
        <f>VLOOKUP(A381,'[1]NZU Data (2)'!$G$2:$H$4483,2,FALSE)</f>
        <v>64</v>
      </c>
      <c r="D381">
        <f>IFERROR(VLOOKUP($A381,Price_Reference!$A$1:$C$758,2,FALSE),D380)</f>
        <v>84.37</v>
      </c>
      <c r="E381">
        <f>IFERROR(VLOOKUP($A381,Price_Reference!$A$1:$C$758,3,FALSE),E380)</f>
        <v>35.869999999999997</v>
      </c>
      <c r="F381">
        <f>IFERROR(VLOOKUP($A381,Price_Reference!$A$1:$D$758,4,FALSE),F380)</f>
        <v>37.869999999999997</v>
      </c>
      <c r="G381">
        <f>VLOOKUP(A381,'[1]LGC_Spot (2)'!$M$1200:$N$2323,2,FALSE)</f>
        <v>51.75</v>
      </c>
    </row>
    <row r="382" spans="1:7" x14ac:dyDescent="0.25">
      <c r="A382" s="2">
        <f>'[1]ACCU Data'!$F1371</f>
        <v>45195</v>
      </c>
      <c r="B382">
        <f>VLOOKUP(A382,'[1]ACCU Data'!$F$990:$G$1463,2,FALSE)</f>
        <v>30.5</v>
      </c>
      <c r="C382">
        <f>VLOOKUP(A382,'[1]NZU Data (2)'!$G$2:$H$4483,2,FALSE)</f>
        <v>64</v>
      </c>
      <c r="D382">
        <f>IFERROR(VLOOKUP($A382,Price_Reference!$A$1:$C$758,2,FALSE),D381)</f>
        <v>82.92</v>
      </c>
      <c r="E382">
        <f>IFERROR(VLOOKUP($A382,Price_Reference!$A$1:$C$758,3,FALSE),E381)</f>
        <v>35.700000000000003</v>
      </c>
      <c r="F382">
        <f>IFERROR(VLOOKUP($A382,Price_Reference!$A$1:$D$758,4,FALSE),F381)</f>
        <v>37.65</v>
      </c>
      <c r="G382">
        <f>VLOOKUP(A382,'[1]LGC_Spot (2)'!$M$1200:$N$2323,2,FALSE)</f>
        <v>51.75</v>
      </c>
    </row>
    <row r="383" spans="1:7" x14ac:dyDescent="0.25">
      <c r="A383" s="2">
        <f>'[1]ACCU Data'!$F1372</f>
        <v>45196</v>
      </c>
      <c r="B383">
        <f>VLOOKUP(A383,'[1]ACCU Data'!$F$990:$G$1463,2,FALSE)</f>
        <v>30.5</v>
      </c>
      <c r="C383">
        <f>VLOOKUP(A383,'[1]NZU Data (2)'!$G$2:$H$4483,2,FALSE)</f>
        <v>64.25</v>
      </c>
      <c r="D383">
        <f>IFERROR(VLOOKUP($A383,Price_Reference!$A$1:$C$758,2,FALSE),D382)</f>
        <v>82.29</v>
      </c>
      <c r="E383">
        <f>IFERROR(VLOOKUP($A383,Price_Reference!$A$1:$C$758,3,FALSE),E382)</f>
        <v>36.270000000000003</v>
      </c>
      <c r="F383">
        <f>IFERROR(VLOOKUP($A383,Price_Reference!$A$1:$D$758,4,FALSE),F382)</f>
        <v>37.51</v>
      </c>
      <c r="G383">
        <f>VLOOKUP(A383,'[1]LGC_Spot (2)'!$M$1200:$N$2323,2,FALSE)</f>
        <v>51.5</v>
      </c>
    </row>
    <row r="384" spans="1:7" x14ac:dyDescent="0.25">
      <c r="A384" s="2">
        <f>'[1]ACCU Data'!$F1373</f>
        <v>45197</v>
      </c>
      <c r="B384">
        <f>VLOOKUP(A384,'[1]ACCU Data'!$F$990:$G$1463,2,FALSE)</f>
        <v>30.25</v>
      </c>
      <c r="C384">
        <f>VLOOKUP(A384,'[1]NZU Data (2)'!$G$2:$H$4483,2,FALSE)</f>
        <v>65.75</v>
      </c>
      <c r="D384">
        <f>IFERROR(VLOOKUP($A384,Price_Reference!$A$1:$C$758,2,FALSE),D383)</f>
        <v>82.71</v>
      </c>
      <c r="E384">
        <f>IFERROR(VLOOKUP($A384,Price_Reference!$A$1:$C$758,3,FALSE),E383)</f>
        <v>36.78</v>
      </c>
      <c r="F384">
        <f>IFERROR(VLOOKUP($A384,Price_Reference!$A$1:$D$758,4,FALSE),F383)</f>
        <v>37.270000000000003</v>
      </c>
      <c r="G384">
        <f>VLOOKUP(A384,'[1]LGC_Spot (2)'!$M$1200:$N$2323,2,FALSE)</f>
        <v>51.5</v>
      </c>
    </row>
    <row r="385" spans="1:7" x14ac:dyDescent="0.25">
      <c r="A385" s="2">
        <f>'[1]ACCU Data'!$F1374</f>
        <v>45198</v>
      </c>
      <c r="B385">
        <f>VLOOKUP(A385,'[1]ACCU Data'!$F$990:$G$1463,2,FALSE)</f>
        <v>30.35</v>
      </c>
      <c r="C385">
        <f>VLOOKUP(A385,'[1]NZU Data (2)'!$G$2:$H$4483,2,FALSE)</f>
        <v>66.05</v>
      </c>
      <c r="D385">
        <f>IFERROR(VLOOKUP($A385,Price_Reference!$A$1:$C$758,2,FALSE),D384)</f>
        <v>81.67</v>
      </c>
      <c r="E385">
        <f>IFERROR(VLOOKUP($A385,Price_Reference!$A$1:$C$758,3,FALSE),E384)</f>
        <v>39.200000000000003</v>
      </c>
      <c r="F385">
        <f>IFERROR(VLOOKUP($A385,Price_Reference!$A$1:$D$758,4,FALSE),F384)</f>
        <v>37.409999999999997</v>
      </c>
      <c r="G385">
        <f>VLOOKUP(A385,'[1]LGC_Spot (2)'!$M$1200:$N$2323,2,FALSE)</f>
        <v>51.5</v>
      </c>
    </row>
    <row r="386" spans="1:7" x14ac:dyDescent="0.25">
      <c r="A386" s="2">
        <f>'[1]ACCU Data'!$F1375</f>
        <v>45201</v>
      </c>
      <c r="B386">
        <f>VLOOKUP(A386,'[1]ACCU Data'!$F$990:$G$1463,2,FALSE)</f>
        <v>30.35</v>
      </c>
      <c r="C386">
        <f>VLOOKUP(A386,'[1]NZU Data (2)'!$G$2:$H$4483,2,FALSE)</f>
        <v>66.05</v>
      </c>
      <c r="D386">
        <f>IFERROR(VLOOKUP($A386,Price_Reference!$A$1:$C$758,2,FALSE),D385)</f>
        <v>80.8</v>
      </c>
      <c r="E386">
        <f>IFERROR(VLOOKUP($A386,Price_Reference!$A$1:$C$758,3,FALSE),E385)</f>
        <v>39.64</v>
      </c>
      <c r="F386">
        <f>IFERROR(VLOOKUP($A386,Price_Reference!$A$1:$D$758,4,FALSE),F385)</f>
        <v>37.479999999999997</v>
      </c>
      <c r="G386">
        <f>VLOOKUP(A386,'[1]LGC_Spot (2)'!$M$1200:$N$2323,2,FALSE)</f>
        <v>51.5</v>
      </c>
    </row>
    <row r="387" spans="1:7" x14ac:dyDescent="0.25">
      <c r="A387" s="2">
        <f>'[1]ACCU Data'!$F1376</f>
        <v>45202</v>
      </c>
      <c r="B387">
        <f>VLOOKUP(A387,'[1]ACCU Data'!$F$990:$G$1463,2,FALSE)</f>
        <v>30.35</v>
      </c>
      <c r="C387">
        <f>VLOOKUP(A387,'[1]NZU Data (2)'!$G$2:$H$4483,2,FALSE)</f>
        <v>65.5</v>
      </c>
      <c r="D387">
        <f>IFERROR(VLOOKUP($A387,Price_Reference!$A$1:$C$758,2,FALSE),D386)</f>
        <v>79.650000000000006</v>
      </c>
      <c r="E387">
        <f>IFERROR(VLOOKUP($A387,Price_Reference!$A$1:$C$758,3,FALSE),E386)</f>
        <v>41.51</v>
      </c>
      <c r="F387">
        <f>IFERROR(VLOOKUP($A387,Price_Reference!$A$1:$D$758,4,FALSE),F386)</f>
        <v>37.58</v>
      </c>
      <c r="G387">
        <f>VLOOKUP(A387,'[1]LGC_Spot (2)'!$M$1200:$N$2323,2,FALSE)</f>
        <v>49.875</v>
      </c>
    </row>
    <row r="388" spans="1:7" x14ac:dyDescent="0.25">
      <c r="A388" s="2">
        <f>'[1]ACCU Data'!$F1377</f>
        <v>45203</v>
      </c>
      <c r="B388">
        <f>VLOOKUP(A388,'[1]ACCU Data'!$F$990:$G$1463,2,FALSE)</f>
        <v>31</v>
      </c>
      <c r="C388">
        <f>VLOOKUP(A388,'[1]NZU Data (2)'!$G$2:$H$4483,2,FALSE)</f>
        <v>65.5</v>
      </c>
      <c r="D388">
        <f>IFERROR(VLOOKUP($A388,Price_Reference!$A$1:$C$758,2,FALSE),D387)</f>
        <v>81.67</v>
      </c>
      <c r="E388">
        <f>IFERROR(VLOOKUP($A388,Price_Reference!$A$1:$C$758,3,FALSE),E387)</f>
        <v>41.18</v>
      </c>
      <c r="F388">
        <f>IFERROR(VLOOKUP($A388,Price_Reference!$A$1:$D$758,4,FALSE),F387)</f>
        <v>37.299999999999997</v>
      </c>
      <c r="G388">
        <f>VLOOKUP(A388,'[1]LGC_Spot (2)'!$M$1200:$N$2323,2,FALSE)</f>
        <v>49.0625</v>
      </c>
    </row>
    <row r="389" spans="1:7" x14ac:dyDescent="0.25">
      <c r="A389" s="2">
        <f>'[1]ACCU Data'!$F1378</f>
        <v>45204</v>
      </c>
      <c r="B389">
        <f>VLOOKUP(A389,'[1]ACCU Data'!$F$990:$G$1463,2,FALSE)</f>
        <v>30.574999999999999</v>
      </c>
      <c r="C389">
        <f>VLOOKUP(A389,'[1]NZU Data (2)'!$G$2:$H$4483,2,FALSE)</f>
        <v>65.849999999999994</v>
      </c>
      <c r="D389">
        <f>IFERROR(VLOOKUP($A389,Price_Reference!$A$1:$C$758,2,FALSE),D388)</f>
        <v>80.509990000000002</v>
      </c>
      <c r="E389">
        <f>IFERROR(VLOOKUP($A389,Price_Reference!$A$1:$C$758,3,FALSE),E388)</f>
        <v>41.67</v>
      </c>
      <c r="F389">
        <f>IFERROR(VLOOKUP($A389,Price_Reference!$A$1:$D$758,4,FALSE),F388)</f>
        <v>37.380000000000003</v>
      </c>
      <c r="G389">
        <f>VLOOKUP(A389,'[1]LGC_Spot (2)'!$M$1200:$N$2323,2,FALSE)</f>
        <v>48.65625</v>
      </c>
    </row>
    <row r="390" spans="1:7" x14ac:dyDescent="0.25">
      <c r="A390" s="2">
        <f>'[1]ACCU Data'!$F1379</f>
        <v>45205</v>
      </c>
      <c r="B390">
        <f>VLOOKUP(A390,'[1]ACCU Data'!$F$990:$G$1463,2,FALSE)</f>
        <v>30.625</v>
      </c>
      <c r="C390">
        <f>VLOOKUP(A390,'[1]NZU Data (2)'!$G$2:$H$4483,2,FALSE)</f>
        <v>65.849999999999994</v>
      </c>
      <c r="D390">
        <f>IFERROR(VLOOKUP($A390,Price_Reference!$A$1:$C$758,2,FALSE),D389)</f>
        <v>80.459999999999994</v>
      </c>
      <c r="E390">
        <f>IFERROR(VLOOKUP($A390,Price_Reference!$A$1:$C$758,3,FALSE),E389)</f>
        <v>43.83</v>
      </c>
      <c r="F390">
        <f>IFERROR(VLOOKUP($A390,Price_Reference!$A$1:$D$758,4,FALSE),F389)</f>
        <v>37.5</v>
      </c>
      <c r="G390">
        <f>VLOOKUP(A390,'[1]LGC_Spot (2)'!$M$1200:$N$2323,2,FALSE)</f>
        <v>48.453125</v>
      </c>
    </row>
    <row r="391" spans="1:7" x14ac:dyDescent="0.25">
      <c r="A391" s="2">
        <f>'[1]ACCU Data'!$F1380</f>
        <v>45208</v>
      </c>
      <c r="B391">
        <f>VLOOKUP(A391,'[1]ACCU Data'!$F$990:$G$1463,2,FALSE)</f>
        <v>31</v>
      </c>
      <c r="C391">
        <f>VLOOKUP(A391,'[1]NZU Data (2)'!$G$2:$H$4483,2,FALSE)</f>
        <v>66.75</v>
      </c>
      <c r="D391">
        <f>IFERROR(VLOOKUP($A391,Price_Reference!$A$1:$C$758,2,FALSE),D390)</f>
        <v>81.75</v>
      </c>
      <c r="E391">
        <f>IFERROR(VLOOKUP($A391,Price_Reference!$A$1:$C$758,3,FALSE),E390)</f>
        <v>44.37</v>
      </c>
      <c r="F391">
        <f>IFERROR(VLOOKUP($A391,Price_Reference!$A$1:$D$758,4,FALSE),F390)</f>
        <v>37.369999999999997</v>
      </c>
      <c r="G391">
        <f>VLOOKUP(A391,'[1]LGC_Spot (2)'!$M$1200:$N$2323,2,FALSE)</f>
        <v>48.3515625</v>
      </c>
    </row>
    <row r="392" spans="1:7" x14ac:dyDescent="0.25">
      <c r="A392" s="2">
        <f>'[1]ACCU Data'!$F1381</f>
        <v>45209</v>
      </c>
      <c r="B392">
        <f>VLOOKUP(A392,'[1]ACCU Data'!$F$990:$G$1463,2,FALSE)</f>
        <v>31</v>
      </c>
      <c r="C392">
        <f>VLOOKUP(A392,'[1]NZU Data (2)'!$G$2:$H$4483,2,FALSE)</f>
        <v>67</v>
      </c>
      <c r="D392">
        <f>IFERROR(VLOOKUP($A392,Price_Reference!$A$1:$C$758,2,FALSE),D391)</f>
        <v>84.82</v>
      </c>
      <c r="E392">
        <f>IFERROR(VLOOKUP($A392,Price_Reference!$A$1:$C$758,3,FALSE),E391)</f>
        <v>48.46</v>
      </c>
      <c r="F392">
        <f>IFERROR(VLOOKUP($A392,Price_Reference!$A$1:$D$758,4,FALSE),F391)</f>
        <v>37.049999999999997</v>
      </c>
      <c r="G392">
        <f>VLOOKUP(A392,'[1]LGC_Spot (2)'!$M$1200:$N$2323,2,FALSE)</f>
        <v>48.30078125</v>
      </c>
    </row>
    <row r="393" spans="1:7" x14ac:dyDescent="0.25">
      <c r="A393" s="2">
        <f>'[1]ACCU Data'!$F1382</f>
        <v>45210</v>
      </c>
      <c r="B393">
        <f>VLOOKUP(A393,'[1]ACCU Data'!$F$990:$G$1463,2,FALSE)</f>
        <v>31</v>
      </c>
      <c r="C393">
        <f>VLOOKUP(A393,'[1]NZU Data (2)'!$G$2:$H$4483,2,FALSE)</f>
        <v>67.5</v>
      </c>
      <c r="D393">
        <f>IFERROR(VLOOKUP($A393,Price_Reference!$A$1:$C$758,2,FALSE),D392)</f>
        <v>84.12</v>
      </c>
      <c r="E393">
        <f>IFERROR(VLOOKUP($A393,Price_Reference!$A$1:$C$758,3,FALSE),E392)</f>
        <v>49.5</v>
      </c>
      <c r="F393">
        <f>IFERROR(VLOOKUP($A393,Price_Reference!$A$1:$D$758,4,FALSE),F392)</f>
        <v>37.049999999999997</v>
      </c>
      <c r="G393">
        <f>VLOOKUP(A393,'[1]LGC_Spot (2)'!$M$1200:$N$2323,2,FALSE)</f>
        <v>48.275390625</v>
      </c>
    </row>
    <row r="394" spans="1:7" x14ac:dyDescent="0.25">
      <c r="A394" s="2">
        <f>'[1]ACCU Data'!$F1383</f>
        <v>45211</v>
      </c>
      <c r="B394">
        <f>VLOOKUP(A394,'[1]ACCU Data'!$F$990:$G$1463,2,FALSE)</f>
        <v>31.75</v>
      </c>
      <c r="C394">
        <f>VLOOKUP(A394,'[1]NZU Data (2)'!$G$2:$H$4483,2,FALSE)</f>
        <v>67.900000000000006</v>
      </c>
      <c r="D394">
        <f>IFERROR(VLOOKUP($A394,Price_Reference!$A$1:$C$758,2,FALSE),D393)</f>
        <v>85.23</v>
      </c>
      <c r="E394">
        <f>IFERROR(VLOOKUP($A394,Price_Reference!$A$1:$C$758,3,FALSE),E393)</f>
        <v>49.64</v>
      </c>
      <c r="F394">
        <f>IFERROR(VLOOKUP($A394,Price_Reference!$A$1:$D$758,4,FALSE),F393)</f>
        <v>36.99</v>
      </c>
      <c r="G394">
        <f>VLOOKUP(A394,'[1]LGC_Spot (2)'!$M$1200:$N$2323,2,FALSE)</f>
        <v>48.2626953125</v>
      </c>
    </row>
    <row r="395" spans="1:7" x14ac:dyDescent="0.25">
      <c r="A395" s="2">
        <f>'[1]ACCU Data'!$F1384</f>
        <v>45212</v>
      </c>
      <c r="B395">
        <f>VLOOKUP(A395,'[1]ACCU Data'!$F$990:$G$1463,2,FALSE)</f>
        <v>31.75</v>
      </c>
      <c r="C395">
        <f>VLOOKUP(A395,'[1]NZU Data (2)'!$G$2:$H$4483,2,FALSE)</f>
        <v>67.650000000000006</v>
      </c>
      <c r="D395">
        <f>IFERROR(VLOOKUP($A395,Price_Reference!$A$1:$C$758,2,FALSE),D394)</f>
        <v>85.95</v>
      </c>
      <c r="E395">
        <f>IFERROR(VLOOKUP($A395,Price_Reference!$A$1:$C$758,3,FALSE),E394)</f>
        <v>51.89</v>
      </c>
      <c r="F395">
        <f>IFERROR(VLOOKUP($A395,Price_Reference!$A$1:$D$758,4,FALSE),F394)</f>
        <v>36.96</v>
      </c>
      <c r="G395">
        <f>VLOOKUP(A395,'[1]LGC_Spot (2)'!$M$1200:$N$2323,2,FALSE)</f>
        <v>48.25634765625</v>
      </c>
    </row>
    <row r="396" spans="1:7" x14ac:dyDescent="0.25">
      <c r="A396" s="2">
        <f>'[1]ACCU Data'!$F1385</f>
        <v>45215</v>
      </c>
      <c r="B396">
        <f>VLOOKUP(A396,'[1]ACCU Data'!$F$990:$G$1463,2,FALSE)</f>
        <v>31.75</v>
      </c>
      <c r="C396">
        <f>VLOOKUP(A396,'[1]NZU Data (2)'!$G$2:$H$4483,2,FALSE)</f>
        <v>67.75</v>
      </c>
      <c r="D396">
        <f>IFERROR(VLOOKUP($A396,Price_Reference!$A$1:$C$758,2,FALSE),D395)</f>
        <v>83.35</v>
      </c>
      <c r="E396">
        <f>IFERROR(VLOOKUP($A396,Price_Reference!$A$1:$C$758,3,FALSE),E395)</f>
        <v>51.08</v>
      </c>
      <c r="F396">
        <f>IFERROR(VLOOKUP($A396,Price_Reference!$A$1:$D$758,4,FALSE),F395)</f>
        <v>36.96</v>
      </c>
      <c r="G396">
        <f>VLOOKUP(A396,'[1]LGC_Spot (2)'!$M$1200:$N$2323,2,FALSE)</f>
        <v>48.253173828125</v>
      </c>
    </row>
    <row r="397" spans="1:7" x14ac:dyDescent="0.25">
      <c r="A397" s="2">
        <f>'[1]ACCU Data'!$F1386</f>
        <v>45216</v>
      </c>
      <c r="B397">
        <f>VLOOKUP(A397,'[1]ACCU Data'!$F$990:$G$1463,2,FALSE)</f>
        <v>31.5</v>
      </c>
      <c r="C397">
        <f>VLOOKUP(A397,'[1]NZU Data (2)'!$G$2:$H$4483,2,FALSE)</f>
        <v>69.599999999999994</v>
      </c>
      <c r="D397">
        <f>IFERROR(VLOOKUP($A397,Price_Reference!$A$1:$C$758,2,FALSE),D396)</f>
        <v>82.55</v>
      </c>
      <c r="E397">
        <f>IFERROR(VLOOKUP($A397,Price_Reference!$A$1:$C$758,3,FALSE),E396)</f>
        <v>48.71</v>
      </c>
      <c r="F397">
        <f>IFERROR(VLOOKUP($A397,Price_Reference!$A$1:$D$758,4,FALSE),F396)</f>
        <v>36.89</v>
      </c>
      <c r="G397">
        <f>VLOOKUP(A397,'[1]LGC_Spot (2)'!$M$1200:$N$2323,2,FALSE)</f>
        <v>48.2515869140625</v>
      </c>
    </row>
    <row r="398" spans="1:7" x14ac:dyDescent="0.25">
      <c r="A398" s="2">
        <f>'[1]ACCU Data'!$F1387</f>
        <v>45217</v>
      </c>
      <c r="B398">
        <f>VLOOKUP(A398,'[1]ACCU Data'!$F$990:$G$1463,2,FALSE)</f>
        <v>31.5</v>
      </c>
      <c r="C398">
        <f>VLOOKUP(A398,'[1]NZU Data (2)'!$G$2:$H$4483,2,FALSE)</f>
        <v>69.5</v>
      </c>
      <c r="D398">
        <f>IFERROR(VLOOKUP($A398,Price_Reference!$A$1:$C$758,2,FALSE),D397)</f>
        <v>81.86</v>
      </c>
      <c r="E398">
        <f>IFERROR(VLOOKUP($A398,Price_Reference!$A$1:$C$758,3,FALSE),E397)</f>
        <v>45.43</v>
      </c>
      <c r="F398">
        <f>IFERROR(VLOOKUP($A398,Price_Reference!$A$1:$D$758,4,FALSE),F397)</f>
        <v>36.99</v>
      </c>
      <c r="G398">
        <f>VLOOKUP(A398,'[1]LGC_Spot (2)'!$M$1200:$N$2323,2,FALSE)</f>
        <v>48.25079345703125</v>
      </c>
    </row>
    <row r="399" spans="1:7" x14ac:dyDescent="0.25">
      <c r="A399" s="2">
        <f>'[1]ACCU Data'!$F1388</f>
        <v>45218</v>
      </c>
      <c r="B399">
        <f>VLOOKUP(A399,'[1]ACCU Data'!$F$990:$G$1463,2,FALSE)</f>
        <v>31.5</v>
      </c>
      <c r="C399">
        <f>VLOOKUP(A399,'[1]NZU Data (2)'!$G$2:$H$4483,2,FALSE)</f>
        <v>69.5</v>
      </c>
      <c r="D399">
        <f>IFERROR(VLOOKUP($A399,Price_Reference!$A$1:$C$758,2,FALSE),D398)</f>
        <v>81.759990000000002</v>
      </c>
      <c r="E399">
        <f>IFERROR(VLOOKUP($A399,Price_Reference!$A$1:$C$758,3,FALSE),E398)</f>
        <v>42.96</v>
      </c>
      <c r="F399">
        <f>IFERROR(VLOOKUP($A399,Price_Reference!$A$1:$D$758,4,FALSE),F398)</f>
        <v>37.24</v>
      </c>
      <c r="G399">
        <f>VLOOKUP(A399,'[1]LGC_Spot (2)'!$M$1200:$N$2323,2,FALSE)</f>
        <v>48.250396728515625</v>
      </c>
    </row>
    <row r="400" spans="1:7" x14ac:dyDescent="0.25">
      <c r="A400" s="2">
        <f>'[1]ACCU Data'!$F1389</f>
        <v>45219</v>
      </c>
      <c r="B400">
        <f>VLOOKUP(A400,'[1]ACCU Data'!$F$990:$G$1463,2,FALSE)</f>
        <v>31.5</v>
      </c>
      <c r="C400">
        <f>VLOOKUP(A400,'[1]NZU Data (2)'!$G$2:$H$4483,2,FALSE)</f>
        <v>69.5</v>
      </c>
      <c r="D400">
        <f>IFERROR(VLOOKUP($A400,Price_Reference!$A$1:$C$758,2,FALSE),D399)</f>
        <v>81.41</v>
      </c>
      <c r="E400">
        <f>IFERROR(VLOOKUP($A400,Price_Reference!$A$1:$C$758,3,FALSE),E399)</f>
        <v>42.68</v>
      </c>
      <c r="F400">
        <f>IFERROR(VLOOKUP($A400,Price_Reference!$A$1:$D$758,4,FALSE),F399)</f>
        <v>37.44</v>
      </c>
      <c r="G400">
        <f>VLOOKUP(A400,'[1]LGC_Spot (2)'!$M$1200:$N$2323,2,FALSE)</f>
        <v>48.250198364257813</v>
      </c>
    </row>
    <row r="401" spans="1:7" x14ac:dyDescent="0.25">
      <c r="A401" s="2">
        <f>'[1]ACCU Data'!$F1390</f>
        <v>45222</v>
      </c>
      <c r="B401">
        <f>VLOOKUP(A401,'[1]ACCU Data'!$F$990:$G$1463,2,FALSE)</f>
        <v>31.5</v>
      </c>
      <c r="C401">
        <f>VLOOKUP(A401,'[1]NZU Data (2)'!$G$2:$H$4483,2,FALSE)</f>
        <v>67.95</v>
      </c>
      <c r="D401">
        <f>IFERROR(VLOOKUP($A401,Price_Reference!$A$1:$C$758,2,FALSE),D400)</f>
        <v>80.5</v>
      </c>
      <c r="E401">
        <f>IFERROR(VLOOKUP($A401,Price_Reference!$A$1:$C$758,3,FALSE),E400)</f>
        <v>41.47</v>
      </c>
      <c r="F401">
        <f>IFERROR(VLOOKUP($A401,Price_Reference!$A$1:$D$758,4,FALSE),F400)</f>
        <v>37.49</v>
      </c>
      <c r="G401">
        <f>VLOOKUP(A401,'[1]LGC_Spot (2)'!$M$1200:$N$2323,2,FALSE)</f>
        <v>48.250099182128906</v>
      </c>
    </row>
    <row r="402" spans="1:7" x14ac:dyDescent="0.25">
      <c r="A402" s="2">
        <f>'[1]ACCU Data'!$F1391</f>
        <v>45223</v>
      </c>
      <c r="B402">
        <f>VLOOKUP(A402,'[1]ACCU Data'!$F$990:$G$1463,2,FALSE)</f>
        <v>31.5</v>
      </c>
      <c r="C402">
        <f>VLOOKUP(A402,'[1]NZU Data (2)'!$G$2:$H$4483,2,FALSE)</f>
        <v>68.75</v>
      </c>
      <c r="D402">
        <f>IFERROR(VLOOKUP($A402,Price_Reference!$A$1:$C$758,2,FALSE),D401)</f>
        <v>80.58</v>
      </c>
      <c r="E402">
        <f>IFERROR(VLOOKUP($A402,Price_Reference!$A$1:$C$758,3,FALSE),E401)</f>
        <v>40.57</v>
      </c>
      <c r="F402">
        <f>IFERROR(VLOOKUP($A402,Price_Reference!$A$1:$D$758,4,FALSE),F401)</f>
        <v>37.68</v>
      </c>
      <c r="G402">
        <f>VLOOKUP(A402,'[1]LGC_Spot (2)'!$M$1200:$N$2323,2,FALSE)</f>
        <v>48.250049591064453</v>
      </c>
    </row>
    <row r="403" spans="1:7" x14ac:dyDescent="0.25">
      <c r="A403" s="2">
        <f>'[1]ACCU Data'!$F1392</f>
        <v>45224</v>
      </c>
      <c r="B403">
        <f>VLOOKUP(A403,'[1]ACCU Data'!$F$990:$G$1463,2,FALSE)</f>
        <v>31</v>
      </c>
      <c r="C403">
        <f>VLOOKUP(A403,'[1]NZU Data (2)'!$G$2:$H$4483,2,FALSE)</f>
        <v>69.25</v>
      </c>
      <c r="D403">
        <f>IFERROR(VLOOKUP($A403,Price_Reference!$A$1:$C$758,2,FALSE),D402)</f>
        <v>79.92</v>
      </c>
      <c r="E403">
        <f>IFERROR(VLOOKUP($A403,Price_Reference!$A$1:$C$758,3,FALSE),E402)</f>
        <v>39.14</v>
      </c>
      <c r="F403">
        <f>IFERROR(VLOOKUP($A403,Price_Reference!$A$1:$D$758,4,FALSE),F402)</f>
        <v>38.270000000000003</v>
      </c>
      <c r="G403">
        <f>VLOOKUP(A403,'[1]LGC_Spot (2)'!$M$1200:$N$2323,2,FALSE)</f>
        <v>48.250024795532227</v>
      </c>
    </row>
    <row r="404" spans="1:7" x14ac:dyDescent="0.25">
      <c r="A404" s="2">
        <f>'[1]ACCU Data'!$F1393</f>
        <v>45225</v>
      </c>
      <c r="B404">
        <f>VLOOKUP(A404,'[1]ACCU Data'!$F$990:$G$1463,2,FALSE)</f>
        <v>31</v>
      </c>
      <c r="C404">
        <f>VLOOKUP(A404,'[1]NZU Data (2)'!$G$2:$H$4483,2,FALSE)</f>
        <v>69.3</v>
      </c>
      <c r="D404">
        <f>IFERROR(VLOOKUP($A404,Price_Reference!$A$1:$C$758,2,FALSE),D403)</f>
        <v>79.650000000000006</v>
      </c>
      <c r="E404">
        <f>IFERROR(VLOOKUP($A404,Price_Reference!$A$1:$C$758,3,FALSE),E403)</f>
        <v>38.6</v>
      </c>
      <c r="F404">
        <f>IFERROR(VLOOKUP($A404,Price_Reference!$A$1:$D$758,4,FALSE),F403)</f>
        <v>38.47</v>
      </c>
      <c r="G404">
        <f>VLOOKUP(A404,'[1]LGC_Spot (2)'!$M$1200:$N$2323,2,FALSE)</f>
        <v>48.250012397766113</v>
      </c>
    </row>
    <row r="405" spans="1:7" x14ac:dyDescent="0.25">
      <c r="A405" s="2">
        <f>'[1]ACCU Data'!$F1394</f>
        <v>45226</v>
      </c>
      <c r="B405">
        <f>VLOOKUP(A405,'[1]ACCU Data'!$F$990:$G$1463,2,FALSE)</f>
        <v>31</v>
      </c>
      <c r="C405">
        <f>VLOOKUP(A405,'[1]NZU Data (2)'!$G$2:$H$4483,2,FALSE)</f>
        <v>70.099999999999994</v>
      </c>
      <c r="D405">
        <f>IFERROR(VLOOKUP($A405,Price_Reference!$A$1:$C$758,2,FALSE),D404)</f>
        <v>79.349999999999994</v>
      </c>
      <c r="E405">
        <f>IFERROR(VLOOKUP($A405,Price_Reference!$A$1:$C$758,3,FALSE),E404)</f>
        <v>37.53</v>
      </c>
      <c r="F405">
        <f>IFERROR(VLOOKUP($A405,Price_Reference!$A$1:$D$758,4,FALSE),F404)</f>
        <v>38.49</v>
      </c>
      <c r="G405">
        <f>VLOOKUP(A405,'[1]LGC_Spot (2)'!$M$1200:$N$2323,2,FALSE)</f>
        <v>48.250006198883057</v>
      </c>
    </row>
    <row r="406" spans="1:7" x14ac:dyDescent="0.25">
      <c r="A406" s="2">
        <f>'[1]ACCU Data'!$F1395</f>
        <v>45229</v>
      </c>
      <c r="B406">
        <f>VLOOKUP(A406,'[1]ACCU Data'!$F$990:$G$1463,2,FALSE)</f>
        <v>30.4</v>
      </c>
      <c r="C406">
        <f>VLOOKUP(A406,'[1]NZU Data (2)'!$G$2:$H$4483,2,FALSE)</f>
        <v>69.900000000000006</v>
      </c>
      <c r="D406">
        <f>IFERROR(VLOOKUP($A406,Price_Reference!$A$1:$C$758,2,FALSE),D405)</f>
        <v>78.72</v>
      </c>
      <c r="E406">
        <f>IFERROR(VLOOKUP($A406,Price_Reference!$A$1:$C$758,3,FALSE),E405)</f>
        <v>37.549999999999997</v>
      </c>
      <c r="F406">
        <f>IFERROR(VLOOKUP($A406,Price_Reference!$A$1:$D$758,4,FALSE),F405)</f>
        <v>38.75</v>
      </c>
      <c r="G406">
        <f>VLOOKUP(A406,'[1]LGC_Spot (2)'!$M$1200:$N$2323,2,FALSE)</f>
        <v>48.250003099441528</v>
      </c>
    </row>
    <row r="407" spans="1:7" x14ac:dyDescent="0.25">
      <c r="A407" s="2">
        <f>'[1]ACCU Data'!$F1396</f>
        <v>45230</v>
      </c>
      <c r="B407">
        <f>VLOOKUP(A407,'[1]ACCU Data'!$F$990:$G$1463,2,FALSE)</f>
        <v>30.25</v>
      </c>
      <c r="C407">
        <f>VLOOKUP(A407,'[1]NZU Data (2)'!$G$2:$H$4483,2,FALSE)</f>
        <v>70</v>
      </c>
      <c r="D407">
        <f>IFERROR(VLOOKUP($A407,Price_Reference!$A$1:$C$758,2,FALSE),D406)</f>
        <v>79.05</v>
      </c>
      <c r="E407">
        <f>IFERROR(VLOOKUP($A407,Price_Reference!$A$1:$C$758,3,FALSE),E406)</f>
        <v>39.1</v>
      </c>
      <c r="F407">
        <f>IFERROR(VLOOKUP($A407,Price_Reference!$A$1:$D$758,4,FALSE),F406)</f>
        <v>38.630000000000003</v>
      </c>
      <c r="G407">
        <f>VLOOKUP(A407,'[1]LGC_Spot (2)'!$M$1200:$N$2323,2,FALSE)</f>
        <v>48.250001549720764</v>
      </c>
    </row>
    <row r="408" spans="1:7" x14ac:dyDescent="0.25">
      <c r="A408" s="2">
        <f>'[1]ACCU Data'!$F1397</f>
        <v>45231</v>
      </c>
      <c r="B408">
        <f>VLOOKUP(A408,'[1]ACCU Data'!$F$990:$G$1463,2,FALSE)</f>
        <v>31</v>
      </c>
      <c r="C408">
        <f>VLOOKUP(A408,'[1]NZU Data (2)'!$G$2:$H$4483,2,FALSE)</f>
        <v>69.900000000000006</v>
      </c>
      <c r="D408">
        <f>IFERROR(VLOOKUP($A408,Price_Reference!$A$1:$C$758,2,FALSE),D407)</f>
        <v>78.540000000000006</v>
      </c>
      <c r="E408">
        <f>IFERROR(VLOOKUP($A408,Price_Reference!$A$1:$C$758,3,FALSE),E407)</f>
        <v>38.75</v>
      </c>
      <c r="F408">
        <f>IFERROR(VLOOKUP($A408,Price_Reference!$A$1:$D$758,4,FALSE),F407)</f>
        <v>38.67</v>
      </c>
      <c r="G408">
        <f>VLOOKUP(A408,'[1]LGC_Spot (2)'!$M$1200:$N$2323,2,FALSE)</f>
        <v>48.250000774860382</v>
      </c>
    </row>
    <row r="409" spans="1:7" x14ac:dyDescent="0.25">
      <c r="A409" s="2">
        <f>'[1]ACCU Data'!$F1398</f>
        <v>45232</v>
      </c>
      <c r="B409">
        <f>VLOOKUP(A409,'[1]ACCU Data'!$F$990:$G$1463,2,FALSE)</f>
        <v>31</v>
      </c>
      <c r="C409">
        <f>VLOOKUP(A409,'[1]NZU Data (2)'!$G$2:$H$4483,2,FALSE)</f>
        <v>70.099999999999994</v>
      </c>
      <c r="D409">
        <f>IFERROR(VLOOKUP($A409,Price_Reference!$A$1:$C$758,2,FALSE),D408)</f>
        <v>78.61</v>
      </c>
      <c r="E409">
        <f>IFERROR(VLOOKUP($A409,Price_Reference!$A$1:$C$758,3,FALSE),E408)</f>
        <v>36.99</v>
      </c>
      <c r="F409">
        <f>IFERROR(VLOOKUP($A409,Price_Reference!$A$1:$D$758,4,FALSE),F408)</f>
        <v>39.130000000000003</v>
      </c>
      <c r="G409">
        <f>VLOOKUP(A409,'[1]LGC_Spot (2)'!$M$1200:$N$2323,2,FALSE)</f>
        <v>48.250000387430191</v>
      </c>
    </row>
    <row r="410" spans="1:7" x14ac:dyDescent="0.25">
      <c r="A410" s="2">
        <f>'[1]ACCU Data'!$F1399</f>
        <v>45233</v>
      </c>
      <c r="B410">
        <f>VLOOKUP(A410,'[1]ACCU Data'!$F$990:$G$1463,2,FALSE)</f>
        <v>31.25</v>
      </c>
      <c r="C410">
        <f>VLOOKUP(A410,'[1]NZU Data (2)'!$G$2:$H$4483,2,FALSE)</f>
        <v>70</v>
      </c>
      <c r="D410">
        <f>IFERROR(VLOOKUP($A410,Price_Reference!$A$1:$C$758,2,FALSE),D409)</f>
        <v>77.64</v>
      </c>
      <c r="E410">
        <f>IFERROR(VLOOKUP($A410,Price_Reference!$A$1:$C$758,3,FALSE),E409)</f>
        <v>37.69</v>
      </c>
      <c r="F410">
        <f>IFERROR(VLOOKUP($A410,Price_Reference!$A$1:$D$758,4,FALSE),F409)</f>
        <v>39.409999999999997</v>
      </c>
      <c r="G410">
        <f>VLOOKUP(A410,'[1]LGC_Spot (2)'!$M$1200:$N$2323,2,FALSE)</f>
        <v>48.250000193715096</v>
      </c>
    </row>
    <row r="411" spans="1:7" x14ac:dyDescent="0.25">
      <c r="A411" s="2">
        <f>'[1]ACCU Data'!$F1400</f>
        <v>45236</v>
      </c>
      <c r="B411">
        <f>VLOOKUP(A411,'[1]ACCU Data'!$F$990:$G$1463,2,FALSE)</f>
        <v>31.25</v>
      </c>
      <c r="C411">
        <f>VLOOKUP(A411,'[1]NZU Data (2)'!$G$2:$H$4483,2,FALSE)</f>
        <v>70.25</v>
      </c>
      <c r="D411">
        <f>IFERROR(VLOOKUP($A411,Price_Reference!$A$1:$C$758,2,FALSE),D410)</f>
        <v>75.84</v>
      </c>
      <c r="E411">
        <f>IFERROR(VLOOKUP($A411,Price_Reference!$A$1:$C$758,3,FALSE),E410)</f>
        <v>38.479999999999997</v>
      </c>
      <c r="F411">
        <f>IFERROR(VLOOKUP($A411,Price_Reference!$A$1:$D$758,4,FALSE),F410)</f>
        <v>39.299999999999997</v>
      </c>
      <c r="G411">
        <f>VLOOKUP(A411,'[1]LGC_Spot (2)'!$M$1200:$N$2323,2,FALSE)</f>
        <v>48.250000096857548</v>
      </c>
    </row>
    <row r="412" spans="1:7" x14ac:dyDescent="0.25">
      <c r="A412" s="2">
        <f>'[1]ACCU Data'!$F1401</f>
        <v>45237</v>
      </c>
      <c r="B412">
        <f>VLOOKUP(A412,'[1]ACCU Data'!$F$990:$G$1463,2,FALSE)</f>
        <v>31</v>
      </c>
      <c r="C412">
        <f>VLOOKUP(A412,'[1]NZU Data (2)'!$G$2:$H$4483,2,FALSE)</f>
        <v>71.599999999999994</v>
      </c>
      <c r="D412">
        <f>IFERROR(VLOOKUP($A412,Price_Reference!$A$1:$C$758,2,FALSE),D411)</f>
        <v>75.25</v>
      </c>
      <c r="E412">
        <f>IFERROR(VLOOKUP($A412,Price_Reference!$A$1:$C$758,3,FALSE),E411)</f>
        <v>41.15</v>
      </c>
      <c r="F412">
        <f>IFERROR(VLOOKUP($A412,Price_Reference!$A$1:$D$758,4,FALSE),F411)</f>
        <v>39.130000000000003</v>
      </c>
      <c r="G412">
        <f>VLOOKUP(A412,'[1]LGC_Spot (2)'!$M$1200:$N$2323,2,FALSE)</f>
        <v>48.250000048428774</v>
      </c>
    </row>
    <row r="413" spans="1:7" x14ac:dyDescent="0.25">
      <c r="A413" s="2">
        <f>'[1]ACCU Data'!$F1402</f>
        <v>45238</v>
      </c>
      <c r="B413">
        <f>VLOOKUP(A413,'[1]ACCU Data'!$F$990:$G$1463,2,FALSE)</f>
        <v>31</v>
      </c>
      <c r="C413">
        <f>VLOOKUP(A413,'[1]NZU Data (2)'!$G$2:$H$4483,2,FALSE)</f>
        <v>71.599999999999994</v>
      </c>
      <c r="D413">
        <f>IFERROR(VLOOKUP($A413,Price_Reference!$A$1:$C$758,2,FALSE),D412)</f>
        <v>75.7</v>
      </c>
      <c r="E413">
        <f>IFERROR(VLOOKUP($A413,Price_Reference!$A$1:$C$758,3,FALSE),E412)</f>
        <v>42.95</v>
      </c>
      <c r="F413">
        <f>IFERROR(VLOOKUP($A413,Price_Reference!$A$1:$D$758,4,FALSE),F412)</f>
        <v>39</v>
      </c>
      <c r="G413">
        <f>VLOOKUP(A413,'[1]LGC_Spot (2)'!$M$1200:$N$2323,2,FALSE)</f>
        <v>48.250000024214387</v>
      </c>
    </row>
    <row r="414" spans="1:7" x14ac:dyDescent="0.25">
      <c r="A414" s="2">
        <f>'[1]ACCU Data'!$F1403</f>
        <v>45239</v>
      </c>
      <c r="B414">
        <f>VLOOKUP(A414,'[1]ACCU Data'!$F$990:$G$1463,2,FALSE)</f>
        <v>31</v>
      </c>
      <c r="C414">
        <f>VLOOKUP(A414,'[1]NZU Data (2)'!$G$2:$H$4483,2,FALSE)</f>
        <v>71.599999999999994</v>
      </c>
      <c r="D414">
        <f>IFERROR(VLOOKUP($A414,Price_Reference!$A$1:$C$758,2,FALSE),D413)</f>
        <v>77.38</v>
      </c>
      <c r="E414">
        <f>IFERROR(VLOOKUP($A414,Price_Reference!$A$1:$C$758,3,FALSE),E413)</f>
        <v>44.02</v>
      </c>
      <c r="F414">
        <f>IFERROR(VLOOKUP($A414,Price_Reference!$A$1:$D$758,4,FALSE),F413)</f>
        <v>38.94</v>
      </c>
      <c r="G414">
        <f>VLOOKUP(A414,'[1]LGC_Spot (2)'!$M$1200:$N$2323,2,FALSE)</f>
        <v>48.250000012107193</v>
      </c>
    </row>
    <row r="415" spans="1:7" x14ac:dyDescent="0.25">
      <c r="A415" s="2">
        <f>'[1]ACCU Data'!$F1404</f>
        <v>45240</v>
      </c>
      <c r="B415">
        <f>VLOOKUP(A415,'[1]ACCU Data'!$F$990:$G$1463,2,FALSE)</f>
        <v>31</v>
      </c>
      <c r="C415">
        <f>VLOOKUP(A415,'[1]NZU Data (2)'!$G$2:$H$4483,2,FALSE)</f>
        <v>71</v>
      </c>
      <c r="D415">
        <f>IFERROR(VLOOKUP($A415,Price_Reference!$A$1:$C$758,2,FALSE),D414)</f>
        <v>78.7</v>
      </c>
      <c r="E415">
        <f>IFERROR(VLOOKUP($A415,Price_Reference!$A$1:$C$758,3,FALSE),E414)</f>
        <v>44.62</v>
      </c>
      <c r="F415">
        <f>IFERROR(VLOOKUP($A415,Price_Reference!$A$1:$D$758,4,FALSE),F414)</f>
        <v>38.99</v>
      </c>
      <c r="G415">
        <f>VLOOKUP(A415,'[1]LGC_Spot (2)'!$M$1200:$N$2323,2,FALSE)</f>
        <v>48.250000006053597</v>
      </c>
    </row>
    <row r="416" spans="1:7" x14ac:dyDescent="0.25">
      <c r="A416" s="2">
        <f>'[1]ACCU Data'!$F1405</f>
        <v>45243</v>
      </c>
      <c r="B416">
        <f>VLOOKUP(A416,'[1]ACCU Data'!$F$990:$G$1463,2,FALSE)</f>
        <v>31</v>
      </c>
      <c r="C416">
        <f>VLOOKUP(A416,'[1]NZU Data (2)'!$G$2:$H$4483,2,FALSE)</f>
        <v>69.75</v>
      </c>
      <c r="D416">
        <f>IFERROR(VLOOKUP($A416,Price_Reference!$A$1:$C$758,2,FALSE),D415)</f>
        <v>77.48</v>
      </c>
      <c r="E416">
        <f>IFERROR(VLOOKUP($A416,Price_Reference!$A$1:$C$758,3,FALSE),E415)</f>
        <v>40.85</v>
      </c>
      <c r="F416">
        <f>IFERROR(VLOOKUP($A416,Price_Reference!$A$1:$D$758,4,FALSE),F415)</f>
        <v>39.03</v>
      </c>
      <c r="G416">
        <f>VLOOKUP(A416,'[1]LGC_Spot (2)'!$M$1200:$N$2323,2,FALSE)</f>
        <v>48.250000003026798</v>
      </c>
    </row>
    <row r="417" spans="1:7" x14ac:dyDescent="0.25">
      <c r="A417" s="2">
        <f>'[1]ACCU Data'!$F1406</f>
        <v>45244</v>
      </c>
      <c r="B417">
        <f>VLOOKUP(A417,'[1]ACCU Data'!$F$990:$G$1463,2,FALSE)</f>
        <v>30.4</v>
      </c>
      <c r="C417">
        <f>VLOOKUP(A417,'[1]NZU Data (2)'!$G$2:$H$4483,2,FALSE)</f>
        <v>70.2</v>
      </c>
      <c r="D417">
        <f>IFERROR(VLOOKUP($A417,Price_Reference!$A$1:$C$758,2,FALSE),D416)</f>
        <v>78.63</v>
      </c>
      <c r="E417">
        <f>IFERROR(VLOOKUP($A417,Price_Reference!$A$1:$C$758,3,FALSE),E416)</f>
        <v>41.29</v>
      </c>
      <c r="F417">
        <f>IFERROR(VLOOKUP($A417,Price_Reference!$A$1:$D$758,4,FALSE),F416)</f>
        <v>39.130000000000003</v>
      </c>
      <c r="G417">
        <f>VLOOKUP(A417,'[1]LGC_Spot (2)'!$M$1200:$N$2323,2,FALSE)</f>
        <v>48.250000001513399</v>
      </c>
    </row>
    <row r="418" spans="1:7" x14ac:dyDescent="0.25">
      <c r="A418" s="2">
        <f>'[1]ACCU Data'!$F1407</f>
        <v>45245</v>
      </c>
      <c r="B418">
        <f>VLOOKUP(A418,'[1]ACCU Data'!$F$990:$G$1463,2,FALSE)</f>
        <v>31</v>
      </c>
      <c r="C418">
        <f>VLOOKUP(A418,'[1]NZU Data (2)'!$G$2:$H$4483,2,FALSE)</f>
        <v>70.099999999999994</v>
      </c>
      <c r="D418">
        <f>IFERROR(VLOOKUP($A418,Price_Reference!$A$1:$C$758,2,FALSE),D417)</f>
        <v>79.739999999999995</v>
      </c>
      <c r="E418">
        <f>IFERROR(VLOOKUP($A418,Price_Reference!$A$1:$C$758,3,FALSE),E417)</f>
        <v>42</v>
      </c>
      <c r="F418">
        <f>IFERROR(VLOOKUP($A418,Price_Reference!$A$1:$D$758,4,FALSE),F417)</f>
        <v>39.32</v>
      </c>
      <c r="G418">
        <f>VLOOKUP(A418,'[1]LGC_Spot (2)'!$M$1200:$N$2323,2,FALSE)</f>
        <v>48.2500000007567</v>
      </c>
    </row>
    <row r="419" spans="1:7" x14ac:dyDescent="0.25">
      <c r="A419" s="2">
        <f>'[1]ACCU Data'!$F1408</f>
        <v>45246</v>
      </c>
      <c r="B419">
        <f>VLOOKUP(A419,'[1]ACCU Data'!$F$990:$G$1463,2,FALSE)</f>
        <v>31</v>
      </c>
      <c r="C419">
        <f>VLOOKUP(A419,'[1]NZU Data (2)'!$G$2:$H$4483,2,FALSE)</f>
        <v>69.75</v>
      </c>
      <c r="D419">
        <f>IFERROR(VLOOKUP($A419,Price_Reference!$A$1:$C$758,2,FALSE),D418)</f>
        <v>77.009990000000002</v>
      </c>
      <c r="E419">
        <f>IFERROR(VLOOKUP($A419,Price_Reference!$A$1:$C$758,3,FALSE),E418)</f>
        <v>41.51</v>
      </c>
      <c r="F419">
        <f>IFERROR(VLOOKUP($A419,Price_Reference!$A$1:$D$758,4,FALSE),F418)</f>
        <v>39.76</v>
      </c>
      <c r="G419">
        <f>VLOOKUP(A419,'[1]LGC_Spot (2)'!$M$1200:$N$2323,2,FALSE)</f>
        <v>48.25000000037835</v>
      </c>
    </row>
    <row r="420" spans="1:7" x14ac:dyDescent="0.25">
      <c r="A420" s="2">
        <f>'[1]ACCU Data'!$F1409</f>
        <v>45247</v>
      </c>
      <c r="B420">
        <f>VLOOKUP(A420,'[1]ACCU Data'!$F$990:$G$1463,2,FALSE)</f>
        <v>31.25</v>
      </c>
      <c r="C420">
        <f>VLOOKUP(A420,'[1]NZU Data (2)'!$G$2:$H$4483,2,FALSE)</f>
        <v>70.05</v>
      </c>
      <c r="D420">
        <f>IFERROR(VLOOKUP($A420,Price_Reference!$A$1:$C$758,2,FALSE),D419)</f>
        <v>76.55</v>
      </c>
      <c r="E420">
        <f>IFERROR(VLOOKUP($A420,Price_Reference!$A$1:$C$758,3,FALSE),E419)</f>
        <v>42.27</v>
      </c>
      <c r="F420">
        <f>IFERROR(VLOOKUP($A420,Price_Reference!$A$1:$D$758,4,FALSE),F419)</f>
        <v>39.76</v>
      </c>
      <c r="G420">
        <f>VLOOKUP(A420,'[1]LGC_Spot (2)'!$M$1200:$N$2323,2,FALSE)</f>
        <v>48.250000000189175</v>
      </c>
    </row>
    <row r="421" spans="1:7" x14ac:dyDescent="0.25">
      <c r="A421" s="2">
        <f>'[1]ACCU Data'!$F1410</f>
        <v>45250</v>
      </c>
      <c r="B421">
        <f>VLOOKUP(A421,'[1]ACCU Data'!$F$990:$G$1463,2,FALSE)</f>
        <v>31.25</v>
      </c>
      <c r="C421">
        <f>VLOOKUP(A421,'[1]NZU Data (2)'!$G$2:$H$4483,2,FALSE)</f>
        <v>70.5</v>
      </c>
      <c r="D421">
        <f>IFERROR(VLOOKUP($A421,Price_Reference!$A$1:$C$758,2,FALSE),D420)</f>
        <v>76.61</v>
      </c>
      <c r="E421">
        <f>IFERROR(VLOOKUP($A421,Price_Reference!$A$1:$C$758,3,FALSE),E420)</f>
        <v>42.28</v>
      </c>
      <c r="F421">
        <f>IFERROR(VLOOKUP($A421,Price_Reference!$A$1:$D$758,4,FALSE),F420)</f>
        <v>39.380000000000003</v>
      </c>
      <c r="G421">
        <f>VLOOKUP(A421,'[1]LGC_Spot (2)'!$M$1200:$N$2323,2,FALSE)</f>
        <v>48.250000000094587</v>
      </c>
    </row>
    <row r="422" spans="1:7" x14ac:dyDescent="0.25">
      <c r="A422" s="2">
        <f>'[1]ACCU Data'!$F1411</f>
        <v>45251</v>
      </c>
      <c r="B422">
        <f>VLOOKUP(A422,'[1]ACCU Data'!$F$990:$G$1463,2,FALSE)</f>
        <v>31</v>
      </c>
      <c r="C422">
        <f>VLOOKUP(A422,'[1]NZU Data (2)'!$G$2:$H$4483,2,FALSE)</f>
        <v>70.849999999999994</v>
      </c>
      <c r="D422">
        <f>IFERROR(VLOOKUP($A422,Price_Reference!$A$1:$C$758,2,FALSE),D421)</f>
        <v>75.37</v>
      </c>
      <c r="E422">
        <f>IFERROR(VLOOKUP($A422,Price_Reference!$A$1:$C$758,3,FALSE),E421)</f>
        <v>43.67</v>
      </c>
      <c r="F422">
        <f>IFERROR(VLOOKUP($A422,Price_Reference!$A$1:$D$758,4,FALSE),F421)</f>
        <v>39.32</v>
      </c>
      <c r="G422">
        <f>VLOOKUP(A422,'[1]LGC_Spot (2)'!$M$1200:$N$2323,2,FALSE)</f>
        <v>48.250000000047294</v>
      </c>
    </row>
    <row r="423" spans="1:7" x14ac:dyDescent="0.25">
      <c r="A423" s="2">
        <f>'[1]ACCU Data'!$F1412</f>
        <v>45252</v>
      </c>
      <c r="B423">
        <f>VLOOKUP(A423,'[1]ACCU Data'!$F$990:$G$1463,2,FALSE)</f>
        <v>31</v>
      </c>
      <c r="C423">
        <f>VLOOKUP(A423,'[1]NZU Data (2)'!$G$2:$H$4483,2,FALSE)</f>
        <v>70.599999999999994</v>
      </c>
      <c r="D423">
        <f>IFERROR(VLOOKUP($A423,Price_Reference!$A$1:$C$758,2,FALSE),D422)</f>
        <v>75.189989999999995</v>
      </c>
      <c r="E423">
        <f>IFERROR(VLOOKUP($A423,Price_Reference!$A$1:$C$758,3,FALSE),E422)</f>
        <v>43.65</v>
      </c>
      <c r="F423">
        <f>IFERROR(VLOOKUP($A423,Price_Reference!$A$1:$D$758,4,FALSE),F422)</f>
        <v>39.74</v>
      </c>
      <c r="G423">
        <f>VLOOKUP(A423,'[1]LGC_Spot (2)'!$M$1200:$N$2323,2,FALSE)</f>
        <v>48.250000000023647</v>
      </c>
    </row>
    <row r="424" spans="1:7" x14ac:dyDescent="0.25">
      <c r="A424" s="2">
        <f>'[1]ACCU Data'!$F1413</f>
        <v>45253</v>
      </c>
      <c r="B424">
        <f>VLOOKUP(A424,'[1]ACCU Data'!$F$990:$G$1463,2,FALSE)</f>
        <v>31</v>
      </c>
      <c r="C424">
        <f>VLOOKUP(A424,'[1]NZU Data (2)'!$G$2:$H$4483,2,FALSE)</f>
        <v>70.8</v>
      </c>
      <c r="D424">
        <f>IFERROR(VLOOKUP($A424,Price_Reference!$A$1:$C$758,2,FALSE),D423)</f>
        <v>76.59</v>
      </c>
      <c r="E424">
        <f>IFERROR(VLOOKUP($A424,Price_Reference!$A$1:$C$758,3,FALSE),E423)</f>
        <v>45.26</v>
      </c>
      <c r="F424">
        <f>IFERROR(VLOOKUP($A424,Price_Reference!$A$1:$D$758,4,FALSE),F423)</f>
        <v>39.74</v>
      </c>
      <c r="G424">
        <f>VLOOKUP(A424,'[1]LGC_Spot (2)'!$M$1200:$N$2323,2,FALSE)</f>
        <v>48.250000000011823</v>
      </c>
    </row>
    <row r="425" spans="1:7" x14ac:dyDescent="0.25">
      <c r="A425" s="2">
        <f>'[1]ACCU Data'!$F1414</f>
        <v>45254</v>
      </c>
      <c r="B425">
        <f>VLOOKUP(A425,'[1]ACCU Data'!$F$990:$G$1463,2,FALSE)</f>
        <v>31</v>
      </c>
      <c r="C425">
        <f>VLOOKUP(A425,'[1]NZU Data (2)'!$G$2:$H$4483,2,FALSE)</f>
        <v>71.55</v>
      </c>
      <c r="D425">
        <f>IFERROR(VLOOKUP($A425,Price_Reference!$A$1:$C$758,2,FALSE),D424)</f>
        <v>76.599999999999994</v>
      </c>
      <c r="E425">
        <f>IFERROR(VLOOKUP($A425,Price_Reference!$A$1:$C$758,3,FALSE),E424)</f>
        <v>46.06</v>
      </c>
      <c r="F425">
        <f>IFERROR(VLOOKUP($A425,Price_Reference!$A$1:$D$758,4,FALSE),F424)</f>
        <v>39.61</v>
      </c>
      <c r="G425">
        <f>VLOOKUP(A425,'[1]LGC_Spot (2)'!$M$1200:$N$2323,2,FALSE)</f>
        <v>48.250000000005912</v>
      </c>
    </row>
    <row r="426" spans="1:7" x14ac:dyDescent="0.25">
      <c r="A426" s="2">
        <f>'[1]ACCU Data'!$F1415</f>
        <v>45257</v>
      </c>
      <c r="B426">
        <f>VLOOKUP(A426,'[1]ACCU Data'!$F$990:$G$1463,2,FALSE)</f>
        <v>31</v>
      </c>
      <c r="C426">
        <f>VLOOKUP(A426,'[1]NZU Data (2)'!$G$2:$H$4483,2,FALSE)</f>
        <v>72.75</v>
      </c>
      <c r="D426">
        <f>IFERROR(VLOOKUP($A426,Price_Reference!$A$1:$C$758,2,FALSE),D425)</f>
        <v>73.63</v>
      </c>
      <c r="E426">
        <f>IFERROR(VLOOKUP($A426,Price_Reference!$A$1:$C$758,3,FALSE),E425)</f>
        <v>43.04</v>
      </c>
      <c r="F426">
        <f>IFERROR(VLOOKUP($A426,Price_Reference!$A$1:$D$758,4,FALSE),F425)</f>
        <v>39.6</v>
      </c>
      <c r="G426">
        <f>VLOOKUP(A426,'[1]LGC_Spot (2)'!$M$1200:$N$2323,2,FALSE)</f>
        <v>48.250000000002956</v>
      </c>
    </row>
    <row r="427" spans="1:7" x14ac:dyDescent="0.25">
      <c r="A427" s="2">
        <f>'[1]ACCU Data'!$F1416</f>
        <v>45258</v>
      </c>
      <c r="B427">
        <f>VLOOKUP(A427,'[1]ACCU Data'!$F$990:$G$1463,2,FALSE)</f>
        <v>31.5</v>
      </c>
      <c r="C427">
        <f>VLOOKUP(A427,'[1]NZU Data (2)'!$G$2:$H$4483,2,FALSE)</f>
        <v>73.150000000000006</v>
      </c>
      <c r="D427">
        <f>IFERROR(VLOOKUP($A427,Price_Reference!$A$1:$C$758,2,FALSE),D426)</f>
        <v>72.959999999999994</v>
      </c>
      <c r="E427">
        <f>IFERROR(VLOOKUP($A427,Price_Reference!$A$1:$C$758,3,FALSE),E426)</f>
        <v>42.87</v>
      </c>
      <c r="F427">
        <f>IFERROR(VLOOKUP($A427,Price_Reference!$A$1:$D$758,4,FALSE),F426)</f>
        <v>39.54</v>
      </c>
      <c r="G427">
        <f>VLOOKUP(A427,'[1]LGC_Spot (2)'!$M$1200:$N$2323,2,FALSE)</f>
        <v>48.250000000001478</v>
      </c>
    </row>
    <row r="428" spans="1:7" x14ac:dyDescent="0.25">
      <c r="A428" s="2">
        <f>'[1]ACCU Data'!$F1417</f>
        <v>45259</v>
      </c>
      <c r="B428">
        <f>VLOOKUP(A428,'[1]ACCU Data'!$F$990:$G$1463,2,FALSE)</f>
        <v>32.25</v>
      </c>
      <c r="C428">
        <f>VLOOKUP(A428,'[1]NZU Data (2)'!$G$2:$H$4483,2,FALSE)</f>
        <v>73.5</v>
      </c>
      <c r="D428">
        <f>IFERROR(VLOOKUP($A428,Price_Reference!$A$1:$C$758,2,FALSE),D427)</f>
        <v>71.02</v>
      </c>
      <c r="E428">
        <f>IFERROR(VLOOKUP($A428,Price_Reference!$A$1:$C$758,3,FALSE),E427)</f>
        <v>41.58</v>
      </c>
      <c r="F428">
        <f>IFERROR(VLOOKUP($A428,Price_Reference!$A$1:$D$758,4,FALSE),F427)</f>
        <v>39.450000000000003</v>
      </c>
      <c r="G428">
        <f>VLOOKUP(A428,'[1]LGC_Spot (2)'!$M$1200:$N$2323,2,FALSE)</f>
        <v>48.250000000000739</v>
      </c>
    </row>
    <row r="429" spans="1:7" x14ac:dyDescent="0.25">
      <c r="A429" s="2">
        <f>'[1]ACCU Data'!$F1418</f>
        <v>45260</v>
      </c>
      <c r="B429">
        <f>VLOOKUP(A429,'[1]ACCU Data'!$F$990:$G$1463,2,FALSE)</f>
        <v>31.5</v>
      </c>
      <c r="C429">
        <f>VLOOKUP(A429,'[1]NZU Data (2)'!$G$2:$H$4483,2,FALSE)</f>
        <v>74.8</v>
      </c>
      <c r="D429">
        <f>IFERROR(VLOOKUP($A429,Price_Reference!$A$1:$C$758,2,FALSE),D428)</f>
        <v>70.81</v>
      </c>
      <c r="E429">
        <f>IFERROR(VLOOKUP($A429,Price_Reference!$A$1:$C$758,3,FALSE),E428)</f>
        <v>40.590000000000003</v>
      </c>
      <c r="F429">
        <f>IFERROR(VLOOKUP($A429,Price_Reference!$A$1:$D$758,4,FALSE),F428)</f>
        <v>39.35</v>
      </c>
      <c r="G429">
        <f>VLOOKUP(A429,'[1]LGC_Spot (2)'!$M$1200:$N$2323,2,FALSE)</f>
        <v>48.250000000000369</v>
      </c>
    </row>
    <row r="430" spans="1:7" x14ac:dyDescent="0.25">
      <c r="A430" s="2">
        <f>'[1]ACCU Data'!$F1419</f>
        <v>45261</v>
      </c>
      <c r="B430">
        <f>VLOOKUP(A430,'[1]ACCU Data'!$F$990:$G$1463,2,FALSE)</f>
        <v>31.5</v>
      </c>
      <c r="C430">
        <f>VLOOKUP(A430,'[1]NZU Data (2)'!$G$2:$H$4483,2,FALSE)</f>
        <v>75.5</v>
      </c>
      <c r="D430">
        <f>IFERROR(VLOOKUP($A430,Price_Reference!$A$1:$C$758,2,FALSE),D429)</f>
        <v>72.489999999999995</v>
      </c>
      <c r="E430">
        <f>IFERROR(VLOOKUP($A430,Price_Reference!$A$1:$C$758,3,FALSE),E429)</f>
        <v>38.49</v>
      </c>
      <c r="F430">
        <f>IFERROR(VLOOKUP($A430,Price_Reference!$A$1:$D$758,4,FALSE),F429)</f>
        <v>39.46</v>
      </c>
      <c r="G430">
        <f>VLOOKUP(A430,'[1]LGC_Spot (2)'!$M$1200:$N$2323,2,FALSE)</f>
        <v>48.250000000000185</v>
      </c>
    </row>
    <row r="431" spans="1:7" x14ac:dyDescent="0.25">
      <c r="A431" s="2">
        <f>'[1]ACCU Data'!$F1420</f>
        <v>45264</v>
      </c>
      <c r="B431">
        <f>VLOOKUP(A431,'[1]ACCU Data'!$F$990:$G$1463,2,FALSE)</f>
        <v>31.75</v>
      </c>
      <c r="C431">
        <f>VLOOKUP(A431,'[1]NZU Data (2)'!$G$2:$H$4483,2,FALSE)</f>
        <v>75.5</v>
      </c>
      <c r="D431">
        <f>IFERROR(VLOOKUP($A431,Price_Reference!$A$1:$C$758,2,FALSE),D430)</f>
        <v>70.37</v>
      </c>
      <c r="E431">
        <f>IFERROR(VLOOKUP($A431,Price_Reference!$A$1:$C$758,3,FALSE),E430)</f>
        <v>37.270000000000003</v>
      </c>
      <c r="F431">
        <f>IFERROR(VLOOKUP($A431,Price_Reference!$A$1:$D$758,4,FALSE),F430)</f>
        <v>39.54</v>
      </c>
      <c r="G431">
        <f>VLOOKUP(A431,'[1]LGC_Spot (2)'!$M$1200:$N$2323,2,FALSE)</f>
        <v>48.250000000000092</v>
      </c>
    </row>
    <row r="432" spans="1:7" x14ac:dyDescent="0.25">
      <c r="A432" s="2">
        <f>'[1]ACCU Data'!$F1421</f>
        <v>45265</v>
      </c>
      <c r="B432">
        <f>VLOOKUP(A432,'[1]ACCU Data'!$F$990:$G$1463,2,FALSE)</f>
        <v>31.75</v>
      </c>
      <c r="C432">
        <f>VLOOKUP(A432,'[1]NZU Data (2)'!$G$2:$H$4483,2,FALSE)</f>
        <v>75.5</v>
      </c>
      <c r="D432">
        <f>IFERROR(VLOOKUP($A432,Price_Reference!$A$1:$C$758,2,FALSE),D431)</f>
        <v>68.64</v>
      </c>
      <c r="E432">
        <f>IFERROR(VLOOKUP($A432,Price_Reference!$A$1:$C$758,3,FALSE),E431)</f>
        <v>35.33</v>
      </c>
      <c r="F432">
        <f>IFERROR(VLOOKUP($A432,Price_Reference!$A$1:$D$758,4,FALSE),F431)</f>
        <v>39.69</v>
      </c>
      <c r="G432">
        <f>VLOOKUP(A432,'[1]LGC_Spot (2)'!$M$1200:$N$2323,2,FALSE)</f>
        <v>48.250000000000043</v>
      </c>
    </row>
    <row r="433" spans="1:7" x14ac:dyDescent="0.25">
      <c r="A433" s="2">
        <f>'[1]ACCU Data'!$F1422</f>
        <v>45266</v>
      </c>
      <c r="B433">
        <f>VLOOKUP(A433,'[1]ACCU Data'!$F$990:$G$1463,2,FALSE)</f>
        <v>31.85</v>
      </c>
      <c r="C433">
        <f>VLOOKUP(A433,'[1]NZU Data (2)'!$G$2:$H$4483,2,FALSE)</f>
        <v>70.5</v>
      </c>
      <c r="D433">
        <f>IFERROR(VLOOKUP($A433,Price_Reference!$A$1:$C$758,2,FALSE),D432)</f>
        <v>68.819999999999993</v>
      </c>
      <c r="E433">
        <f>IFERROR(VLOOKUP($A433,Price_Reference!$A$1:$C$758,3,FALSE),E432)</f>
        <v>33.159999999999997</v>
      </c>
      <c r="F433">
        <f>IFERROR(VLOOKUP($A433,Price_Reference!$A$1:$D$758,4,FALSE),F432)</f>
        <v>39.549999999999997</v>
      </c>
      <c r="G433">
        <f>VLOOKUP(A433,'[1]LGC_Spot (2)'!$M$1200:$N$2323,2,FALSE)</f>
        <v>48.250000000000021</v>
      </c>
    </row>
    <row r="434" spans="1:7" x14ac:dyDescent="0.25">
      <c r="A434" s="2">
        <f>'[1]ACCU Data'!$F1423</f>
        <v>45267</v>
      </c>
      <c r="B434">
        <f>VLOOKUP(A434,'[1]ACCU Data'!$F$990:$G$1463,2,FALSE)</f>
        <v>31.9</v>
      </c>
      <c r="C434">
        <f>VLOOKUP(A434,'[1]NZU Data (2)'!$G$2:$H$4483,2,FALSE)</f>
        <v>69</v>
      </c>
      <c r="D434">
        <f>IFERROR(VLOOKUP($A434,Price_Reference!$A$1:$C$758,2,FALSE),D433)</f>
        <v>69.650000000000006</v>
      </c>
      <c r="E434">
        <f>IFERROR(VLOOKUP($A434,Price_Reference!$A$1:$C$758,3,FALSE),E433)</f>
        <v>33.35</v>
      </c>
      <c r="F434">
        <f>IFERROR(VLOOKUP($A434,Price_Reference!$A$1:$D$758,4,FALSE),F433)</f>
        <v>39.64</v>
      </c>
      <c r="G434">
        <f>VLOOKUP(A434,'[1]LGC_Spot (2)'!$M$1200:$N$2323,2,FALSE)</f>
        <v>48.250000000000014</v>
      </c>
    </row>
    <row r="435" spans="1:7" x14ac:dyDescent="0.25">
      <c r="A435" s="2">
        <f>'[1]ACCU Data'!$F1424</f>
        <v>45268</v>
      </c>
      <c r="B435">
        <f>VLOOKUP(A435,'[1]ACCU Data'!$F$990:$G$1463,2,FALSE)</f>
        <v>32.25</v>
      </c>
      <c r="C435">
        <f>VLOOKUP(A435,'[1]NZU Data (2)'!$G$2:$H$4483,2,FALSE)</f>
        <v>69.25</v>
      </c>
      <c r="D435">
        <f>IFERROR(VLOOKUP($A435,Price_Reference!$A$1:$C$758,2,FALSE),D434)</f>
        <v>68.63</v>
      </c>
      <c r="E435">
        <f>IFERROR(VLOOKUP($A435,Price_Reference!$A$1:$C$758,3,FALSE),E434)</f>
        <v>32.56</v>
      </c>
      <c r="F435">
        <f>IFERROR(VLOOKUP($A435,Price_Reference!$A$1:$D$758,4,FALSE),F434)</f>
        <v>39.880000000000003</v>
      </c>
      <c r="G435">
        <f>VLOOKUP(A435,'[1]LGC_Spot (2)'!$M$1200:$N$2323,2,FALSE)</f>
        <v>48.250000000000007</v>
      </c>
    </row>
    <row r="436" spans="1:7" x14ac:dyDescent="0.25">
      <c r="A436" s="2">
        <f>'[1]ACCU Data'!$F1425</f>
        <v>45271</v>
      </c>
      <c r="B436">
        <f>VLOOKUP(A436,'[1]ACCU Data'!$F$990:$G$1463,2,FALSE)</f>
        <v>32.25</v>
      </c>
      <c r="C436">
        <f>VLOOKUP(A436,'[1]NZU Data (2)'!$G$2:$H$4483,2,FALSE)</f>
        <v>71</v>
      </c>
      <c r="D436">
        <f>IFERROR(VLOOKUP($A436,Price_Reference!$A$1:$C$758,2,FALSE),D435)</f>
        <v>67.28</v>
      </c>
      <c r="E436">
        <f>IFERROR(VLOOKUP($A436,Price_Reference!$A$1:$C$758,3,FALSE),E435)</f>
        <v>33.270000000000003</v>
      </c>
      <c r="F436">
        <f>IFERROR(VLOOKUP($A436,Price_Reference!$A$1:$D$758,4,FALSE),F435)</f>
        <v>40.06</v>
      </c>
      <c r="G436">
        <f>VLOOKUP(A436,'[1]LGC_Spot (2)'!$M$1200:$N$2323,2,FALSE)</f>
        <v>48.25</v>
      </c>
    </row>
    <row r="437" spans="1:7" x14ac:dyDescent="0.25">
      <c r="A437" s="2">
        <f>'[1]ACCU Data'!$F1426</f>
        <v>45272</v>
      </c>
      <c r="B437">
        <f>VLOOKUP(A437,'[1]ACCU Data'!$F$990:$G$1463,2,FALSE)</f>
        <v>32.1</v>
      </c>
      <c r="C437">
        <f>VLOOKUP(A437,'[1]NZU Data (2)'!$G$2:$H$4483,2,FALSE)</f>
        <v>71.900000000000006</v>
      </c>
      <c r="D437">
        <f>IFERROR(VLOOKUP($A437,Price_Reference!$A$1:$C$758,2,FALSE),D436)</f>
        <v>68.209999999999994</v>
      </c>
      <c r="E437">
        <f>IFERROR(VLOOKUP($A437,Price_Reference!$A$1:$C$758,3,FALSE),E436)</f>
        <v>33.520000000000003</v>
      </c>
      <c r="F437">
        <f>IFERROR(VLOOKUP($A437,Price_Reference!$A$1:$D$758,4,FALSE),F436)</f>
        <v>40.15</v>
      </c>
      <c r="G437">
        <f>VLOOKUP(A437,'[1]LGC_Spot (2)'!$M$1200:$N$2323,2,FALSE)</f>
        <v>48.25</v>
      </c>
    </row>
    <row r="438" spans="1:7" x14ac:dyDescent="0.25">
      <c r="A438" s="2">
        <f>'[1]ACCU Data'!$F1427</f>
        <v>45273</v>
      </c>
      <c r="B438">
        <f>VLOOKUP(A438,'[1]ACCU Data'!$F$990:$G$1463,2,FALSE)</f>
        <v>32.1</v>
      </c>
      <c r="C438">
        <f>VLOOKUP(A438,'[1]NZU Data (2)'!$G$2:$H$4483,2,FALSE)</f>
        <v>71</v>
      </c>
      <c r="D438">
        <f>IFERROR(VLOOKUP($A438,Price_Reference!$A$1:$C$758,2,FALSE),D437)</f>
        <v>68.900000000000006</v>
      </c>
      <c r="E438">
        <f>IFERROR(VLOOKUP($A438,Price_Reference!$A$1:$C$758,3,FALSE),E437)</f>
        <v>34.25</v>
      </c>
      <c r="F438">
        <f>IFERROR(VLOOKUP($A438,Price_Reference!$A$1:$D$758,4,FALSE),F437)</f>
        <v>40.299999999999997</v>
      </c>
      <c r="G438">
        <f>VLOOKUP(A438,'[1]LGC_Spot (2)'!$M$1200:$N$2323,2,FALSE)</f>
        <v>48.25</v>
      </c>
    </row>
    <row r="439" spans="1:7" x14ac:dyDescent="0.25">
      <c r="A439" s="2">
        <f>'[1]ACCU Data'!$F1428</f>
        <v>45274</v>
      </c>
      <c r="B439">
        <f>VLOOKUP(A439,'[1]ACCU Data'!$F$990:$G$1463,2,FALSE)</f>
        <v>32</v>
      </c>
      <c r="C439">
        <f>VLOOKUP(A439,'[1]NZU Data (2)'!$G$2:$H$4483,2,FALSE)</f>
        <v>71</v>
      </c>
      <c r="D439">
        <f>IFERROR(VLOOKUP($A439,Price_Reference!$A$1:$C$758,2,FALSE),D438)</f>
        <v>66.790000000000006</v>
      </c>
      <c r="E439">
        <f>IFERROR(VLOOKUP($A439,Price_Reference!$A$1:$C$758,3,FALSE),E438)</f>
        <v>33.340000000000003</v>
      </c>
      <c r="F439">
        <f>IFERROR(VLOOKUP($A439,Price_Reference!$A$1:$D$758,4,FALSE),F438)</f>
        <v>40.409999999999997</v>
      </c>
      <c r="G439">
        <f>VLOOKUP(A439,'[1]LGC_Spot (2)'!$M$1200:$N$2323,2,FALSE)</f>
        <v>48.25</v>
      </c>
    </row>
    <row r="440" spans="1:7" x14ac:dyDescent="0.25">
      <c r="A440" s="2">
        <f>'[1]ACCU Data'!$F1429</f>
        <v>45275</v>
      </c>
      <c r="B440">
        <f>VLOOKUP(A440,'[1]ACCU Data'!$F$990:$G$1463,2,FALSE)</f>
        <v>32.35</v>
      </c>
      <c r="C440">
        <f>VLOOKUP(A440,'[1]NZU Data (2)'!$G$2:$H$4483,2,FALSE)</f>
        <v>71.75</v>
      </c>
      <c r="D440">
        <f>IFERROR(VLOOKUP($A440,Price_Reference!$A$1:$C$758,2,FALSE),D439)</f>
        <v>66.349999999999994</v>
      </c>
      <c r="E440">
        <f>IFERROR(VLOOKUP($A440,Price_Reference!$A$1:$C$758,3,FALSE),E439)</f>
        <v>34.130000000000003</v>
      </c>
      <c r="F440">
        <f>IFERROR(VLOOKUP($A440,Price_Reference!$A$1:$D$758,4,FALSE),F439)</f>
        <v>40.130000000000003</v>
      </c>
      <c r="G440">
        <f>VLOOKUP(A440,'[1]LGC_Spot (2)'!$M$1200:$N$2323,2,FALSE)</f>
        <v>48.25</v>
      </c>
    </row>
    <row r="441" spans="1:7" x14ac:dyDescent="0.25">
      <c r="A441" s="2">
        <f>'[1]ACCU Data'!$F1430</f>
        <v>45278</v>
      </c>
      <c r="B441">
        <f>VLOOKUP(A441,'[1]ACCU Data'!$F$990:$G$1463,2,FALSE)</f>
        <v>32.25</v>
      </c>
      <c r="C441">
        <f>VLOOKUP(A441,'[1]NZU Data (2)'!$G$2:$H$4483,2,FALSE)</f>
        <v>70.25</v>
      </c>
      <c r="D441">
        <f>IFERROR(VLOOKUP($A441,Price_Reference!$A$1:$C$758,2,FALSE),D440)</f>
        <v>69.08</v>
      </c>
      <c r="E441">
        <f>IFERROR(VLOOKUP($A441,Price_Reference!$A$1:$C$758,3,FALSE),E440)</f>
        <v>35.22</v>
      </c>
      <c r="F441">
        <f>IFERROR(VLOOKUP($A441,Price_Reference!$A$1:$D$758,4,FALSE),F440)</f>
        <v>40.22</v>
      </c>
      <c r="G441">
        <f>VLOOKUP(A441,'[1]LGC_Spot (2)'!$M$1200:$N$2323,2,FALSE)</f>
        <v>47.25</v>
      </c>
    </row>
    <row r="442" spans="1:7" x14ac:dyDescent="0.25">
      <c r="A442" s="2">
        <f>'[1]ACCU Data'!$F1431</f>
        <v>45279</v>
      </c>
      <c r="B442">
        <f>VLOOKUP(A442,'[1]ACCU Data'!$F$990:$G$1463,2,FALSE)</f>
        <v>32.5</v>
      </c>
      <c r="C442">
        <f>VLOOKUP(A442,'[1]NZU Data (2)'!$G$2:$H$4483,2,FALSE)</f>
        <v>69.25</v>
      </c>
      <c r="D442">
        <f>IFERROR(VLOOKUP($A442,Price_Reference!$A$1:$C$758,2,FALSE),D441)</f>
        <v>69.650000000000006</v>
      </c>
      <c r="E442">
        <f>IFERROR(VLOOKUP($A442,Price_Reference!$A$1:$C$758,3,FALSE),E441)</f>
        <v>38.159999999999997</v>
      </c>
      <c r="F442">
        <f>IFERROR(VLOOKUP($A442,Price_Reference!$A$1:$D$758,4,FALSE),F441)</f>
        <v>39.93</v>
      </c>
      <c r="G442">
        <f>VLOOKUP(A442,'[1]LGC_Spot (2)'!$M$1200:$N$2323,2,FALSE)</f>
        <v>47</v>
      </c>
    </row>
    <row r="443" spans="1:7" x14ac:dyDescent="0.25">
      <c r="A443" s="2">
        <f>'[1]ACCU Data'!$F1432</f>
        <v>45280</v>
      </c>
      <c r="B443">
        <f>VLOOKUP(A443,'[1]ACCU Data'!$F$990:$G$1463,2,FALSE)</f>
        <v>32.75</v>
      </c>
      <c r="C443">
        <f>VLOOKUP(A443,'[1]NZU Data (2)'!$G$2:$H$4483,2,FALSE)</f>
        <v>68.75</v>
      </c>
      <c r="D443">
        <f>IFERROR(VLOOKUP($A443,Price_Reference!$A$1:$C$758,2,FALSE),D442)</f>
        <v>73.37</v>
      </c>
      <c r="E443">
        <f>IFERROR(VLOOKUP($A443,Price_Reference!$A$1:$C$758,3,FALSE),E442)</f>
        <v>41.17</v>
      </c>
      <c r="F443">
        <f>IFERROR(VLOOKUP($A443,Price_Reference!$A$1:$D$758,4,FALSE),F442)</f>
        <v>39.9</v>
      </c>
      <c r="G443">
        <f>VLOOKUP(A443,'[1]LGC_Spot (2)'!$M$1200:$N$2323,2,FALSE)</f>
        <v>47.5</v>
      </c>
    </row>
    <row r="444" spans="1:7" x14ac:dyDescent="0.25">
      <c r="A444" s="2">
        <f>'[1]ACCU Data'!$F1433</f>
        <v>45281</v>
      </c>
      <c r="B444">
        <f>VLOOKUP(A444,'[1]ACCU Data'!$F$990:$G$1463,2,FALSE)</f>
        <v>33.25</v>
      </c>
      <c r="C444">
        <f>VLOOKUP(A444,'[1]NZU Data (2)'!$G$2:$H$4483,2,FALSE)</f>
        <v>68.7</v>
      </c>
      <c r="D444">
        <f>IFERROR(VLOOKUP($A444,Price_Reference!$A$1:$C$758,2,FALSE),D443)</f>
        <v>75.650000000000006</v>
      </c>
      <c r="E444">
        <f>IFERROR(VLOOKUP($A444,Price_Reference!$A$1:$C$758,3,FALSE),E443)</f>
        <v>41.32</v>
      </c>
      <c r="F444">
        <f>IFERROR(VLOOKUP($A444,Price_Reference!$A$1:$D$758,4,FALSE),F443)</f>
        <v>40.020000000000003</v>
      </c>
      <c r="G444">
        <f>VLOOKUP(A444,'[1]LGC_Spot (2)'!$M$1200:$N$2323,2,FALSE)</f>
        <v>49.5</v>
      </c>
    </row>
    <row r="445" spans="1:7" x14ac:dyDescent="0.25">
      <c r="A445" s="2">
        <f>'[1]ACCU Data'!$F1434</f>
        <v>45282</v>
      </c>
      <c r="B445">
        <f>VLOOKUP(A445,'[1]ACCU Data'!$F$990:$G$1463,2,FALSE)</f>
        <v>33.25</v>
      </c>
      <c r="C445">
        <f>VLOOKUP(A445,'[1]NZU Data (2)'!$G$2:$H$4483,2,FALSE)</f>
        <v>68.7</v>
      </c>
      <c r="D445">
        <f>IFERROR(VLOOKUP($A445,Price_Reference!$A$1:$C$758,2,FALSE),D444)</f>
        <v>76.64</v>
      </c>
      <c r="E445">
        <f>IFERROR(VLOOKUP($A445,Price_Reference!$A$1:$C$758,3,FALSE),E444)</f>
        <v>41.01</v>
      </c>
      <c r="F445">
        <f>IFERROR(VLOOKUP($A445,Price_Reference!$A$1:$D$758,4,FALSE),F444)</f>
        <v>40.31</v>
      </c>
      <c r="G445">
        <f>VLOOKUP(A445,'[1]LGC_Spot (2)'!$M$1200:$N$2323,2,FALSE)</f>
        <v>49.5</v>
      </c>
    </row>
    <row r="446" spans="1:7" x14ac:dyDescent="0.25">
      <c r="A446" s="2">
        <f>'[1]ACCU Data'!$F1435</f>
        <v>45285</v>
      </c>
      <c r="B446">
        <f>VLOOKUP(A446,'[1]ACCU Data'!$F$990:$G$1463,2,FALSE)</f>
        <v>33.25</v>
      </c>
      <c r="C446">
        <f>VLOOKUP(A446,'[1]NZU Data (2)'!$G$2:$H$4483,2,FALSE)</f>
        <v>68.7</v>
      </c>
      <c r="D446">
        <f>IFERROR(VLOOKUP($A446,Price_Reference!$A$1:$C$758,2,FALSE),D445)</f>
        <v>76.64</v>
      </c>
      <c r="E446">
        <f>IFERROR(VLOOKUP($A446,Price_Reference!$A$1:$C$758,3,FALSE),E445)</f>
        <v>41.01</v>
      </c>
      <c r="F446">
        <f>IFERROR(VLOOKUP($A446,Price_Reference!$A$1:$D$758,4,FALSE),F445)</f>
        <v>40.31</v>
      </c>
      <c r="G446">
        <f>VLOOKUP(A446,'[1]LGC_Spot (2)'!$M$1200:$N$2323,2,FALSE)</f>
        <v>49.5</v>
      </c>
    </row>
    <row r="447" spans="1:7" x14ac:dyDescent="0.25">
      <c r="A447" s="2">
        <f>'[1]ACCU Data'!$F1436</f>
        <v>45286</v>
      </c>
      <c r="B447">
        <f>VLOOKUP(A447,'[1]ACCU Data'!$F$990:$G$1463,2,FALSE)</f>
        <v>33.25</v>
      </c>
      <c r="C447">
        <f>VLOOKUP(A447,'[1]NZU Data (2)'!$G$2:$H$4483,2,FALSE)</f>
        <v>68.7</v>
      </c>
      <c r="D447">
        <f>IFERROR(VLOOKUP($A447,Price_Reference!$A$1:$C$758,2,FALSE),D446)</f>
        <v>76.64</v>
      </c>
      <c r="E447">
        <f>IFERROR(VLOOKUP($A447,Price_Reference!$A$1:$C$758,3,FALSE),E446)</f>
        <v>41.01</v>
      </c>
      <c r="F447">
        <f>IFERROR(VLOOKUP($A447,Price_Reference!$A$1:$D$758,4,FALSE),F446)</f>
        <v>40.450000000000003</v>
      </c>
      <c r="G447">
        <f>VLOOKUP(A447,'[1]LGC_Spot (2)'!$M$1200:$N$2323,2,FALSE)</f>
        <v>49.5</v>
      </c>
    </row>
    <row r="448" spans="1:7" x14ac:dyDescent="0.25">
      <c r="A448" s="2">
        <f>'[1]ACCU Data'!$F1437</f>
        <v>45287</v>
      </c>
      <c r="B448">
        <f>VLOOKUP(A448,'[1]ACCU Data'!$F$990:$G$1463,2,FALSE)</f>
        <v>33.5</v>
      </c>
      <c r="C448">
        <f>VLOOKUP(A448,'[1]NZU Data (2)'!$G$2:$H$4483,2,FALSE)</f>
        <v>67.900000000000006</v>
      </c>
      <c r="D448">
        <f>IFERROR(VLOOKUP($A448,Price_Reference!$A$1:$C$758,2,FALSE),D447)</f>
        <v>77.72</v>
      </c>
      <c r="E448">
        <f>IFERROR(VLOOKUP($A448,Price_Reference!$A$1:$C$758,3,FALSE),E447)</f>
        <v>43.01</v>
      </c>
      <c r="F448">
        <f>IFERROR(VLOOKUP($A448,Price_Reference!$A$1:$D$758,4,FALSE),F447)</f>
        <v>40.54</v>
      </c>
      <c r="G448">
        <f>VLOOKUP(A448,'[1]LGC_Spot (2)'!$M$1200:$N$2323,2,FALSE)</f>
        <v>49.5</v>
      </c>
    </row>
    <row r="449" spans="1:7" x14ac:dyDescent="0.25">
      <c r="A449" s="2">
        <f>'[1]ACCU Data'!$F1438</f>
        <v>45288</v>
      </c>
      <c r="B449">
        <f>VLOOKUP(A449,'[1]ACCU Data'!$F$990:$G$1463,2,FALSE)</f>
        <v>33.5</v>
      </c>
      <c r="C449">
        <f>VLOOKUP(A449,'[1]NZU Data (2)'!$G$2:$H$4483,2,FALSE)</f>
        <v>67.900000000000006</v>
      </c>
      <c r="D449">
        <f>IFERROR(VLOOKUP($A449,Price_Reference!$A$1:$C$758,2,FALSE),D448)</f>
        <v>77.939989999999995</v>
      </c>
      <c r="E449">
        <f>IFERROR(VLOOKUP($A449,Price_Reference!$A$1:$C$758,3,FALSE),E448)</f>
        <v>44.03</v>
      </c>
      <c r="F449">
        <f>IFERROR(VLOOKUP($A449,Price_Reference!$A$1:$D$758,4,FALSE),F448)</f>
        <v>40.520000000000003</v>
      </c>
      <c r="G449">
        <f>VLOOKUP(A449,'[1]LGC_Spot (2)'!$M$1200:$N$2323,2,FALSE)</f>
        <v>49.5</v>
      </c>
    </row>
    <row r="450" spans="1:7" x14ac:dyDescent="0.25">
      <c r="A450" s="2">
        <f>'[1]ACCU Data'!$F1439</f>
        <v>45289</v>
      </c>
      <c r="B450">
        <f>VLOOKUP(A450,'[1]ACCU Data'!$F$990:$G$1463,2,FALSE)</f>
        <v>33.5</v>
      </c>
      <c r="C450">
        <f>VLOOKUP(A450,'[1]NZU Data (2)'!$G$2:$H$4483,2,FALSE)</f>
        <v>69.150000000000006</v>
      </c>
      <c r="D450">
        <f>IFERROR(VLOOKUP($A450,Price_Reference!$A$1:$C$758,2,FALSE),D449)</f>
        <v>78.06</v>
      </c>
      <c r="E450">
        <f>IFERROR(VLOOKUP($A450,Price_Reference!$A$1:$C$758,3,FALSE),E449)</f>
        <v>44.07</v>
      </c>
      <c r="F450">
        <f>IFERROR(VLOOKUP($A450,Price_Reference!$A$1:$D$758,4,FALSE),F449)</f>
        <v>40.549999999999997</v>
      </c>
      <c r="G450">
        <f>VLOOKUP(A450,'[1]LGC_Spot (2)'!$M$1200:$N$2323,2,FALSE)</f>
        <v>49.5</v>
      </c>
    </row>
    <row r="451" spans="1:7" x14ac:dyDescent="0.25">
      <c r="A451" s="2">
        <f>'[1]ACCU Data'!$F1440</f>
        <v>45292</v>
      </c>
      <c r="B451">
        <f>VLOOKUP(A451,'[1]ACCU Data'!$F$990:$G$1463,2,FALSE)</f>
        <v>33.5</v>
      </c>
      <c r="C451">
        <f>VLOOKUP(A451,'[1]NZU Data (2)'!$G$2:$H$4483,2,FALSE)</f>
        <v>69.150000000000006</v>
      </c>
      <c r="D451">
        <f>IFERROR(VLOOKUP($A451,Price_Reference!$A$1:$C$758,2,FALSE),D450)</f>
        <v>78.06</v>
      </c>
      <c r="E451">
        <f>IFERROR(VLOOKUP($A451,Price_Reference!$A$1:$C$758,3,FALSE),E450)</f>
        <v>44.07</v>
      </c>
      <c r="F451">
        <f>IFERROR(VLOOKUP($A451,Price_Reference!$A$1:$D$758,4,FALSE),F450)</f>
        <v>40.549999999999997</v>
      </c>
      <c r="G451">
        <f>VLOOKUP(A451,'[1]LGC_Spot (2)'!$M$1200:$N$2323,2,FALSE)</f>
        <v>49.5</v>
      </c>
    </row>
    <row r="452" spans="1:7" x14ac:dyDescent="0.25">
      <c r="A452" s="2">
        <f>'[1]ACCU Data'!$F1441</f>
        <v>45293</v>
      </c>
      <c r="B452">
        <f>VLOOKUP(A452,'[1]ACCU Data'!$F$990:$G$1463,2,FALSE)</f>
        <v>33.75</v>
      </c>
      <c r="C452">
        <f>VLOOKUP(A452,'[1]NZU Data (2)'!$G$2:$H$4483,2,FALSE)</f>
        <v>69.150000000000006</v>
      </c>
      <c r="D452">
        <f>IFERROR(VLOOKUP($A452,Price_Reference!$A$1:$C$758,2,FALSE),D451)</f>
        <v>73.83</v>
      </c>
      <c r="E452">
        <f>IFERROR(VLOOKUP($A452,Price_Reference!$A$1:$C$758,3,FALSE),E451)</f>
        <v>40.68</v>
      </c>
      <c r="F452">
        <f>IFERROR(VLOOKUP($A452,Price_Reference!$A$1:$D$758,4,FALSE),F451)</f>
        <v>40.39</v>
      </c>
      <c r="G452">
        <f>VLOOKUP(A452,'[1]LGC_Spot (2)'!$M$1200:$N$2323,2,FALSE)</f>
        <v>49.5</v>
      </c>
    </row>
    <row r="453" spans="1:7" x14ac:dyDescent="0.25">
      <c r="A453" s="2">
        <f>'[1]ACCU Data'!$F1442</f>
        <v>45294</v>
      </c>
      <c r="B453">
        <f>VLOOKUP(A453,'[1]ACCU Data'!$F$990:$G$1463,2,FALSE)</f>
        <v>33.75</v>
      </c>
      <c r="C453">
        <f>VLOOKUP(A453,'[1]NZU Data (2)'!$G$2:$H$4483,2,FALSE)</f>
        <v>70</v>
      </c>
      <c r="D453">
        <f>IFERROR(VLOOKUP($A453,Price_Reference!$A$1:$C$758,2,FALSE),D452)</f>
        <v>75.23</v>
      </c>
      <c r="E453">
        <f>IFERROR(VLOOKUP($A453,Price_Reference!$A$1:$C$758,3,FALSE),E452)</f>
        <v>43.19</v>
      </c>
      <c r="F453">
        <f>IFERROR(VLOOKUP($A453,Price_Reference!$A$1:$D$758,4,FALSE),F452)</f>
        <v>40.409999999999997</v>
      </c>
      <c r="G453">
        <f>VLOOKUP(A453,'[1]LGC_Spot (2)'!$M$1200:$N$2323,2,FALSE)</f>
        <v>49.5</v>
      </c>
    </row>
    <row r="454" spans="1:7" x14ac:dyDescent="0.25">
      <c r="A454" s="2">
        <f>'[1]ACCU Data'!$F1443</f>
        <v>45295</v>
      </c>
      <c r="B454">
        <f>VLOOKUP(A454,'[1]ACCU Data'!$F$990:$G$1463,2,FALSE)</f>
        <v>34.5</v>
      </c>
      <c r="C454">
        <f>VLOOKUP(A454,'[1]NZU Data (2)'!$G$2:$H$4483,2,FALSE)</f>
        <v>70</v>
      </c>
      <c r="D454">
        <f>IFERROR(VLOOKUP($A454,Price_Reference!$A$1:$C$758,2,FALSE),D453)</f>
        <v>73.66</v>
      </c>
      <c r="E454">
        <f>IFERROR(VLOOKUP($A454,Price_Reference!$A$1:$C$758,3,FALSE),E453)</f>
        <v>42.46</v>
      </c>
      <c r="F454">
        <f>IFERROR(VLOOKUP($A454,Price_Reference!$A$1:$D$758,4,FALSE),F453)</f>
        <v>40.76</v>
      </c>
      <c r="G454">
        <f>VLOOKUP(A454,'[1]LGC_Spot (2)'!$M$1200:$N$2323,2,FALSE)</f>
        <v>49</v>
      </c>
    </row>
    <row r="455" spans="1:7" x14ac:dyDescent="0.25">
      <c r="A455" s="2">
        <f>'[1]ACCU Data'!$F1444</f>
        <v>45296</v>
      </c>
      <c r="B455">
        <f>VLOOKUP(A455,'[1]ACCU Data'!$F$990:$G$1463,2,FALSE)</f>
        <v>35.15</v>
      </c>
      <c r="C455">
        <f>VLOOKUP(A455,'[1]NZU Data (2)'!$G$2:$H$4483,2,FALSE)</f>
        <v>69.5</v>
      </c>
      <c r="D455">
        <f>IFERROR(VLOOKUP($A455,Price_Reference!$A$1:$C$758,2,FALSE),D454)</f>
        <v>74.189989999999995</v>
      </c>
      <c r="E455">
        <f>IFERROR(VLOOKUP($A455,Price_Reference!$A$1:$C$758,3,FALSE),E454)</f>
        <v>42.78</v>
      </c>
      <c r="F455">
        <f>IFERROR(VLOOKUP($A455,Price_Reference!$A$1:$D$758,4,FALSE),F454)</f>
        <v>40.99</v>
      </c>
      <c r="G455">
        <f>VLOOKUP(A455,'[1]LGC_Spot (2)'!$M$1200:$N$2323,2,FALSE)</f>
        <v>49</v>
      </c>
    </row>
    <row r="456" spans="1:7" x14ac:dyDescent="0.25">
      <c r="A456" s="2">
        <f>'[1]ACCU Data'!$F1445</f>
        <v>45299</v>
      </c>
      <c r="B456">
        <f>VLOOKUP(A456,'[1]ACCU Data'!$F$990:$G$1463,2,FALSE)</f>
        <v>35.25</v>
      </c>
      <c r="C456">
        <f>VLOOKUP(A456,'[1]NZU Data (2)'!$G$2:$H$4483,2,FALSE)</f>
        <v>68.849999999999994</v>
      </c>
      <c r="D456">
        <f>IFERROR(VLOOKUP($A456,Price_Reference!$A$1:$C$758,2,FALSE),D455)</f>
        <v>70.33</v>
      </c>
      <c r="E456">
        <f>IFERROR(VLOOKUP($A456,Price_Reference!$A$1:$C$758,3,FALSE),E455)</f>
        <v>39.340000000000003</v>
      </c>
      <c r="F456">
        <f>IFERROR(VLOOKUP($A456,Price_Reference!$A$1:$D$758,4,FALSE),F455)</f>
        <v>41.5</v>
      </c>
      <c r="G456">
        <f>VLOOKUP(A456,'[1]LGC_Spot (2)'!$M$1200:$N$2323,2,FALSE)</f>
        <v>49</v>
      </c>
    </row>
    <row r="457" spans="1:7" x14ac:dyDescent="0.25">
      <c r="A457" s="2">
        <f>'[1]ACCU Data'!$F1446</f>
        <v>45300</v>
      </c>
      <c r="B457">
        <f>VLOOKUP(A457,'[1]ACCU Data'!$F$990:$G$1463,2,FALSE)</f>
        <v>35</v>
      </c>
      <c r="C457">
        <f>VLOOKUP(A457,'[1]NZU Data (2)'!$G$2:$H$4483,2,FALSE)</f>
        <v>68.25</v>
      </c>
      <c r="D457">
        <f>IFERROR(VLOOKUP($A457,Price_Reference!$A$1:$C$758,2,FALSE),D456)</f>
        <v>69.86</v>
      </c>
      <c r="E457">
        <f>IFERROR(VLOOKUP($A457,Price_Reference!$A$1:$C$758,3,FALSE),E456)</f>
        <v>38.03</v>
      </c>
      <c r="F457">
        <f>IFERROR(VLOOKUP($A457,Price_Reference!$A$1:$D$758,4,FALSE),F456)</f>
        <v>41.62</v>
      </c>
      <c r="G457">
        <f>VLOOKUP(A457,'[1]LGC_Spot (2)'!$M$1200:$N$2323,2,FALSE)</f>
        <v>48.5</v>
      </c>
    </row>
    <row r="458" spans="1:7" x14ac:dyDescent="0.25">
      <c r="A458" s="2">
        <f>'[1]ACCU Data'!$F1447</f>
        <v>45301</v>
      </c>
      <c r="B458">
        <f>VLOOKUP(A458,'[1]ACCU Data'!$F$990:$G$1463,2,FALSE)</f>
        <v>34.75</v>
      </c>
      <c r="C458">
        <f>VLOOKUP(A458,'[1]NZU Data (2)'!$G$2:$H$4483,2,FALSE)</f>
        <v>69</v>
      </c>
      <c r="D458">
        <f>IFERROR(VLOOKUP($A458,Price_Reference!$A$1:$C$758,2,FALSE),D457)</f>
        <v>67.91</v>
      </c>
      <c r="E458">
        <f>IFERROR(VLOOKUP($A458,Price_Reference!$A$1:$C$758,3,FALSE),E457)</f>
        <v>36.96</v>
      </c>
      <c r="F458">
        <f>IFERROR(VLOOKUP($A458,Price_Reference!$A$1:$D$758,4,FALSE),F457)</f>
        <v>41.52</v>
      </c>
      <c r="G458">
        <f>VLOOKUP(A458,'[1]LGC_Spot (2)'!$M$1200:$N$2323,2,FALSE)</f>
        <v>48</v>
      </c>
    </row>
    <row r="459" spans="1:7" x14ac:dyDescent="0.25">
      <c r="A459" s="2">
        <f>'[1]ACCU Data'!$F1448</f>
        <v>45302</v>
      </c>
      <c r="B459">
        <f>VLOOKUP(A459,'[1]ACCU Data'!$F$990:$G$1463,2,FALSE)</f>
        <v>34.75</v>
      </c>
      <c r="C459">
        <f>VLOOKUP(A459,'[1]NZU Data (2)'!$G$2:$H$4483,2,FALSE)</f>
        <v>67.25</v>
      </c>
      <c r="D459">
        <f>IFERROR(VLOOKUP($A459,Price_Reference!$A$1:$C$758,2,FALSE),D458)</f>
        <v>65.92</v>
      </c>
      <c r="E459">
        <f>IFERROR(VLOOKUP($A459,Price_Reference!$A$1:$C$758,3,FALSE),E458)</f>
        <v>35.46</v>
      </c>
      <c r="F459">
        <f>IFERROR(VLOOKUP($A459,Price_Reference!$A$1:$D$758,4,FALSE),F458)</f>
        <v>41.3</v>
      </c>
      <c r="G459">
        <f>VLOOKUP(A459,'[1]LGC_Spot (2)'!$M$1200:$N$2323,2,FALSE)</f>
        <v>48</v>
      </c>
    </row>
    <row r="460" spans="1:7" x14ac:dyDescent="0.25">
      <c r="A460" s="2">
        <f>'[1]ACCU Data'!$F1449</f>
        <v>45303</v>
      </c>
      <c r="B460">
        <f>VLOOKUP(A460,'[1]ACCU Data'!$F$990:$G$1463,2,FALSE)</f>
        <v>34</v>
      </c>
      <c r="C460">
        <f>VLOOKUP(A460,'[1]NZU Data (2)'!$G$2:$H$4483,2,FALSE)</f>
        <v>67.25</v>
      </c>
      <c r="D460">
        <f>IFERROR(VLOOKUP($A460,Price_Reference!$A$1:$C$758,2,FALSE),D459)</f>
        <v>63.89</v>
      </c>
      <c r="E460">
        <f>IFERROR(VLOOKUP($A460,Price_Reference!$A$1:$C$758,3,FALSE),E459)</f>
        <v>34.74</v>
      </c>
      <c r="F460">
        <f>IFERROR(VLOOKUP($A460,Price_Reference!$A$1:$D$758,4,FALSE),F459)</f>
        <v>41.17</v>
      </c>
      <c r="G460">
        <f>VLOOKUP(A460,'[1]LGC_Spot (2)'!$M$1200:$N$2323,2,FALSE)</f>
        <v>48</v>
      </c>
    </row>
    <row r="461" spans="1:7" x14ac:dyDescent="0.25">
      <c r="A461" s="2">
        <f>'[1]ACCU Data'!$F1450</f>
        <v>45306</v>
      </c>
      <c r="B461">
        <f>VLOOKUP(A461,'[1]ACCU Data'!$F$990:$G$1463,2,FALSE)</f>
        <v>33.75</v>
      </c>
      <c r="C461">
        <f>VLOOKUP(A461,'[1]NZU Data (2)'!$G$2:$H$4483,2,FALSE)</f>
        <v>67.849999999999994</v>
      </c>
      <c r="D461">
        <f>IFERROR(VLOOKUP($A461,Price_Reference!$A$1:$C$758,2,FALSE),D460)</f>
        <v>65.31</v>
      </c>
      <c r="E461">
        <f>IFERROR(VLOOKUP($A461,Price_Reference!$A$1:$C$758,3,FALSE),E460)</f>
        <v>34.35</v>
      </c>
      <c r="F461">
        <f>IFERROR(VLOOKUP($A461,Price_Reference!$A$1:$D$758,4,FALSE),F460)</f>
        <v>41.17</v>
      </c>
      <c r="G461">
        <f>VLOOKUP(A461,'[1]LGC_Spot (2)'!$M$1200:$N$2323,2,FALSE)</f>
        <v>46.5</v>
      </c>
    </row>
    <row r="462" spans="1:7" x14ac:dyDescent="0.25">
      <c r="A462" s="2">
        <f>'[1]ACCU Data'!$F1451</f>
        <v>45307</v>
      </c>
      <c r="B462">
        <f>VLOOKUP(A462,'[1]ACCU Data'!$F$990:$G$1463,2,FALSE)</f>
        <v>33.75</v>
      </c>
      <c r="C462">
        <f>VLOOKUP(A462,'[1]NZU Data (2)'!$G$2:$H$4483,2,FALSE)</f>
        <v>67.5</v>
      </c>
      <c r="D462">
        <f>IFERROR(VLOOKUP($A462,Price_Reference!$A$1:$C$758,2,FALSE),D461)</f>
        <v>63.66</v>
      </c>
      <c r="E462">
        <f>IFERROR(VLOOKUP($A462,Price_Reference!$A$1:$C$758,3,FALSE),E461)</f>
        <v>33.380000000000003</v>
      </c>
      <c r="F462">
        <f>IFERROR(VLOOKUP($A462,Price_Reference!$A$1:$D$758,4,FALSE),F461)</f>
        <v>41.53</v>
      </c>
      <c r="G462">
        <f>VLOOKUP(A462,'[1]LGC_Spot (2)'!$M$1200:$N$2323,2,FALSE)</f>
        <v>46.5</v>
      </c>
    </row>
    <row r="463" spans="1:7" x14ac:dyDescent="0.25">
      <c r="A463" s="2">
        <f>'[1]ACCU Data'!$F1452</f>
        <v>45308</v>
      </c>
      <c r="B463">
        <f>VLOOKUP(A463,'[1]ACCU Data'!$F$990:$G$1463,2,FALSE)</f>
        <v>34</v>
      </c>
      <c r="C463">
        <f>VLOOKUP(A463,'[1]NZU Data (2)'!$G$2:$H$4483,2,FALSE)</f>
        <v>67.599999999999994</v>
      </c>
      <c r="D463">
        <f>IFERROR(VLOOKUP($A463,Price_Reference!$A$1:$C$758,2,FALSE),D462)</f>
        <v>61.26</v>
      </c>
      <c r="E463">
        <f>IFERROR(VLOOKUP($A463,Price_Reference!$A$1:$C$758,3,FALSE),E462)</f>
        <v>32.03</v>
      </c>
      <c r="F463">
        <f>IFERROR(VLOOKUP($A463,Price_Reference!$A$1:$D$758,4,FALSE),F462)</f>
        <v>41.78</v>
      </c>
      <c r="G463">
        <f>VLOOKUP(A463,'[1]LGC_Spot (2)'!$M$1200:$N$2323,2,FALSE)</f>
        <v>46.5</v>
      </c>
    </row>
    <row r="464" spans="1:7" x14ac:dyDescent="0.25">
      <c r="A464" s="2">
        <f>'[1]ACCU Data'!$F1453</f>
        <v>45309</v>
      </c>
      <c r="B464">
        <f>VLOOKUP(A464,'[1]ACCU Data'!$F$990:$G$1463,2,FALSE)</f>
        <v>34.25</v>
      </c>
      <c r="C464">
        <f>VLOOKUP(A464,'[1]NZU Data (2)'!$G$2:$H$4483,2,FALSE)</f>
        <v>67.95</v>
      </c>
      <c r="D464">
        <f>IFERROR(VLOOKUP($A464,Price_Reference!$A$1:$C$758,2,FALSE),D463)</f>
        <v>61.11</v>
      </c>
      <c r="E464">
        <f>IFERROR(VLOOKUP($A464,Price_Reference!$A$1:$C$758,3,FALSE),E463)</f>
        <v>32.65</v>
      </c>
      <c r="F464">
        <f>IFERROR(VLOOKUP($A464,Price_Reference!$A$1:$D$758,4,FALSE),F463)</f>
        <v>41.69</v>
      </c>
      <c r="G464">
        <f>VLOOKUP(A464,'[1]LGC_Spot (2)'!$M$1200:$N$2323,2,FALSE)</f>
        <v>46.5</v>
      </c>
    </row>
    <row r="465" spans="1:7" x14ac:dyDescent="0.25">
      <c r="A465" s="2">
        <f>'[1]ACCU Data'!$F1454</f>
        <v>45310</v>
      </c>
      <c r="B465">
        <f>VLOOKUP(A465,'[1]ACCU Data'!$F$990:$G$1463,2,FALSE)</f>
        <v>34.5</v>
      </c>
      <c r="C465">
        <f>VLOOKUP(A465,'[1]NZU Data (2)'!$G$2:$H$4483,2,FALSE)</f>
        <v>67.5</v>
      </c>
      <c r="D465">
        <f>IFERROR(VLOOKUP($A465,Price_Reference!$A$1:$C$758,2,FALSE),D464)</f>
        <v>61.73</v>
      </c>
      <c r="E465">
        <f>IFERROR(VLOOKUP($A465,Price_Reference!$A$1:$C$758,3,FALSE),E464)</f>
        <v>34.33</v>
      </c>
      <c r="F465">
        <f>IFERROR(VLOOKUP($A465,Price_Reference!$A$1:$D$758,4,FALSE),F464)</f>
        <v>41.99</v>
      </c>
      <c r="G465">
        <f>VLOOKUP(A465,'[1]LGC_Spot (2)'!$M$1200:$N$2323,2,FALSE)</f>
        <v>45.75</v>
      </c>
    </row>
    <row r="466" spans="1:7" x14ac:dyDescent="0.25">
      <c r="A466" s="2">
        <f>'[1]ACCU Data'!$F1455</f>
        <v>45313</v>
      </c>
      <c r="B466">
        <f>VLOOKUP(A466,'[1]ACCU Data (2)'!$F$990:$G$1463,2,FALSE)</f>
        <v>34.5</v>
      </c>
      <c r="C466">
        <f>VLOOKUP(A466,'[1]NZU Data (2)'!$G$2:$H$4483,2,FALSE)</f>
        <v>68</v>
      </c>
      <c r="D466">
        <f>IFERROR(VLOOKUP($A466,Price_Reference!$A$1:$C$758,2,FALSE),D465)</f>
        <v>60.18</v>
      </c>
      <c r="E466">
        <f>IFERROR(VLOOKUP($A466,Price_Reference!$A$1:$C$758,3,FALSE),E465)</f>
        <v>33.270000000000003</v>
      </c>
      <c r="F466">
        <f>IFERROR(VLOOKUP($A466,Price_Reference!$A$1:$D$758,4,FALSE),F465)</f>
        <v>41.69</v>
      </c>
      <c r="G466">
        <f>VLOOKUP(A466,'[1]LGC_Spot (2)'!$M$1200:$N$2323,2,FALSE)</f>
        <v>46.25</v>
      </c>
    </row>
    <row r="467" spans="1:7" x14ac:dyDescent="0.25">
      <c r="A467" s="2">
        <f>'[1]ACCU Data'!$F1456</f>
        <v>45314</v>
      </c>
      <c r="B467">
        <f>VLOOKUP(A467,'[1]ACCU Data (2)'!$F$990:$G$1463,2,FALSE)</f>
        <v>35</v>
      </c>
      <c r="C467">
        <f>VLOOKUP(A467,'[1]NZU Data (2)'!$G$2:$H$4483,2,FALSE)</f>
        <v>69</v>
      </c>
      <c r="D467">
        <f>IFERROR(VLOOKUP($A467,Price_Reference!$A$1:$C$758,2,FALSE),D466)</f>
        <v>61.15</v>
      </c>
      <c r="E467">
        <f>IFERROR(VLOOKUP($A467,Price_Reference!$A$1:$C$758,3,FALSE),E466)</f>
        <v>33.21</v>
      </c>
      <c r="F467">
        <f>IFERROR(VLOOKUP($A467,Price_Reference!$A$1:$D$758,4,FALSE),F466)</f>
        <v>41.39</v>
      </c>
      <c r="G467">
        <f>VLOOKUP(A467,'[1]LGC_Spot (2)'!$M$1200:$N$2323,2,FALSE)</f>
        <v>46.25</v>
      </c>
    </row>
    <row r="468" spans="1:7" x14ac:dyDescent="0.25">
      <c r="A468" s="2">
        <f>'[1]ACCU Data'!$F1457</f>
        <v>45315</v>
      </c>
      <c r="B468">
        <f>VLOOKUP(A468,'[1]ACCU Data (2)'!$F$990:$G$1463,2,FALSE)</f>
        <v>35</v>
      </c>
      <c r="C468">
        <f>VLOOKUP(A468,'[1]NZU Data (2)'!$G$2:$H$4483,2,FALSE)</f>
        <v>71.25</v>
      </c>
      <c r="D468">
        <f>IFERROR(VLOOKUP($A468,Price_Reference!$A$1:$C$758,2,FALSE),D467)</f>
        <v>63.89</v>
      </c>
      <c r="E468">
        <f>IFERROR(VLOOKUP($A468,Price_Reference!$A$1:$C$758,3,FALSE),E467)</f>
        <v>33.799999999999997</v>
      </c>
      <c r="F468">
        <f>IFERROR(VLOOKUP($A468,Price_Reference!$A$1:$D$758,4,FALSE),F467)</f>
        <v>41.58</v>
      </c>
      <c r="G468">
        <f>VLOOKUP(A468,'[1]LGC_Spot (2)'!$M$1200:$N$2323,2,FALSE)</f>
        <v>46.25</v>
      </c>
    </row>
    <row r="469" spans="1:7" x14ac:dyDescent="0.25">
      <c r="A469" s="2">
        <f>'[1]ACCU Data'!$F1458</f>
        <v>45316</v>
      </c>
      <c r="B469">
        <f>VLOOKUP(A469,'[1]ACCU Data (2)'!$F$990:$G$1463,2,FALSE)</f>
        <v>34.5</v>
      </c>
      <c r="C469">
        <f>VLOOKUP(A469,'[1]NZU Data (2)'!$G$2:$H$4483,2,FALSE)</f>
        <v>70.900000000000006</v>
      </c>
      <c r="D469">
        <f>IFERROR(VLOOKUP($A469,Price_Reference!$A$1:$C$758,2,FALSE),D468)</f>
        <v>61.34</v>
      </c>
      <c r="E469">
        <f>IFERROR(VLOOKUP($A469,Price_Reference!$A$1:$C$758,3,FALSE),E468)</f>
        <v>32.51</v>
      </c>
      <c r="F469">
        <f>IFERROR(VLOOKUP($A469,Price_Reference!$A$1:$D$758,4,FALSE),F468)</f>
        <v>41.63</v>
      </c>
      <c r="G469">
        <f>VLOOKUP(A469,'[1]LGC_Spot (2)'!$M$1200:$N$2323,2,FALSE)</f>
        <v>46.25</v>
      </c>
    </row>
    <row r="470" spans="1:7" x14ac:dyDescent="0.25">
      <c r="A470" s="2">
        <f>'[1]ACCU Data'!$F1459</f>
        <v>45317</v>
      </c>
      <c r="B470">
        <f>VLOOKUP(A470,'[1]ACCU Data (2)'!$F$990:$G$1463,2,FALSE)</f>
        <v>34.5</v>
      </c>
      <c r="C470">
        <f>VLOOKUP(A470,'[1]NZU Data (2)'!$G$2:$H$4483,2,FALSE)</f>
        <v>70.900000000000006</v>
      </c>
      <c r="D470">
        <f>IFERROR(VLOOKUP($A470,Price_Reference!$A$1:$C$758,2,FALSE),D469)</f>
        <v>61.73</v>
      </c>
      <c r="E470">
        <f>IFERROR(VLOOKUP($A470,Price_Reference!$A$1:$C$758,3,FALSE),E469)</f>
        <v>31.98</v>
      </c>
      <c r="F470">
        <f>IFERROR(VLOOKUP($A470,Price_Reference!$A$1:$D$758,4,FALSE),F469)</f>
        <v>41.83</v>
      </c>
      <c r="G470">
        <f>VLOOKUP(A470,'[1]LGC_Spot (2)'!$M$1200:$N$2323,2,FALSE)</f>
        <v>46.25</v>
      </c>
    </row>
    <row r="471" spans="1:7" x14ac:dyDescent="0.25">
      <c r="A471" s="2">
        <f>'[1]ACCU Data'!$F1460</f>
        <v>45320</v>
      </c>
      <c r="B471">
        <f>VLOOKUP(A471,'[1]ACCU Data (2)'!$F$990:$G$1463,2,FALSE)</f>
        <v>34.5</v>
      </c>
      <c r="C471">
        <f>VLOOKUP(A471,'[1]NZU Data (2)'!$G$2:$H$4483,2,FALSE)</f>
        <v>71.25</v>
      </c>
      <c r="D471">
        <f>IFERROR(VLOOKUP($A471,Price_Reference!$A$1:$C$758,2,FALSE),D470)</f>
        <v>59.94</v>
      </c>
      <c r="E471">
        <f>IFERROR(VLOOKUP($A471,Price_Reference!$A$1:$C$758,3,FALSE),E470)</f>
        <v>30.11</v>
      </c>
      <c r="F471">
        <f>IFERROR(VLOOKUP($A471,Price_Reference!$A$1:$D$758,4,FALSE),F470)</f>
        <v>41.87</v>
      </c>
      <c r="G471">
        <f>VLOOKUP(A471,'[1]LGC_Spot (2)'!$M$1200:$N$2323,2,FALSE)</f>
        <v>46</v>
      </c>
    </row>
    <row r="472" spans="1:7" x14ac:dyDescent="0.25">
      <c r="A472" s="2">
        <f>'[1]ACCU Data'!$F1461</f>
        <v>45321</v>
      </c>
      <c r="B472">
        <f>VLOOKUP(A472,'[1]ACCU Data (2)'!$F$990:$G$1463,2,FALSE)</f>
        <v>34.5</v>
      </c>
      <c r="C472">
        <f>VLOOKUP(A472,'[1]NZU Data (2)'!$G$2:$H$4483,2,FALSE)</f>
        <v>71.45</v>
      </c>
      <c r="D472">
        <f>IFERROR(VLOOKUP($A472,Price_Reference!$A$1:$C$758,2,FALSE),D471)</f>
        <v>61.68</v>
      </c>
      <c r="E472">
        <f>IFERROR(VLOOKUP($A472,Price_Reference!$A$1:$C$758,3,FALSE),E471)</f>
        <v>31.74</v>
      </c>
      <c r="F472">
        <f>IFERROR(VLOOKUP($A472,Price_Reference!$A$1:$D$758,4,FALSE),F471)</f>
        <v>41.7</v>
      </c>
      <c r="G472">
        <f>VLOOKUP(A472,'[1]LGC_Spot (2)'!$M$1200:$N$2323,2,FALSE)</f>
        <v>46</v>
      </c>
    </row>
    <row r="473" spans="1:7" x14ac:dyDescent="0.25">
      <c r="A473" s="2">
        <f>'[1]ACCU Data'!$F1462</f>
        <v>45322</v>
      </c>
      <c r="B473">
        <f>VLOOKUP(A473,'[1]ACCU Data (2)'!$F$990:$G$1463,2,FALSE)</f>
        <v>35</v>
      </c>
      <c r="C473">
        <f>VLOOKUP(A473,'[1]NZU Data (2)'!$G$2:$H$4483,2,FALSE)</f>
        <v>73.849999999999994</v>
      </c>
      <c r="D473">
        <f>IFERROR(VLOOKUP($A473,Price_Reference!$A$1:$C$758,2,FALSE),D472)</f>
        <v>62.31</v>
      </c>
      <c r="E473">
        <f>IFERROR(VLOOKUP($A473,Price_Reference!$A$1:$C$758,3,FALSE),E472)</f>
        <v>33.159999999999997</v>
      </c>
      <c r="F473">
        <f>IFERROR(VLOOKUP($A473,Price_Reference!$A$1:$D$758,4,FALSE),F472)</f>
        <v>41.64</v>
      </c>
      <c r="G473">
        <f>VLOOKUP(A473,'[1]LGC_Spot (2)'!$M$1200:$N$2323,2,FALSE)</f>
        <v>46</v>
      </c>
    </row>
    <row r="474" spans="1:7" x14ac:dyDescent="0.25">
      <c r="A474" s="2">
        <f>'[1]ACCU Data'!$F1463</f>
        <v>45323</v>
      </c>
      <c r="B474">
        <f>VLOOKUP(A474,'[1]ACCU Data (2)'!$F$990:$G1463,2,FALSE)</f>
        <v>35</v>
      </c>
      <c r="C474">
        <f>VLOOKUP(A474,'[1]NZU Data (2)'!$G$2:$H$4483,2,FALSE)</f>
        <v>73.7</v>
      </c>
      <c r="D474">
        <f>IFERROR(VLOOKUP($A474,Price_Reference!$A$1:$C$758,2,FALSE),D473)</f>
        <v>60.41</v>
      </c>
      <c r="E474">
        <f>IFERROR(VLOOKUP($A474,Price_Reference!$A$1:$C$758,3,FALSE),E473)</f>
        <v>34.729999999999997</v>
      </c>
      <c r="F474">
        <f>IFERROR(VLOOKUP($A474,Price_Reference!$A$1:$D$758,4,FALSE),F473)</f>
        <v>41.98</v>
      </c>
      <c r="G474">
        <f>VLOOKUP(A474,'[1]LGC_Spot (2)'!$M$1200:$N$2323,2,FALSE)</f>
        <v>45.75</v>
      </c>
    </row>
    <row r="475" spans="1:7" x14ac:dyDescent="0.25">
      <c r="A475" s="2">
        <f>'[1]ACCU Data'!$F1464</f>
        <v>45324</v>
      </c>
      <c r="B475">
        <f>VLOOKUP(A475,'[1]ACCU Data (2)'!$F$990:$G1464,2,FALSE)</f>
        <v>35</v>
      </c>
      <c r="C475">
        <f>VLOOKUP(A475,'[1]NZU Data (2)'!$G$2:$H$4483,2,FALSE)</f>
        <v>73.25</v>
      </c>
      <c r="D475">
        <f>IFERROR(VLOOKUP($A475,Price_Reference!$A$1:$C$758,2,FALSE),D474)</f>
        <v>61.56</v>
      </c>
      <c r="E475">
        <f>IFERROR(VLOOKUP($A475,Price_Reference!$A$1:$C$758,3,FALSE),E474)</f>
        <v>36.049999999999997</v>
      </c>
      <c r="F475">
        <f>IFERROR(VLOOKUP($A475,Price_Reference!$A$1:$D$758,4,FALSE),F474)</f>
        <v>42.06</v>
      </c>
      <c r="G475">
        <f>VLOOKUP(A475,'[1]LGC_Spot (2)'!$M$1200:$N$2323,2,FALSE)</f>
        <v>45.75</v>
      </c>
    </row>
    <row r="476" spans="1:7" x14ac:dyDescent="0.25">
      <c r="A476" s="2">
        <f>'[1]ACCU Data'!$F1465</f>
        <v>45327</v>
      </c>
      <c r="B476">
        <f>VLOOKUP(A476,'[1]ACCU Data (2)'!$F$990:$G1465,2,FALSE)</f>
        <v>35.75</v>
      </c>
      <c r="C476">
        <f>VLOOKUP(A476,'[1]NZU Data (2)'!$G$2:$H$4483,2,FALSE)</f>
        <v>73.150000000000006</v>
      </c>
      <c r="D476">
        <f>IFERROR(VLOOKUP($A476,Price_Reference!$A$1:$C$758,2,FALSE),D475)</f>
        <v>60.84</v>
      </c>
      <c r="E476">
        <f>IFERROR(VLOOKUP($A476,Price_Reference!$A$1:$C$758,3,FALSE),E475)</f>
        <v>36.619999999999997</v>
      </c>
      <c r="F476">
        <f>IFERROR(VLOOKUP($A476,Price_Reference!$A$1:$D$758,4,FALSE),F475)</f>
        <v>42.11</v>
      </c>
      <c r="G476">
        <f>VLOOKUP(A476,'[1]LGC_Spot (2)'!$M$1200:$N$2323,2,FALSE)</f>
        <v>45.75</v>
      </c>
    </row>
    <row r="477" spans="1:7" x14ac:dyDescent="0.25">
      <c r="A477" s="2">
        <f>'[1]ACCU Data'!$F1466</f>
        <v>45328</v>
      </c>
      <c r="B477">
        <f>VLOOKUP(A477,'[1]ACCU Data (2)'!$F$990:$G1466,2,FALSE)</f>
        <v>35.5</v>
      </c>
      <c r="C477">
        <f>VLOOKUP(A477,'[1]NZU Data (2)'!$G$2:$H$4483,2,FALSE)</f>
        <v>73.150000000000006</v>
      </c>
      <c r="D477">
        <f>IFERROR(VLOOKUP($A477,Price_Reference!$A$1:$C$758,2,FALSE),D476)</f>
        <v>61.72</v>
      </c>
      <c r="E477">
        <f>IFERROR(VLOOKUP($A477,Price_Reference!$A$1:$C$758,3,FALSE),E476)</f>
        <v>34.119999999999997</v>
      </c>
      <c r="F477">
        <f>IFERROR(VLOOKUP($A477,Price_Reference!$A$1:$D$758,4,FALSE),F476)</f>
        <v>41.88</v>
      </c>
      <c r="G477">
        <f>VLOOKUP(A477,'[1]LGC_Spot (2)'!$M$1200:$N$2323,2,FALSE)</f>
        <v>45.75</v>
      </c>
    </row>
    <row r="478" spans="1:7" x14ac:dyDescent="0.25">
      <c r="A478" s="2">
        <f>'[1]ACCU Data'!$F1467</f>
        <v>45329</v>
      </c>
      <c r="B478">
        <f>VLOOKUP(A478,'[1]ACCU Data (2)'!$F$990:$G1467,2,FALSE)</f>
        <v>35.5</v>
      </c>
      <c r="C478">
        <f>VLOOKUP(A478,'[1]NZU Data (2)'!$G$2:$H$4483,2,FALSE)</f>
        <v>73.150000000000006</v>
      </c>
      <c r="D478">
        <f>IFERROR(VLOOKUP($A478,Price_Reference!$A$1:$C$758,2,FALSE),D477)</f>
        <v>60.57</v>
      </c>
      <c r="E478">
        <f>IFERROR(VLOOKUP($A478,Price_Reference!$A$1:$C$758,3,FALSE),E477)</f>
        <v>33.26</v>
      </c>
      <c r="F478">
        <f>IFERROR(VLOOKUP($A478,Price_Reference!$A$1:$D$758,4,FALSE),F477)</f>
        <v>41.67</v>
      </c>
      <c r="G478">
        <f>VLOOKUP(A478,'[1]LGC_Spot (2)'!$M$1200:$N$2323,2,FALSE)</f>
        <v>45.75</v>
      </c>
    </row>
    <row r="479" spans="1:7" x14ac:dyDescent="0.25">
      <c r="A479" s="2">
        <f>'[1]ACCU Data'!$F1468</f>
        <v>45330</v>
      </c>
      <c r="B479">
        <f>VLOOKUP(A479,'[1]ACCU Data (2)'!$F$990:$G1468,2,FALSE)</f>
        <v>35.5</v>
      </c>
      <c r="C479">
        <f>VLOOKUP(A479,'[1]NZU Data (2)'!$G$2:$H$4483,2,FALSE)</f>
        <v>72.7</v>
      </c>
      <c r="D479">
        <f>IFERROR(VLOOKUP($A479,Price_Reference!$A$1:$C$758,2,FALSE),D478)</f>
        <v>58.97</v>
      </c>
      <c r="E479">
        <f>IFERROR(VLOOKUP($A479,Price_Reference!$A$1:$C$758,3,FALSE),E478)</f>
        <v>33.21</v>
      </c>
      <c r="F479">
        <f>IFERROR(VLOOKUP($A479,Price_Reference!$A$1:$D$758,4,FALSE),F478)</f>
        <v>41.5</v>
      </c>
      <c r="G479">
        <f>VLOOKUP(A479,'[1]LGC_Spot (2)'!$M$1200:$N$2323,2,FALSE)</f>
        <v>45.75</v>
      </c>
    </row>
    <row r="480" spans="1:7" x14ac:dyDescent="0.25">
      <c r="A480" s="2">
        <f>'[1]ACCU Data'!$F1469</f>
        <v>45331</v>
      </c>
      <c r="B480">
        <f>VLOOKUP(A480,'[1]ACCU Data (2)'!$F$990:$G1469,2,FALSE)</f>
        <v>35.5</v>
      </c>
      <c r="C480">
        <f>VLOOKUP(A480,'[1]NZU Data (2)'!$G$2:$H$4483,2,FALSE)</f>
        <v>72.400000000000006</v>
      </c>
      <c r="D480">
        <f>IFERROR(VLOOKUP($A480,Price_Reference!$A$1:$C$758,2,FALSE),D479)</f>
        <v>57.03</v>
      </c>
      <c r="E480">
        <f>IFERROR(VLOOKUP($A480,Price_Reference!$A$1:$C$758,3,FALSE),E479)</f>
        <v>33.76</v>
      </c>
      <c r="F480">
        <f>IFERROR(VLOOKUP($A480,Price_Reference!$A$1:$D$758,4,FALSE),F479)</f>
        <v>41.43</v>
      </c>
      <c r="G480">
        <f>VLOOKUP(A480,'[1]LGC_Spot (2)'!$M$1200:$N$2323,2,FALSE)</f>
        <v>45.75</v>
      </c>
    </row>
    <row r="481" spans="1:7" x14ac:dyDescent="0.25">
      <c r="A481" s="2">
        <f>'[1]ACCU Data'!$F1470</f>
        <v>45334</v>
      </c>
      <c r="B481">
        <f>VLOOKUP(A481,'[1]ACCU Data (2)'!$F$990:$G1470,2,FALSE)</f>
        <v>35.5</v>
      </c>
      <c r="C481">
        <f>VLOOKUP(A481,'[1]NZU Data (2)'!$G$2:$H$4483,2,FALSE)</f>
        <v>72.150000000000006</v>
      </c>
      <c r="D481">
        <f>IFERROR(VLOOKUP($A481,Price_Reference!$A$1:$C$758,2,FALSE),D480)</f>
        <v>55.17</v>
      </c>
      <c r="E481">
        <f>IFERROR(VLOOKUP($A481,Price_Reference!$A$1:$C$758,3,FALSE),E480)</f>
        <v>33.06</v>
      </c>
      <c r="F481">
        <f>IFERROR(VLOOKUP($A481,Price_Reference!$A$1:$D$758,4,FALSE),F480)</f>
        <v>41.36</v>
      </c>
      <c r="G481">
        <f>VLOOKUP(A481,'[1]LGC_Spot (2)'!$M$1200:$N$2323,2,FALSE)</f>
        <v>46.5</v>
      </c>
    </row>
    <row r="482" spans="1:7" x14ac:dyDescent="0.25">
      <c r="A482" s="2">
        <f>'[1]ACCU Data'!$F1471</f>
        <v>45335</v>
      </c>
      <c r="B482">
        <f>VLOOKUP(A482,'[1]ACCU Data (2)'!$F$990:$G1471,2,FALSE)</f>
        <v>36.15</v>
      </c>
      <c r="C482">
        <f>VLOOKUP(A482,'[1]NZU Data (2)'!$G$2:$H$4483,2,FALSE)</f>
        <v>71.95</v>
      </c>
      <c r="D482">
        <f>IFERROR(VLOOKUP($A482,Price_Reference!$A$1:$C$758,2,FALSE),D481)</f>
        <v>54.74</v>
      </c>
      <c r="E482">
        <f>IFERROR(VLOOKUP($A482,Price_Reference!$A$1:$C$758,3,FALSE),E481)</f>
        <v>33.86</v>
      </c>
      <c r="F482">
        <f>IFERROR(VLOOKUP($A482,Price_Reference!$A$1:$D$758,4,FALSE),F481)</f>
        <v>41.12</v>
      </c>
      <c r="G482">
        <f>VLOOKUP(A482,'[1]LGC_Spot (2)'!$M$1200:$N$2323,2,FALSE)</f>
        <v>46.5</v>
      </c>
    </row>
    <row r="483" spans="1:7" x14ac:dyDescent="0.25">
      <c r="A483" s="2">
        <f>'[1]ACCU Data'!$F1472</f>
        <v>45336</v>
      </c>
      <c r="B483">
        <f>VLOOKUP(A483,'[1]ACCU Data (2)'!$F$990:$G1472,2,FALSE)</f>
        <v>36.25</v>
      </c>
      <c r="C483">
        <f>VLOOKUP(A483,'[1]NZU Data (2)'!$G$2:$H$4483,2,FALSE)</f>
        <v>71.45</v>
      </c>
      <c r="D483">
        <f>IFERROR(VLOOKUP($A483,Price_Reference!$A$1:$C$758,2,FALSE),D482)</f>
        <v>54.95</v>
      </c>
      <c r="E483">
        <f>IFERROR(VLOOKUP($A483,Price_Reference!$A$1:$C$758,3,FALSE),E482)</f>
        <v>34.21</v>
      </c>
      <c r="F483">
        <f>IFERROR(VLOOKUP($A483,Price_Reference!$A$1:$D$758,4,FALSE),F482)</f>
        <v>41.22</v>
      </c>
      <c r="G483">
        <f>VLOOKUP(A483,'[1]LGC_Spot (2)'!$M$1200:$N$2323,2,FALSE)</f>
        <v>46.25</v>
      </c>
    </row>
    <row r="484" spans="1:7" x14ac:dyDescent="0.25">
      <c r="A484" s="2">
        <f>'[1]ACCU Data'!$F1473</f>
        <v>45337</v>
      </c>
      <c r="B484">
        <f>VLOOKUP(A484,'[1]ACCU Data (2)'!$F$990:$G1473,2,FALSE)</f>
        <v>36.25</v>
      </c>
      <c r="C484">
        <f>VLOOKUP(A484,'[1]NZU Data (2)'!$G$2:$H$4483,2,FALSE)</f>
        <v>69.75</v>
      </c>
      <c r="D484">
        <f>IFERROR(VLOOKUP($A484,Price_Reference!$A$1:$C$758,2,FALSE),D483)</f>
        <v>56.18</v>
      </c>
      <c r="E484">
        <f>IFERROR(VLOOKUP($A484,Price_Reference!$A$1:$C$758,3,FALSE),E483)</f>
        <v>34.6</v>
      </c>
      <c r="F484">
        <f>IFERROR(VLOOKUP($A484,Price_Reference!$A$1:$D$758,4,FALSE),F483)</f>
        <v>41.15</v>
      </c>
      <c r="G484">
        <f>VLOOKUP(A484,'[1]LGC_Spot (2)'!$M$1200:$N$2323,2,FALSE)</f>
        <v>45</v>
      </c>
    </row>
    <row r="485" spans="1:7" x14ac:dyDescent="0.25">
      <c r="A485" s="2">
        <f>'[1]ACCU Data'!$F1474</f>
        <v>45338</v>
      </c>
      <c r="B485">
        <f>VLOOKUP(A485,'[1]ACCU Data (2)'!$F$990:$G1474,2,FALSE)</f>
        <v>35.5</v>
      </c>
      <c r="C485">
        <f>VLOOKUP(A485,'[1]NZU Data (2)'!$G$2:$H4483,2,FALSE)</f>
        <v>69.25</v>
      </c>
      <c r="D485">
        <f>IFERROR(VLOOKUP($A485,Price_Reference!$A$1:$C$758,2,FALSE),D484)</f>
        <v>55.45</v>
      </c>
      <c r="E485">
        <f>IFERROR(VLOOKUP($A485,Price_Reference!$A$1:$C$758,3,FALSE),E484)</f>
        <v>33.44</v>
      </c>
      <c r="F485">
        <f>IFERROR(VLOOKUP($A485,Price_Reference!$A$1:$D$758,4,FALSE),F484)</f>
        <v>40.950000000000003</v>
      </c>
      <c r="G485">
        <f>VLOOKUP(A485,'[1]LGC_Spot (2)'!$M$1200:$N2323,2,FALSE)</f>
        <v>45</v>
      </c>
    </row>
    <row r="486" spans="1:7" x14ac:dyDescent="0.25">
      <c r="A486" s="2">
        <f>'[1]ACCU Data'!$F1475</f>
        <v>45341</v>
      </c>
      <c r="B486">
        <f>VLOOKUP(A486,'[1]ACCU Data (2)'!$F$990:$G1475,2,FALSE)</f>
        <v>35.5</v>
      </c>
      <c r="C486">
        <f>VLOOKUP(A486,'[1]NZU Data (2)'!$G$2:$H4484,2,FALSE)</f>
        <v>69.25</v>
      </c>
      <c r="D486">
        <f>IFERROR(VLOOKUP($A486,Price_Reference!$A$1:$C$758,2,FALSE),D485)</f>
        <v>51.91</v>
      </c>
      <c r="E486">
        <f>IFERROR(VLOOKUP($A486,Price_Reference!$A$1:$C$758,3,FALSE),E485)</f>
        <v>32</v>
      </c>
      <c r="F486">
        <f>IFERROR(VLOOKUP($A486,Price_Reference!$A$1:$D$758,4,FALSE),F485)</f>
        <v>40.950000000000003</v>
      </c>
      <c r="G486">
        <f>VLOOKUP(A486,'[1]LGC_Spot (2)'!$M$1200:$N2324,2,FALSE)</f>
        <v>45</v>
      </c>
    </row>
    <row r="487" spans="1:7" x14ac:dyDescent="0.25">
      <c r="A487" s="2">
        <f>'[1]ACCU Data'!$F1476</f>
        <v>45342</v>
      </c>
      <c r="B487">
        <f>VLOOKUP(A487,'[1]ACCU Data (2)'!$F$990:$G1476,2,FALSE)</f>
        <v>35.5</v>
      </c>
      <c r="C487">
        <f>VLOOKUP(A487,'[1]NZU Data (2)'!$G$2:$H4485,2,FALSE)</f>
        <v>69.150000000000006</v>
      </c>
      <c r="D487">
        <f>IFERROR(VLOOKUP($A487,Price_Reference!$A$1:$C$758,2,FALSE),D486)</f>
        <v>52.66</v>
      </c>
      <c r="E487">
        <f>IFERROR(VLOOKUP($A487,Price_Reference!$A$1:$C$758,3,FALSE),E486)</f>
        <v>32.47</v>
      </c>
      <c r="F487">
        <f>IFERROR(VLOOKUP($A487,Price_Reference!$A$1:$D$758,4,FALSE),F486)</f>
        <v>40.75</v>
      </c>
      <c r="G487">
        <f>VLOOKUP(A487,'[1]LGC_Spot (2)'!$M$1200:$N2325,2,FALSE)</f>
        <v>44.75</v>
      </c>
    </row>
    <row r="488" spans="1:7" x14ac:dyDescent="0.25">
      <c r="A488" s="2">
        <f>'[1]ACCU Data'!$F1477</f>
        <v>45343</v>
      </c>
      <c r="B488">
        <f>VLOOKUP(A488,'[1]ACCU Data (2)'!$F$990:$G1477,2,FALSE)</f>
        <v>35.75</v>
      </c>
      <c r="C488">
        <f>VLOOKUP(A488,'[1]NZU Data (2)'!$G$2:$H4486,2,FALSE)</f>
        <v>66.5</v>
      </c>
      <c r="D488">
        <f>IFERROR(VLOOKUP($A488,Price_Reference!$A$1:$C$758,2,FALSE),D487)</f>
        <v>52.93</v>
      </c>
      <c r="E488">
        <f>IFERROR(VLOOKUP($A488,Price_Reference!$A$1:$C$758,3,FALSE),E487)</f>
        <v>32.619999999999997</v>
      </c>
      <c r="F488">
        <f>IFERROR(VLOOKUP($A488,Price_Reference!$A$1:$D$758,4,FALSE),F487)</f>
        <v>40.69</v>
      </c>
      <c r="G488">
        <f>VLOOKUP(A488,'[1]LGC_Spot (2)'!$M$1200:$N2326,2,FALSE)</f>
        <v>44.25</v>
      </c>
    </row>
    <row r="489" spans="1:7" x14ac:dyDescent="0.25">
      <c r="A489" s="2">
        <f>'[1]ACCU Data'!$F1478</f>
        <v>45344</v>
      </c>
      <c r="B489">
        <f>VLOOKUP(A489,'[1]ACCU Data (2)'!$F$990:$G1478,2,FALSE)</f>
        <v>36</v>
      </c>
      <c r="C489">
        <f>VLOOKUP(A489,'[1]NZU Data (2)'!$G$2:$H4487,2,FALSE)</f>
        <v>67</v>
      </c>
      <c r="D489">
        <f>IFERROR(VLOOKUP($A489,Price_Reference!$A$1:$C$758,2,FALSE),D488)</f>
        <v>51.17</v>
      </c>
      <c r="E489">
        <f>IFERROR(VLOOKUP($A489,Price_Reference!$A$1:$C$758,3,FALSE),E488)</f>
        <v>32.39</v>
      </c>
      <c r="F489">
        <f>IFERROR(VLOOKUP($A489,Price_Reference!$A$1:$D$758,4,FALSE),F488)</f>
        <v>41.34</v>
      </c>
      <c r="G489">
        <f>VLOOKUP(A489,'[1]LGC_Spot (2)'!$M$1200:$N2327,2,FALSE)</f>
        <v>43.75</v>
      </c>
    </row>
    <row r="490" spans="1:7" x14ac:dyDescent="0.25">
      <c r="A490" s="2">
        <f>'[1]ACCU Data'!$F1479</f>
        <v>45345</v>
      </c>
      <c r="B490">
        <f>VLOOKUP(A490,'[1]ACCU Data (2)'!$F$990:$G1479,2,FALSE)</f>
        <v>36.1</v>
      </c>
      <c r="C490">
        <f>VLOOKUP(A490,'[1]NZU Data (2)'!$G$2:$H4488,2,FALSE)</f>
        <v>67.5</v>
      </c>
      <c r="D490">
        <f>IFERROR(VLOOKUP($A490,Price_Reference!$A$1:$C$758,2,FALSE),D489)</f>
        <v>50.63</v>
      </c>
      <c r="E490">
        <f>IFERROR(VLOOKUP($A490,Price_Reference!$A$1:$C$758,3,FALSE),E489)</f>
        <v>33.6</v>
      </c>
      <c r="F490">
        <f>IFERROR(VLOOKUP($A490,Price_Reference!$A$1:$D$758,4,FALSE),F489)</f>
        <v>41.19</v>
      </c>
      <c r="G490">
        <f>VLOOKUP(A490,'[1]LGC_Spot (2)'!$M$1200:$N2328,2,FALSE)</f>
        <v>44.25</v>
      </c>
    </row>
    <row r="491" spans="1:7" x14ac:dyDescent="0.25">
      <c r="A491" s="2">
        <f>'[1]ACCU Data'!$F1480</f>
        <v>45348</v>
      </c>
      <c r="B491">
        <f>VLOOKUP(A491,'[1]ACCU Data (2)'!$F$990:$G1480,2,FALSE)</f>
        <v>36.1</v>
      </c>
      <c r="C491">
        <f>VLOOKUP(A491,'[1]NZU Data (2)'!$G$2:$H4489,2,FALSE)</f>
        <v>67.150000000000006</v>
      </c>
      <c r="D491">
        <f>IFERROR(VLOOKUP($A491,Price_Reference!$A$1:$C$758,2,FALSE),D490)</f>
        <v>52.33</v>
      </c>
      <c r="E491">
        <f>IFERROR(VLOOKUP($A491,Price_Reference!$A$1:$C$758,3,FALSE),E490)</f>
        <v>33.53</v>
      </c>
      <c r="F491">
        <f>IFERROR(VLOOKUP($A491,Price_Reference!$A$1:$D$758,4,FALSE),F490)</f>
        <v>40.630000000000003</v>
      </c>
      <c r="G491">
        <f>VLOOKUP(A491,'[1]LGC_Spot (2)'!$M$1200:$N2329,2,FALSE)</f>
        <v>44.75</v>
      </c>
    </row>
    <row r="492" spans="1:7" x14ac:dyDescent="0.25">
      <c r="A492" s="2">
        <f>'[1]ACCU Data'!$F1481</f>
        <v>45349</v>
      </c>
      <c r="B492">
        <f>VLOOKUP(A492,'[1]ACCU Data (2)'!$F$990:$G1481,2,FALSE)</f>
        <v>36</v>
      </c>
      <c r="C492">
        <f>VLOOKUP(A492,'[1]NZU Data (2)'!$G$2:$H4490,2,FALSE)</f>
        <v>66.5</v>
      </c>
      <c r="D492">
        <f>IFERROR(VLOOKUP($A492,Price_Reference!$A$1:$C$758,2,FALSE),D491)</f>
        <v>54.01</v>
      </c>
      <c r="E492">
        <f>IFERROR(VLOOKUP($A492,Price_Reference!$A$1:$C$758,3,FALSE),E491)</f>
        <v>34.08</v>
      </c>
      <c r="F492">
        <f>IFERROR(VLOOKUP($A492,Price_Reference!$A$1:$D$758,4,FALSE),F491)</f>
        <v>39.909999999999997</v>
      </c>
      <c r="G492">
        <f>VLOOKUP(A492,'[1]LGC_Spot (2)'!$M$1200:$N2330,2,FALSE)</f>
        <v>44.75</v>
      </c>
    </row>
    <row r="493" spans="1:7" x14ac:dyDescent="0.25">
      <c r="A493" s="2">
        <f>'[1]ACCU Data'!$F1482</f>
        <v>45350</v>
      </c>
      <c r="B493">
        <f>VLOOKUP(A493,'[1]ACCU Data (2)'!$F$990:$G1482,2,FALSE)</f>
        <v>36</v>
      </c>
      <c r="C493">
        <f>VLOOKUP(A493,'[1]NZU Data (2)'!$G$2:$H4491,2,FALSE)</f>
        <v>66.5</v>
      </c>
      <c r="D493">
        <f>IFERROR(VLOOKUP($A493,Price_Reference!$A$1:$C$758,2,FALSE),D492)</f>
        <v>56.07</v>
      </c>
      <c r="E493">
        <f>IFERROR(VLOOKUP($A493,Price_Reference!$A$1:$C$758,3,FALSE),E492)</f>
        <v>35.44</v>
      </c>
      <c r="F493">
        <f>IFERROR(VLOOKUP($A493,Price_Reference!$A$1:$D$758,4,FALSE),F492)</f>
        <v>40.25</v>
      </c>
      <c r="G493">
        <f>VLOOKUP(A493,'[1]LGC_Spot (2)'!$M$1200:$N2331,2,FALSE)</f>
        <v>44.25</v>
      </c>
    </row>
    <row r="494" spans="1:7" x14ac:dyDescent="0.25">
      <c r="A494" s="2">
        <f>'[1]ACCU Data'!$F1483</f>
        <v>45351</v>
      </c>
      <c r="B494">
        <f>VLOOKUP(A494,'[1]ACCU Data (2)'!$F$990:$G1483,2,FALSE)</f>
        <v>35.700000000000003</v>
      </c>
      <c r="C494">
        <f>VLOOKUP(A494,'[1]NZU Data (2)'!$G$2:$H4492,2,FALSE)</f>
        <v>66.75</v>
      </c>
      <c r="D494">
        <f>IFERROR(VLOOKUP($A494,Price_Reference!$A$1:$C$758,2,FALSE),D493)</f>
        <v>54.27</v>
      </c>
      <c r="E494">
        <f>IFERROR(VLOOKUP($A494,Price_Reference!$A$1:$C$758,3,FALSE),E493)</f>
        <v>33.82</v>
      </c>
      <c r="F494">
        <f>IFERROR(VLOOKUP($A494,Price_Reference!$A$1:$D$758,4,FALSE),F493)</f>
        <v>40.56</v>
      </c>
      <c r="G494">
        <f>VLOOKUP(A494,'[1]LGC_Spot (2)'!$M$1200:$N2332,2,FALSE)</f>
        <v>44.5</v>
      </c>
    </row>
    <row r="495" spans="1:7" x14ac:dyDescent="0.25">
      <c r="A495" s="2">
        <f>'[1]ACCU Data'!$F1484</f>
        <v>45352</v>
      </c>
      <c r="B495">
        <f>VLOOKUP(A495,'[1]ACCU Data (2)'!$F$990:$G1484,2,FALSE)</f>
        <v>35.25</v>
      </c>
      <c r="C495">
        <f>VLOOKUP(A495,'[1]NZU Data (2)'!$G$2:$H4493,2,FALSE)</f>
        <v>66.25</v>
      </c>
      <c r="D495">
        <f>IFERROR(VLOOKUP($A495,Price_Reference!$A$1:$C$758,2,FALSE),D494)</f>
        <v>54.64</v>
      </c>
      <c r="E495">
        <f>IFERROR(VLOOKUP($A495,Price_Reference!$A$1:$C$758,3,FALSE),E494)</f>
        <v>33.549999999999997</v>
      </c>
      <c r="F495">
        <f>IFERROR(VLOOKUP($A495,Price_Reference!$A$1:$D$758,4,FALSE),F494)</f>
        <v>40.78</v>
      </c>
      <c r="G495">
        <f>VLOOKUP(A495,'[1]LGC_Spot (2)'!$M$1200:$N2333,2,FALSE)</f>
        <v>44.2</v>
      </c>
    </row>
    <row r="496" spans="1:7" x14ac:dyDescent="0.25">
      <c r="A496" s="2">
        <f>'[1]ACCU Data'!$F1485</f>
        <v>45355</v>
      </c>
      <c r="B496">
        <f>VLOOKUP(A496,'[1]ACCU Data (2)'!$F$990:$G1485,2,FALSE)</f>
        <v>35.25</v>
      </c>
      <c r="C496">
        <f>VLOOKUP(A496,'[1]NZU Data (2)'!$G$2:$H4494,2,FALSE)</f>
        <v>66.05</v>
      </c>
      <c r="D496">
        <f>IFERROR(VLOOKUP($A496,Price_Reference!$A$1:$C$758,2,FALSE),D495)</f>
        <v>55.28</v>
      </c>
      <c r="E496">
        <f>IFERROR(VLOOKUP($A496,Price_Reference!$A$1:$C$758,3,FALSE),E495)</f>
        <v>33.08</v>
      </c>
      <c r="F496">
        <f>IFERROR(VLOOKUP($A496,Price_Reference!$A$1:$D$758,4,FALSE),F495)</f>
        <v>40.47</v>
      </c>
      <c r="G496">
        <f>VLOOKUP(A496,'[1]LGC_Spot (2)'!$M$1200:$N2334,2,FALSE)</f>
        <v>44.25</v>
      </c>
    </row>
    <row r="497" spans="1:7" x14ac:dyDescent="0.25">
      <c r="A497" s="2">
        <f>'[1]ACCU Data'!$F1486</f>
        <v>45356</v>
      </c>
      <c r="B497">
        <f>VLOOKUP(A497,'[1]ACCU Data (2)'!$F$990:$G1486,2,FALSE)</f>
        <v>35.25</v>
      </c>
      <c r="C497">
        <f>VLOOKUP(A497,'[1]NZU Data (2)'!$G$2:$H4495,2,FALSE)</f>
        <v>67.25</v>
      </c>
      <c r="D497">
        <f>IFERROR(VLOOKUP($A497,Price_Reference!$A$1:$C$758,2,FALSE),D496)</f>
        <v>58.71</v>
      </c>
      <c r="E497">
        <f>IFERROR(VLOOKUP($A497,Price_Reference!$A$1:$C$758,3,FALSE),E496)</f>
        <v>34.79</v>
      </c>
      <c r="F497">
        <f>IFERROR(VLOOKUP($A497,Price_Reference!$A$1:$D$758,4,FALSE),F496)</f>
        <v>40.42</v>
      </c>
      <c r="G497">
        <f>VLOOKUP(A497,'[1]LGC_Spot (2)'!$M$1200:$N2335,2,FALSE)</f>
        <v>44.15</v>
      </c>
    </row>
    <row r="498" spans="1:7" x14ac:dyDescent="0.25">
      <c r="A498" s="2">
        <f>'[1]ACCU Data'!$F1487</f>
        <v>45357</v>
      </c>
      <c r="B498">
        <f>VLOOKUP(A498,'[1]ACCU Data (2)'!$F$990:$G1487,2,FALSE)</f>
        <v>35.75</v>
      </c>
      <c r="C498">
        <f>VLOOKUP(A498,'[1]NZU Data (2)'!$G$2:$H4496,2,FALSE)</f>
        <v>68.7</v>
      </c>
      <c r="D498">
        <f>IFERROR(VLOOKUP($A498,Price_Reference!$A$1:$C$758,2,FALSE),D497)</f>
        <v>57.42</v>
      </c>
      <c r="E498">
        <f>IFERROR(VLOOKUP($A498,Price_Reference!$A$1:$C$758,3,FALSE),E497)</f>
        <v>34.6</v>
      </c>
      <c r="F498">
        <f>IFERROR(VLOOKUP($A498,Price_Reference!$A$1:$D$758,4,FALSE),F497)</f>
        <v>39.979999999999997</v>
      </c>
      <c r="G498">
        <f>VLOOKUP(A498,'[1]LGC_Spot (2)'!$M$1200:$N2336,2,FALSE)</f>
        <v>44.25</v>
      </c>
    </row>
    <row r="499" spans="1:7" x14ac:dyDescent="0.25">
      <c r="A499" s="2">
        <f>'[1]ACCU Data'!$F1488</f>
        <v>45358</v>
      </c>
      <c r="B499">
        <f>'[2]Historical Prices'!$F1487</f>
        <v>35.75</v>
      </c>
      <c r="C499">
        <f>'[2]Historical Prices'!$J1487</f>
        <v>69</v>
      </c>
      <c r="D499">
        <f>IFERROR(VLOOKUP($A499,Price_Reference!$A$1:$C$758,2,FALSE),D498)</f>
        <v>57.32</v>
      </c>
      <c r="E499">
        <f>IFERROR(VLOOKUP($A499,Price_Reference!$A$1:$C$758,3,FALSE),E498)</f>
        <v>33.979999999999997</v>
      </c>
      <c r="F499">
        <f>IFERROR(VLOOKUP($A499,Price_Reference!$A$1:$D$758,4,FALSE),F498)</f>
        <v>39.97</v>
      </c>
      <c r="G499">
        <f>'[2]Historical Prices'!$N1487</f>
        <v>44.25</v>
      </c>
    </row>
    <row r="500" spans="1:7" x14ac:dyDescent="0.25">
      <c r="A500" s="2">
        <f>'[1]ACCU Data'!$F1489</f>
        <v>45359</v>
      </c>
      <c r="B500">
        <f>'[2]Historical Prices'!$F1488</f>
        <v>35.75</v>
      </c>
      <c r="C500">
        <f>'[2]Historical Prices'!$J1488</f>
        <v>69.5</v>
      </c>
      <c r="D500">
        <f>IFERROR(VLOOKUP($A500,Price_Reference!$A$1:$C$758,2,FALSE),D499)</f>
        <v>56.58</v>
      </c>
      <c r="E500">
        <f>IFERROR(VLOOKUP($A500,Price_Reference!$A$1:$C$758,3,FALSE),E499)</f>
        <v>33.82</v>
      </c>
      <c r="F500">
        <f>IFERROR(VLOOKUP($A500,Price_Reference!$A$1:$D$758,4,FALSE),F499)</f>
        <v>39.69</v>
      </c>
      <c r="G500">
        <f>'[2]Historical Prices'!$N1488</f>
        <v>43.75</v>
      </c>
    </row>
    <row r="501" spans="1:7" x14ac:dyDescent="0.25">
      <c r="A501" s="2">
        <f>'[1]ACCU Data'!$F1490</f>
        <v>45362</v>
      </c>
      <c r="B501">
        <f>'[2]Historical Prices'!$F1489</f>
        <v>35.75</v>
      </c>
      <c r="C501">
        <f>'[2]Historical Prices'!$J1489</f>
        <v>68.400000000000006</v>
      </c>
      <c r="D501">
        <f>IFERROR(VLOOKUP($A501,Price_Reference!$A$1:$C$758,2,FALSE),D500)</f>
        <v>54.45</v>
      </c>
      <c r="E501">
        <f>IFERROR(VLOOKUP($A501,Price_Reference!$A$1:$C$758,3,FALSE),E500)</f>
        <v>33.4</v>
      </c>
      <c r="F501">
        <f>IFERROR(VLOOKUP($A501,Price_Reference!$A$1:$D$758,4,FALSE),F500)</f>
        <v>39.369999999999997</v>
      </c>
      <c r="G501">
        <f>'[2]Historical Prices'!$N1489</f>
        <v>44</v>
      </c>
    </row>
    <row r="502" spans="1:7" x14ac:dyDescent="0.25">
      <c r="A502" s="2">
        <f>'[1]ACCU Data'!$F1491</f>
        <v>45363</v>
      </c>
      <c r="B502">
        <f>'[2]Historical Prices'!$F1490</f>
        <v>35.75</v>
      </c>
      <c r="C502">
        <f>'[2]Historical Prices'!$J1490</f>
        <v>68</v>
      </c>
      <c r="D502">
        <f>IFERROR(VLOOKUP($A502,Price_Reference!$A$1:$C$758,2,FALSE),D501)</f>
        <v>54.78</v>
      </c>
      <c r="E502">
        <f>IFERROR(VLOOKUP($A502,Price_Reference!$A$1:$C$758,3,FALSE),E501)</f>
        <v>34.93</v>
      </c>
      <c r="F502">
        <f>IFERROR(VLOOKUP($A502,Price_Reference!$A$1:$D$758,4,FALSE),F501)</f>
        <v>39.03</v>
      </c>
      <c r="G502">
        <f>'[2]Historical Prices'!$N1490</f>
        <v>44</v>
      </c>
    </row>
    <row r="503" spans="1:7" x14ac:dyDescent="0.25">
      <c r="A503" s="2">
        <f>'[1]ACCU Data'!$F1492</f>
        <v>45364</v>
      </c>
      <c r="B503">
        <f>'[2]Historical Prices'!$F1491</f>
        <v>35.75</v>
      </c>
      <c r="C503">
        <f>'[2]Historical Prices'!$J1491</f>
        <v>66</v>
      </c>
      <c r="D503">
        <f>IFERROR(VLOOKUP($A503,Price_Reference!$A$1:$C$758,2,FALSE),D502)</f>
        <v>54.31</v>
      </c>
      <c r="E503">
        <f>IFERROR(VLOOKUP($A503,Price_Reference!$A$1:$C$758,3,FALSE),E502)</f>
        <v>35.06</v>
      </c>
      <c r="F503">
        <f>IFERROR(VLOOKUP($A503,Price_Reference!$A$1:$D$758,4,FALSE),F502)</f>
        <v>36.01</v>
      </c>
      <c r="G503">
        <f>'[2]Historical Prices'!$N1491</f>
        <v>44</v>
      </c>
    </row>
    <row r="504" spans="1:7" x14ac:dyDescent="0.25">
      <c r="A504" s="2">
        <f>'[1]ACCU Data'!$F1493</f>
        <v>45365</v>
      </c>
      <c r="B504">
        <f>'[2]Historical Prices'!$F1492</f>
        <v>35.75</v>
      </c>
      <c r="C504">
        <f>'[2]Historical Prices'!$J1492</f>
        <v>65</v>
      </c>
      <c r="D504">
        <f>IFERROR(VLOOKUP($A504,Price_Reference!$A$1:$C$758,2,FALSE),D503)</f>
        <v>56.67</v>
      </c>
      <c r="E504">
        <f>IFERROR(VLOOKUP($A504,Price_Reference!$A$1:$C$758,3,FALSE),E503)</f>
        <v>36.19</v>
      </c>
      <c r="F504">
        <f>IFERROR(VLOOKUP($A504,Price_Reference!$A$1:$D$758,4,FALSE),F503)</f>
        <v>37.380000000000003</v>
      </c>
      <c r="G504">
        <f>'[2]Historical Prices'!$N1492</f>
        <v>44</v>
      </c>
    </row>
    <row r="505" spans="1:7" x14ac:dyDescent="0.25">
      <c r="A505" s="2">
        <f>'[1]ACCU Data'!$F1494</f>
        <v>45366</v>
      </c>
      <c r="B505">
        <f>'[2]Historical Prices'!$F1493</f>
        <v>35.75</v>
      </c>
      <c r="C505">
        <f>'[2]Historical Prices'!$J1493</f>
        <v>64.5</v>
      </c>
      <c r="D505">
        <f>IFERROR(VLOOKUP($A505,Price_Reference!$A$1:$C$758,2,FALSE),D504)</f>
        <v>57.57</v>
      </c>
      <c r="E505">
        <f>IFERROR(VLOOKUP($A505,Price_Reference!$A$1:$C$758,3,FALSE),E504)</f>
        <v>35.950000000000003</v>
      </c>
      <c r="F505">
        <f>IFERROR(VLOOKUP($A505,Price_Reference!$A$1:$D$758,4,FALSE),F504)</f>
        <v>38.04</v>
      </c>
      <c r="G505">
        <f>'[2]Historical Prices'!$N1493</f>
        <v>44.55</v>
      </c>
    </row>
    <row r="506" spans="1:7" x14ac:dyDescent="0.25">
      <c r="A506" s="2">
        <f>'[1]ACCU Data'!$F1495</f>
        <v>45369</v>
      </c>
      <c r="B506">
        <f>'[2]Historical Prices'!$F1494</f>
        <v>36.25</v>
      </c>
      <c r="C506">
        <f>'[2]Historical Prices'!$J1494</f>
        <v>65.2</v>
      </c>
      <c r="D506">
        <f>IFERROR(VLOOKUP($A506,Price_Reference!$A$1:$C$758,2,FALSE),D505)</f>
        <v>59.56</v>
      </c>
      <c r="E506">
        <f>IFERROR(VLOOKUP($A506,Price_Reference!$A$1:$C$758,3,FALSE),E505)</f>
        <v>36.369999999999997</v>
      </c>
      <c r="F506">
        <f>IFERROR(VLOOKUP($A506,Price_Reference!$A$1:$D$758,4,FALSE),F505)</f>
        <v>37.880000000000003</v>
      </c>
      <c r="G506">
        <f>'[2]Historical Prices'!$N1494</f>
        <v>44.55</v>
      </c>
    </row>
    <row r="507" spans="1:7" x14ac:dyDescent="0.25">
      <c r="A507" s="2">
        <f>'[1]ACCU Data'!$F1496</f>
        <v>45370</v>
      </c>
      <c r="B507">
        <f>'[2]Historical Prices'!$F1495</f>
        <v>36.25</v>
      </c>
      <c r="C507">
        <f>'[2]Historical Prices'!$J1495</f>
        <v>65.400000000000006</v>
      </c>
      <c r="D507">
        <f>IFERROR(VLOOKUP($A507,Price_Reference!$A$1:$C$758,2,FALSE),D506)</f>
        <v>59.66</v>
      </c>
      <c r="E507">
        <f>IFERROR(VLOOKUP($A507,Price_Reference!$A$1:$C$758,3,FALSE),E506)</f>
        <v>35.729999999999997</v>
      </c>
      <c r="F507">
        <f>IFERROR(VLOOKUP($A507,Price_Reference!$A$1:$D$758,4,FALSE),F506)</f>
        <v>38.18</v>
      </c>
      <c r="G507">
        <f>'[2]Historical Prices'!$N1495</f>
        <v>44.6</v>
      </c>
    </row>
    <row r="508" spans="1:7" x14ac:dyDescent="0.25">
      <c r="A508" s="2">
        <f>'[1]ACCU Data'!$F1497</f>
        <v>45371</v>
      </c>
      <c r="B508">
        <f>'[2]Historical Prices'!$F1496</f>
        <v>36.25</v>
      </c>
      <c r="C508">
        <f>'[2]Historical Prices'!$J1496</f>
        <v>51</v>
      </c>
      <c r="D508">
        <f>IFERROR(VLOOKUP($A508,Price_Reference!$A$1:$C$758,2,FALSE),D507)</f>
        <v>59.45</v>
      </c>
      <c r="E508">
        <f>IFERROR(VLOOKUP($A508,Price_Reference!$A$1:$C$758,3,FALSE),E507)</f>
        <v>36.4</v>
      </c>
      <c r="F508">
        <f>IFERROR(VLOOKUP($A508,Price_Reference!$A$1:$D$758,4,FALSE),F507)</f>
        <v>39</v>
      </c>
      <c r="G508">
        <f>'[2]Historical Prices'!$N1496</f>
        <v>45</v>
      </c>
    </row>
    <row r="509" spans="1:7" x14ac:dyDescent="0.25">
      <c r="A509" s="2">
        <f>'[1]ACCU Data'!$F1498</f>
        <v>45372</v>
      </c>
      <c r="B509">
        <f>'[2]Historical Prices'!$F1497</f>
        <v>0</v>
      </c>
      <c r="C509">
        <f>'[2]Historical Prices'!$J1497</f>
        <v>0</v>
      </c>
      <c r="D509">
        <f>IFERROR(VLOOKUP($A509,Price_Reference!$A$1:$C$758,2,FALSE),D508)</f>
        <v>57.94</v>
      </c>
      <c r="E509">
        <f>IFERROR(VLOOKUP($A509,Price_Reference!$A$1:$C$758,3,FALSE),E508)</f>
        <v>35.47</v>
      </c>
      <c r="F509">
        <f>IFERROR(VLOOKUP($A509,Price_Reference!$A$1:$D$758,4,FALSE),F508)</f>
        <v>39.71</v>
      </c>
      <c r="G509">
        <f>'[2]Historical Prices'!$N1497</f>
        <v>0</v>
      </c>
    </row>
    <row r="510" spans="1:7" x14ac:dyDescent="0.25">
      <c r="A510" s="2">
        <f>'[1]ACCU Data'!$F1499</f>
        <v>45373</v>
      </c>
      <c r="B510">
        <f>'[2]Historical Prices'!$F1498</f>
        <v>0</v>
      </c>
      <c r="C510">
        <f>'[2]Historical Prices'!$J1498</f>
        <v>0</v>
      </c>
      <c r="D510">
        <f>IFERROR(VLOOKUP($A510,Price_Reference!$A$1:$C$758,2,FALSE),D509)</f>
        <v>60.35</v>
      </c>
      <c r="E510">
        <f>IFERROR(VLOOKUP($A510,Price_Reference!$A$1:$C$758,3,FALSE),E509)</f>
        <v>37.53</v>
      </c>
      <c r="F510">
        <f>IFERROR(VLOOKUP($A510,Price_Reference!$A$1:$D$758,4,FALSE),F509)</f>
        <v>39.71</v>
      </c>
      <c r="G510">
        <f>'[2]Historical Prices'!$N1498</f>
        <v>0</v>
      </c>
    </row>
    <row r="511" spans="1:7" x14ac:dyDescent="0.25">
      <c r="A511" s="2"/>
    </row>
    <row r="512" spans="1:7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FD4A-CEE0-4A04-8D8B-755B22033F10}">
  <sheetPr codeName="Sheet10"/>
  <dimension ref="A1:D747"/>
  <sheetViews>
    <sheetView topLeftCell="A711" workbookViewId="0">
      <selection activeCell="D733" sqref="D733"/>
    </sheetView>
  </sheetViews>
  <sheetFormatPr defaultRowHeight="15" x14ac:dyDescent="0.25"/>
  <cols>
    <col min="1" max="1" width="10.7109375" bestFit="1" customWidth="1"/>
  </cols>
  <sheetData>
    <row r="1" spans="1:4" x14ac:dyDescent="0.25">
      <c r="A1" t="str">
        <f>_xll.BQL("MO1 Comdty, UKE1 Comdty, LUDA Comdty", "px_last(dates=range(-2y, 0d))","cols=4;rows=734")</f>
        <v/>
      </c>
      <c r="B1" t="s">
        <v>44</v>
      </c>
      <c r="C1" t="s">
        <v>45</v>
      </c>
      <c r="D1" t="s">
        <v>46</v>
      </c>
    </row>
    <row r="2" spans="1:4" x14ac:dyDescent="0.25">
      <c r="A2" t="s">
        <v>47</v>
      </c>
      <c r="B2" t="s">
        <v>48</v>
      </c>
      <c r="C2" t="s">
        <v>48</v>
      </c>
      <c r="D2" t="s">
        <v>48</v>
      </c>
    </row>
    <row r="3" spans="1:4" x14ac:dyDescent="0.25">
      <c r="A3" s="2">
        <v>44645</v>
      </c>
      <c r="B3">
        <v>78.31</v>
      </c>
      <c r="C3">
        <v>74.56</v>
      </c>
      <c r="D3">
        <v>30.93</v>
      </c>
    </row>
    <row r="4" spans="1:4" x14ac:dyDescent="0.25">
      <c r="A4" s="2">
        <v>44646</v>
      </c>
      <c r="B4" t="e">
        <v>#N/A</v>
      </c>
      <c r="C4" t="e">
        <v>#N/A</v>
      </c>
      <c r="D4" t="e">
        <v>#N/A</v>
      </c>
    </row>
    <row r="5" spans="1:4" x14ac:dyDescent="0.25">
      <c r="A5" s="2">
        <v>44647</v>
      </c>
      <c r="B5" t="e">
        <v>#N/A</v>
      </c>
      <c r="C5" t="e">
        <v>#N/A</v>
      </c>
      <c r="D5" t="e">
        <v>#N/A</v>
      </c>
    </row>
    <row r="6" spans="1:4" x14ac:dyDescent="0.25">
      <c r="A6" s="2">
        <v>44648</v>
      </c>
      <c r="B6">
        <v>80.540000000000006</v>
      </c>
      <c r="C6">
        <v>76.3</v>
      </c>
      <c r="D6">
        <v>32.36</v>
      </c>
    </row>
    <row r="7" spans="1:4" x14ac:dyDescent="0.25">
      <c r="A7" s="2">
        <v>44649</v>
      </c>
      <c r="B7">
        <v>81.540000000000006</v>
      </c>
      <c r="C7">
        <v>80.290000000000006</v>
      </c>
      <c r="D7">
        <v>33.78</v>
      </c>
    </row>
    <row r="8" spans="1:4" x14ac:dyDescent="0.25">
      <c r="A8" s="2">
        <v>44650</v>
      </c>
      <c r="B8">
        <v>78.12</v>
      </c>
      <c r="C8">
        <v>76.78</v>
      </c>
      <c r="D8">
        <v>33.619999999999997</v>
      </c>
    </row>
    <row r="9" spans="1:4" x14ac:dyDescent="0.25">
      <c r="A9" s="2">
        <v>44651</v>
      </c>
      <c r="B9">
        <v>76.319999999999993</v>
      </c>
      <c r="C9">
        <v>75.77</v>
      </c>
      <c r="D9">
        <v>33.299999999999997</v>
      </c>
    </row>
    <row r="10" spans="1:4" x14ac:dyDescent="0.25">
      <c r="A10" s="2">
        <v>44652</v>
      </c>
      <c r="B10">
        <v>78.349999999999994</v>
      </c>
      <c r="C10">
        <v>75.33</v>
      </c>
      <c r="D10">
        <v>33.86</v>
      </c>
    </row>
    <row r="11" spans="1:4" x14ac:dyDescent="0.25">
      <c r="A11" s="2">
        <v>44653</v>
      </c>
      <c r="B11" t="e">
        <v>#N/A</v>
      </c>
      <c r="C11" t="e">
        <v>#N/A</v>
      </c>
      <c r="D11" t="e">
        <v>#N/A</v>
      </c>
    </row>
    <row r="12" spans="1:4" x14ac:dyDescent="0.25">
      <c r="A12" s="2">
        <v>44654</v>
      </c>
      <c r="B12" t="e">
        <v>#N/A</v>
      </c>
      <c r="C12" t="e">
        <v>#N/A</v>
      </c>
      <c r="D12" t="e">
        <v>#N/A</v>
      </c>
    </row>
    <row r="13" spans="1:4" x14ac:dyDescent="0.25">
      <c r="A13" s="2">
        <v>44655</v>
      </c>
      <c r="B13">
        <v>78.34</v>
      </c>
      <c r="C13">
        <v>74.25</v>
      </c>
      <c r="D13">
        <v>34.340000000000003</v>
      </c>
    </row>
    <row r="14" spans="1:4" x14ac:dyDescent="0.25">
      <c r="A14" s="2">
        <v>44656</v>
      </c>
      <c r="B14">
        <v>77.89</v>
      </c>
      <c r="C14">
        <v>72.89</v>
      </c>
      <c r="D14">
        <v>34.39</v>
      </c>
    </row>
    <row r="15" spans="1:4" x14ac:dyDescent="0.25">
      <c r="A15" s="2">
        <v>44657</v>
      </c>
      <c r="B15">
        <v>77.02</v>
      </c>
      <c r="C15">
        <v>72.66</v>
      </c>
      <c r="D15">
        <v>34.31</v>
      </c>
    </row>
    <row r="16" spans="1:4" x14ac:dyDescent="0.25">
      <c r="A16" s="2">
        <v>44658</v>
      </c>
      <c r="B16">
        <v>79.78</v>
      </c>
      <c r="C16">
        <v>76.28</v>
      </c>
      <c r="D16">
        <v>34.409999999999997</v>
      </c>
    </row>
    <row r="17" spans="1:4" x14ac:dyDescent="0.25">
      <c r="A17" s="2">
        <v>44659</v>
      </c>
      <c r="B17">
        <v>79.930000000000007</v>
      </c>
      <c r="C17">
        <v>77.75</v>
      </c>
      <c r="D17">
        <v>34.590000000000003</v>
      </c>
    </row>
    <row r="18" spans="1:4" x14ac:dyDescent="0.25">
      <c r="A18" s="2">
        <v>44660</v>
      </c>
      <c r="B18" t="e">
        <v>#N/A</v>
      </c>
      <c r="C18" t="e">
        <v>#N/A</v>
      </c>
      <c r="D18" t="e">
        <v>#N/A</v>
      </c>
    </row>
    <row r="19" spans="1:4" x14ac:dyDescent="0.25">
      <c r="A19" s="2">
        <v>44661</v>
      </c>
      <c r="B19" t="e">
        <v>#N/A</v>
      </c>
      <c r="C19" t="e">
        <v>#N/A</v>
      </c>
      <c r="D19" t="e">
        <v>#N/A</v>
      </c>
    </row>
    <row r="20" spans="1:4" x14ac:dyDescent="0.25">
      <c r="A20" s="2">
        <v>44662</v>
      </c>
      <c r="B20">
        <v>77.790000000000006</v>
      </c>
      <c r="C20">
        <v>77.22</v>
      </c>
      <c r="D20">
        <v>34.31</v>
      </c>
    </row>
    <row r="21" spans="1:4" x14ac:dyDescent="0.25">
      <c r="A21" s="2">
        <v>44663</v>
      </c>
      <c r="B21">
        <v>78.84</v>
      </c>
      <c r="C21">
        <v>77.45</v>
      </c>
      <c r="D21">
        <v>34.270000000000003</v>
      </c>
    </row>
    <row r="22" spans="1:4" x14ac:dyDescent="0.25">
      <c r="A22" s="2">
        <v>44664</v>
      </c>
      <c r="B22">
        <v>77.259990000000002</v>
      </c>
      <c r="C22">
        <v>76.81</v>
      </c>
      <c r="D22">
        <v>34.369999999999997</v>
      </c>
    </row>
    <row r="23" spans="1:4" x14ac:dyDescent="0.25">
      <c r="A23" s="2">
        <v>44665</v>
      </c>
      <c r="B23">
        <v>79.78</v>
      </c>
      <c r="C23">
        <v>77.900000000000006</v>
      </c>
      <c r="D23">
        <v>34.43</v>
      </c>
    </row>
    <row r="24" spans="1:4" x14ac:dyDescent="0.25">
      <c r="A24" s="2">
        <v>44666</v>
      </c>
      <c r="B24" t="e">
        <v>#N/A</v>
      </c>
      <c r="C24" t="e">
        <v>#N/A</v>
      </c>
      <c r="D24" t="e">
        <v>#N/A</v>
      </c>
    </row>
    <row r="25" spans="1:4" x14ac:dyDescent="0.25">
      <c r="A25" s="2">
        <v>44667</v>
      </c>
      <c r="B25" t="e">
        <v>#N/A</v>
      </c>
      <c r="C25" t="e">
        <v>#N/A</v>
      </c>
      <c r="D25" t="e">
        <v>#N/A</v>
      </c>
    </row>
    <row r="26" spans="1:4" x14ac:dyDescent="0.25">
      <c r="A26" s="2">
        <v>44668</v>
      </c>
      <c r="B26" t="e">
        <v>#N/A</v>
      </c>
      <c r="C26" t="e">
        <v>#N/A</v>
      </c>
      <c r="D26" t="e">
        <v>#N/A</v>
      </c>
    </row>
    <row r="27" spans="1:4" x14ac:dyDescent="0.25">
      <c r="A27" s="2">
        <v>44669</v>
      </c>
      <c r="B27">
        <v>79.78</v>
      </c>
      <c r="C27" t="e">
        <v>#N/A</v>
      </c>
      <c r="D27">
        <v>34.270000000000003</v>
      </c>
    </row>
    <row r="28" spans="1:4" x14ac:dyDescent="0.25">
      <c r="A28" s="2">
        <v>44670</v>
      </c>
      <c r="B28">
        <v>79.98</v>
      </c>
      <c r="C28">
        <v>74.78</v>
      </c>
      <c r="D28">
        <v>34.229999999999997</v>
      </c>
    </row>
    <row r="29" spans="1:4" x14ac:dyDescent="0.25">
      <c r="A29" s="2">
        <v>44671</v>
      </c>
      <c r="B29">
        <v>87.6</v>
      </c>
      <c r="C29">
        <v>79.599999999999994</v>
      </c>
      <c r="D29">
        <v>34.090000000000003</v>
      </c>
    </row>
    <row r="30" spans="1:4" x14ac:dyDescent="0.25">
      <c r="A30" s="2">
        <v>44672</v>
      </c>
      <c r="B30">
        <v>86.189989999999995</v>
      </c>
      <c r="C30">
        <v>79.91</v>
      </c>
      <c r="D30">
        <v>34.049999999999997</v>
      </c>
    </row>
    <row r="31" spans="1:4" x14ac:dyDescent="0.25">
      <c r="A31" s="2">
        <v>44673</v>
      </c>
      <c r="B31">
        <v>88.68</v>
      </c>
      <c r="C31">
        <v>82.55</v>
      </c>
      <c r="D31">
        <v>33.869999999999997</v>
      </c>
    </row>
    <row r="32" spans="1:4" x14ac:dyDescent="0.25">
      <c r="A32" s="2">
        <v>44674</v>
      </c>
      <c r="B32" t="e">
        <v>#N/A</v>
      </c>
      <c r="C32" t="e">
        <v>#N/A</v>
      </c>
      <c r="D32" t="e">
        <v>#N/A</v>
      </c>
    </row>
    <row r="33" spans="1:4" x14ac:dyDescent="0.25">
      <c r="A33" s="2">
        <v>44675</v>
      </c>
      <c r="B33" t="e">
        <v>#N/A</v>
      </c>
      <c r="C33" t="e">
        <v>#N/A</v>
      </c>
      <c r="D33" t="e">
        <v>#N/A</v>
      </c>
    </row>
    <row r="34" spans="1:4" x14ac:dyDescent="0.25">
      <c r="A34" s="2">
        <v>44676</v>
      </c>
      <c r="B34">
        <v>83.13</v>
      </c>
      <c r="C34">
        <v>80.91</v>
      </c>
      <c r="D34">
        <v>33.229999999999997</v>
      </c>
    </row>
    <row r="35" spans="1:4" x14ac:dyDescent="0.25">
      <c r="A35" s="2">
        <v>44677</v>
      </c>
      <c r="B35">
        <v>82.35</v>
      </c>
      <c r="C35">
        <v>81.63</v>
      </c>
      <c r="D35">
        <v>33.119999999999997</v>
      </c>
    </row>
    <row r="36" spans="1:4" x14ac:dyDescent="0.25">
      <c r="A36" s="2">
        <v>44678</v>
      </c>
      <c r="B36">
        <v>80.66</v>
      </c>
      <c r="C36">
        <v>80.33</v>
      </c>
      <c r="D36">
        <v>32.89</v>
      </c>
    </row>
    <row r="37" spans="1:4" x14ac:dyDescent="0.25">
      <c r="A37" s="2">
        <v>44679</v>
      </c>
      <c r="B37">
        <v>82.31</v>
      </c>
      <c r="C37">
        <v>81.150000000000006</v>
      </c>
      <c r="D37">
        <v>32.950000000000003</v>
      </c>
    </row>
    <row r="38" spans="1:4" x14ac:dyDescent="0.25">
      <c r="A38" s="2">
        <v>44680</v>
      </c>
      <c r="B38">
        <v>84.04</v>
      </c>
      <c r="C38">
        <v>80.75</v>
      </c>
      <c r="D38">
        <v>32.81</v>
      </c>
    </row>
    <row r="39" spans="1:4" x14ac:dyDescent="0.25">
      <c r="A39" s="2">
        <v>44681</v>
      </c>
      <c r="B39" t="e">
        <v>#N/A</v>
      </c>
      <c r="C39" t="e">
        <v>#N/A</v>
      </c>
      <c r="D39" t="e">
        <v>#N/A</v>
      </c>
    </row>
    <row r="40" spans="1:4" x14ac:dyDescent="0.25">
      <c r="A40" s="2">
        <v>44682</v>
      </c>
      <c r="B40" t="e">
        <v>#N/A</v>
      </c>
      <c r="C40" t="e">
        <v>#N/A</v>
      </c>
      <c r="D40" t="e">
        <v>#N/A</v>
      </c>
    </row>
    <row r="41" spans="1:4" x14ac:dyDescent="0.25">
      <c r="A41" s="2">
        <v>44683</v>
      </c>
      <c r="B41">
        <v>82.65</v>
      </c>
      <c r="C41" t="e">
        <v>#N/A</v>
      </c>
      <c r="D41">
        <v>32.520000000000003</v>
      </c>
    </row>
    <row r="42" spans="1:4" x14ac:dyDescent="0.25">
      <c r="A42" s="2">
        <v>44684</v>
      </c>
      <c r="B42">
        <v>87.78</v>
      </c>
      <c r="C42">
        <v>82.88</v>
      </c>
      <c r="D42">
        <v>32.880000000000003</v>
      </c>
    </row>
    <row r="43" spans="1:4" x14ac:dyDescent="0.25">
      <c r="A43" s="2">
        <v>44685</v>
      </c>
      <c r="B43">
        <v>87.9</v>
      </c>
      <c r="C43">
        <v>82.64</v>
      </c>
      <c r="D43">
        <v>33.270000000000003</v>
      </c>
    </row>
    <row r="44" spans="1:4" x14ac:dyDescent="0.25">
      <c r="A44" s="2">
        <v>44686</v>
      </c>
      <c r="B44">
        <v>88.53</v>
      </c>
      <c r="C44">
        <v>84.65</v>
      </c>
      <c r="D44">
        <v>32.700000000000003</v>
      </c>
    </row>
    <row r="45" spans="1:4" x14ac:dyDescent="0.25">
      <c r="A45" s="2">
        <v>44687</v>
      </c>
      <c r="B45">
        <v>91.14</v>
      </c>
      <c r="C45">
        <v>88.8</v>
      </c>
      <c r="D45">
        <v>32.71</v>
      </c>
    </row>
    <row r="46" spans="1:4" x14ac:dyDescent="0.25">
      <c r="A46" s="2">
        <v>44688</v>
      </c>
      <c r="B46" t="e">
        <v>#N/A</v>
      </c>
      <c r="C46" t="e">
        <v>#N/A</v>
      </c>
      <c r="D46" t="e">
        <v>#N/A</v>
      </c>
    </row>
    <row r="47" spans="1:4" x14ac:dyDescent="0.25">
      <c r="A47" s="2">
        <v>44689</v>
      </c>
      <c r="B47" t="e">
        <v>#N/A</v>
      </c>
      <c r="C47" t="e">
        <v>#N/A</v>
      </c>
      <c r="D47" t="e">
        <v>#N/A</v>
      </c>
    </row>
    <row r="48" spans="1:4" x14ac:dyDescent="0.25">
      <c r="A48" s="2">
        <v>44690</v>
      </c>
      <c r="B48">
        <v>86.62</v>
      </c>
      <c r="C48">
        <v>87.25</v>
      </c>
      <c r="D48">
        <v>32.57</v>
      </c>
    </row>
    <row r="49" spans="1:4" x14ac:dyDescent="0.25">
      <c r="A49" s="2">
        <v>44691</v>
      </c>
      <c r="B49">
        <v>86.93</v>
      </c>
      <c r="C49">
        <v>87.37</v>
      </c>
      <c r="D49">
        <v>33.03</v>
      </c>
    </row>
    <row r="50" spans="1:4" x14ac:dyDescent="0.25">
      <c r="A50" s="2">
        <v>44692</v>
      </c>
      <c r="B50">
        <v>88.45</v>
      </c>
      <c r="C50">
        <v>88.97</v>
      </c>
      <c r="D50">
        <v>32.729999999999997</v>
      </c>
    </row>
    <row r="51" spans="1:4" x14ac:dyDescent="0.25">
      <c r="A51" s="2">
        <v>44693</v>
      </c>
      <c r="B51">
        <v>87.87</v>
      </c>
      <c r="C51">
        <v>85.83</v>
      </c>
      <c r="D51">
        <v>32.369999999999997</v>
      </c>
    </row>
    <row r="52" spans="1:4" x14ac:dyDescent="0.25">
      <c r="A52" s="2">
        <v>44694</v>
      </c>
      <c r="B52">
        <v>88.09</v>
      </c>
      <c r="C52">
        <v>84.1</v>
      </c>
      <c r="D52">
        <v>32.61</v>
      </c>
    </row>
    <row r="53" spans="1:4" x14ac:dyDescent="0.25">
      <c r="A53" s="2">
        <v>44695</v>
      </c>
      <c r="B53" t="e">
        <v>#N/A</v>
      </c>
      <c r="C53" t="e">
        <v>#N/A</v>
      </c>
      <c r="D53" t="e">
        <v>#N/A</v>
      </c>
    </row>
    <row r="54" spans="1:4" x14ac:dyDescent="0.25">
      <c r="A54" s="2">
        <v>44696</v>
      </c>
      <c r="B54" t="e">
        <v>#N/A</v>
      </c>
      <c r="C54" t="e">
        <v>#N/A</v>
      </c>
      <c r="D54" t="e">
        <v>#N/A</v>
      </c>
    </row>
    <row r="55" spans="1:4" x14ac:dyDescent="0.25">
      <c r="A55" s="2">
        <v>44697</v>
      </c>
      <c r="B55">
        <v>89.18</v>
      </c>
      <c r="C55">
        <v>84.72</v>
      </c>
      <c r="D55">
        <v>32.85</v>
      </c>
    </row>
    <row r="56" spans="1:4" x14ac:dyDescent="0.25">
      <c r="A56" s="2">
        <v>44698</v>
      </c>
      <c r="B56">
        <v>91.329989999999995</v>
      </c>
      <c r="C56">
        <v>85.5</v>
      </c>
      <c r="D56">
        <v>33.33</v>
      </c>
    </row>
    <row r="57" spans="1:4" x14ac:dyDescent="0.25">
      <c r="A57" s="2">
        <v>44699</v>
      </c>
      <c r="B57">
        <v>84.27</v>
      </c>
      <c r="C57">
        <v>83.07</v>
      </c>
      <c r="D57">
        <v>33.43</v>
      </c>
    </row>
    <row r="58" spans="1:4" x14ac:dyDescent="0.25">
      <c r="A58" s="2">
        <v>44700</v>
      </c>
      <c r="B58">
        <v>82.82</v>
      </c>
      <c r="C58">
        <v>83.45</v>
      </c>
      <c r="D58">
        <v>33.29</v>
      </c>
    </row>
    <row r="59" spans="1:4" x14ac:dyDescent="0.25">
      <c r="A59" s="2">
        <v>44701</v>
      </c>
      <c r="B59">
        <v>80.05</v>
      </c>
      <c r="C59">
        <v>82.37</v>
      </c>
      <c r="D59">
        <v>33.35</v>
      </c>
    </row>
    <row r="60" spans="1:4" x14ac:dyDescent="0.25">
      <c r="A60" s="2">
        <v>44702</v>
      </c>
      <c r="B60" t="e">
        <v>#N/A</v>
      </c>
      <c r="C60" t="e">
        <v>#N/A</v>
      </c>
      <c r="D60" t="e">
        <v>#N/A</v>
      </c>
    </row>
    <row r="61" spans="1:4" x14ac:dyDescent="0.25">
      <c r="A61" s="2">
        <v>44703</v>
      </c>
      <c r="B61" t="e">
        <v>#N/A</v>
      </c>
      <c r="C61" t="e">
        <v>#N/A</v>
      </c>
      <c r="D61" t="e">
        <v>#N/A</v>
      </c>
    </row>
    <row r="62" spans="1:4" x14ac:dyDescent="0.25">
      <c r="A62" s="2">
        <v>44704</v>
      </c>
      <c r="B62">
        <v>77.81</v>
      </c>
      <c r="C62">
        <v>80.099999999999994</v>
      </c>
      <c r="D62">
        <v>33.58</v>
      </c>
    </row>
    <row r="63" spans="1:4" x14ac:dyDescent="0.25">
      <c r="A63" s="2">
        <v>44705</v>
      </c>
      <c r="B63">
        <v>80.98</v>
      </c>
      <c r="C63">
        <v>80.400000000000006</v>
      </c>
      <c r="D63">
        <v>33.81</v>
      </c>
    </row>
    <row r="64" spans="1:4" x14ac:dyDescent="0.25">
      <c r="A64" s="2">
        <v>44706</v>
      </c>
      <c r="B64">
        <v>81.040000000000006</v>
      </c>
      <c r="C64">
        <v>80.31</v>
      </c>
      <c r="D64">
        <v>34.200000000000003</v>
      </c>
    </row>
    <row r="65" spans="1:4" x14ac:dyDescent="0.25">
      <c r="A65" s="2">
        <v>44707</v>
      </c>
      <c r="B65">
        <v>84.4</v>
      </c>
      <c r="C65">
        <v>82.47</v>
      </c>
      <c r="D65">
        <v>34.520000000000003</v>
      </c>
    </row>
    <row r="66" spans="1:4" x14ac:dyDescent="0.25">
      <c r="A66" s="2">
        <v>44708</v>
      </c>
      <c r="B66">
        <v>83.84</v>
      </c>
      <c r="C66">
        <v>82.189989999999995</v>
      </c>
      <c r="D66">
        <v>35.01</v>
      </c>
    </row>
    <row r="67" spans="1:4" x14ac:dyDescent="0.25">
      <c r="A67" s="2">
        <v>44709</v>
      </c>
      <c r="B67" t="e">
        <v>#N/A</v>
      </c>
      <c r="C67" t="e">
        <v>#N/A</v>
      </c>
      <c r="D67" t="e">
        <v>#N/A</v>
      </c>
    </row>
    <row r="68" spans="1:4" x14ac:dyDescent="0.25">
      <c r="A68" s="2">
        <v>44710</v>
      </c>
      <c r="B68" t="e">
        <v>#N/A</v>
      </c>
      <c r="C68" t="e">
        <v>#N/A</v>
      </c>
      <c r="D68" t="e">
        <v>#N/A</v>
      </c>
    </row>
    <row r="69" spans="1:4" x14ac:dyDescent="0.25">
      <c r="A69" s="2">
        <v>44711</v>
      </c>
      <c r="B69">
        <v>83.61</v>
      </c>
      <c r="C69">
        <v>81.17</v>
      </c>
      <c r="D69">
        <v>35.01</v>
      </c>
    </row>
    <row r="70" spans="1:4" x14ac:dyDescent="0.25">
      <c r="A70" s="2">
        <v>44712</v>
      </c>
      <c r="B70">
        <v>83.66</v>
      </c>
      <c r="C70">
        <v>82.59</v>
      </c>
      <c r="D70">
        <v>35.200000000000003</v>
      </c>
    </row>
    <row r="71" spans="1:4" x14ac:dyDescent="0.25">
      <c r="A71" s="2">
        <v>44713</v>
      </c>
      <c r="B71">
        <v>85.72</v>
      </c>
      <c r="C71">
        <v>82.66</v>
      </c>
      <c r="D71">
        <v>35.75</v>
      </c>
    </row>
    <row r="72" spans="1:4" x14ac:dyDescent="0.25">
      <c r="A72" s="2">
        <v>44714</v>
      </c>
      <c r="B72">
        <v>85.98</v>
      </c>
      <c r="C72" t="e">
        <v>#N/A</v>
      </c>
      <c r="D72">
        <v>35.369999999999997</v>
      </c>
    </row>
    <row r="73" spans="1:4" x14ac:dyDescent="0.25">
      <c r="A73" s="2">
        <v>44715</v>
      </c>
      <c r="B73">
        <v>86.5</v>
      </c>
      <c r="C73" t="e">
        <v>#N/A</v>
      </c>
      <c r="D73">
        <v>35.25</v>
      </c>
    </row>
    <row r="74" spans="1:4" x14ac:dyDescent="0.25">
      <c r="A74" s="2">
        <v>44716</v>
      </c>
      <c r="B74" t="e">
        <v>#N/A</v>
      </c>
      <c r="C74" t="e">
        <v>#N/A</v>
      </c>
      <c r="D74" t="e">
        <v>#N/A</v>
      </c>
    </row>
    <row r="75" spans="1:4" x14ac:dyDescent="0.25">
      <c r="A75" s="2">
        <v>44717</v>
      </c>
      <c r="B75" t="e">
        <v>#N/A</v>
      </c>
      <c r="C75" t="e">
        <v>#N/A</v>
      </c>
      <c r="D75" t="e">
        <v>#N/A</v>
      </c>
    </row>
    <row r="76" spans="1:4" x14ac:dyDescent="0.25">
      <c r="A76" s="2">
        <v>44718</v>
      </c>
      <c r="B76">
        <v>81.08</v>
      </c>
      <c r="C76">
        <v>81.8</v>
      </c>
      <c r="D76">
        <v>34.799999999999997</v>
      </c>
    </row>
    <row r="77" spans="1:4" x14ac:dyDescent="0.25">
      <c r="A77" s="2">
        <v>44719</v>
      </c>
      <c r="B77">
        <v>80.98</v>
      </c>
      <c r="C77">
        <v>82.56</v>
      </c>
      <c r="D77">
        <v>34.78</v>
      </c>
    </row>
    <row r="78" spans="1:4" x14ac:dyDescent="0.25">
      <c r="A78" s="2">
        <v>44720</v>
      </c>
      <c r="B78">
        <v>79.489999999999995</v>
      </c>
      <c r="C78">
        <v>81.78</v>
      </c>
      <c r="D78">
        <v>35.43</v>
      </c>
    </row>
    <row r="79" spans="1:4" x14ac:dyDescent="0.25">
      <c r="A79" s="2">
        <v>44721</v>
      </c>
      <c r="B79">
        <v>80.680000000000007</v>
      </c>
      <c r="C79">
        <v>82.24</v>
      </c>
      <c r="D79">
        <v>35.39</v>
      </c>
    </row>
    <row r="80" spans="1:4" x14ac:dyDescent="0.25">
      <c r="A80" s="2">
        <v>44722</v>
      </c>
      <c r="B80">
        <v>81.53</v>
      </c>
      <c r="C80">
        <v>81.75</v>
      </c>
      <c r="D80">
        <v>35.409999999999997</v>
      </c>
    </row>
    <row r="81" spans="1:4" x14ac:dyDescent="0.25">
      <c r="A81" s="2">
        <v>44723</v>
      </c>
      <c r="B81" t="e">
        <v>#N/A</v>
      </c>
      <c r="C81" t="e">
        <v>#N/A</v>
      </c>
      <c r="D81" t="e">
        <v>#N/A</v>
      </c>
    </row>
    <row r="82" spans="1:4" x14ac:dyDescent="0.25">
      <c r="A82" s="2">
        <v>44724</v>
      </c>
      <c r="B82" t="e">
        <v>#N/A</v>
      </c>
      <c r="C82" t="e">
        <v>#N/A</v>
      </c>
      <c r="D82" t="e">
        <v>#N/A</v>
      </c>
    </row>
    <row r="83" spans="1:4" x14ac:dyDescent="0.25">
      <c r="A83" s="2">
        <v>44725</v>
      </c>
      <c r="B83">
        <v>81.2</v>
      </c>
      <c r="C83">
        <v>81.2</v>
      </c>
      <c r="D83">
        <v>34.76</v>
      </c>
    </row>
    <row r="84" spans="1:4" x14ac:dyDescent="0.25">
      <c r="A84" s="2">
        <v>44726</v>
      </c>
      <c r="B84">
        <v>83.78</v>
      </c>
      <c r="C84">
        <v>82.11</v>
      </c>
      <c r="D84">
        <v>34.14</v>
      </c>
    </row>
    <row r="85" spans="1:4" x14ac:dyDescent="0.25">
      <c r="A85" s="2">
        <v>44727</v>
      </c>
      <c r="B85">
        <v>85.83</v>
      </c>
      <c r="C85">
        <v>82.37</v>
      </c>
      <c r="D85">
        <v>34.229999999999997</v>
      </c>
    </row>
    <row r="86" spans="1:4" x14ac:dyDescent="0.25">
      <c r="A86" s="2">
        <v>44728</v>
      </c>
      <c r="B86">
        <v>82.61</v>
      </c>
      <c r="C86">
        <v>82</v>
      </c>
      <c r="D86">
        <v>33.71</v>
      </c>
    </row>
    <row r="87" spans="1:4" x14ac:dyDescent="0.25">
      <c r="A87" s="2">
        <v>44729</v>
      </c>
      <c r="B87">
        <v>81.99</v>
      </c>
      <c r="C87">
        <v>81.349999999999994</v>
      </c>
      <c r="D87">
        <v>33.5</v>
      </c>
    </row>
    <row r="88" spans="1:4" x14ac:dyDescent="0.25">
      <c r="A88" s="2">
        <v>44730</v>
      </c>
      <c r="B88" t="e">
        <v>#N/A</v>
      </c>
      <c r="C88" t="e">
        <v>#N/A</v>
      </c>
      <c r="D88" t="e">
        <v>#N/A</v>
      </c>
    </row>
    <row r="89" spans="1:4" x14ac:dyDescent="0.25">
      <c r="A89" s="2">
        <v>44731</v>
      </c>
      <c r="B89" t="e">
        <v>#N/A</v>
      </c>
      <c r="C89" t="e">
        <v>#N/A</v>
      </c>
      <c r="D89" t="e">
        <v>#N/A</v>
      </c>
    </row>
    <row r="90" spans="1:4" x14ac:dyDescent="0.25">
      <c r="A90" s="2">
        <v>44732</v>
      </c>
      <c r="B90">
        <v>83.59</v>
      </c>
      <c r="C90">
        <v>81.98</v>
      </c>
      <c r="D90">
        <v>33.5</v>
      </c>
    </row>
    <row r="91" spans="1:4" x14ac:dyDescent="0.25">
      <c r="A91" s="2">
        <v>44733</v>
      </c>
      <c r="B91">
        <v>84.27</v>
      </c>
      <c r="C91">
        <v>81.5</v>
      </c>
      <c r="D91">
        <v>33.08</v>
      </c>
    </row>
    <row r="92" spans="1:4" x14ac:dyDescent="0.25">
      <c r="A92" s="2">
        <v>44734</v>
      </c>
      <c r="B92">
        <v>81.42</v>
      </c>
      <c r="C92">
        <v>80.38</v>
      </c>
      <c r="D92">
        <v>32.270000000000003</v>
      </c>
    </row>
    <row r="93" spans="1:4" x14ac:dyDescent="0.25">
      <c r="A93" s="2">
        <v>44735</v>
      </c>
      <c r="B93">
        <v>83.67</v>
      </c>
      <c r="C93">
        <v>80.28</v>
      </c>
      <c r="D93">
        <v>32.06</v>
      </c>
    </row>
    <row r="94" spans="1:4" x14ac:dyDescent="0.25">
      <c r="A94" s="2">
        <v>44736</v>
      </c>
      <c r="B94">
        <v>82.98</v>
      </c>
      <c r="C94">
        <v>80.98</v>
      </c>
      <c r="D94">
        <v>32.270000000000003</v>
      </c>
    </row>
    <row r="95" spans="1:4" x14ac:dyDescent="0.25">
      <c r="A95" s="2">
        <v>44737</v>
      </c>
      <c r="B95" t="e">
        <v>#N/A</v>
      </c>
      <c r="C95" t="e">
        <v>#N/A</v>
      </c>
      <c r="D95" t="e">
        <v>#N/A</v>
      </c>
    </row>
    <row r="96" spans="1:4" x14ac:dyDescent="0.25">
      <c r="A96" s="2">
        <v>44738</v>
      </c>
      <c r="B96" t="e">
        <v>#N/A</v>
      </c>
      <c r="C96" t="e">
        <v>#N/A</v>
      </c>
      <c r="D96" t="e">
        <v>#N/A</v>
      </c>
    </row>
    <row r="97" spans="1:4" x14ac:dyDescent="0.25">
      <c r="A97" s="2">
        <v>44739</v>
      </c>
      <c r="B97">
        <v>84.59</v>
      </c>
      <c r="C97">
        <v>81.239999999999995</v>
      </c>
      <c r="D97">
        <v>32.1</v>
      </c>
    </row>
    <row r="98" spans="1:4" x14ac:dyDescent="0.25">
      <c r="A98" s="2">
        <v>44740</v>
      </c>
      <c r="B98">
        <v>87.12</v>
      </c>
      <c r="C98">
        <v>82.85</v>
      </c>
      <c r="D98">
        <v>32.090000000000003</v>
      </c>
    </row>
    <row r="99" spans="1:4" x14ac:dyDescent="0.25">
      <c r="A99" s="2">
        <v>44741</v>
      </c>
      <c r="B99">
        <v>88.07</v>
      </c>
      <c r="C99">
        <v>83.46</v>
      </c>
      <c r="D99">
        <v>32.32</v>
      </c>
    </row>
    <row r="100" spans="1:4" x14ac:dyDescent="0.25">
      <c r="A100" s="2">
        <v>44742</v>
      </c>
      <c r="B100">
        <v>89.88</v>
      </c>
      <c r="C100">
        <v>84.99</v>
      </c>
      <c r="D100">
        <v>33.869999999999997</v>
      </c>
    </row>
    <row r="101" spans="1:4" x14ac:dyDescent="0.25">
      <c r="A101" s="2">
        <v>44743</v>
      </c>
      <c r="B101">
        <v>85.3</v>
      </c>
      <c r="C101">
        <v>85.49</v>
      </c>
      <c r="D101">
        <v>33.590000000000003</v>
      </c>
    </row>
    <row r="102" spans="1:4" x14ac:dyDescent="0.25">
      <c r="A102" s="2">
        <v>44744</v>
      </c>
      <c r="B102" t="e">
        <v>#N/A</v>
      </c>
      <c r="C102" t="e">
        <v>#N/A</v>
      </c>
      <c r="D102" t="e">
        <v>#N/A</v>
      </c>
    </row>
    <row r="103" spans="1:4" x14ac:dyDescent="0.25">
      <c r="A103" s="2">
        <v>44745</v>
      </c>
      <c r="B103" t="e">
        <v>#N/A</v>
      </c>
      <c r="C103" t="e">
        <v>#N/A</v>
      </c>
      <c r="D103" t="e">
        <v>#N/A</v>
      </c>
    </row>
    <row r="104" spans="1:4" x14ac:dyDescent="0.25">
      <c r="A104" s="2">
        <v>44746</v>
      </c>
      <c r="B104">
        <v>84.29</v>
      </c>
      <c r="C104">
        <v>85.38</v>
      </c>
      <c r="D104">
        <v>33.590000000000003</v>
      </c>
    </row>
    <row r="105" spans="1:4" x14ac:dyDescent="0.25">
      <c r="A105" s="2">
        <v>44747</v>
      </c>
      <c r="B105">
        <v>82.99</v>
      </c>
      <c r="C105">
        <v>84.8</v>
      </c>
      <c r="D105">
        <v>33.15</v>
      </c>
    </row>
    <row r="106" spans="1:4" x14ac:dyDescent="0.25">
      <c r="A106" s="2">
        <v>44748</v>
      </c>
      <c r="B106">
        <v>82.939989999999995</v>
      </c>
      <c r="C106">
        <v>83.009990000000002</v>
      </c>
      <c r="D106">
        <v>33.020000000000003</v>
      </c>
    </row>
    <row r="107" spans="1:4" x14ac:dyDescent="0.25">
      <c r="A107" s="2">
        <v>44749</v>
      </c>
      <c r="B107">
        <v>84.64</v>
      </c>
      <c r="C107">
        <v>81.8</v>
      </c>
      <c r="D107">
        <v>33.119999999999997</v>
      </c>
    </row>
    <row r="108" spans="1:4" x14ac:dyDescent="0.25">
      <c r="A108" s="2">
        <v>44750</v>
      </c>
      <c r="B108">
        <v>82.509990000000002</v>
      </c>
      <c r="C108">
        <v>81.5</v>
      </c>
      <c r="D108">
        <v>32.909999999999997</v>
      </c>
    </row>
    <row r="109" spans="1:4" x14ac:dyDescent="0.25">
      <c r="A109" s="2">
        <v>44751</v>
      </c>
      <c r="B109" t="e">
        <v>#N/A</v>
      </c>
      <c r="C109" t="e">
        <v>#N/A</v>
      </c>
      <c r="D109" t="e">
        <v>#N/A</v>
      </c>
    </row>
    <row r="110" spans="1:4" x14ac:dyDescent="0.25">
      <c r="A110" s="2">
        <v>44752</v>
      </c>
      <c r="B110" t="e">
        <v>#N/A</v>
      </c>
      <c r="C110" t="e">
        <v>#N/A</v>
      </c>
      <c r="D110" t="e">
        <v>#N/A</v>
      </c>
    </row>
    <row r="111" spans="1:4" x14ac:dyDescent="0.25">
      <c r="A111" s="2">
        <v>44753</v>
      </c>
      <c r="B111">
        <v>84.07</v>
      </c>
      <c r="C111">
        <v>82.35</v>
      </c>
      <c r="D111">
        <v>32.35</v>
      </c>
    </row>
    <row r="112" spans="1:4" x14ac:dyDescent="0.25">
      <c r="A112" s="2">
        <v>44754</v>
      </c>
      <c r="B112">
        <v>85.37</v>
      </c>
      <c r="C112">
        <v>82.54</v>
      </c>
      <c r="D112">
        <v>31.84</v>
      </c>
    </row>
    <row r="113" spans="1:4" x14ac:dyDescent="0.25">
      <c r="A113" s="2">
        <v>44755</v>
      </c>
      <c r="B113">
        <v>83.59</v>
      </c>
      <c r="C113">
        <v>81.349999999999994</v>
      </c>
      <c r="D113">
        <v>31.52</v>
      </c>
    </row>
    <row r="114" spans="1:4" x14ac:dyDescent="0.25">
      <c r="A114" s="2">
        <v>44756</v>
      </c>
      <c r="B114">
        <v>83.7</v>
      </c>
      <c r="C114">
        <v>81.400000000000006</v>
      </c>
      <c r="D114">
        <v>31.09</v>
      </c>
    </row>
    <row r="115" spans="1:4" x14ac:dyDescent="0.25">
      <c r="A115" s="2">
        <v>44757</v>
      </c>
      <c r="B115">
        <v>85.09</v>
      </c>
      <c r="C115">
        <v>83.37</v>
      </c>
      <c r="D115">
        <v>30.89</v>
      </c>
    </row>
    <row r="116" spans="1:4" x14ac:dyDescent="0.25">
      <c r="A116" s="2">
        <v>44758</v>
      </c>
      <c r="B116" t="e">
        <v>#N/A</v>
      </c>
      <c r="C116" t="e">
        <v>#N/A</v>
      </c>
      <c r="D116" t="e">
        <v>#N/A</v>
      </c>
    </row>
    <row r="117" spans="1:4" x14ac:dyDescent="0.25">
      <c r="A117" s="2">
        <v>44759</v>
      </c>
      <c r="B117" t="e">
        <v>#N/A</v>
      </c>
      <c r="C117" t="e">
        <v>#N/A</v>
      </c>
      <c r="D117" t="e">
        <v>#N/A</v>
      </c>
    </row>
    <row r="118" spans="1:4" x14ac:dyDescent="0.25">
      <c r="A118" s="2">
        <v>44760</v>
      </c>
      <c r="B118">
        <v>84.66</v>
      </c>
      <c r="C118">
        <v>83.95</v>
      </c>
      <c r="D118">
        <v>30.61</v>
      </c>
    </row>
    <row r="119" spans="1:4" x14ac:dyDescent="0.25">
      <c r="A119" s="2">
        <v>44761</v>
      </c>
      <c r="B119">
        <v>83.37</v>
      </c>
      <c r="C119">
        <v>83.14</v>
      </c>
      <c r="D119">
        <v>30.98</v>
      </c>
    </row>
    <row r="120" spans="1:4" x14ac:dyDescent="0.25">
      <c r="A120" s="2">
        <v>44762</v>
      </c>
      <c r="B120">
        <v>78.58</v>
      </c>
      <c r="C120">
        <v>78.63</v>
      </c>
      <c r="D120">
        <v>30.95</v>
      </c>
    </row>
    <row r="121" spans="1:4" x14ac:dyDescent="0.25">
      <c r="A121" s="2">
        <v>44763</v>
      </c>
      <c r="B121">
        <v>77.849999999999994</v>
      </c>
      <c r="C121">
        <v>78.27</v>
      </c>
      <c r="D121">
        <v>30.79</v>
      </c>
    </row>
    <row r="122" spans="1:4" x14ac:dyDescent="0.25">
      <c r="A122" s="2">
        <v>44764</v>
      </c>
      <c r="B122">
        <v>76.03</v>
      </c>
      <c r="C122">
        <v>77.03</v>
      </c>
      <c r="D122">
        <v>30.61</v>
      </c>
    </row>
    <row r="123" spans="1:4" x14ac:dyDescent="0.25">
      <c r="A123" s="2">
        <v>44765</v>
      </c>
      <c r="B123" t="e">
        <v>#N/A</v>
      </c>
      <c r="C123" t="e">
        <v>#N/A</v>
      </c>
      <c r="D123" t="e">
        <v>#N/A</v>
      </c>
    </row>
    <row r="124" spans="1:4" x14ac:dyDescent="0.25">
      <c r="A124" s="2">
        <v>44766</v>
      </c>
      <c r="B124" t="e">
        <v>#N/A</v>
      </c>
      <c r="C124" t="e">
        <v>#N/A</v>
      </c>
      <c r="D124" t="e">
        <v>#N/A</v>
      </c>
    </row>
    <row r="125" spans="1:4" x14ac:dyDescent="0.25">
      <c r="A125" s="2">
        <v>44767</v>
      </c>
      <c r="B125">
        <v>76.08</v>
      </c>
      <c r="C125">
        <v>76.25</v>
      </c>
      <c r="D125">
        <v>30.36</v>
      </c>
    </row>
    <row r="126" spans="1:4" x14ac:dyDescent="0.25">
      <c r="A126" s="2">
        <v>44768</v>
      </c>
      <c r="B126">
        <v>76.39</v>
      </c>
      <c r="C126">
        <v>76.89</v>
      </c>
      <c r="D126">
        <v>30.34</v>
      </c>
    </row>
    <row r="127" spans="1:4" x14ac:dyDescent="0.25">
      <c r="A127" s="2">
        <v>44769</v>
      </c>
      <c r="B127">
        <v>75.849999999999994</v>
      </c>
      <c r="C127">
        <v>76.11</v>
      </c>
      <c r="D127">
        <v>30.93</v>
      </c>
    </row>
    <row r="128" spans="1:4" x14ac:dyDescent="0.25">
      <c r="A128" s="2">
        <v>44770</v>
      </c>
      <c r="B128">
        <v>78.680000000000007</v>
      </c>
      <c r="C128">
        <v>77.900000000000006</v>
      </c>
      <c r="D128">
        <v>30.59</v>
      </c>
    </row>
    <row r="129" spans="1:4" x14ac:dyDescent="0.25">
      <c r="A129" s="2">
        <v>44771</v>
      </c>
      <c r="B129">
        <v>78.27</v>
      </c>
      <c r="C129">
        <v>78.33</v>
      </c>
      <c r="D129">
        <v>31.26</v>
      </c>
    </row>
    <row r="130" spans="1:4" x14ac:dyDescent="0.25">
      <c r="A130" s="2">
        <v>44772</v>
      </c>
      <c r="B130" t="e">
        <v>#N/A</v>
      </c>
      <c r="C130" t="e">
        <v>#N/A</v>
      </c>
      <c r="D130" t="e">
        <v>#N/A</v>
      </c>
    </row>
    <row r="131" spans="1:4" x14ac:dyDescent="0.25">
      <c r="A131" s="2">
        <v>44773</v>
      </c>
      <c r="B131" t="e">
        <v>#N/A</v>
      </c>
      <c r="C131" t="e">
        <v>#N/A</v>
      </c>
      <c r="D131" t="e">
        <v>#N/A</v>
      </c>
    </row>
    <row r="132" spans="1:4" x14ac:dyDescent="0.25">
      <c r="A132" s="2">
        <v>44774</v>
      </c>
      <c r="B132">
        <v>80.28</v>
      </c>
      <c r="C132">
        <v>78.78</v>
      </c>
      <c r="D132">
        <v>31.92</v>
      </c>
    </row>
    <row r="133" spans="1:4" x14ac:dyDescent="0.25">
      <c r="A133" s="2">
        <v>44775</v>
      </c>
      <c r="B133">
        <v>81.66</v>
      </c>
      <c r="C133">
        <v>79.209999999999994</v>
      </c>
      <c r="D133">
        <v>32.4</v>
      </c>
    </row>
    <row r="134" spans="1:4" x14ac:dyDescent="0.25">
      <c r="A134" s="2">
        <v>44776</v>
      </c>
      <c r="B134">
        <v>83.71</v>
      </c>
      <c r="C134">
        <v>80.52</v>
      </c>
      <c r="D134">
        <v>33.119999999999997</v>
      </c>
    </row>
    <row r="135" spans="1:4" x14ac:dyDescent="0.25">
      <c r="A135" s="2">
        <v>44777</v>
      </c>
      <c r="B135">
        <v>83.9</v>
      </c>
      <c r="C135">
        <v>80.31</v>
      </c>
      <c r="D135">
        <v>32.619999999999997</v>
      </c>
    </row>
    <row r="136" spans="1:4" x14ac:dyDescent="0.25">
      <c r="A136" s="2">
        <v>44778</v>
      </c>
      <c r="B136">
        <v>84.48</v>
      </c>
      <c r="C136">
        <v>81.31</v>
      </c>
      <c r="D136">
        <v>32.86</v>
      </c>
    </row>
    <row r="137" spans="1:4" x14ac:dyDescent="0.25">
      <c r="A137" s="2">
        <v>44779</v>
      </c>
      <c r="B137" t="e">
        <v>#N/A</v>
      </c>
      <c r="C137" t="e">
        <v>#N/A</v>
      </c>
      <c r="D137" t="e">
        <v>#N/A</v>
      </c>
    </row>
    <row r="138" spans="1:4" x14ac:dyDescent="0.25">
      <c r="A138" s="2">
        <v>44780</v>
      </c>
      <c r="B138" t="e">
        <v>#N/A</v>
      </c>
      <c r="C138" t="e">
        <v>#N/A</v>
      </c>
      <c r="D138" t="e">
        <v>#N/A</v>
      </c>
    </row>
    <row r="139" spans="1:4" x14ac:dyDescent="0.25">
      <c r="A139" s="2">
        <v>44781</v>
      </c>
      <c r="B139">
        <v>83.53</v>
      </c>
      <c r="C139">
        <v>81.39</v>
      </c>
      <c r="D139">
        <v>33.61</v>
      </c>
    </row>
    <row r="140" spans="1:4" x14ac:dyDescent="0.25">
      <c r="A140" s="2">
        <v>44782</v>
      </c>
      <c r="B140">
        <v>85.65</v>
      </c>
      <c r="C140">
        <v>82.23</v>
      </c>
      <c r="D140">
        <v>34.880000000000003</v>
      </c>
    </row>
    <row r="141" spans="1:4" x14ac:dyDescent="0.25">
      <c r="A141" s="2">
        <v>44783</v>
      </c>
      <c r="B141">
        <v>85.63</v>
      </c>
      <c r="C141">
        <v>82.3</v>
      </c>
      <c r="D141">
        <v>35.11</v>
      </c>
    </row>
    <row r="142" spans="1:4" x14ac:dyDescent="0.25">
      <c r="A142" s="2">
        <v>44784</v>
      </c>
      <c r="B142">
        <v>87.27</v>
      </c>
      <c r="C142">
        <v>84.8</v>
      </c>
      <c r="D142">
        <v>35.19</v>
      </c>
    </row>
    <row r="143" spans="1:4" x14ac:dyDescent="0.25">
      <c r="A143" s="2">
        <v>44785</v>
      </c>
      <c r="B143">
        <v>88.58</v>
      </c>
      <c r="C143">
        <v>86.81</v>
      </c>
      <c r="D143">
        <v>34.74</v>
      </c>
    </row>
    <row r="144" spans="1:4" x14ac:dyDescent="0.25">
      <c r="A144" s="2">
        <v>44786</v>
      </c>
      <c r="B144" t="e">
        <v>#N/A</v>
      </c>
      <c r="C144" t="e">
        <v>#N/A</v>
      </c>
      <c r="D144" t="e">
        <v>#N/A</v>
      </c>
    </row>
    <row r="145" spans="1:4" x14ac:dyDescent="0.25">
      <c r="A145" s="2">
        <v>44787</v>
      </c>
      <c r="B145" t="e">
        <v>#N/A</v>
      </c>
      <c r="C145" t="e">
        <v>#N/A</v>
      </c>
      <c r="D145" t="e">
        <v>#N/A</v>
      </c>
    </row>
    <row r="146" spans="1:4" x14ac:dyDescent="0.25">
      <c r="A146" s="2">
        <v>44788</v>
      </c>
      <c r="B146">
        <v>90.48</v>
      </c>
      <c r="C146">
        <v>89.939989999999995</v>
      </c>
      <c r="D146">
        <v>34.450000000000003</v>
      </c>
    </row>
    <row r="147" spans="1:4" x14ac:dyDescent="0.25">
      <c r="A147" s="2">
        <v>44789</v>
      </c>
      <c r="B147">
        <v>91.77</v>
      </c>
      <c r="C147">
        <v>92.759990000000002</v>
      </c>
      <c r="D147">
        <v>33.69</v>
      </c>
    </row>
    <row r="148" spans="1:4" x14ac:dyDescent="0.25">
      <c r="A148" s="2">
        <v>44790</v>
      </c>
      <c r="B148">
        <v>95.5</v>
      </c>
      <c r="C148">
        <v>94.38</v>
      </c>
      <c r="D148">
        <v>33.75</v>
      </c>
    </row>
    <row r="149" spans="1:4" x14ac:dyDescent="0.25">
      <c r="A149" s="2">
        <v>44791</v>
      </c>
      <c r="B149">
        <v>95.72</v>
      </c>
      <c r="C149">
        <v>94.78</v>
      </c>
      <c r="D149">
        <v>34.020000000000003</v>
      </c>
    </row>
    <row r="150" spans="1:4" x14ac:dyDescent="0.25">
      <c r="A150" s="2">
        <v>44792</v>
      </c>
      <c r="B150">
        <v>97.67</v>
      </c>
      <c r="C150">
        <v>97.75</v>
      </c>
      <c r="D150">
        <v>33.78</v>
      </c>
    </row>
    <row r="151" spans="1:4" x14ac:dyDescent="0.25">
      <c r="A151" s="2">
        <v>44793</v>
      </c>
      <c r="B151" t="e">
        <v>#N/A</v>
      </c>
      <c r="C151" t="e">
        <v>#N/A</v>
      </c>
      <c r="D151" t="e">
        <v>#N/A</v>
      </c>
    </row>
    <row r="152" spans="1:4" x14ac:dyDescent="0.25">
      <c r="A152" s="2">
        <v>44794</v>
      </c>
      <c r="B152" t="e">
        <v>#N/A</v>
      </c>
      <c r="C152" t="e">
        <v>#N/A</v>
      </c>
      <c r="D152" t="e">
        <v>#N/A</v>
      </c>
    </row>
    <row r="153" spans="1:4" x14ac:dyDescent="0.25">
      <c r="A153" s="2">
        <v>44795</v>
      </c>
      <c r="B153">
        <v>91.829989999999995</v>
      </c>
      <c r="C153">
        <v>94.92</v>
      </c>
      <c r="D153">
        <v>33.6</v>
      </c>
    </row>
    <row r="154" spans="1:4" x14ac:dyDescent="0.25">
      <c r="A154" s="2">
        <v>44796</v>
      </c>
      <c r="B154">
        <v>88.939989999999995</v>
      </c>
      <c r="C154">
        <v>93.16</v>
      </c>
      <c r="D154">
        <v>33.369999999999997</v>
      </c>
    </row>
    <row r="155" spans="1:4" x14ac:dyDescent="0.25">
      <c r="A155" s="2">
        <v>44797</v>
      </c>
      <c r="B155">
        <v>88.86</v>
      </c>
      <c r="C155">
        <v>93.14</v>
      </c>
      <c r="D155">
        <v>31.25</v>
      </c>
    </row>
    <row r="156" spans="1:4" x14ac:dyDescent="0.25">
      <c r="A156" s="2">
        <v>44798</v>
      </c>
      <c r="B156">
        <v>88.95</v>
      </c>
      <c r="C156">
        <v>95.329989999999995</v>
      </c>
      <c r="D156">
        <v>30.91</v>
      </c>
    </row>
    <row r="157" spans="1:4" x14ac:dyDescent="0.25">
      <c r="A157" s="2">
        <v>44799</v>
      </c>
      <c r="B157">
        <v>89.939989999999995</v>
      </c>
      <c r="C157">
        <v>97.3</v>
      </c>
      <c r="D157">
        <v>30.81</v>
      </c>
    </row>
    <row r="158" spans="1:4" x14ac:dyDescent="0.25">
      <c r="A158" s="2">
        <v>44800</v>
      </c>
      <c r="B158" t="e">
        <v>#N/A</v>
      </c>
      <c r="C158" t="e">
        <v>#N/A</v>
      </c>
      <c r="D158" t="e">
        <v>#N/A</v>
      </c>
    </row>
    <row r="159" spans="1:4" x14ac:dyDescent="0.25">
      <c r="A159" s="2">
        <v>44801</v>
      </c>
      <c r="B159" t="e">
        <v>#N/A</v>
      </c>
      <c r="C159" t="e">
        <v>#N/A</v>
      </c>
      <c r="D159" t="e">
        <v>#N/A</v>
      </c>
    </row>
    <row r="160" spans="1:4" x14ac:dyDescent="0.25">
      <c r="A160" s="2">
        <v>44802</v>
      </c>
      <c r="B160">
        <v>86.24</v>
      </c>
      <c r="C160" t="e">
        <v>#N/A</v>
      </c>
      <c r="D160">
        <v>30.56</v>
      </c>
    </row>
    <row r="161" spans="1:4" x14ac:dyDescent="0.25">
      <c r="A161" s="2">
        <v>44803</v>
      </c>
      <c r="B161">
        <v>80.34</v>
      </c>
      <c r="C161">
        <v>92.63</v>
      </c>
      <c r="D161">
        <v>29.9</v>
      </c>
    </row>
    <row r="162" spans="1:4" x14ac:dyDescent="0.25">
      <c r="A162" s="2">
        <v>44804</v>
      </c>
      <c r="B162">
        <v>79.61</v>
      </c>
      <c r="C162">
        <v>97.09</v>
      </c>
      <c r="D162">
        <v>29.62</v>
      </c>
    </row>
    <row r="163" spans="1:4" x14ac:dyDescent="0.25">
      <c r="A163" s="2">
        <v>44805</v>
      </c>
      <c r="B163">
        <v>80.33</v>
      </c>
      <c r="C163">
        <v>97.009990000000002</v>
      </c>
      <c r="D163">
        <v>29.33</v>
      </c>
    </row>
    <row r="164" spans="1:4" x14ac:dyDescent="0.25">
      <c r="A164" s="2">
        <v>44806</v>
      </c>
      <c r="B164">
        <v>77.45</v>
      </c>
      <c r="C164">
        <v>95.75</v>
      </c>
      <c r="D164">
        <v>30.24</v>
      </c>
    </row>
    <row r="165" spans="1:4" x14ac:dyDescent="0.25">
      <c r="A165" s="2">
        <v>44807</v>
      </c>
      <c r="B165" t="e">
        <v>#N/A</v>
      </c>
      <c r="C165" t="e">
        <v>#N/A</v>
      </c>
      <c r="D165" t="e">
        <v>#N/A</v>
      </c>
    </row>
    <row r="166" spans="1:4" x14ac:dyDescent="0.25">
      <c r="A166" s="2">
        <v>44808</v>
      </c>
      <c r="B166" t="e">
        <v>#N/A</v>
      </c>
      <c r="C166" t="e">
        <v>#N/A</v>
      </c>
      <c r="D166" t="e">
        <v>#N/A</v>
      </c>
    </row>
    <row r="167" spans="1:4" x14ac:dyDescent="0.25">
      <c r="A167" s="2">
        <v>44809</v>
      </c>
      <c r="B167">
        <v>74.05</v>
      </c>
      <c r="C167">
        <v>92.25</v>
      </c>
      <c r="D167">
        <v>30.24</v>
      </c>
    </row>
    <row r="168" spans="1:4" x14ac:dyDescent="0.25">
      <c r="A168" s="2">
        <v>44810</v>
      </c>
      <c r="B168">
        <v>69.569999999999993</v>
      </c>
      <c r="C168">
        <v>87.13</v>
      </c>
      <c r="D168">
        <v>30.22</v>
      </c>
    </row>
    <row r="169" spans="1:4" x14ac:dyDescent="0.25">
      <c r="A169" s="2">
        <v>44811</v>
      </c>
      <c r="B169">
        <v>68.709999999999994</v>
      </c>
      <c r="C169">
        <v>80</v>
      </c>
      <c r="D169">
        <v>30.01</v>
      </c>
    </row>
    <row r="170" spans="1:4" x14ac:dyDescent="0.25">
      <c r="A170" s="2">
        <v>44812</v>
      </c>
      <c r="B170">
        <v>66.930000000000007</v>
      </c>
      <c r="C170">
        <v>76.430000000000007</v>
      </c>
      <c r="D170">
        <v>29.6</v>
      </c>
    </row>
    <row r="171" spans="1:4" x14ac:dyDescent="0.25">
      <c r="A171" s="2">
        <v>44813</v>
      </c>
      <c r="B171">
        <v>65.72</v>
      </c>
      <c r="C171">
        <v>76.67</v>
      </c>
      <c r="D171">
        <v>29.76</v>
      </c>
    </row>
    <row r="172" spans="1:4" x14ac:dyDescent="0.25">
      <c r="A172" s="2">
        <v>44814</v>
      </c>
      <c r="B172" t="e">
        <v>#N/A</v>
      </c>
      <c r="C172" t="e">
        <v>#N/A</v>
      </c>
      <c r="D172" t="e">
        <v>#N/A</v>
      </c>
    </row>
    <row r="173" spans="1:4" x14ac:dyDescent="0.25">
      <c r="A173" s="2">
        <v>44815</v>
      </c>
      <c r="B173" t="e">
        <v>#N/A</v>
      </c>
      <c r="C173" t="e">
        <v>#N/A</v>
      </c>
      <c r="D173" t="e">
        <v>#N/A</v>
      </c>
    </row>
    <row r="174" spans="1:4" x14ac:dyDescent="0.25">
      <c r="A174" s="2">
        <v>44816</v>
      </c>
      <c r="B174">
        <v>71.439989999999995</v>
      </c>
      <c r="C174">
        <v>79.86</v>
      </c>
      <c r="D174">
        <v>30.22</v>
      </c>
    </row>
    <row r="175" spans="1:4" x14ac:dyDescent="0.25">
      <c r="A175" s="2">
        <v>44817</v>
      </c>
      <c r="B175">
        <v>69.36</v>
      </c>
      <c r="C175">
        <v>78.989999999999995</v>
      </c>
      <c r="D175">
        <v>30.02</v>
      </c>
    </row>
    <row r="176" spans="1:4" x14ac:dyDescent="0.25">
      <c r="A176" s="2">
        <v>44818</v>
      </c>
      <c r="B176">
        <v>72.14</v>
      </c>
      <c r="C176">
        <v>79.25</v>
      </c>
      <c r="D176">
        <v>30.39</v>
      </c>
    </row>
    <row r="177" spans="1:4" x14ac:dyDescent="0.25">
      <c r="A177" s="2">
        <v>44819</v>
      </c>
      <c r="B177">
        <v>71.45</v>
      </c>
      <c r="C177">
        <v>77.48</v>
      </c>
      <c r="D177">
        <v>30.74</v>
      </c>
    </row>
    <row r="178" spans="1:4" x14ac:dyDescent="0.25">
      <c r="A178" s="2">
        <v>44820</v>
      </c>
      <c r="B178">
        <v>72.87</v>
      </c>
      <c r="C178">
        <v>76.569999999999993</v>
      </c>
      <c r="D178">
        <v>30.49</v>
      </c>
    </row>
    <row r="179" spans="1:4" x14ac:dyDescent="0.25">
      <c r="A179" s="2">
        <v>44821</v>
      </c>
      <c r="B179" t="e">
        <v>#N/A</v>
      </c>
      <c r="C179" t="e">
        <v>#N/A</v>
      </c>
      <c r="D179" t="e">
        <v>#N/A</v>
      </c>
    </row>
    <row r="180" spans="1:4" x14ac:dyDescent="0.25">
      <c r="A180" s="2">
        <v>44822</v>
      </c>
      <c r="B180" t="e">
        <v>#N/A</v>
      </c>
      <c r="C180" t="e">
        <v>#N/A</v>
      </c>
      <c r="D180" t="e">
        <v>#N/A</v>
      </c>
    </row>
    <row r="181" spans="1:4" x14ac:dyDescent="0.25">
      <c r="A181" s="2">
        <v>44823</v>
      </c>
      <c r="B181">
        <v>70.709999999999994</v>
      </c>
      <c r="C181">
        <v>74.88</v>
      </c>
      <c r="D181">
        <v>30.19</v>
      </c>
    </row>
    <row r="182" spans="1:4" x14ac:dyDescent="0.25">
      <c r="A182" s="2">
        <v>44824</v>
      </c>
      <c r="B182">
        <v>70.739999999999995</v>
      </c>
      <c r="C182">
        <v>73.92</v>
      </c>
      <c r="D182">
        <v>29.9</v>
      </c>
    </row>
    <row r="183" spans="1:4" x14ac:dyDescent="0.25">
      <c r="A183" s="2">
        <v>44825</v>
      </c>
      <c r="B183">
        <v>69.400000000000006</v>
      </c>
      <c r="C183">
        <v>74.75</v>
      </c>
      <c r="D183">
        <v>29.61</v>
      </c>
    </row>
    <row r="184" spans="1:4" x14ac:dyDescent="0.25">
      <c r="A184" s="2">
        <v>44826</v>
      </c>
      <c r="B184">
        <v>70.05</v>
      </c>
      <c r="C184">
        <v>75.759990000000002</v>
      </c>
      <c r="D184">
        <v>29.54</v>
      </c>
    </row>
    <row r="185" spans="1:4" x14ac:dyDescent="0.25">
      <c r="A185" s="2">
        <v>44827</v>
      </c>
      <c r="B185">
        <v>65.41</v>
      </c>
      <c r="C185">
        <v>74.03</v>
      </c>
      <c r="D185">
        <v>28.59</v>
      </c>
    </row>
    <row r="186" spans="1:4" x14ac:dyDescent="0.25">
      <c r="A186" s="2">
        <v>44828</v>
      </c>
      <c r="B186" t="e">
        <v>#N/A</v>
      </c>
      <c r="C186" t="e">
        <v>#N/A</v>
      </c>
      <c r="D186" t="e">
        <v>#N/A</v>
      </c>
    </row>
    <row r="187" spans="1:4" x14ac:dyDescent="0.25">
      <c r="A187" s="2">
        <v>44829</v>
      </c>
      <c r="B187" t="e">
        <v>#N/A</v>
      </c>
      <c r="C187" t="e">
        <v>#N/A</v>
      </c>
      <c r="D187" t="e">
        <v>#N/A</v>
      </c>
    </row>
    <row r="188" spans="1:4" x14ac:dyDescent="0.25">
      <c r="A188" s="2">
        <v>44830</v>
      </c>
      <c r="B188">
        <v>69.97</v>
      </c>
      <c r="C188">
        <v>75.28</v>
      </c>
      <c r="D188">
        <v>28.64</v>
      </c>
    </row>
    <row r="189" spans="1:4" x14ac:dyDescent="0.25">
      <c r="A189" s="2">
        <v>44831</v>
      </c>
      <c r="B189">
        <v>67.959999999999994</v>
      </c>
      <c r="C189">
        <v>75.67</v>
      </c>
      <c r="D189">
        <v>28.62</v>
      </c>
    </row>
    <row r="190" spans="1:4" x14ac:dyDescent="0.25">
      <c r="A190" s="2">
        <v>44832</v>
      </c>
      <c r="B190">
        <v>65.150000000000006</v>
      </c>
      <c r="C190">
        <v>75.259990000000002</v>
      </c>
      <c r="D190">
        <v>28.92</v>
      </c>
    </row>
    <row r="191" spans="1:4" x14ac:dyDescent="0.25">
      <c r="A191" s="2">
        <v>44833</v>
      </c>
      <c r="B191">
        <v>65.73</v>
      </c>
      <c r="C191">
        <v>74.95</v>
      </c>
      <c r="D191">
        <v>29.05</v>
      </c>
    </row>
    <row r="192" spans="1:4" x14ac:dyDescent="0.25">
      <c r="A192" s="2">
        <v>44834</v>
      </c>
      <c r="B192">
        <v>66.73</v>
      </c>
      <c r="C192">
        <v>75.03</v>
      </c>
      <c r="D192">
        <v>29.34</v>
      </c>
    </row>
    <row r="193" spans="1:4" x14ac:dyDescent="0.25">
      <c r="A193" s="2">
        <v>44835</v>
      </c>
      <c r="B193" t="e">
        <v>#N/A</v>
      </c>
      <c r="C193" t="e">
        <v>#N/A</v>
      </c>
      <c r="D193" t="e">
        <v>#N/A</v>
      </c>
    </row>
    <row r="194" spans="1:4" x14ac:dyDescent="0.25">
      <c r="A194" s="2">
        <v>44836</v>
      </c>
      <c r="B194" t="e">
        <v>#N/A</v>
      </c>
      <c r="C194" t="e">
        <v>#N/A</v>
      </c>
      <c r="D194" t="e">
        <v>#N/A</v>
      </c>
    </row>
    <row r="195" spans="1:4" x14ac:dyDescent="0.25">
      <c r="A195" s="2">
        <v>44837</v>
      </c>
      <c r="B195">
        <v>65.939989999999995</v>
      </c>
      <c r="C195">
        <v>74.03</v>
      </c>
      <c r="D195">
        <v>29.84</v>
      </c>
    </row>
    <row r="196" spans="1:4" x14ac:dyDescent="0.25">
      <c r="A196" s="2">
        <v>44838</v>
      </c>
      <c r="B196">
        <v>66.92</v>
      </c>
      <c r="C196">
        <v>73.63</v>
      </c>
      <c r="D196">
        <v>30.17</v>
      </c>
    </row>
    <row r="197" spans="1:4" x14ac:dyDescent="0.25">
      <c r="A197" s="2">
        <v>44839</v>
      </c>
      <c r="B197">
        <v>67.069999999999993</v>
      </c>
      <c r="C197">
        <v>72.8</v>
      </c>
      <c r="D197">
        <v>29.8</v>
      </c>
    </row>
    <row r="198" spans="1:4" x14ac:dyDescent="0.25">
      <c r="A198" s="2">
        <v>44840</v>
      </c>
      <c r="B198">
        <v>68.959999999999994</v>
      </c>
      <c r="C198">
        <v>73.77</v>
      </c>
      <c r="D198">
        <v>30.41</v>
      </c>
    </row>
    <row r="199" spans="1:4" x14ac:dyDescent="0.25">
      <c r="A199" s="2">
        <v>44841</v>
      </c>
      <c r="B199">
        <v>69.849999999999994</v>
      </c>
      <c r="C199">
        <v>74.599999999999994</v>
      </c>
      <c r="D199">
        <v>30.41</v>
      </c>
    </row>
    <row r="200" spans="1:4" x14ac:dyDescent="0.25">
      <c r="A200" s="2">
        <v>44842</v>
      </c>
      <c r="B200" t="e">
        <v>#N/A</v>
      </c>
      <c r="C200" t="e">
        <v>#N/A</v>
      </c>
      <c r="D200" t="e">
        <v>#N/A</v>
      </c>
    </row>
    <row r="201" spans="1:4" x14ac:dyDescent="0.25">
      <c r="A201" s="2">
        <v>44843</v>
      </c>
      <c r="B201" t="e">
        <v>#N/A</v>
      </c>
      <c r="C201" t="e">
        <v>#N/A</v>
      </c>
      <c r="D201" t="e">
        <v>#N/A</v>
      </c>
    </row>
    <row r="202" spans="1:4" x14ac:dyDescent="0.25">
      <c r="A202" s="2">
        <v>44844</v>
      </c>
      <c r="B202">
        <v>66.77</v>
      </c>
      <c r="C202">
        <v>71.739999999999995</v>
      </c>
      <c r="D202">
        <v>30.55</v>
      </c>
    </row>
    <row r="203" spans="1:4" x14ac:dyDescent="0.25">
      <c r="A203" s="2">
        <v>44845</v>
      </c>
      <c r="B203">
        <v>66.34</v>
      </c>
      <c r="C203">
        <v>70.47</v>
      </c>
      <c r="D203">
        <v>30.97</v>
      </c>
    </row>
    <row r="204" spans="1:4" x14ac:dyDescent="0.25">
      <c r="A204" s="2">
        <v>44846</v>
      </c>
      <c r="B204">
        <v>66.709999999999994</v>
      </c>
      <c r="C204">
        <v>71.849999999999994</v>
      </c>
      <c r="D204">
        <v>31.08</v>
      </c>
    </row>
    <row r="205" spans="1:4" x14ac:dyDescent="0.25">
      <c r="A205" s="2">
        <v>44847</v>
      </c>
      <c r="B205">
        <v>68.84</v>
      </c>
      <c r="C205">
        <v>72.900000000000006</v>
      </c>
      <c r="D205">
        <v>31.31</v>
      </c>
    </row>
    <row r="206" spans="1:4" x14ac:dyDescent="0.25">
      <c r="A206" s="2">
        <v>44848</v>
      </c>
      <c r="B206">
        <v>68.02</v>
      </c>
      <c r="C206">
        <v>71.010000000000005</v>
      </c>
      <c r="D206">
        <v>31.1</v>
      </c>
    </row>
    <row r="207" spans="1:4" x14ac:dyDescent="0.25">
      <c r="A207" s="2">
        <v>44849</v>
      </c>
      <c r="B207" t="e">
        <v>#N/A</v>
      </c>
      <c r="C207" t="e">
        <v>#N/A</v>
      </c>
      <c r="D207" t="e">
        <v>#N/A</v>
      </c>
    </row>
    <row r="208" spans="1:4" x14ac:dyDescent="0.25">
      <c r="A208" s="2">
        <v>44850</v>
      </c>
      <c r="B208" t="e">
        <v>#N/A</v>
      </c>
      <c r="C208" t="e">
        <v>#N/A</v>
      </c>
      <c r="D208" t="e">
        <v>#N/A</v>
      </c>
    </row>
    <row r="209" spans="1:4" x14ac:dyDescent="0.25">
      <c r="A209" s="2">
        <v>44851</v>
      </c>
      <c r="B209">
        <v>67.510000000000005</v>
      </c>
      <c r="C209">
        <v>70.2</v>
      </c>
      <c r="D209">
        <v>31.03</v>
      </c>
    </row>
    <row r="210" spans="1:4" x14ac:dyDescent="0.25">
      <c r="A210" s="2">
        <v>44852</v>
      </c>
      <c r="B210">
        <v>67.77</v>
      </c>
      <c r="C210">
        <v>70.189989999999995</v>
      </c>
      <c r="D210">
        <v>30.81</v>
      </c>
    </row>
    <row r="211" spans="1:4" x14ac:dyDescent="0.25">
      <c r="A211" s="2">
        <v>44853</v>
      </c>
      <c r="B211">
        <v>67.290000000000006</v>
      </c>
      <c r="C211">
        <v>68.709999999999994</v>
      </c>
      <c r="D211">
        <v>30.54</v>
      </c>
    </row>
    <row r="212" spans="1:4" x14ac:dyDescent="0.25">
      <c r="A212" s="2">
        <v>44854</v>
      </c>
      <c r="B212">
        <v>66.87</v>
      </c>
      <c r="C212">
        <v>68.72</v>
      </c>
      <c r="D212">
        <v>30.51</v>
      </c>
    </row>
    <row r="213" spans="1:4" x14ac:dyDescent="0.25">
      <c r="A213" s="2">
        <v>44855</v>
      </c>
      <c r="B213">
        <v>68.72</v>
      </c>
      <c r="C213">
        <v>69.569999999999993</v>
      </c>
      <c r="D213">
        <v>30.74</v>
      </c>
    </row>
    <row r="214" spans="1:4" x14ac:dyDescent="0.25">
      <c r="A214" s="2">
        <v>44856</v>
      </c>
      <c r="B214" t="e">
        <v>#N/A</v>
      </c>
      <c r="C214" t="e">
        <v>#N/A</v>
      </c>
      <c r="D214" t="e">
        <v>#N/A</v>
      </c>
    </row>
    <row r="215" spans="1:4" x14ac:dyDescent="0.25">
      <c r="A215" s="2">
        <v>44857</v>
      </c>
      <c r="B215" t="e">
        <v>#N/A</v>
      </c>
      <c r="C215" t="e">
        <v>#N/A</v>
      </c>
      <c r="D215" t="e">
        <v>#N/A</v>
      </c>
    </row>
    <row r="216" spans="1:4" x14ac:dyDescent="0.25">
      <c r="A216" s="2">
        <v>44858</v>
      </c>
      <c r="B216">
        <v>72.319999999999993</v>
      </c>
      <c r="C216">
        <v>72.05</v>
      </c>
      <c r="D216">
        <v>30.99</v>
      </c>
    </row>
    <row r="217" spans="1:4" x14ac:dyDescent="0.25">
      <c r="A217" s="2">
        <v>44859</v>
      </c>
      <c r="B217">
        <v>77.11</v>
      </c>
      <c r="C217">
        <v>75.97</v>
      </c>
      <c r="D217">
        <v>31.1</v>
      </c>
    </row>
    <row r="218" spans="1:4" x14ac:dyDescent="0.25">
      <c r="A218" s="2">
        <v>44860</v>
      </c>
      <c r="B218">
        <v>75.790000000000006</v>
      </c>
      <c r="C218">
        <v>76</v>
      </c>
      <c r="D218">
        <v>31.24</v>
      </c>
    </row>
    <row r="219" spans="1:4" x14ac:dyDescent="0.25">
      <c r="A219" s="2">
        <v>44861</v>
      </c>
      <c r="B219">
        <v>80.209999999999994</v>
      </c>
      <c r="C219">
        <v>77.95</v>
      </c>
      <c r="D219">
        <v>31.69</v>
      </c>
    </row>
    <row r="220" spans="1:4" x14ac:dyDescent="0.25">
      <c r="A220" s="2">
        <v>44862</v>
      </c>
      <c r="B220">
        <v>81.209999999999994</v>
      </c>
      <c r="C220">
        <v>78.36</v>
      </c>
      <c r="D220">
        <v>31.97</v>
      </c>
    </row>
    <row r="221" spans="1:4" x14ac:dyDescent="0.25">
      <c r="A221" s="2">
        <v>44863</v>
      </c>
      <c r="B221" t="e">
        <v>#N/A</v>
      </c>
      <c r="C221" t="e">
        <v>#N/A</v>
      </c>
      <c r="D221" t="e">
        <v>#N/A</v>
      </c>
    </row>
    <row r="222" spans="1:4" x14ac:dyDescent="0.25">
      <c r="A222" s="2">
        <v>44864</v>
      </c>
      <c r="B222" t="e">
        <v>#N/A</v>
      </c>
      <c r="C222" t="e">
        <v>#N/A</v>
      </c>
      <c r="D222" t="e">
        <v>#N/A</v>
      </c>
    </row>
    <row r="223" spans="1:4" x14ac:dyDescent="0.25">
      <c r="A223" s="2">
        <v>44865</v>
      </c>
      <c r="B223">
        <v>79.97</v>
      </c>
      <c r="C223">
        <v>77.650000000000006</v>
      </c>
      <c r="D223">
        <v>32.590000000000003</v>
      </c>
    </row>
    <row r="224" spans="1:4" x14ac:dyDescent="0.25">
      <c r="A224" s="2">
        <v>44866</v>
      </c>
      <c r="B224">
        <v>76.72</v>
      </c>
      <c r="C224">
        <v>74.709999999999994</v>
      </c>
      <c r="D224">
        <v>32.17</v>
      </c>
    </row>
    <row r="225" spans="1:4" x14ac:dyDescent="0.25">
      <c r="A225" s="2">
        <v>44867</v>
      </c>
      <c r="B225">
        <v>76.7</v>
      </c>
      <c r="C225">
        <v>73.680000000000007</v>
      </c>
      <c r="D225">
        <v>31.67</v>
      </c>
    </row>
    <row r="226" spans="1:4" x14ac:dyDescent="0.25">
      <c r="A226" s="2">
        <v>44868</v>
      </c>
      <c r="B226">
        <v>76.28</v>
      </c>
      <c r="C226">
        <v>73.290000000000006</v>
      </c>
      <c r="D226">
        <v>31.26</v>
      </c>
    </row>
    <row r="227" spans="1:4" x14ac:dyDescent="0.25">
      <c r="A227" s="2">
        <v>44869</v>
      </c>
      <c r="B227">
        <v>76.36</v>
      </c>
      <c r="C227">
        <v>73.739999999999995</v>
      </c>
      <c r="D227">
        <v>30.99</v>
      </c>
    </row>
    <row r="228" spans="1:4" x14ac:dyDescent="0.25">
      <c r="A228" s="2">
        <v>44870</v>
      </c>
      <c r="B228" t="e">
        <v>#N/A</v>
      </c>
      <c r="C228" t="e">
        <v>#N/A</v>
      </c>
      <c r="D228" t="e">
        <v>#N/A</v>
      </c>
    </row>
    <row r="229" spans="1:4" x14ac:dyDescent="0.25">
      <c r="A229" s="2">
        <v>44871</v>
      </c>
      <c r="B229" t="e">
        <v>#N/A</v>
      </c>
      <c r="C229" t="e">
        <v>#N/A</v>
      </c>
      <c r="D229" t="e">
        <v>#N/A</v>
      </c>
    </row>
    <row r="230" spans="1:4" x14ac:dyDescent="0.25">
      <c r="A230" s="2">
        <v>44872</v>
      </c>
      <c r="B230">
        <v>77.489999999999995</v>
      </c>
      <c r="C230">
        <v>74.59</v>
      </c>
      <c r="D230">
        <v>30.86</v>
      </c>
    </row>
    <row r="231" spans="1:4" x14ac:dyDescent="0.25">
      <c r="A231" s="2">
        <v>44873</v>
      </c>
      <c r="B231">
        <v>76.06</v>
      </c>
      <c r="C231">
        <v>73.900000000000006</v>
      </c>
      <c r="D231">
        <v>30.94</v>
      </c>
    </row>
    <row r="232" spans="1:4" x14ac:dyDescent="0.25">
      <c r="A232" s="2">
        <v>44874</v>
      </c>
      <c r="B232">
        <v>72.760000000000005</v>
      </c>
      <c r="C232">
        <v>72.36</v>
      </c>
      <c r="D232">
        <v>30.75</v>
      </c>
    </row>
    <row r="233" spans="1:4" x14ac:dyDescent="0.25">
      <c r="A233" s="2">
        <v>44875</v>
      </c>
      <c r="B233">
        <v>73.05</v>
      </c>
      <c r="C233">
        <v>70.86</v>
      </c>
      <c r="D233">
        <v>30.61</v>
      </c>
    </row>
    <row r="234" spans="1:4" x14ac:dyDescent="0.25">
      <c r="A234" s="2">
        <v>44876</v>
      </c>
      <c r="B234">
        <v>75.84</v>
      </c>
      <c r="C234">
        <v>71.709999999999994</v>
      </c>
      <c r="D234">
        <v>30.55</v>
      </c>
    </row>
    <row r="235" spans="1:4" x14ac:dyDescent="0.25">
      <c r="A235" s="2">
        <v>44877</v>
      </c>
      <c r="B235" t="e">
        <v>#N/A</v>
      </c>
      <c r="C235" t="e">
        <v>#N/A</v>
      </c>
      <c r="D235" t="e">
        <v>#N/A</v>
      </c>
    </row>
    <row r="236" spans="1:4" x14ac:dyDescent="0.25">
      <c r="A236" s="2">
        <v>44878</v>
      </c>
      <c r="B236" t="e">
        <v>#N/A</v>
      </c>
      <c r="C236" t="e">
        <v>#N/A</v>
      </c>
      <c r="D236" t="e">
        <v>#N/A</v>
      </c>
    </row>
    <row r="237" spans="1:4" x14ac:dyDescent="0.25">
      <c r="A237" s="2">
        <v>44879</v>
      </c>
      <c r="B237">
        <v>75.23</v>
      </c>
      <c r="C237">
        <v>70.25</v>
      </c>
      <c r="D237">
        <v>30.36</v>
      </c>
    </row>
    <row r="238" spans="1:4" x14ac:dyDescent="0.25">
      <c r="A238" s="2">
        <v>44880</v>
      </c>
      <c r="B238">
        <v>76.650000000000006</v>
      </c>
      <c r="C238">
        <v>69.41</v>
      </c>
      <c r="D238">
        <v>30.38</v>
      </c>
    </row>
    <row r="239" spans="1:4" x14ac:dyDescent="0.25">
      <c r="A239" s="2">
        <v>44881</v>
      </c>
      <c r="B239">
        <v>73.41</v>
      </c>
      <c r="C239">
        <v>67.760000000000005</v>
      </c>
      <c r="D239">
        <v>30.73</v>
      </c>
    </row>
    <row r="240" spans="1:4" x14ac:dyDescent="0.25">
      <c r="A240" s="2">
        <v>44882</v>
      </c>
      <c r="B240">
        <v>72.400000000000006</v>
      </c>
      <c r="C240">
        <v>67.12</v>
      </c>
      <c r="D240">
        <v>30.72</v>
      </c>
    </row>
    <row r="241" spans="1:4" x14ac:dyDescent="0.25">
      <c r="A241" s="2">
        <v>44883</v>
      </c>
      <c r="B241">
        <v>72.47</v>
      </c>
      <c r="C241">
        <v>66.55</v>
      </c>
      <c r="D241">
        <v>30.39</v>
      </c>
    </row>
    <row r="242" spans="1:4" x14ac:dyDescent="0.25">
      <c r="A242" s="2">
        <v>44884</v>
      </c>
      <c r="B242" t="e">
        <v>#N/A</v>
      </c>
      <c r="C242" t="e">
        <v>#N/A</v>
      </c>
      <c r="D242" t="e">
        <v>#N/A</v>
      </c>
    </row>
    <row r="243" spans="1:4" x14ac:dyDescent="0.25">
      <c r="A243" s="2">
        <v>44885</v>
      </c>
      <c r="B243" t="e">
        <v>#N/A</v>
      </c>
      <c r="C243" t="e">
        <v>#N/A</v>
      </c>
      <c r="D243" t="e">
        <v>#N/A</v>
      </c>
    </row>
    <row r="244" spans="1:4" x14ac:dyDescent="0.25">
      <c r="A244" s="2">
        <v>44886</v>
      </c>
      <c r="B244">
        <v>74.61</v>
      </c>
      <c r="C244">
        <v>67.819999999999993</v>
      </c>
      <c r="D244">
        <v>30.29</v>
      </c>
    </row>
    <row r="245" spans="1:4" x14ac:dyDescent="0.25">
      <c r="A245" s="2">
        <v>44887</v>
      </c>
      <c r="B245">
        <v>73.89</v>
      </c>
      <c r="C245">
        <v>67.040000000000006</v>
      </c>
      <c r="D245">
        <v>30.34</v>
      </c>
    </row>
    <row r="246" spans="1:4" x14ac:dyDescent="0.25">
      <c r="A246" s="2">
        <v>44888</v>
      </c>
      <c r="B246">
        <v>75.87</v>
      </c>
      <c r="C246">
        <v>67.98</v>
      </c>
      <c r="D246">
        <v>29.54</v>
      </c>
    </row>
    <row r="247" spans="1:4" x14ac:dyDescent="0.25">
      <c r="A247" s="2">
        <v>44889</v>
      </c>
      <c r="B247">
        <v>78.27</v>
      </c>
      <c r="C247">
        <v>69.78</v>
      </c>
      <c r="D247">
        <v>29.54</v>
      </c>
    </row>
    <row r="248" spans="1:4" x14ac:dyDescent="0.25">
      <c r="A248" s="2">
        <v>44890</v>
      </c>
      <c r="B248">
        <v>78.86</v>
      </c>
      <c r="C248">
        <v>69.27</v>
      </c>
      <c r="D248">
        <v>29.46</v>
      </c>
    </row>
    <row r="249" spans="1:4" x14ac:dyDescent="0.25">
      <c r="A249" s="2">
        <v>44891</v>
      </c>
      <c r="B249" t="e">
        <v>#N/A</v>
      </c>
      <c r="C249" t="e">
        <v>#N/A</v>
      </c>
      <c r="D249" t="e">
        <v>#N/A</v>
      </c>
    </row>
    <row r="250" spans="1:4" x14ac:dyDescent="0.25">
      <c r="A250" s="2">
        <v>44892</v>
      </c>
      <c r="B250" t="e">
        <v>#N/A</v>
      </c>
      <c r="C250" t="e">
        <v>#N/A</v>
      </c>
      <c r="D250" t="e">
        <v>#N/A</v>
      </c>
    </row>
    <row r="251" spans="1:4" x14ac:dyDescent="0.25">
      <c r="A251" s="2">
        <v>44893</v>
      </c>
      <c r="B251">
        <v>78.81</v>
      </c>
      <c r="C251">
        <v>68.73</v>
      </c>
      <c r="D251">
        <v>28.59</v>
      </c>
    </row>
    <row r="252" spans="1:4" x14ac:dyDescent="0.25">
      <c r="A252" s="2">
        <v>44894</v>
      </c>
      <c r="B252">
        <v>81.25</v>
      </c>
      <c r="C252">
        <v>69.08</v>
      </c>
      <c r="D252">
        <v>28.62</v>
      </c>
    </row>
    <row r="253" spans="1:4" x14ac:dyDescent="0.25">
      <c r="A253" s="2">
        <v>44895</v>
      </c>
      <c r="B253">
        <v>84.689989999999995</v>
      </c>
      <c r="C253">
        <v>71.319999999999993</v>
      </c>
      <c r="D253">
        <v>29.04</v>
      </c>
    </row>
    <row r="254" spans="1:4" x14ac:dyDescent="0.25">
      <c r="A254" s="2">
        <v>44896</v>
      </c>
      <c r="B254">
        <v>85.22</v>
      </c>
      <c r="C254">
        <v>75.17</v>
      </c>
      <c r="D254">
        <v>29.6</v>
      </c>
    </row>
    <row r="255" spans="1:4" x14ac:dyDescent="0.25">
      <c r="A255" s="2">
        <v>44897</v>
      </c>
      <c r="B255">
        <v>87.67</v>
      </c>
      <c r="C255">
        <v>79.180000000000007</v>
      </c>
      <c r="D255">
        <v>29.59</v>
      </c>
    </row>
    <row r="256" spans="1:4" x14ac:dyDescent="0.25">
      <c r="A256" s="2">
        <v>44898</v>
      </c>
      <c r="B256" t="e">
        <v>#N/A</v>
      </c>
      <c r="C256" t="e">
        <v>#N/A</v>
      </c>
      <c r="D256" t="e">
        <v>#N/A</v>
      </c>
    </row>
    <row r="257" spans="1:4" x14ac:dyDescent="0.25">
      <c r="A257" s="2">
        <v>44899</v>
      </c>
      <c r="B257" t="e">
        <v>#N/A</v>
      </c>
      <c r="C257" t="e">
        <v>#N/A</v>
      </c>
      <c r="D257" t="e">
        <v>#N/A</v>
      </c>
    </row>
    <row r="258" spans="1:4" x14ac:dyDescent="0.25">
      <c r="A258" s="2">
        <v>44900</v>
      </c>
      <c r="B258">
        <v>87.31</v>
      </c>
      <c r="C258">
        <v>79.819999999999993</v>
      </c>
      <c r="D258">
        <v>29.7</v>
      </c>
    </row>
    <row r="259" spans="1:4" x14ac:dyDescent="0.25">
      <c r="A259" s="2">
        <v>44901</v>
      </c>
      <c r="B259">
        <v>87.689989999999995</v>
      </c>
      <c r="C259">
        <v>79.17</v>
      </c>
      <c r="D259">
        <v>29.78</v>
      </c>
    </row>
    <row r="260" spans="1:4" x14ac:dyDescent="0.25">
      <c r="A260" s="2">
        <v>44902</v>
      </c>
      <c r="B260">
        <v>88.07</v>
      </c>
      <c r="C260">
        <v>77.91</v>
      </c>
      <c r="D260">
        <v>29.88</v>
      </c>
    </row>
    <row r="261" spans="1:4" x14ac:dyDescent="0.25">
      <c r="A261" s="2">
        <v>44903</v>
      </c>
      <c r="B261">
        <v>88.67</v>
      </c>
      <c r="C261">
        <v>76.11</v>
      </c>
      <c r="D261">
        <v>29.76</v>
      </c>
    </row>
    <row r="262" spans="1:4" x14ac:dyDescent="0.25">
      <c r="A262" s="2">
        <v>44904</v>
      </c>
      <c r="B262">
        <v>87.84</v>
      </c>
      <c r="C262">
        <v>74.72</v>
      </c>
      <c r="D262">
        <v>30.14</v>
      </c>
    </row>
    <row r="263" spans="1:4" x14ac:dyDescent="0.25">
      <c r="A263" s="2">
        <v>44905</v>
      </c>
      <c r="B263" t="e">
        <v>#N/A</v>
      </c>
      <c r="C263" t="e">
        <v>#N/A</v>
      </c>
      <c r="D263" t="e">
        <v>#N/A</v>
      </c>
    </row>
    <row r="264" spans="1:4" x14ac:dyDescent="0.25">
      <c r="A264" s="2">
        <v>44906</v>
      </c>
      <c r="B264" t="e">
        <v>#N/A</v>
      </c>
      <c r="C264" t="e">
        <v>#N/A</v>
      </c>
      <c r="D264" t="e">
        <v>#N/A</v>
      </c>
    </row>
    <row r="265" spans="1:4" x14ac:dyDescent="0.25">
      <c r="A265" s="2">
        <v>44907</v>
      </c>
      <c r="B265">
        <v>90.17</v>
      </c>
      <c r="C265">
        <v>74.59</v>
      </c>
      <c r="D265">
        <v>30.39</v>
      </c>
    </row>
    <row r="266" spans="1:4" x14ac:dyDescent="0.25">
      <c r="A266" s="2">
        <v>44908</v>
      </c>
      <c r="B266">
        <v>88.64</v>
      </c>
      <c r="C266">
        <v>72.569999999999993</v>
      </c>
      <c r="D266">
        <v>30.43</v>
      </c>
    </row>
    <row r="267" spans="1:4" x14ac:dyDescent="0.25">
      <c r="A267" s="2">
        <v>44909</v>
      </c>
      <c r="B267">
        <v>86.61</v>
      </c>
      <c r="C267">
        <v>70.05</v>
      </c>
      <c r="D267">
        <v>30.62</v>
      </c>
    </row>
    <row r="268" spans="1:4" x14ac:dyDescent="0.25">
      <c r="A268" s="2">
        <v>44910</v>
      </c>
      <c r="B268">
        <v>85.5</v>
      </c>
      <c r="C268">
        <v>70.61</v>
      </c>
      <c r="D268">
        <v>30.73</v>
      </c>
    </row>
    <row r="269" spans="1:4" x14ac:dyDescent="0.25">
      <c r="A269" s="2">
        <v>44911</v>
      </c>
      <c r="B269">
        <v>83.82</v>
      </c>
      <c r="C269">
        <v>70.91</v>
      </c>
      <c r="D269">
        <v>30.7</v>
      </c>
    </row>
    <row r="270" spans="1:4" x14ac:dyDescent="0.25">
      <c r="A270" s="2">
        <v>44912</v>
      </c>
      <c r="B270" t="e">
        <v>#N/A</v>
      </c>
      <c r="C270" t="e">
        <v>#N/A</v>
      </c>
      <c r="D270" t="e">
        <v>#N/A</v>
      </c>
    </row>
    <row r="271" spans="1:4" x14ac:dyDescent="0.25">
      <c r="A271" s="2">
        <v>44913</v>
      </c>
      <c r="B271" t="e">
        <v>#N/A</v>
      </c>
      <c r="C271" t="e">
        <v>#N/A</v>
      </c>
      <c r="D271" t="e">
        <v>#N/A</v>
      </c>
    </row>
    <row r="272" spans="1:4" x14ac:dyDescent="0.25">
      <c r="A272" s="2">
        <v>44914</v>
      </c>
      <c r="B272">
        <v>84.11</v>
      </c>
      <c r="C272">
        <v>69.150000000000006</v>
      </c>
      <c r="D272">
        <v>30.73</v>
      </c>
    </row>
    <row r="273" spans="1:4" x14ac:dyDescent="0.25">
      <c r="A273" s="2">
        <v>44915</v>
      </c>
      <c r="B273">
        <v>87.67</v>
      </c>
      <c r="C273">
        <v>70.33</v>
      </c>
      <c r="D273">
        <v>30.93</v>
      </c>
    </row>
    <row r="274" spans="1:4" x14ac:dyDescent="0.25">
      <c r="A274" s="2">
        <v>44916</v>
      </c>
      <c r="B274">
        <v>85.35</v>
      </c>
      <c r="C274">
        <v>69.17</v>
      </c>
      <c r="D274">
        <v>30.92</v>
      </c>
    </row>
    <row r="275" spans="1:4" x14ac:dyDescent="0.25">
      <c r="A275" s="2">
        <v>44917</v>
      </c>
      <c r="B275">
        <v>86.72</v>
      </c>
      <c r="C275">
        <v>71.239999999999995</v>
      </c>
      <c r="D275">
        <v>31.01</v>
      </c>
    </row>
    <row r="276" spans="1:4" x14ac:dyDescent="0.25">
      <c r="A276" s="2">
        <v>44918</v>
      </c>
      <c r="B276">
        <v>86.81</v>
      </c>
      <c r="C276">
        <v>72.55</v>
      </c>
      <c r="D276" t="e">
        <v>#N/A</v>
      </c>
    </row>
    <row r="277" spans="1:4" x14ac:dyDescent="0.25">
      <c r="A277" s="2">
        <v>44919</v>
      </c>
      <c r="B277" t="e">
        <v>#N/A</v>
      </c>
      <c r="C277" t="e">
        <v>#N/A</v>
      </c>
      <c r="D277" t="e">
        <v>#N/A</v>
      </c>
    </row>
    <row r="278" spans="1:4" x14ac:dyDescent="0.25">
      <c r="A278" s="2">
        <v>44920</v>
      </c>
      <c r="B278" t="e">
        <v>#N/A</v>
      </c>
      <c r="C278" t="e">
        <v>#N/A</v>
      </c>
      <c r="D278" t="e">
        <v>#N/A</v>
      </c>
    </row>
    <row r="279" spans="1:4" x14ac:dyDescent="0.25">
      <c r="A279" s="2">
        <v>44921</v>
      </c>
      <c r="B279" t="e">
        <v>#N/A</v>
      </c>
      <c r="C279" t="e">
        <v>#N/A</v>
      </c>
      <c r="D279" t="e">
        <v>#N/A</v>
      </c>
    </row>
    <row r="280" spans="1:4" x14ac:dyDescent="0.25">
      <c r="A280" s="2">
        <v>44922</v>
      </c>
      <c r="B280">
        <v>85.77</v>
      </c>
      <c r="C280" t="e">
        <v>#N/A</v>
      </c>
      <c r="D280">
        <v>31.37</v>
      </c>
    </row>
    <row r="281" spans="1:4" x14ac:dyDescent="0.25">
      <c r="A281" s="2">
        <v>44923</v>
      </c>
      <c r="B281">
        <v>83.54</v>
      </c>
      <c r="C281">
        <v>69.72</v>
      </c>
      <c r="D281">
        <v>30.56</v>
      </c>
    </row>
    <row r="282" spans="1:4" x14ac:dyDescent="0.25">
      <c r="A282" s="2">
        <v>44924</v>
      </c>
      <c r="B282">
        <v>82</v>
      </c>
      <c r="C282">
        <v>68.709999999999994</v>
      </c>
      <c r="D282">
        <v>30.81</v>
      </c>
    </row>
    <row r="283" spans="1:4" x14ac:dyDescent="0.25">
      <c r="A283" s="2">
        <v>44925</v>
      </c>
      <c r="B283">
        <v>81.489999999999995</v>
      </c>
      <c r="C283">
        <v>69.55</v>
      </c>
      <c r="D283">
        <v>30.87</v>
      </c>
    </row>
    <row r="284" spans="1:4" x14ac:dyDescent="0.25">
      <c r="A284" s="2">
        <v>44926</v>
      </c>
      <c r="B284" t="e">
        <v>#N/A</v>
      </c>
      <c r="C284" t="e">
        <v>#N/A</v>
      </c>
      <c r="D284" t="e">
        <v>#N/A</v>
      </c>
    </row>
    <row r="285" spans="1:4" x14ac:dyDescent="0.25">
      <c r="A285" s="2">
        <v>44927</v>
      </c>
      <c r="B285" t="e">
        <v>#N/A</v>
      </c>
      <c r="C285" t="e">
        <v>#N/A</v>
      </c>
      <c r="D285" t="e">
        <v>#N/A</v>
      </c>
    </row>
    <row r="286" spans="1:4" x14ac:dyDescent="0.25">
      <c r="A286" s="2">
        <v>44928</v>
      </c>
      <c r="B286">
        <v>83.85</v>
      </c>
      <c r="C286" t="e">
        <v>#N/A</v>
      </c>
      <c r="D286">
        <v>30.87</v>
      </c>
    </row>
    <row r="287" spans="1:4" x14ac:dyDescent="0.25">
      <c r="A287" s="2">
        <v>44929</v>
      </c>
      <c r="B287">
        <v>81.13</v>
      </c>
      <c r="C287">
        <v>67.03</v>
      </c>
      <c r="D287">
        <v>30.22</v>
      </c>
    </row>
    <row r="288" spans="1:4" x14ac:dyDescent="0.25">
      <c r="A288" s="2">
        <v>44930</v>
      </c>
      <c r="B288">
        <v>75.48</v>
      </c>
      <c r="C288">
        <v>63.77</v>
      </c>
      <c r="D288">
        <v>29.91</v>
      </c>
    </row>
    <row r="289" spans="1:4" x14ac:dyDescent="0.25">
      <c r="A289" s="2">
        <v>44931</v>
      </c>
      <c r="B289">
        <v>76.59</v>
      </c>
      <c r="C289">
        <v>64.03</v>
      </c>
      <c r="D289">
        <v>29.91</v>
      </c>
    </row>
    <row r="290" spans="1:4" x14ac:dyDescent="0.25">
      <c r="A290" s="2">
        <v>44932</v>
      </c>
      <c r="B290">
        <v>75.14</v>
      </c>
      <c r="C290">
        <v>64.62</v>
      </c>
      <c r="D290">
        <v>30.06</v>
      </c>
    </row>
    <row r="291" spans="1:4" x14ac:dyDescent="0.25">
      <c r="A291" s="2">
        <v>44933</v>
      </c>
      <c r="B291" t="e">
        <v>#N/A</v>
      </c>
      <c r="C291" t="e">
        <v>#N/A</v>
      </c>
      <c r="D291" t="e">
        <v>#N/A</v>
      </c>
    </row>
    <row r="292" spans="1:4" x14ac:dyDescent="0.25">
      <c r="A292" s="2">
        <v>44934</v>
      </c>
      <c r="B292" t="e">
        <v>#N/A</v>
      </c>
      <c r="C292" t="e">
        <v>#N/A</v>
      </c>
      <c r="D292" t="e">
        <v>#N/A</v>
      </c>
    </row>
    <row r="293" spans="1:4" x14ac:dyDescent="0.25">
      <c r="A293" s="2">
        <v>44935</v>
      </c>
      <c r="B293">
        <v>79.14</v>
      </c>
      <c r="C293">
        <v>66.180000000000007</v>
      </c>
      <c r="D293">
        <v>30.45</v>
      </c>
    </row>
    <row r="294" spans="1:4" x14ac:dyDescent="0.25">
      <c r="A294" s="2">
        <v>44936</v>
      </c>
      <c r="B294">
        <v>78.150000000000006</v>
      </c>
      <c r="C294">
        <v>65.099999999999994</v>
      </c>
      <c r="D294">
        <v>30.34</v>
      </c>
    </row>
    <row r="295" spans="1:4" x14ac:dyDescent="0.25">
      <c r="A295" s="2">
        <v>44937</v>
      </c>
      <c r="B295">
        <v>76.56</v>
      </c>
      <c r="C295">
        <v>63.65</v>
      </c>
      <c r="D295">
        <v>30.42</v>
      </c>
    </row>
    <row r="296" spans="1:4" x14ac:dyDescent="0.25">
      <c r="A296" s="2">
        <v>44938</v>
      </c>
      <c r="B296">
        <v>77.81</v>
      </c>
      <c r="C296">
        <v>64.319999999999993</v>
      </c>
      <c r="D296">
        <v>30.71</v>
      </c>
    </row>
    <row r="297" spans="1:4" x14ac:dyDescent="0.25">
      <c r="A297" s="2">
        <v>44939</v>
      </c>
      <c r="B297">
        <v>77.439989999999995</v>
      </c>
      <c r="C297">
        <v>64.11</v>
      </c>
      <c r="D297">
        <v>30.83</v>
      </c>
    </row>
    <row r="298" spans="1:4" x14ac:dyDescent="0.25">
      <c r="A298" s="2">
        <v>44940</v>
      </c>
      <c r="B298" t="e">
        <v>#N/A</v>
      </c>
      <c r="C298" t="e">
        <v>#N/A</v>
      </c>
      <c r="D298" t="e">
        <v>#N/A</v>
      </c>
    </row>
    <row r="299" spans="1:4" x14ac:dyDescent="0.25">
      <c r="A299" s="2">
        <v>44941</v>
      </c>
      <c r="B299" t="e">
        <v>#N/A</v>
      </c>
      <c r="C299" t="e">
        <v>#N/A</v>
      </c>
      <c r="D299" t="e">
        <v>#N/A</v>
      </c>
    </row>
    <row r="300" spans="1:4" x14ac:dyDescent="0.25">
      <c r="A300" s="2">
        <v>44942</v>
      </c>
      <c r="B300">
        <v>75.17</v>
      </c>
      <c r="C300">
        <v>62.66</v>
      </c>
      <c r="D300">
        <v>30.83</v>
      </c>
    </row>
    <row r="301" spans="1:4" x14ac:dyDescent="0.25">
      <c r="A301" s="2">
        <v>44943</v>
      </c>
      <c r="B301">
        <v>77.16</v>
      </c>
      <c r="C301">
        <v>63.88</v>
      </c>
      <c r="D301">
        <v>31.12</v>
      </c>
    </row>
    <row r="302" spans="1:4" x14ac:dyDescent="0.25">
      <c r="A302" s="2">
        <v>44944</v>
      </c>
      <c r="B302">
        <v>80.86</v>
      </c>
      <c r="C302">
        <v>66.11</v>
      </c>
      <c r="D302">
        <v>30.9</v>
      </c>
    </row>
    <row r="303" spans="1:4" x14ac:dyDescent="0.25">
      <c r="A303" s="2">
        <v>44945</v>
      </c>
      <c r="B303">
        <v>81.47</v>
      </c>
      <c r="C303">
        <v>65.87</v>
      </c>
      <c r="D303">
        <v>30.87</v>
      </c>
    </row>
    <row r="304" spans="1:4" x14ac:dyDescent="0.25">
      <c r="A304" s="2">
        <v>44946</v>
      </c>
      <c r="B304">
        <v>82.62</v>
      </c>
      <c r="C304">
        <v>65.209999999999994</v>
      </c>
      <c r="D304">
        <v>30.84</v>
      </c>
    </row>
    <row r="305" spans="1:4" x14ac:dyDescent="0.25">
      <c r="A305" s="2">
        <v>44947</v>
      </c>
      <c r="B305" t="e">
        <v>#N/A</v>
      </c>
      <c r="C305" t="e">
        <v>#N/A</v>
      </c>
      <c r="D305" t="e">
        <v>#N/A</v>
      </c>
    </row>
    <row r="306" spans="1:4" x14ac:dyDescent="0.25">
      <c r="A306" s="2">
        <v>44948</v>
      </c>
      <c r="B306" t="e">
        <v>#N/A</v>
      </c>
      <c r="C306" t="e">
        <v>#N/A</v>
      </c>
      <c r="D306" t="e">
        <v>#N/A</v>
      </c>
    </row>
    <row r="307" spans="1:4" x14ac:dyDescent="0.25">
      <c r="A307" s="2">
        <v>44949</v>
      </c>
      <c r="B307">
        <v>82.7</v>
      </c>
      <c r="C307">
        <v>64.180000000000007</v>
      </c>
      <c r="D307">
        <v>30.71</v>
      </c>
    </row>
    <row r="308" spans="1:4" x14ac:dyDescent="0.25">
      <c r="A308" s="2">
        <v>44950</v>
      </c>
      <c r="B308">
        <v>79.23</v>
      </c>
      <c r="C308">
        <v>62.65</v>
      </c>
      <c r="D308">
        <v>30.67</v>
      </c>
    </row>
    <row r="309" spans="1:4" x14ac:dyDescent="0.25">
      <c r="A309" s="2">
        <v>44951</v>
      </c>
      <c r="B309">
        <v>81.77</v>
      </c>
      <c r="C309">
        <v>64.27</v>
      </c>
      <c r="D309">
        <v>30.4</v>
      </c>
    </row>
    <row r="310" spans="1:4" x14ac:dyDescent="0.25">
      <c r="A310" s="2">
        <v>44952</v>
      </c>
      <c r="B310">
        <v>86.79</v>
      </c>
      <c r="C310">
        <v>69.42</v>
      </c>
      <c r="D310">
        <v>30.46</v>
      </c>
    </row>
    <row r="311" spans="1:4" x14ac:dyDescent="0.25">
      <c r="A311" s="2">
        <v>44953</v>
      </c>
      <c r="B311">
        <v>86.509990000000002</v>
      </c>
      <c r="C311">
        <v>70.430000000000007</v>
      </c>
      <c r="D311">
        <v>30.25</v>
      </c>
    </row>
    <row r="312" spans="1:4" x14ac:dyDescent="0.25">
      <c r="A312" s="2">
        <v>44954</v>
      </c>
      <c r="B312" t="e">
        <v>#N/A</v>
      </c>
      <c r="C312" t="e">
        <v>#N/A</v>
      </c>
      <c r="D312" t="e">
        <v>#N/A</v>
      </c>
    </row>
    <row r="313" spans="1:4" x14ac:dyDescent="0.25">
      <c r="A313" s="2">
        <v>44955</v>
      </c>
      <c r="B313" t="e">
        <v>#N/A</v>
      </c>
      <c r="C313" t="e">
        <v>#N/A</v>
      </c>
      <c r="D313" t="e">
        <v>#N/A</v>
      </c>
    </row>
    <row r="314" spans="1:4" x14ac:dyDescent="0.25">
      <c r="A314" s="2">
        <v>44956</v>
      </c>
      <c r="B314">
        <v>86.91</v>
      </c>
      <c r="C314">
        <v>71.069999999999993</v>
      </c>
      <c r="D314">
        <v>30</v>
      </c>
    </row>
    <row r="315" spans="1:4" x14ac:dyDescent="0.25">
      <c r="A315" s="2">
        <v>44957</v>
      </c>
      <c r="B315">
        <v>90.25</v>
      </c>
      <c r="C315">
        <v>73.56</v>
      </c>
      <c r="D315">
        <v>29.83</v>
      </c>
    </row>
    <row r="316" spans="1:4" x14ac:dyDescent="0.25">
      <c r="A316" s="2">
        <v>44958</v>
      </c>
      <c r="B316">
        <v>92.6</v>
      </c>
      <c r="C316">
        <v>75.900000000000006</v>
      </c>
      <c r="D316">
        <v>29.87</v>
      </c>
    </row>
    <row r="317" spans="1:4" x14ac:dyDescent="0.25">
      <c r="A317" s="2">
        <v>44959</v>
      </c>
      <c r="B317">
        <v>90.189989999999995</v>
      </c>
      <c r="C317">
        <v>76.42</v>
      </c>
      <c r="D317">
        <v>30.31</v>
      </c>
    </row>
    <row r="318" spans="1:4" x14ac:dyDescent="0.25">
      <c r="A318" s="2">
        <v>44960</v>
      </c>
      <c r="B318">
        <v>90.439989999999995</v>
      </c>
      <c r="C318">
        <v>80.77</v>
      </c>
      <c r="D318">
        <v>30.46</v>
      </c>
    </row>
    <row r="319" spans="1:4" x14ac:dyDescent="0.25">
      <c r="A319" s="2">
        <v>44961</v>
      </c>
      <c r="B319" t="e">
        <v>#N/A</v>
      </c>
      <c r="C319" t="e">
        <v>#N/A</v>
      </c>
      <c r="D319" t="e">
        <v>#N/A</v>
      </c>
    </row>
    <row r="320" spans="1:4" x14ac:dyDescent="0.25">
      <c r="A320" s="2">
        <v>44962</v>
      </c>
      <c r="B320" t="e">
        <v>#N/A</v>
      </c>
      <c r="C320" t="e">
        <v>#N/A</v>
      </c>
      <c r="D320" t="e">
        <v>#N/A</v>
      </c>
    </row>
    <row r="321" spans="1:4" x14ac:dyDescent="0.25">
      <c r="A321" s="2">
        <v>44963</v>
      </c>
      <c r="B321">
        <v>88.07</v>
      </c>
      <c r="C321">
        <v>77.599999999999994</v>
      </c>
      <c r="D321">
        <v>30.28</v>
      </c>
    </row>
    <row r="322" spans="1:4" x14ac:dyDescent="0.25">
      <c r="A322" s="2">
        <v>44964</v>
      </c>
      <c r="B322">
        <v>87.54</v>
      </c>
      <c r="C322">
        <v>78.28</v>
      </c>
      <c r="D322">
        <v>30.14</v>
      </c>
    </row>
    <row r="323" spans="1:4" x14ac:dyDescent="0.25">
      <c r="A323" s="2">
        <v>44965</v>
      </c>
      <c r="B323">
        <v>87.52</v>
      </c>
      <c r="C323">
        <v>78.73</v>
      </c>
      <c r="D323">
        <v>30.11</v>
      </c>
    </row>
    <row r="324" spans="1:4" x14ac:dyDescent="0.25">
      <c r="A324" s="2">
        <v>44966</v>
      </c>
      <c r="B324">
        <v>88.22</v>
      </c>
      <c r="C324">
        <v>79.52</v>
      </c>
      <c r="D324">
        <v>29.95</v>
      </c>
    </row>
    <row r="325" spans="1:4" x14ac:dyDescent="0.25">
      <c r="A325" s="2">
        <v>44967</v>
      </c>
      <c r="B325">
        <v>90.23</v>
      </c>
      <c r="C325">
        <v>80.61</v>
      </c>
      <c r="D325">
        <v>29.95</v>
      </c>
    </row>
    <row r="326" spans="1:4" x14ac:dyDescent="0.25">
      <c r="A326" s="2">
        <v>44968</v>
      </c>
      <c r="B326" t="e">
        <v>#N/A</v>
      </c>
      <c r="C326" t="e">
        <v>#N/A</v>
      </c>
      <c r="D326" t="e">
        <v>#N/A</v>
      </c>
    </row>
    <row r="327" spans="1:4" x14ac:dyDescent="0.25">
      <c r="A327" s="2">
        <v>44969</v>
      </c>
      <c r="B327" t="e">
        <v>#N/A</v>
      </c>
      <c r="C327" t="e">
        <v>#N/A</v>
      </c>
      <c r="D327" t="e">
        <v>#N/A</v>
      </c>
    </row>
    <row r="328" spans="1:4" x14ac:dyDescent="0.25">
      <c r="A328" s="2">
        <v>44970</v>
      </c>
      <c r="B328">
        <v>89.43</v>
      </c>
      <c r="C328">
        <v>79.81</v>
      </c>
      <c r="D328">
        <v>29.98</v>
      </c>
    </row>
    <row r="329" spans="1:4" x14ac:dyDescent="0.25">
      <c r="A329" s="2">
        <v>44971</v>
      </c>
      <c r="B329">
        <v>89.28</v>
      </c>
      <c r="C329">
        <v>78.759990000000002</v>
      </c>
      <c r="D329">
        <v>29.99</v>
      </c>
    </row>
    <row r="330" spans="1:4" x14ac:dyDescent="0.25">
      <c r="A330" s="2">
        <v>44972</v>
      </c>
      <c r="B330">
        <v>91.5</v>
      </c>
      <c r="C330">
        <v>80.08</v>
      </c>
      <c r="D330">
        <v>29.9</v>
      </c>
    </row>
    <row r="331" spans="1:4" x14ac:dyDescent="0.25">
      <c r="A331" s="2">
        <v>44973</v>
      </c>
      <c r="B331">
        <v>94.61</v>
      </c>
      <c r="C331">
        <v>80.25</v>
      </c>
      <c r="D331">
        <v>30.05</v>
      </c>
    </row>
    <row r="332" spans="1:4" x14ac:dyDescent="0.25">
      <c r="A332" s="2">
        <v>44974</v>
      </c>
      <c r="B332">
        <v>93.34</v>
      </c>
      <c r="C332">
        <v>79.739999999999995</v>
      </c>
      <c r="D332">
        <v>30.11</v>
      </c>
    </row>
    <row r="333" spans="1:4" x14ac:dyDescent="0.25">
      <c r="A333" s="2">
        <v>44975</v>
      </c>
      <c r="B333" t="e">
        <v>#N/A</v>
      </c>
      <c r="C333" t="e">
        <v>#N/A</v>
      </c>
      <c r="D333" t="e">
        <v>#N/A</v>
      </c>
    </row>
    <row r="334" spans="1:4" x14ac:dyDescent="0.25">
      <c r="A334" s="2">
        <v>44976</v>
      </c>
      <c r="B334" t="e">
        <v>#N/A</v>
      </c>
      <c r="C334" t="e">
        <v>#N/A</v>
      </c>
      <c r="D334" t="e">
        <v>#N/A</v>
      </c>
    </row>
    <row r="335" spans="1:4" x14ac:dyDescent="0.25">
      <c r="A335" s="2">
        <v>44977</v>
      </c>
      <c r="B335">
        <v>95.36</v>
      </c>
      <c r="C335">
        <v>81.25</v>
      </c>
      <c r="D335">
        <v>30.11</v>
      </c>
    </row>
    <row r="336" spans="1:4" x14ac:dyDescent="0.25">
      <c r="A336" s="2">
        <v>44978</v>
      </c>
      <c r="B336">
        <v>97.28</v>
      </c>
      <c r="C336">
        <v>82.11</v>
      </c>
      <c r="D336">
        <v>29.99</v>
      </c>
    </row>
    <row r="337" spans="1:4" x14ac:dyDescent="0.25">
      <c r="A337" s="2">
        <v>44979</v>
      </c>
      <c r="B337">
        <v>93.77</v>
      </c>
      <c r="C337">
        <v>78.959999999999994</v>
      </c>
      <c r="D337">
        <v>29.86</v>
      </c>
    </row>
    <row r="338" spans="1:4" x14ac:dyDescent="0.25">
      <c r="A338" s="2">
        <v>44980</v>
      </c>
      <c r="B338">
        <v>94.53</v>
      </c>
      <c r="C338">
        <v>79.259990000000002</v>
      </c>
      <c r="D338">
        <v>30.36</v>
      </c>
    </row>
    <row r="339" spans="1:4" x14ac:dyDescent="0.25">
      <c r="A339" s="2">
        <v>44981</v>
      </c>
      <c r="B339">
        <v>94.31</v>
      </c>
      <c r="C339">
        <v>80.11</v>
      </c>
      <c r="D339">
        <v>30.23</v>
      </c>
    </row>
    <row r="340" spans="1:4" x14ac:dyDescent="0.25">
      <c r="A340" s="2">
        <v>44982</v>
      </c>
      <c r="B340" t="e">
        <v>#N/A</v>
      </c>
      <c r="C340" t="e">
        <v>#N/A</v>
      </c>
      <c r="D340" t="e">
        <v>#N/A</v>
      </c>
    </row>
    <row r="341" spans="1:4" x14ac:dyDescent="0.25">
      <c r="A341" s="2">
        <v>44983</v>
      </c>
      <c r="B341" t="e">
        <v>#N/A</v>
      </c>
      <c r="C341" t="e">
        <v>#N/A</v>
      </c>
      <c r="D341" t="e">
        <v>#N/A</v>
      </c>
    </row>
    <row r="342" spans="1:4" x14ac:dyDescent="0.25">
      <c r="A342" s="2">
        <v>44984</v>
      </c>
      <c r="B342">
        <v>97.05</v>
      </c>
      <c r="C342">
        <v>81.78</v>
      </c>
      <c r="D342">
        <v>30.48</v>
      </c>
    </row>
    <row r="343" spans="1:4" x14ac:dyDescent="0.25">
      <c r="A343" s="2">
        <v>44985</v>
      </c>
      <c r="B343">
        <v>96.579989999999995</v>
      </c>
      <c r="C343">
        <v>81.22</v>
      </c>
      <c r="D343">
        <v>30.48</v>
      </c>
    </row>
    <row r="344" spans="1:4" x14ac:dyDescent="0.25">
      <c r="A344" s="2">
        <v>44986</v>
      </c>
      <c r="B344">
        <v>93.72</v>
      </c>
      <c r="C344">
        <v>80</v>
      </c>
      <c r="D344">
        <v>31</v>
      </c>
    </row>
    <row r="345" spans="1:4" x14ac:dyDescent="0.25">
      <c r="A345" s="2">
        <v>44987</v>
      </c>
      <c r="B345">
        <v>90.23</v>
      </c>
      <c r="C345">
        <v>78.14</v>
      </c>
      <c r="D345">
        <v>31.72</v>
      </c>
    </row>
    <row r="346" spans="1:4" x14ac:dyDescent="0.25">
      <c r="A346" s="2">
        <v>44988</v>
      </c>
      <c r="B346">
        <v>89.07</v>
      </c>
      <c r="C346">
        <v>76.759990000000002</v>
      </c>
      <c r="D346">
        <v>31.71</v>
      </c>
    </row>
    <row r="347" spans="1:4" x14ac:dyDescent="0.25">
      <c r="A347" s="2">
        <v>44989</v>
      </c>
      <c r="B347" t="e">
        <v>#N/A</v>
      </c>
      <c r="C347" t="e">
        <v>#N/A</v>
      </c>
      <c r="D347" t="e">
        <v>#N/A</v>
      </c>
    </row>
    <row r="348" spans="1:4" x14ac:dyDescent="0.25">
      <c r="A348" s="2">
        <v>44990</v>
      </c>
      <c r="B348" t="e">
        <v>#N/A</v>
      </c>
      <c r="C348" t="e">
        <v>#N/A</v>
      </c>
      <c r="D348" t="e">
        <v>#N/A</v>
      </c>
    </row>
    <row r="349" spans="1:4" x14ac:dyDescent="0.25">
      <c r="A349" s="2">
        <v>44991</v>
      </c>
      <c r="B349">
        <v>89.9</v>
      </c>
      <c r="C349">
        <v>75.650000000000006</v>
      </c>
      <c r="D349">
        <v>31.45</v>
      </c>
    </row>
    <row r="350" spans="1:4" x14ac:dyDescent="0.25">
      <c r="A350" s="2">
        <v>44992</v>
      </c>
      <c r="B350">
        <v>92.59</v>
      </c>
      <c r="C350">
        <v>77.7</v>
      </c>
      <c r="D350">
        <v>31.26</v>
      </c>
    </row>
    <row r="351" spans="1:4" x14ac:dyDescent="0.25">
      <c r="A351" s="2">
        <v>44993</v>
      </c>
      <c r="B351">
        <v>94.7</v>
      </c>
      <c r="C351">
        <v>79.689989999999995</v>
      </c>
      <c r="D351">
        <v>31.44</v>
      </c>
    </row>
    <row r="352" spans="1:4" x14ac:dyDescent="0.25">
      <c r="A352" s="2">
        <v>44994</v>
      </c>
      <c r="B352">
        <v>95.31</v>
      </c>
      <c r="C352">
        <v>80.239999999999995</v>
      </c>
      <c r="D352">
        <v>31.91</v>
      </c>
    </row>
    <row r="353" spans="1:4" x14ac:dyDescent="0.25">
      <c r="A353" s="2">
        <v>44995</v>
      </c>
      <c r="B353">
        <v>96.72</v>
      </c>
      <c r="C353">
        <v>81.52</v>
      </c>
      <c r="D353">
        <v>31.68</v>
      </c>
    </row>
    <row r="354" spans="1:4" x14ac:dyDescent="0.25">
      <c r="A354" s="2">
        <v>44996</v>
      </c>
      <c r="B354" t="e">
        <v>#N/A</v>
      </c>
      <c r="C354" t="e">
        <v>#N/A</v>
      </c>
      <c r="D354" t="e">
        <v>#N/A</v>
      </c>
    </row>
    <row r="355" spans="1:4" x14ac:dyDescent="0.25">
      <c r="A355" s="2">
        <v>44997</v>
      </c>
      <c r="B355" t="e">
        <v>#N/A</v>
      </c>
      <c r="C355" t="e">
        <v>#N/A</v>
      </c>
      <c r="D355" t="e">
        <v>#N/A</v>
      </c>
    </row>
    <row r="356" spans="1:4" x14ac:dyDescent="0.25">
      <c r="A356" s="2">
        <v>44998</v>
      </c>
      <c r="B356">
        <v>94.259990000000002</v>
      </c>
      <c r="C356">
        <v>79.95</v>
      </c>
      <c r="D356">
        <v>31.15</v>
      </c>
    </row>
    <row r="357" spans="1:4" x14ac:dyDescent="0.25">
      <c r="A357" s="2">
        <v>44999</v>
      </c>
      <c r="B357">
        <v>89.8</v>
      </c>
      <c r="C357">
        <v>76.7</v>
      </c>
      <c r="D357">
        <v>31.3</v>
      </c>
    </row>
    <row r="358" spans="1:4" x14ac:dyDescent="0.25">
      <c r="A358" s="2">
        <v>45000</v>
      </c>
      <c r="B358">
        <v>86.6</v>
      </c>
      <c r="C358">
        <v>73.42</v>
      </c>
      <c r="D358">
        <v>31.03</v>
      </c>
    </row>
    <row r="359" spans="1:4" x14ac:dyDescent="0.25">
      <c r="A359" s="2">
        <v>45001</v>
      </c>
      <c r="B359">
        <v>84.43</v>
      </c>
      <c r="C359">
        <v>70.650000000000006</v>
      </c>
      <c r="D359">
        <v>30.94</v>
      </c>
    </row>
    <row r="360" spans="1:4" x14ac:dyDescent="0.25">
      <c r="A360" s="2">
        <v>45002</v>
      </c>
      <c r="B360">
        <v>84.58</v>
      </c>
      <c r="C360">
        <v>70.760000000000005</v>
      </c>
      <c r="D360">
        <v>30.73</v>
      </c>
    </row>
    <row r="361" spans="1:4" x14ac:dyDescent="0.25">
      <c r="A361" s="2">
        <v>45003</v>
      </c>
      <c r="B361" t="e">
        <v>#N/A</v>
      </c>
      <c r="C361" t="e">
        <v>#N/A</v>
      </c>
      <c r="D361" t="e">
        <v>#N/A</v>
      </c>
    </row>
    <row r="362" spans="1:4" x14ac:dyDescent="0.25">
      <c r="A362" s="2">
        <v>45004</v>
      </c>
      <c r="B362" t="e">
        <v>#N/A</v>
      </c>
      <c r="C362" t="e">
        <v>#N/A</v>
      </c>
      <c r="D362" t="e">
        <v>#N/A</v>
      </c>
    </row>
    <row r="363" spans="1:4" x14ac:dyDescent="0.25">
      <c r="A363" s="2">
        <v>45005</v>
      </c>
      <c r="B363">
        <v>85.11</v>
      </c>
      <c r="C363">
        <v>70.72</v>
      </c>
      <c r="D363">
        <v>30.94</v>
      </c>
    </row>
    <row r="364" spans="1:4" x14ac:dyDescent="0.25">
      <c r="A364" s="2">
        <v>45006</v>
      </c>
      <c r="B364">
        <v>86.88</v>
      </c>
      <c r="C364">
        <v>71.16</v>
      </c>
      <c r="D364">
        <v>31.23</v>
      </c>
    </row>
    <row r="365" spans="1:4" x14ac:dyDescent="0.25">
      <c r="A365" s="2">
        <v>45007</v>
      </c>
      <c r="B365">
        <v>86.77</v>
      </c>
      <c r="C365">
        <v>70.709999999999994</v>
      </c>
      <c r="D365">
        <v>31.2</v>
      </c>
    </row>
    <row r="366" spans="1:4" x14ac:dyDescent="0.25">
      <c r="A366" s="2">
        <v>45008</v>
      </c>
      <c r="B366">
        <v>89.689989999999995</v>
      </c>
      <c r="C366">
        <v>72.459999999999994</v>
      </c>
      <c r="D366">
        <v>31.34</v>
      </c>
    </row>
    <row r="367" spans="1:4" x14ac:dyDescent="0.25">
      <c r="A367" s="2">
        <v>45009</v>
      </c>
      <c r="B367">
        <v>85.1</v>
      </c>
      <c r="C367">
        <v>69.87</v>
      </c>
      <c r="D367">
        <v>31.25</v>
      </c>
    </row>
    <row r="368" spans="1:4" x14ac:dyDescent="0.25">
      <c r="A368" s="2">
        <v>45010</v>
      </c>
      <c r="B368" t="e">
        <v>#N/A</v>
      </c>
      <c r="C368" t="e">
        <v>#N/A</v>
      </c>
      <c r="D368" t="e">
        <v>#N/A</v>
      </c>
    </row>
    <row r="369" spans="1:4" x14ac:dyDescent="0.25">
      <c r="A369" s="2">
        <v>45011</v>
      </c>
      <c r="B369" t="e">
        <v>#N/A</v>
      </c>
      <c r="C369" t="e">
        <v>#N/A</v>
      </c>
      <c r="D369" t="e">
        <v>#N/A</v>
      </c>
    </row>
    <row r="370" spans="1:4" x14ac:dyDescent="0.25">
      <c r="A370" s="2">
        <v>45012</v>
      </c>
      <c r="B370">
        <v>84.77</v>
      </c>
      <c r="C370">
        <v>68.52</v>
      </c>
      <c r="D370">
        <v>31.34</v>
      </c>
    </row>
    <row r="371" spans="1:4" x14ac:dyDescent="0.25">
      <c r="A371" s="2">
        <v>45013</v>
      </c>
      <c r="B371">
        <v>87.47</v>
      </c>
      <c r="C371">
        <v>72.87</v>
      </c>
      <c r="D371">
        <v>31.34</v>
      </c>
    </row>
    <row r="372" spans="1:4" x14ac:dyDescent="0.25">
      <c r="A372" s="2">
        <v>45014</v>
      </c>
      <c r="B372">
        <v>88.4</v>
      </c>
      <c r="C372">
        <v>73.010000000000005</v>
      </c>
      <c r="D372">
        <v>31.57</v>
      </c>
    </row>
    <row r="373" spans="1:4" x14ac:dyDescent="0.25">
      <c r="A373" s="2">
        <v>45015</v>
      </c>
      <c r="B373">
        <v>89.1</v>
      </c>
      <c r="C373">
        <v>73.689989999999995</v>
      </c>
      <c r="D373">
        <v>31.47</v>
      </c>
    </row>
    <row r="374" spans="1:4" x14ac:dyDescent="0.25">
      <c r="A374" s="2">
        <v>45016</v>
      </c>
      <c r="B374">
        <v>90.09</v>
      </c>
      <c r="C374">
        <v>73.930000000000007</v>
      </c>
      <c r="D374">
        <v>31.56</v>
      </c>
    </row>
    <row r="375" spans="1:4" x14ac:dyDescent="0.25">
      <c r="A375" s="2">
        <v>45017</v>
      </c>
      <c r="B375" t="e">
        <v>#N/A</v>
      </c>
      <c r="C375" t="e">
        <v>#N/A</v>
      </c>
      <c r="D375" t="e">
        <v>#N/A</v>
      </c>
    </row>
    <row r="376" spans="1:4" x14ac:dyDescent="0.25">
      <c r="A376" s="2">
        <v>45018</v>
      </c>
      <c r="B376" t="e">
        <v>#N/A</v>
      </c>
      <c r="C376" t="e">
        <v>#N/A</v>
      </c>
      <c r="D376" t="e">
        <v>#N/A</v>
      </c>
    </row>
    <row r="377" spans="1:4" x14ac:dyDescent="0.25">
      <c r="A377" s="2">
        <v>45019</v>
      </c>
      <c r="B377">
        <v>93.88</v>
      </c>
      <c r="C377">
        <v>77.41</v>
      </c>
      <c r="D377">
        <v>31.71</v>
      </c>
    </row>
    <row r="378" spans="1:4" x14ac:dyDescent="0.25">
      <c r="A378" s="2">
        <v>45020</v>
      </c>
      <c r="B378">
        <v>93.07</v>
      </c>
      <c r="C378">
        <v>75.959999999999994</v>
      </c>
      <c r="D378">
        <v>31.59</v>
      </c>
    </row>
    <row r="379" spans="1:4" x14ac:dyDescent="0.25">
      <c r="A379" s="2">
        <v>45021</v>
      </c>
      <c r="B379">
        <v>94.72</v>
      </c>
      <c r="C379">
        <v>73.959999999999994</v>
      </c>
      <c r="D379">
        <v>31.39</v>
      </c>
    </row>
    <row r="380" spans="1:4" x14ac:dyDescent="0.25">
      <c r="A380" s="2">
        <v>45022</v>
      </c>
      <c r="B380">
        <v>94.74</v>
      </c>
      <c r="C380">
        <v>73.95</v>
      </c>
      <c r="D380">
        <v>31.48</v>
      </c>
    </row>
    <row r="381" spans="1:4" x14ac:dyDescent="0.25">
      <c r="A381" s="2">
        <v>45023</v>
      </c>
      <c r="B381" t="e">
        <v>#N/A</v>
      </c>
      <c r="C381" t="e">
        <v>#N/A</v>
      </c>
      <c r="D381" t="e">
        <v>#N/A</v>
      </c>
    </row>
    <row r="382" spans="1:4" x14ac:dyDescent="0.25">
      <c r="A382" s="2">
        <v>45024</v>
      </c>
      <c r="B382" t="e">
        <v>#N/A</v>
      </c>
      <c r="C382" t="e">
        <v>#N/A</v>
      </c>
      <c r="D382" t="e">
        <v>#N/A</v>
      </c>
    </row>
    <row r="383" spans="1:4" x14ac:dyDescent="0.25">
      <c r="A383" s="2">
        <v>45025</v>
      </c>
      <c r="B383" t="e">
        <v>#N/A</v>
      </c>
      <c r="C383" t="e">
        <v>#N/A</v>
      </c>
      <c r="D383" t="e">
        <v>#N/A</v>
      </c>
    </row>
    <row r="384" spans="1:4" x14ac:dyDescent="0.25">
      <c r="A384" s="2">
        <v>45026</v>
      </c>
      <c r="B384">
        <v>94.74</v>
      </c>
      <c r="C384" t="e">
        <v>#N/A</v>
      </c>
      <c r="D384">
        <v>31.47</v>
      </c>
    </row>
    <row r="385" spans="1:4" x14ac:dyDescent="0.25">
      <c r="A385" s="2">
        <v>45027</v>
      </c>
      <c r="B385">
        <v>95.49</v>
      </c>
      <c r="C385">
        <v>74.22</v>
      </c>
      <c r="D385">
        <v>31.55</v>
      </c>
    </row>
    <row r="386" spans="1:4" x14ac:dyDescent="0.25">
      <c r="A386" s="2">
        <v>45028</v>
      </c>
      <c r="B386">
        <v>93.99</v>
      </c>
      <c r="C386">
        <v>72.66</v>
      </c>
      <c r="D386">
        <v>31.75</v>
      </c>
    </row>
    <row r="387" spans="1:4" x14ac:dyDescent="0.25">
      <c r="A387" s="2">
        <v>45029</v>
      </c>
      <c r="B387">
        <v>92.55</v>
      </c>
      <c r="C387">
        <v>71.16</v>
      </c>
      <c r="D387">
        <v>32.06</v>
      </c>
    </row>
    <row r="388" spans="1:4" x14ac:dyDescent="0.25">
      <c r="A388" s="2">
        <v>45030</v>
      </c>
      <c r="B388">
        <v>91.92</v>
      </c>
      <c r="C388">
        <v>70.680000000000007</v>
      </c>
      <c r="D388">
        <v>32.270000000000003</v>
      </c>
    </row>
    <row r="389" spans="1:4" x14ac:dyDescent="0.25">
      <c r="A389" s="2">
        <v>45031</v>
      </c>
      <c r="B389" t="e">
        <v>#N/A</v>
      </c>
      <c r="C389" t="e">
        <v>#N/A</v>
      </c>
      <c r="D389" t="e">
        <v>#N/A</v>
      </c>
    </row>
    <row r="390" spans="1:4" x14ac:dyDescent="0.25">
      <c r="A390" s="2">
        <v>45032</v>
      </c>
      <c r="B390" t="e">
        <v>#N/A</v>
      </c>
      <c r="C390" t="e">
        <v>#N/A</v>
      </c>
      <c r="D390" t="e">
        <v>#N/A</v>
      </c>
    </row>
    <row r="391" spans="1:4" x14ac:dyDescent="0.25">
      <c r="A391" s="2">
        <v>45033</v>
      </c>
      <c r="B391">
        <v>91.11</v>
      </c>
      <c r="C391">
        <v>69.709999999999994</v>
      </c>
      <c r="D391">
        <v>32.630000000000003</v>
      </c>
    </row>
    <row r="392" spans="1:4" x14ac:dyDescent="0.25">
      <c r="A392" s="2">
        <v>45034</v>
      </c>
      <c r="B392">
        <v>93.39</v>
      </c>
      <c r="C392">
        <v>69.33</v>
      </c>
      <c r="D392">
        <v>32.65</v>
      </c>
    </row>
    <row r="393" spans="1:4" x14ac:dyDescent="0.25">
      <c r="A393" s="2">
        <v>45035</v>
      </c>
      <c r="B393">
        <v>92.53</v>
      </c>
      <c r="C393">
        <v>67.41</v>
      </c>
      <c r="D393">
        <v>32.61</v>
      </c>
    </row>
    <row r="394" spans="1:4" x14ac:dyDescent="0.25">
      <c r="A394" s="2">
        <v>45036</v>
      </c>
      <c r="B394">
        <v>90.05</v>
      </c>
      <c r="C394">
        <v>64.739999999999995</v>
      </c>
      <c r="D394">
        <v>32.57</v>
      </c>
    </row>
    <row r="395" spans="1:4" x14ac:dyDescent="0.25">
      <c r="A395" s="2">
        <v>45037</v>
      </c>
      <c r="B395">
        <v>87.83</v>
      </c>
      <c r="C395">
        <v>63.16</v>
      </c>
      <c r="D395">
        <v>32.51</v>
      </c>
    </row>
    <row r="396" spans="1:4" x14ac:dyDescent="0.25">
      <c r="A396" s="2">
        <v>45038</v>
      </c>
      <c r="B396" t="e">
        <v>#N/A</v>
      </c>
      <c r="C396" t="e">
        <v>#N/A</v>
      </c>
      <c r="D396" t="e">
        <v>#N/A</v>
      </c>
    </row>
    <row r="397" spans="1:4" x14ac:dyDescent="0.25">
      <c r="A397" s="2">
        <v>45039</v>
      </c>
      <c r="B397" t="e">
        <v>#N/A</v>
      </c>
      <c r="C397" t="e">
        <v>#N/A</v>
      </c>
      <c r="D397" t="e">
        <v>#N/A</v>
      </c>
    </row>
    <row r="398" spans="1:4" x14ac:dyDescent="0.25">
      <c r="A398" s="2">
        <v>45040</v>
      </c>
      <c r="B398">
        <v>86.53</v>
      </c>
      <c r="C398">
        <v>63.4</v>
      </c>
      <c r="D398">
        <v>32.44</v>
      </c>
    </row>
    <row r="399" spans="1:4" x14ac:dyDescent="0.25">
      <c r="A399" s="2">
        <v>45041</v>
      </c>
      <c r="B399">
        <v>85.16</v>
      </c>
      <c r="C399">
        <v>62.99</v>
      </c>
      <c r="D399">
        <v>32.36</v>
      </c>
    </row>
    <row r="400" spans="1:4" x14ac:dyDescent="0.25">
      <c r="A400" s="2">
        <v>45042</v>
      </c>
      <c r="B400">
        <v>83.87</v>
      </c>
      <c r="C400">
        <v>61.82</v>
      </c>
      <c r="D400">
        <v>32.43</v>
      </c>
    </row>
    <row r="401" spans="1:4" x14ac:dyDescent="0.25">
      <c r="A401" s="2">
        <v>45043</v>
      </c>
      <c r="B401">
        <v>84.3</v>
      </c>
      <c r="C401">
        <v>61.76</v>
      </c>
      <c r="D401">
        <v>32.74</v>
      </c>
    </row>
    <row r="402" spans="1:4" x14ac:dyDescent="0.25">
      <c r="A402" s="2">
        <v>45044</v>
      </c>
      <c r="B402">
        <v>85.63</v>
      </c>
      <c r="C402">
        <v>61.24</v>
      </c>
      <c r="D402">
        <v>32.57</v>
      </c>
    </row>
    <row r="403" spans="1:4" x14ac:dyDescent="0.25">
      <c r="A403" s="2">
        <v>45045</v>
      </c>
      <c r="B403" t="e">
        <v>#N/A</v>
      </c>
      <c r="C403" t="e">
        <v>#N/A</v>
      </c>
      <c r="D403" t="e">
        <v>#N/A</v>
      </c>
    </row>
    <row r="404" spans="1:4" x14ac:dyDescent="0.25">
      <c r="A404" s="2">
        <v>45046</v>
      </c>
      <c r="B404" t="e">
        <v>#N/A</v>
      </c>
      <c r="C404" t="e">
        <v>#N/A</v>
      </c>
      <c r="D404" t="e">
        <v>#N/A</v>
      </c>
    </row>
    <row r="405" spans="1:4" x14ac:dyDescent="0.25">
      <c r="A405" s="2">
        <v>45047</v>
      </c>
      <c r="B405">
        <v>84.25</v>
      </c>
      <c r="C405" t="e">
        <v>#N/A</v>
      </c>
      <c r="D405">
        <v>32.5</v>
      </c>
    </row>
    <row r="406" spans="1:4" x14ac:dyDescent="0.25">
      <c r="A406" s="2">
        <v>45048</v>
      </c>
      <c r="B406">
        <v>86.63</v>
      </c>
      <c r="C406">
        <v>60.4</v>
      </c>
      <c r="D406">
        <v>32.49</v>
      </c>
    </row>
    <row r="407" spans="1:4" x14ac:dyDescent="0.25">
      <c r="A407" s="2">
        <v>45049</v>
      </c>
      <c r="B407">
        <v>83.28</v>
      </c>
      <c r="C407">
        <v>58.75</v>
      </c>
      <c r="D407">
        <v>32.270000000000003</v>
      </c>
    </row>
    <row r="408" spans="1:4" x14ac:dyDescent="0.25">
      <c r="A408" s="2">
        <v>45050</v>
      </c>
      <c r="B408">
        <v>83</v>
      </c>
      <c r="C408">
        <v>59.05</v>
      </c>
      <c r="D408">
        <v>31.97</v>
      </c>
    </row>
    <row r="409" spans="1:4" x14ac:dyDescent="0.25">
      <c r="A409" s="2">
        <v>45051</v>
      </c>
      <c r="B409">
        <v>83.28</v>
      </c>
      <c r="C409">
        <v>59.98</v>
      </c>
      <c r="D409">
        <v>31.85</v>
      </c>
    </row>
    <row r="410" spans="1:4" x14ac:dyDescent="0.25">
      <c r="A410" s="2">
        <v>45052</v>
      </c>
      <c r="B410" t="e">
        <v>#N/A</v>
      </c>
      <c r="C410" t="e">
        <v>#N/A</v>
      </c>
      <c r="D410" t="e">
        <v>#N/A</v>
      </c>
    </row>
    <row r="411" spans="1:4" x14ac:dyDescent="0.25">
      <c r="A411" s="2">
        <v>45053</v>
      </c>
      <c r="B411" t="e">
        <v>#N/A</v>
      </c>
      <c r="C411" t="e">
        <v>#N/A</v>
      </c>
      <c r="D411" t="e">
        <v>#N/A</v>
      </c>
    </row>
    <row r="412" spans="1:4" x14ac:dyDescent="0.25">
      <c r="A412" s="2">
        <v>45054</v>
      </c>
      <c r="B412">
        <v>83.71</v>
      </c>
      <c r="C412" t="e">
        <v>#N/A</v>
      </c>
      <c r="D412">
        <v>31.8</v>
      </c>
    </row>
    <row r="413" spans="1:4" x14ac:dyDescent="0.25">
      <c r="A413" s="2">
        <v>45055</v>
      </c>
      <c r="B413">
        <v>85.06</v>
      </c>
      <c r="C413">
        <v>59.22</v>
      </c>
      <c r="D413">
        <v>31.86</v>
      </c>
    </row>
    <row r="414" spans="1:4" x14ac:dyDescent="0.25">
      <c r="A414" s="2">
        <v>45056</v>
      </c>
      <c r="B414">
        <v>87.7</v>
      </c>
      <c r="C414">
        <v>60.81</v>
      </c>
      <c r="D414">
        <v>32.049999999999997</v>
      </c>
    </row>
    <row r="415" spans="1:4" x14ac:dyDescent="0.25">
      <c r="A415" s="2">
        <v>45057</v>
      </c>
      <c r="B415">
        <v>86.59</v>
      </c>
      <c r="C415">
        <v>60.12</v>
      </c>
      <c r="D415">
        <v>32.03</v>
      </c>
    </row>
    <row r="416" spans="1:4" x14ac:dyDescent="0.25">
      <c r="A416" s="2">
        <v>45058</v>
      </c>
      <c r="B416">
        <v>86.65</v>
      </c>
      <c r="C416">
        <v>58.68</v>
      </c>
      <c r="D416">
        <v>31.98</v>
      </c>
    </row>
    <row r="417" spans="1:4" x14ac:dyDescent="0.25">
      <c r="A417" s="2">
        <v>45059</v>
      </c>
      <c r="B417" t="e">
        <v>#N/A</v>
      </c>
      <c r="C417" t="e">
        <v>#N/A</v>
      </c>
      <c r="D417" t="e">
        <v>#N/A</v>
      </c>
    </row>
    <row r="418" spans="1:4" x14ac:dyDescent="0.25">
      <c r="A418" s="2">
        <v>45060</v>
      </c>
      <c r="B418" t="e">
        <v>#N/A</v>
      </c>
      <c r="C418" t="e">
        <v>#N/A</v>
      </c>
      <c r="D418" t="e">
        <v>#N/A</v>
      </c>
    </row>
    <row r="419" spans="1:4" x14ac:dyDescent="0.25">
      <c r="A419" s="2">
        <v>45061</v>
      </c>
      <c r="B419">
        <v>85.2</v>
      </c>
      <c r="C419">
        <v>57.16</v>
      </c>
      <c r="D419">
        <v>32</v>
      </c>
    </row>
    <row r="420" spans="1:4" x14ac:dyDescent="0.25">
      <c r="A420" s="2">
        <v>45062</v>
      </c>
      <c r="B420">
        <v>86.81</v>
      </c>
      <c r="C420">
        <v>57.08</v>
      </c>
      <c r="D420">
        <v>31.91</v>
      </c>
    </row>
    <row r="421" spans="1:4" x14ac:dyDescent="0.25">
      <c r="A421" s="2">
        <v>45063</v>
      </c>
      <c r="B421">
        <v>86.41</v>
      </c>
      <c r="C421">
        <v>60.01</v>
      </c>
      <c r="D421">
        <v>31.96</v>
      </c>
    </row>
    <row r="422" spans="1:4" x14ac:dyDescent="0.25">
      <c r="A422" s="2">
        <v>45064</v>
      </c>
      <c r="B422">
        <v>88.06</v>
      </c>
      <c r="C422">
        <v>62.22</v>
      </c>
      <c r="D422">
        <v>32.19</v>
      </c>
    </row>
    <row r="423" spans="1:4" x14ac:dyDescent="0.25">
      <c r="A423" s="2">
        <v>45065</v>
      </c>
      <c r="B423">
        <v>88.09</v>
      </c>
      <c r="C423">
        <v>61.4</v>
      </c>
      <c r="D423">
        <v>32.21</v>
      </c>
    </row>
    <row r="424" spans="1:4" x14ac:dyDescent="0.25">
      <c r="A424" s="2">
        <v>45066</v>
      </c>
      <c r="B424" t="e">
        <v>#N/A</v>
      </c>
      <c r="C424" t="e">
        <v>#N/A</v>
      </c>
      <c r="D424" t="e">
        <v>#N/A</v>
      </c>
    </row>
    <row r="425" spans="1:4" x14ac:dyDescent="0.25">
      <c r="A425" s="2">
        <v>45067</v>
      </c>
      <c r="B425" t="e">
        <v>#N/A</v>
      </c>
      <c r="C425" t="e">
        <v>#N/A</v>
      </c>
      <c r="D425" t="e">
        <v>#N/A</v>
      </c>
    </row>
    <row r="426" spans="1:4" x14ac:dyDescent="0.25">
      <c r="A426" s="2">
        <v>45068</v>
      </c>
      <c r="B426">
        <v>85.95</v>
      </c>
      <c r="C426">
        <v>58.57</v>
      </c>
      <c r="D426">
        <v>32.270000000000003</v>
      </c>
    </row>
    <row r="427" spans="1:4" x14ac:dyDescent="0.25">
      <c r="A427" s="2">
        <v>45069</v>
      </c>
      <c r="B427">
        <v>83.68</v>
      </c>
      <c r="C427">
        <v>55.45</v>
      </c>
      <c r="D427">
        <v>32.11</v>
      </c>
    </row>
    <row r="428" spans="1:4" x14ac:dyDescent="0.25">
      <c r="A428" s="2">
        <v>45070</v>
      </c>
      <c r="B428">
        <v>83.35</v>
      </c>
      <c r="C428">
        <v>55.11</v>
      </c>
      <c r="D428">
        <v>32.24</v>
      </c>
    </row>
    <row r="429" spans="1:4" x14ac:dyDescent="0.25">
      <c r="A429" s="2">
        <v>45071</v>
      </c>
      <c r="B429">
        <v>81.23</v>
      </c>
      <c r="C429">
        <v>53.13</v>
      </c>
      <c r="D429">
        <v>32.22</v>
      </c>
    </row>
    <row r="430" spans="1:4" x14ac:dyDescent="0.25">
      <c r="A430" s="2">
        <v>45072</v>
      </c>
      <c r="B430">
        <v>80.56</v>
      </c>
      <c r="C430">
        <v>53.09</v>
      </c>
      <c r="D430">
        <v>32.299999999999997</v>
      </c>
    </row>
    <row r="431" spans="1:4" x14ac:dyDescent="0.25">
      <c r="A431" s="2">
        <v>45073</v>
      </c>
      <c r="B431" t="e">
        <v>#N/A</v>
      </c>
      <c r="C431" t="e">
        <v>#N/A</v>
      </c>
      <c r="D431" t="e">
        <v>#N/A</v>
      </c>
    </row>
    <row r="432" spans="1:4" x14ac:dyDescent="0.25">
      <c r="A432" s="2">
        <v>45074</v>
      </c>
      <c r="B432" t="e">
        <v>#N/A</v>
      </c>
      <c r="C432" t="e">
        <v>#N/A</v>
      </c>
      <c r="D432" t="e">
        <v>#N/A</v>
      </c>
    </row>
    <row r="433" spans="1:4" x14ac:dyDescent="0.25">
      <c r="A433" s="2">
        <v>45075</v>
      </c>
      <c r="B433">
        <v>81.13</v>
      </c>
      <c r="C433" t="e">
        <v>#N/A</v>
      </c>
      <c r="D433">
        <v>32.299999999999997</v>
      </c>
    </row>
    <row r="434" spans="1:4" x14ac:dyDescent="0.25">
      <c r="A434" s="2">
        <v>45076</v>
      </c>
      <c r="B434">
        <v>78.819999999999993</v>
      </c>
      <c r="C434">
        <v>49.8</v>
      </c>
      <c r="D434">
        <v>32.44</v>
      </c>
    </row>
    <row r="435" spans="1:4" x14ac:dyDescent="0.25">
      <c r="A435" s="2">
        <v>45077</v>
      </c>
      <c r="B435">
        <v>79.38</v>
      </c>
      <c r="C435">
        <v>52.23</v>
      </c>
      <c r="D435">
        <v>32.270000000000003</v>
      </c>
    </row>
    <row r="436" spans="1:4" x14ac:dyDescent="0.25">
      <c r="A436" s="2">
        <v>45078</v>
      </c>
      <c r="B436">
        <v>77.11</v>
      </c>
      <c r="C436">
        <v>51.04</v>
      </c>
      <c r="D436">
        <v>32.229999999999997</v>
      </c>
    </row>
    <row r="437" spans="1:4" x14ac:dyDescent="0.25">
      <c r="A437" s="2">
        <v>45079</v>
      </c>
      <c r="B437">
        <v>77.38</v>
      </c>
      <c r="C437">
        <v>51.2</v>
      </c>
      <c r="D437">
        <v>32.18</v>
      </c>
    </row>
    <row r="438" spans="1:4" x14ac:dyDescent="0.25">
      <c r="A438" s="2">
        <v>45080</v>
      </c>
      <c r="B438" t="e">
        <v>#N/A</v>
      </c>
      <c r="C438" t="e">
        <v>#N/A</v>
      </c>
      <c r="D438" t="e">
        <v>#N/A</v>
      </c>
    </row>
    <row r="439" spans="1:4" x14ac:dyDescent="0.25">
      <c r="A439" s="2">
        <v>45081</v>
      </c>
      <c r="B439" t="e">
        <v>#N/A</v>
      </c>
      <c r="C439" t="e">
        <v>#N/A</v>
      </c>
      <c r="D439" t="e">
        <v>#N/A</v>
      </c>
    </row>
    <row r="440" spans="1:4" x14ac:dyDescent="0.25">
      <c r="A440" s="2">
        <v>45082</v>
      </c>
      <c r="B440">
        <v>80.88</v>
      </c>
      <c r="C440">
        <v>52</v>
      </c>
      <c r="D440">
        <v>32.090000000000003</v>
      </c>
    </row>
    <row r="441" spans="1:4" x14ac:dyDescent="0.25">
      <c r="A441" s="2">
        <v>45083</v>
      </c>
      <c r="B441">
        <v>80.05</v>
      </c>
      <c r="C441">
        <v>51.51</v>
      </c>
      <c r="D441">
        <v>32.200000000000003</v>
      </c>
    </row>
    <row r="442" spans="1:4" x14ac:dyDescent="0.25">
      <c r="A442" s="2">
        <v>45084</v>
      </c>
      <c r="B442">
        <v>81.92</v>
      </c>
      <c r="C442">
        <v>53.24</v>
      </c>
      <c r="D442">
        <v>32.35</v>
      </c>
    </row>
    <row r="443" spans="1:4" x14ac:dyDescent="0.25">
      <c r="A443" s="2">
        <v>45085</v>
      </c>
      <c r="B443">
        <v>82.32</v>
      </c>
      <c r="C443">
        <v>53.1</v>
      </c>
      <c r="D443">
        <v>32.44</v>
      </c>
    </row>
    <row r="444" spans="1:4" x14ac:dyDescent="0.25">
      <c r="A444" s="2">
        <v>45086</v>
      </c>
      <c r="B444">
        <v>85.06</v>
      </c>
      <c r="C444">
        <v>53.54</v>
      </c>
      <c r="D444">
        <v>32.869999999999997</v>
      </c>
    </row>
    <row r="445" spans="1:4" x14ac:dyDescent="0.25">
      <c r="A445" s="2">
        <v>45087</v>
      </c>
      <c r="B445" t="e">
        <v>#N/A</v>
      </c>
      <c r="C445" t="e">
        <v>#N/A</v>
      </c>
      <c r="D445" t="e">
        <v>#N/A</v>
      </c>
    </row>
    <row r="446" spans="1:4" x14ac:dyDescent="0.25">
      <c r="A446" s="2">
        <v>45088</v>
      </c>
      <c r="B446" t="e">
        <v>#N/A</v>
      </c>
      <c r="C446" t="e">
        <v>#N/A</v>
      </c>
      <c r="D446" t="e">
        <v>#N/A</v>
      </c>
    </row>
    <row r="447" spans="1:4" x14ac:dyDescent="0.25">
      <c r="A447" s="2">
        <v>45089</v>
      </c>
      <c r="B447">
        <v>86.09</v>
      </c>
      <c r="C447">
        <v>53.97</v>
      </c>
      <c r="D447">
        <v>33.18</v>
      </c>
    </row>
    <row r="448" spans="1:4" x14ac:dyDescent="0.25">
      <c r="A448" s="2">
        <v>45090</v>
      </c>
      <c r="B448">
        <v>88.12</v>
      </c>
      <c r="C448">
        <v>55.38</v>
      </c>
      <c r="D448">
        <v>33.229999999999997</v>
      </c>
    </row>
    <row r="449" spans="1:4" x14ac:dyDescent="0.25">
      <c r="A449" s="2">
        <v>45091</v>
      </c>
      <c r="B449">
        <v>91.52</v>
      </c>
      <c r="C449">
        <v>58.81</v>
      </c>
      <c r="D449">
        <v>33.25</v>
      </c>
    </row>
    <row r="450" spans="1:4" x14ac:dyDescent="0.25">
      <c r="A450" s="2">
        <v>45092</v>
      </c>
      <c r="B450">
        <v>91.41</v>
      </c>
      <c r="C450">
        <v>60.48</v>
      </c>
      <c r="D450">
        <v>33.729999999999997</v>
      </c>
    </row>
    <row r="451" spans="1:4" x14ac:dyDescent="0.25">
      <c r="A451" s="2">
        <v>45093</v>
      </c>
      <c r="B451">
        <v>90.509990000000002</v>
      </c>
      <c r="C451">
        <v>59.37</v>
      </c>
      <c r="D451">
        <v>33.35</v>
      </c>
    </row>
    <row r="452" spans="1:4" x14ac:dyDescent="0.25">
      <c r="A452" s="2">
        <v>45094</v>
      </c>
      <c r="B452" t="e">
        <v>#N/A</v>
      </c>
      <c r="C452" t="e">
        <v>#N/A</v>
      </c>
      <c r="D452" t="e">
        <v>#N/A</v>
      </c>
    </row>
    <row r="453" spans="1:4" x14ac:dyDescent="0.25">
      <c r="A453" s="2">
        <v>45095</v>
      </c>
      <c r="B453" t="e">
        <v>#N/A</v>
      </c>
      <c r="C453" t="e">
        <v>#N/A</v>
      </c>
      <c r="D453" t="e">
        <v>#N/A</v>
      </c>
    </row>
    <row r="454" spans="1:4" x14ac:dyDescent="0.25">
      <c r="A454" s="2">
        <v>45096</v>
      </c>
      <c r="B454">
        <v>90.25</v>
      </c>
      <c r="C454">
        <v>59.28</v>
      </c>
      <c r="D454">
        <v>33.35</v>
      </c>
    </row>
    <row r="455" spans="1:4" x14ac:dyDescent="0.25">
      <c r="A455" s="2">
        <v>45097</v>
      </c>
      <c r="B455">
        <v>92.9</v>
      </c>
      <c r="C455">
        <v>59.5</v>
      </c>
      <c r="D455">
        <v>33.43</v>
      </c>
    </row>
    <row r="456" spans="1:4" x14ac:dyDescent="0.25">
      <c r="A456" s="2">
        <v>45098</v>
      </c>
      <c r="B456">
        <v>88.59</v>
      </c>
      <c r="C456">
        <v>58.2</v>
      </c>
      <c r="D456">
        <v>33.75</v>
      </c>
    </row>
    <row r="457" spans="1:4" x14ac:dyDescent="0.25">
      <c r="A457" s="2">
        <v>45099</v>
      </c>
      <c r="B457">
        <v>88.2</v>
      </c>
      <c r="C457">
        <v>56.35</v>
      </c>
      <c r="D457">
        <v>33.68</v>
      </c>
    </row>
    <row r="458" spans="1:4" x14ac:dyDescent="0.25">
      <c r="A458" s="2">
        <v>45100</v>
      </c>
      <c r="B458">
        <v>85.93</v>
      </c>
      <c r="C458">
        <v>53.38</v>
      </c>
      <c r="D458">
        <v>33.64</v>
      </c>
    </row>
    <row r="459" spans="1:4" x14ac:dyDescent="0.25">
      <c r="A459" s="2">
        <v>45101</v>
      </c>
      <c r="B459" t="e">
        <v>#N/A</v>
      </c>
      <c r="C459" t="e">
        <v>#N/A</v>
      </c>
      <c r="D459" t="e">
        <v>#N/A</v>
      </c>
    </row>
    <row r="460" spans="1:4" x14ac:dyDescent="0.25">
      <c r="A460" s="2">
        <v>45102</v>
      </c>
      <c r="B460" t="e">
        <v>#N/A</v>
      </c>
      <c r="C460" t="e">
        <v>#N/A</v>
      </c>
      <c r="D460" t="e">
        <v>#N/A</v>
      </c>
    </row>
    <row r="461" spans="1:4" x14ac:dyDescent="0.25">
      <c r="A461" s="2">
        <v>45103</v>
      </c>
      <c r="B461">
        <v>84.3</v>
      </c>
      <c r="C461">
        <v>51.5</v>
      </c>
      <c r="D461">
        <v>33.54</v>
      </c>
    </row>
    <row r="462" spans="1:4" x14ac:dyDescent="0.25">
      <c r="A462" s="2">
        <v>45104</v>
      </c>
      <c r="B462">
        <v>87.85</v>
      </c>
      <c r="C462">
        <v>51.51</v>
      </c>
      <c r="D462">
        <v>33.51</v>
      </c>
    </row>
    <row r="463" spans="1:4" x14ac:dyDescent="0.25">
      <c r="A463" s="2">
        <v>45105</v>
      </c>
      <c r="B463">
        <v>86.72</v>
      </c>
      <c r="C463">
        <v>53.74</v>
      </c>
      <c r="D463">
        <v>33.270000000000003</v>
      </c>
    </row>
    <row r="464" spans="1:4" x14ac:dyDescent="0.25">
      <c r="A464" s="2">
        <v>45106</v>
      </c>
      <c r="B464">
        <v>86.9</v>
      </c>
      <c r="C464">
        <v>54.04</v>
      </c>
      <c r="D464">
        <v>33.340000000000003</v>
      </c>
    </row>
    <row r="465" spans="1:4" x14ac:dyDescent="0.25">
      <c r="A465" s="2">
        <v>45107</v>
      </c>
      <c r="B465">
        <v>88.09</v>
      </c>
      <c r="C465">
        <v>53.9</v>
      </c>
      <c r="D465">
        <v>33.5</v>
      </c>
    </row>
    <row r="466" spans="1:4" x14ac:dyDescent="0.25">
      <c r="A466" s="2">
        <v>45108</v>
      </c>
      <c r="B466" t="e">
        <v>#N/A</v>
      </c>
      <c r="C466" t="e">
        <v>#N/A</v>
      </c>
      <c r="D466" t="e">
        <v>#N/A</v>
      </c>
    </row>
    <row r="467" spans="1:4" x14ac:dyDescent="0.25">
      <c r="A467" s="2">
        <v>45109</v>
      </c>
      <c r="B467" t="e">
        <v>#N/A</v>
      </c>
      <c r="C467" t="e">
        <v>#N/A</v>
      </c>
      <c r="D467" t="e">
        <v>#N/A</v>
      </c>
    </row>
    <row r="468" spans="1:4" x14ac:dyDescent="0.25">
      <c r="A468" s="2">
        <v>45110</v>
      </c>
      <c r="B468">
        <v>86.33</v>
      </c>
      <c r="C468">
        <v>58.3</v>
      </c>
      <c r="D468">
        <v>33.54</v>
      </c>
    </row>
    <row r="469" spans="1:4" x14ac:dyDescent="0.25">
      <c r="A469" s="2">
        <v>45111</v>
      </c>
      <c r="B469">
        <v>86.32</v>
      </c>
      <c r="C469">
        <v>56.04</v>
      </c>
      <c r="D469">
        <v>33.54</v>
      </c>
    </row>
    <row r="470" spans="1:4" x14ac:dyDescent="0.25">
      <c r="A470" s="2">
        <v>45112</v>
      </c>
      <c r="B470">
        <v>84.91</v>
      </c>
      <c r="C470">
        <v>52.62</v>
      </c>
      <c r="D470">
        <v>33.58</v>
      </c>
    </row>
    <row r="471" spans="1:4" x14ac:dyDescent="0.25">
      <c r="A471" s="2">
        <v>45113</v>
      </c>
      <c r="B471">
        <v>85.05</v>
      </c>
      <c r="C471">
        <v>50.96</v>
      </c>
      <c r="D471">
        <v>33.49</v>
      </c>
    </row>
    <row r="472" spans="1:4" x14ac:dyDescent="0.25">
      <c r="A472" s="2">
        <v>45114</v>
      </c>
      <c r="B472">
        <v>85.23</v>
      </c>
      <c r="C472">
        <v>50</v>
      </c>
      <c r="D472">
        <v>33.44</v>
      </c>
    </row>
    <row r="473" spans="1:4" x14ac:dyDescent="0.25">
      <c r="A473" s="2">
        <v>45115</v>
      </c>
      <c r="B473" t="e">
        <v>#N/A</v>
      </c>
      <c r="C473" t="e">
        <v>#N/A</v>
      </c>
      <c r="D473" t="e">
        <v>#N/A</v>
      </c>
    </row>
    <row r="474" spans="1:4" x14ac:dyDescent="0.25">
      <c r="A474" s="2">
        <v>45116</v>
      </c>
      <c r="B474" t="e">
        <v>#N/A</v>
      </c>
      <c r="C474" t="e">
        <v>#N/A</v>
      </c>
      <c r="D474" t="e">
        <v>#N/A</v>
      </c>
    </row>
    <row r="475" spans="1:4" x14ac:dyDescent="0.25">
      <c r="A475" s="2">
        <v>45117</v>
      </c>
      <c r="B475">
        <v>85.38</v>
      </c>
      <c r="C475">
        <v>50.85</v>
      </c>
      <c r="D475">
        <v>33.49</v>
      </c>
    </row>
    <row r="476" spans="1:4" x14ac:dyDescent="0.25">
      <c r="A476" s="2">
        <v>45118</v>
      </c>
      <c r="B476">
        <v>85.81</v>
      </c>
      <c r="C476">
        <v>50.65</v>
      </c>
      <c r="D476">
        <v>33.340000000000003</v>
      </c>
    </row>
    <row r="477" spans="1:4" x14ac:dyDescent="0.25">
      <c r="A477" s="2">
        <v>45119</v>
      </c>
      <c r="B477">
        <v>84.88</v>
      </c>
      <c r="C477">
        <v>50.29</v>
      </c>
      <c r="D477">
        <v>33.43</v>
      </c>
    </row>
    <row r="478" spans="1:4" x14ac:dyDescent="0.25">
      <c r="A478" s="2">
        <v>45120</v>
      </c>
      <c r="B478">
        <v>84.91</v>
      </c>
      <c r="C478">
        <v>50.23</v>
      </c>
      <c r="D478">
        <v>34.44</v>
      </c>
    </row>
    <row r="479" spans="1:4" x14ac:dyDescent="0.25">
      <c r="A479" s="2">
        <v>45121</v>
      </c>
      <c r="B479">
        <v>85.11</v>
      </c>
      <c r="C479">
        <v>49.2</v>
      </c>
      <c r="D479">
        <v>34.56</v>
      </c>
    </row>
    <row r="480" spans="1:4" x14ac:dyDescent="0.25">
      <c r="A480" s="2">
        <v>45122</v>
      </c>
      <c r="B480" t="e">
        <v>#N/A</v>
      </c>
      <c r="C480" t="e">
        <v>#N/A</v>
      </c>
      <c r="D480" t="e">
        <v>#N/A</v>
      </c>
    </row>
    <row r="481" spans="1:4" x14ac:dyDescent="0.25">
      <c r="A481" s="2">
        <v>45123</v>
      </c>
      <c r="B481" t="e">
        <v>#N/A</v>
      </c>
      <c r="C481" t="e">
        <v>#N/A</v>
      </c>
      <c r="D481" t="e">
        <v>#N/A</v>
      </c>
    </row>
    <row r="482" spans="1:4" x14ac:dyDescent="0.25">
      <c r="A482" s="2">
        <v>45124</v>
      </c>
      <c r="B482">
        <v>85.56</v>
      </c>
      <c r="C482">
        <v>49.25</v>
      </c>
      <c r="D482">
        <v>35.04</v>
      </c>
    </row>
    <row r="483" spans="1:4" x14ac:dyDescent="0.25">
      <c r="A483" s="2">
        <v>45125</v>
      </c>
      <c r="B483">
        <v>86.42</v>
      </c>
      <c r="C483">
        <v>48.26</v>
      </c>
      <c r="D483">
        <v>34.92</v>
      </c>
    </row>
    <row r="484" spans="1:4" x14ac:dyDescent="0.25">
      <c r="A484" s="2">
        <v>45126</v>
      </c>
      <c r="B484">
        <v>88.25</v>
      </c>
      <c r="C484">
        <v>49.15</v>
      </c>
      <c r="D484">
        <v>35.21</v>
      </c>
    </row>
    <row r="485" spans="1:4" x14ac:dyDescent="0.25">
      <c r="A485" s="2">
        <v>45127</v>
      </c>
      <c r="B485">
        <v>89.56</v>
      </c>
      <c r="C485">
        <v>48.44</v>
      </c>
      <c r="D485">
        <v>35.119999999999997</v>
      </c>
    </row>
    <row r="486" spans="1:4" x14ac:dyDescent="0.25">
      <c r="A486" s="2">
        <v>45128</v>
      </c>
      <c r="B486">
        <v>90.43</v>
      </c>
      <c r="C486">
        <v>48.06</v>
      </c>
      <c r="D486">
        <v>35.04</v>
      </c>
    </row>
    <row r="487" spans="1:4" x14ac:dyDescent="0.25">
      <c r="A487" s="2">
        <v>45129</v>
      </c>
      <c r="B487" t="e">
        <v>#N/A</v>
      </c>
      <c r="C487" t="e">
        <v>#N/A</v>
      </c>
      <c r="D487" t="e">
        <v>#N/A</v>
      </c>
    </row>
    <row r="488" spans="1:4" x14ac:dyDescent="0.25">
      <c r="A488" s="2">
        <v>45130</v>
      </c>
      <c r="B488" t="e">
        <v>#N/A</v>
      </c>
      <c r="C488" t="e">
        <v>#N/A</v>
      </c>
      <c r="D488" t="e">
        <v>#N/A</v>
      </c>
    </row>
    <row r="489" spans="1:4" x14ac:dyDescent="0.25">
      <c r="A489" s="2">
        <v>45131</v>
      </c>
      <c r="B489">
        <v>90.09</v>
      </c>
      <c r="C489">
        <v>47.77</v>
      </c>
      <c r="D489">
        <v>34.69</v>
      </c>
    </row>
    <row r="490" spans="1:4" x14ac:dyDescent="0.25">
      <c r="A490" s="2">
        <v>45132</v>
      </c>
      <c r="B490">
        <v>90.89</v>
      </c>
      <c r="C490">
        <v>47.86</v>
      </c>
      <c r="D490">
        <v>34.799999999999997</v>
      </c>
    </row>
    <row r="491" spans="1:4" x14ac:dyDescent="0.25">
      <c r="A491" s="2">
        <v>45133</v>
      </c>
      <c r="B491">
        <v>89.829989999999995</v>
      </c>
      <c r="C491">
        <v>47.53</v>
      </c>
      <c r="D491">
        <v>35.58</v>
      </c>
    </row>
    <row r="492" spans="1:4" x14ac:dyDescent="0.25">
      <c r="A492" s="2">
        <v>45134</v>
      </c>
      <c r="B492">
        <v>90.03</v>
      </c>
      <c r="C492">
        <v>47.72</v>
      </c>
      <c r="D492">
        <v>36.92</v>
      </c>
    </row>
    <row r="493" spans="1:4" x14ac:dyDescent="0.25">
      <c r="A493" s="2">
        <v>45135</v>
      </c>
      <c r="B493">
        <v>87.68</v>
      </c>
      <c r="C493">
        <v>46.98</v>
      </c>
      <c r="D493">
        <v>36.99</v>
      </c>
    </row>
    <row r="494" spans="1:4" x14ac:dyDescent="0.25">
      <c r="A494" s="2">
        <v>45136</v>
      </c>
      <c r="B494" t="e">
        <v>#N/A</v>
      </c>
      <c r="C494" t="e">
        <v>#N/A</v>
      </c>
      <c r="D494" t="e">
        <v>#N/A</v>
      </c>
    </row>
    <row r="495" spans="1:4" x14ac:dyDescent="0.25">
      <c r="A495" s="2">
        <v>45137</v>
      </c>
      <c r="B495" t="e">
        <v>#N/A</v>
      </c>
      <c r="C495" t="e">
        <v>#N/A</v>
      </c>
      <c r="D495" t="e">
        <v>#N/A</v>
      </c>
    </row>
    <row r="496" spans="1:4" x14ac:dyDescent="0.25">
      <c r="A496" s="2">
        <v>45138</v>
      </c>
      <c r="B496">
        <v>85.689989999999995</v>
      </c>
      <c r="C496">
        <v>45.5</v>
      </c>
      <c r="D496">
        <v>38.03</v>
      </c>
    </row>
    <row r="497" spans="1:4" x14ac:dyDescent="0.25">
      <c r="A497" s="2">
        <v>45139</v>
      </c>
      <c r="B497">
        <v>84.16</v>
      </c>
      <c r="C497">
        <v>42.14</v>
      </c>
      <c r="D497">
        <v>37.43</v>
      </c>
    </row>
    <row r="498" spans="1:4" x14ac:dyDescent="0.25">
      <c r="A498" s="2">
        <v>45140</v>
      </c>
      <c r="B498">
        <v>82.53</v>
      </c>
      <c r="C498">
        <v>40.6</v>
      </c>
      <c r="D498">
        <v>36.46</v>
      </c>
    </row>
    <row r="499" spans="1:4" x14ac:dyDescent="0.25">
      <c r="A499" s="2">
        <v>45141</v>
      </c>
      <c r="B499">
        <v>83.86</v>
      </c>
      <c r="C499">
        <v>40.549999999999997</v>
      </c>
      <c r="D499">
        <v>36.450000000000003</v>
      </c>
    </row>
    <row r="500" spans="1:4" x14ac:dyDescent="0.25">
      <c r="A500" s="2">
        <v>45142</v>
      </c>
      <c r="B500">
        <v>82.73</v>
      </c>
      <c r="C500">
        <v>41.23</v>
      </c>
      <c r="D500">
        <v>36.950000000000003</v>
      </c>
    </row>
    <row r="501" spans="1:4" x14ac:dyDescent="0.25">
      <c r="A501" s="2">
        <v>45143</v>
      </c>
      <c r="B501" t="e">
        <v>#N/A</v>
      </c>
      <c r="C501" t="e">
        <v>#N/A</v>
      </c>
      <c r="D501" t="e">
        <v>#N/A</v>
      </c>
    </row>
    <row r="502" spans="1:4" x14ac:dyDescent="0.25">
      <c r="A502" s="2">
        <v>45144</v>
      </c>
      <c r="B502" t="e">
        <v>#N/A</v>
      </c>
      <c r="C502" t="e">
        <v>#N/A</v>
      </c>
      <c r="D502" t="e">
        <v>#N/A</v>
      </c>
    </row>
    <row r="503" spans="1:4" x14ac:dyDescent="0.25">
      <c r="A503" s="2">
        <v>45145</v>
      </c>
      <c r="B503">
        <v>81.759990000000002</v>
      </c>
      <c r="C503">
        <v>40.270000000000003</v>
      </c>
      <c r="D503">
        <v>37.5</v>
      </c>
    </row>
    <row r="504" spans="1:4" x14ac:dyDescent="0.25">
      <c r="A504" s="2">
        <v>45146</v>
      </c>
      <c r="B504">
        <v>83.439989999999995</v>
      </c>
      <c r="C504">
        <v>40.53</v>
      </c>
      <c r="D504">
        <v>37.53</v>
      </c>
    </row>
    <row r="505" spans="1:4" x14ac:dyDescent="0.25">
      <c r="A505" s="2">
        <v>45147</v>
      </c>
      <c r="B505">
        <v>83.03</v>
      </c>
      <c r="C505">
        <v>39.96</v>
      </c>
      <c r="D505">
        <v>37.42</v>
      </c>
    </row>
    <row r="506" spans="1:4" x14ac:dyDescent="0.25">
      <c r="A506" s="2">
        <v>45148</v>
      </c>
      <c r="B506">
        <v>83.98</v>
      </c>
      <c r="C506">
        <v>39.76</v>
      </c>
      <c r="D506">
        <v>37.229999999999997</v>
      </c>
    </row>
    <row r="507" spans="1:4" x14ac:dyDescent="0.25">
      <c r="A507" s="2">
        <v>45149</v>
      </c>
      <c r="B507">
        <v>85.82</v>
      </c>
      <c r="C507">
        <v>40.31</v>
      </c>
      <c r="D507">
        <v>36.9</v>
      </c>
    </row>
    <row r="508" spans="1:4" x14ac:dyDescent="0.25">
      <c r="A508" s="2">
        <v>45150</v>
      </c>
      <c r="B508" t="e">
        <v>#N/A</v>
      </c>
      <c r="C508" t="e">
        <v>#N/A</v>
      </c>
      <c r="D508" t="e">
        <v>#N/A</v>
      </c>
    </row>
    <row r="509" spans="1:4" x14ac:dyDescent="0.25">
      <c r="A509" s="2">
        <v>45151</v>
      </c>
      <c r="B509" t="e">
        <v>#N/A</v>
      </c>
      <c r="C509" t="e">
        <v>#N/A</v>
      </c>
      <c r="D509" t="e">
        <v>#N/A</v>
      </c>
    </row>
    <row r="510" spans="1:4" x14ac:dyDescent="0.25">
      <c r="A510" s="2">
        <v>45152</v>
      </c>
      <c r="B510">
        <v>86.82</v>
      </c>
      <c r="C510">
        <v>40.159999999999997</v>
      </c>
      <c r="D510">
        <v>36.659999999999997</v>
      </c>
    </row>
    <row r="511" spans="1:4" x14ac:dyDescent="0.25">
      <c r="A511" s="2">
        <v>45153</v>
      </c>
      <c r="B511">
        <v>86.189989999999995</v>
      </c>
      <c r="C511">
        <v>40.159999999999997</v>
      </c>
      <c r="D511">
        <v>36.54</v>
      </c>
    </row>
    <row r="512" spans="1:4" x14ac:dyDescent="0.25">
      <c r="A512" s="2">
        <v>45154</v>
      </c>
      <c r="B512">
        <v>87.52</v>
      </c>
      <c r="C512">
        <v>40.950000000000003</v>
      </c>
      <c r="D512">
        <v>36.659999999999997</v>
      </c>
    </row>
    <row r="513" spans="1:4" x14ac:dyDescent="0.25">
      <c r="A513" s="2">
        <v>45155</v>
      </c>
      <c r="B513">
        <v>87.88</v>
      </c>
      <c r="C513">
        <v>42.16</v>
      </c>
      <c r="D513">
        <v>36.770000000000003</v>
      </c>
    </row>
    <row r="514" spans="1:4" x14ac:dyDescent="0.25">
      <c r="A514" s="2">
        <v>45156</v>
      </c>
      <c r="B514">
        <v>87.07</v>
      </c>
      <c r="C514">
        <v>43.39</v>
      </c>
      <c r="D514">
        <v>36.659999999999997</v>
      </c>
    </row>
    <row r="515" spans="1:4" x14ac:dyDescent="0.25">
      <c r="A515" s="2">
        <v>45157</v>
      </c>
      <c r="B515" t="e">
        <v>#N/A</v>
      </c>
      <c r="C515" t="e">
        <v>#N/A</v>
      </c>
      <c r="D515" t="e">
        <v>#N/A</v>
      </c>
    </row>
    <row r="516" spans="1:4" x14ac:dyDescent="0.25">
      <c r="A516" s="2">
        <v>45158</v>
      </c>
      <c r="B516" t="e">
        <v>#N/A</v>
      </c>
      <c r="C516" t="e">
        <v>#N/A</v>
      </c>
      <c r="D516" t="e">
        <v>#N/A</v>
      </c>
    </row>
    <row r="517" spans="1:4" x14ac:dyDescent="0.25">
      <c r="A517" s="2">
        <v>45159</v>
      </c>
      <c r="B517">
        <v>86.93</v>
      </c>
      <c r="C517">
        <v>45.7</v>
      </c>
      <c r="D517">
        <v>36.64</v>
      </c>
    </row>
    <row r="518" spans="1:4" x14ac:dyDescent="0.25">
      <c r="A518" s="2">
        <v>45160</v>
      </c>
      <c r="B518">
        <v>88.92</v>
      </c>
      <c r="C518">
        <v>50.31</v>
      </c>
      <c r="D518">
        <v>36.64</v>
      </c>
    </row>
    <row r="519" spans="1:4" x14ac:dyDescent="0.25">
      <c r="A519" s="2">
        <v>45161</v>
      </c>
      <c r="B519">
        <v>87.31</v>
      </c>
      <c r="C519">
        <v>49.88</v>
      </c>
      <c r="D519">
        <v>37.6</v>
      </c>
    </row>
    <row r="520" spans="1:4" x14ac:dyDescent="0.25">
      <c r="A520" s="2">
        <v>45162</v>
      </c>
      <c r="B520">
        <v>84.939989999999995</v>
      </c>
      <c r="C520">
        <v>47.32</v>
      </c>
      <c r="D520">
        <v>37.31</v>
      </c>
    </row>
    <row r="521" spans="1:4" x14ac:dyDescent="0.25">
      <c r="A521" s="2">
        <v>45163</v>
      </c>
      <c r="B521">
        <v>84.5</v>
      </c>
      <c r="C521">
        <v>48.03</v>
      </c>
      <c r="D521">
        <v>37.200000000000003</v>
      </c>
    </row>
    <row r="522" spans="1:4" x14ac:dyDescent="0.25">
      <c r="A522" s="2">
        <v>45164</v>
      </c>
      <c r="B522" t="e">
        <v>#N/A</v>
      </c>
      <c r="C522" t="e">
        <v>#N/A</v>
      </c>
      <c r="D522" t="e">
        <v>#N/A</v>
      </c>
    </row>
    <row r="523" spans="1:4" x14ac:dyDescent="0.25">
      <c r="A523" s="2">
        <v>45165</v>
      </c>
      <c r="B523" t="e">
        <v>#N/A</v>
      </c>
      <c r="C523" t="e">
        <v>#N/A</v>
      </c>
      <c r="D523" t="e">
        <v>#N/A</v>
      </c>
    </row>
    <row r="524" spans="1:4" x14ac:dyDescent="0.25">
      <c r="A524" s="2">
        <v>45166</v>
      </c>
      <c r="B524">
        <v>84.79</v>
      </c>
      <c r="C524" t="e">
        <v>#N/A</v>
      </c>
      <c r="D524">
        <v>36.93</v>
      </c>
    </row>
    <row r="525" spans="1:4" x14ac:dyDescent="0.25">
      <c r="A525" s="2">
        <v>45167</v>
      </c>
      <c r="B525">
        <v>83.88</v>
      </c>
      <c r="C525">
        <v>47.29</v>
      </c>
      <c r="D525">
        <v>37.26</v>
      </c>
    </row>
    <row r="526" spans="1:4" x14ac:dyDescent="0.25">
      <c r="A526" s="2">
        <v>45168</v>
      </c>
      <c r="B526">
        <v>85.35</v>
      </c>
      <c r="C526">
        <v>47.21</v>
      </c>
      <c r="D526">
        <v>37.58</v>
      </c>
    </row>
    <row r="527" spans="1:4" x14ac:dyDescent="0.25">
      <c r="A527" s="2">
        <v>45169</v>
      </c>
      <c r="B527">
        <v>84.86</v>
      </c>
      <c r="C527">
        <v>47.26</v>
      </c>
      <c r="D527">
        <v>37.71</v>
      </c>
    </row>
    <row r="528" spans="1:4" x14ac:dyDescent="0.25">
      <c r="A528" s="2">
        <v>45170</v>
      </c>
      <c r="B528">
        <v>84.37</v>
      </c>
      <c r="C528">
        <v>45.21</v>
      </c>
      <c r="D528">
        <v>37.57</v>
      </c>
    </row>
    <row r="529" spans="1:4" x14ac:dyDescent="0.25">
      <c r="A529" s="2">
        <v>45171</v>
      </c>
      <c r="B529" t="e">
        <v>#N/A</v>
      </c>
      <c r="C529" t="e">
        <v>#N/A</v>
      </c>
      <c r="D529" t="e">
        <v>#N/A</v>
      </c>
    </row>
    <row r="530" spans="1:4" x14ac:dyDescent="0.25">
      <c r="A530" s="2">
        <v>45172</v>
      </c>
      <c r="B530" t="e">
        <v>#N/A</v>
      </c>
      <c r="C530" t="e">
        <v>#N/A</v>
      </c>
      <c r="D530" t="e">
        <v>#N/A</v>
      </c>
    </row>
    <row r="531" spans="1:4" x14ac:dyDescent="0.25">
      <c r="A531" s="2">
        <v>45173</v>
      </c>
      <c r="B531">
        <v>83.259990000000002</v>
      </c>
      <c r="C531">
        <v>44.59</v>
      </c>
      <c r="D531">
        <v>37.57</v>
      </c>
    </row>
    <row r="532" spans="1:4" x14ac:dyDescent="0.25">
      <c r="A532" s="2">
        <v>45174</v>
      </c>
      <c r="B532">
        <v>82.95</v>
      </c>
      <c r="C532">
        <v>44.04</v>
      </c>
      <c r="D532">
        <v>37.799999999999997</v>
      </c>
    </row>
    <row r="533" spans="1:4" x14ac:dyDescent="0.25">
      <c r="A533" s="2">
        <v>45175</v>
      </c>
      <c r="B533">
        <v>82.79</v>
      </c>
      <c r="C533">
        <v>43.62</v>
      </c>
      <c r="D533">
        <v>37.9</v>
      </c>
    </row>
    <row r="534" spans="1:4" x14ac:dyDescent="0.25">
      <c r="A534" s="2">
        <v>45176</v>
      </c>
      <c r="B534">
        <v>82.05</v>
      </c>
      <c r="C534">
        <v>42.91</v>
      </c>
      <c r="D534">
        <v>37.909999999999997</v>
      </c>
    </row>
    <row r="535" spans="1:4" x14ac:dyDescent="0.25">
      <c r="A535" s="2">
        <v>45177</v>
      </c>
      <c r="B535">
        <v>80.650000000000006</v>
      </c>
      <c r="C535">
        <v>42.21</v>
      </c>
      <c r="D535">
        <v>37.96</v>
      </c>
    </row>
    <row r="536" spans="1:4" x14ac:dyDescent="0.25">
      <c r="A536" s="2">
        <v>45178</v>
      </c>
      <c r="B536" t="e">
        <v>#N/A</v>
      </c>
      <c r="C536" t="e">
        <v>#N/A</v>
      </c>
      <c r="D536" t="e">
        <v>#N/A</v>
      </c>
    </row>
    <row r="537" spans="1:4" x14ac:dyDescent="0.25">
      <c r="A537" s="2">
        <v>45179</v>
      </c>
      <c r="B537" t="e">
        <v>#N/A</v>
      </c>
      <c r="C537" t="e">
        <v>#N/A</v>
      </c>
      <c r="D537" t="e">
        <v>#N/A</v>
      </c>
    </row>
    <row r="538" spans="1:4" x14ac:dyDescent="0.25">
      <c r="A538" s="2">
        <v>45180</v>
      </c>
      <c r="B538">
        <v>80.8</v>
      </c>
      <c r="C538">
        <v>40.450000000000003</v>
      </c>
      <c r="D538">
        <v>38.18</v>
      </c>
    </row>
    <row r="539" spans="1:4" x14ac:dyDescent="0.25">
      <c r="A539" s="2">
        <v>45181</v>
      </c>
      <c r="B539">
        <v>80.23</v>
      </c>
      <c r="C539">
        <v>39.35</v>
      </c>
      <c r="D539">
        <v>38.31</v>
      </c>
    </row>
    <row r="540" spans="1:4" x14ac:dyDescent="0.25">
      <c r="A540" s="2">
        <v>45182</v>
      </c>
      <c r="B540">
        <v>82.15</v>
      </c>
      <c r="C540">
        <v>39.03</v>
      </c>
      <c r="D540">
        <v>38.340000000000003</v>
      </c>
    </row>
    <row r="541" spans="1:4" x14ac:dyDescent="0.25">
      <c r="A541" s="2">
        <v>45183</v>
      </c>
      <c r="B541">
        <v>82.23</v>
      </c>
      <c r="C541">
        <v>39.01</v>
      </c>
      <c r="D541">
        <v>38.4</v>
      </c>
    </row>
    <row r="542" spans="1:4" x14ac:dyDescent="0.25">
      <c r="A542" s="2">
        <v>45184</v>
      </c>
      <c r="B542">
        <v>81.439989999999995</v>
      </c>
      <c r="C542">
        <v>38.32</v>
      </c>
      <c r="D542">
        <v>38.21</v>
      </c>
    </row>
    <row r="543" spans="1:4" x14ac:dyDescent="0.25">
      <c r="A543" s="2">
        <v>45185</v>
      </c>
      <c r="B543" t="e">
        <v>#N/A</v>
      </c>
      <c r="C543" t="e">
        <v>#N/A</v>
      </c>
      <c r="D543" t="e">
        <v>#N/A</v>
      </c>
    </row>
    <row r="544" spans="1:4" x14ac:dyDescent="0.25">
      <c r="A544" s="2">
        <v>45186</v>
      </c>
      <c r="B544" t="e">
        <v>#N/A</v>
      </c>
      <c r="C544" t="e">
        <v>#N/A</v>
      </c>
      <c r="D544" t="e">
        <v>#N/A</v>
      </c>
    </row>
    <row r="545" spans="1:4" x14ac:dyDescent="0.25">
      <c r="A545" s="2">
        <v>45187</v>
      </c>
      <c r="B545">
        <v>79.989999999999995</v>
      </c>
      <c r="C545">
        <v>36.619999999999997</v>
      </c>
      <c r="D545">
        <v>37.909999999999997</v>
      </c>
    </row>
    <row r="546" spans="1:4" x14ac:dyDescent="0.25">
      <c r="A546" s="2">
        <v>45188</v>
      </c>
      <c r="B546">
        <v>80.36</v>
      </c>
      <c r="C546">
        <v>36.57</v>
      </c>
      <c r="D546">
        <v>38.020000000000003</v>
      </c>
    </row>
    <row r="547" spans="1:4" x14ac:dyDescent="0.25">
      <c r="A547" s="2">
        <v>45189</v>
      </c>
      <c r="B547">
        <v>81.92</v>
      </c>
      <c r="C547">
        <v>35.68</v>
      </c>
      <c r="D547">
        <v>38.1</v>
      </c>
    </row>
    <row r="548" spans="1:4" x14ac:dyDescent="0.25">
      <c r="A548" s="2">
        <v>45190</v>
      </c>
      <c r="B548">
        <v>83.23</v>
      </c>
      <c r="C548">
        <v>34.229999999999997</v>
      </c>
      <c r="D548">
        <v>38.020000000000003</v>
      </c>
    </row>
    <row r="549" spans="1:4" x14ac:dyDescent="0.25">
      <c r="A549" s="2">
        <v>45191</v>
      </c>
      <c r="B549">
        <v>84.56</v>
      </c>
      <c r="C549">
        <v>36.619999999999997</v>
      </c>
      <c r="D549">
        <v>38.119999999999997</v>
      </c>
    </row>
    <row r="550" spans="1:4" x14ac:dyDescent="0.25">
      <c r="A550" s="2">
        <v>45192</v>
      </c>
      <c r="B550" t="e">
        <v>#N/A</v>
      </c>
      <c r="C550" t="e">
        <v>#N/A</v>
      </c>
      <c r="D550" t="e">
        <v>#N/A</v>
      </c>
    </row>
    <row r="551" spans="1:4" x14ac:dyDescent="0.25">
      <c r="A551" s="2">
        <v>45193</v>
      </c>
      <c r="B551" t="e">
        <v>#N/A</v>
      </c>
      <c r="C551" t="e">
        <v>#N/A</v>
      </c>
      <c r="D551" t="e">
        <v>#N/A</v>
      </c>
    </row>
    <row r="552" spans="1:4" x14ac:dyDescent="0.25">
      <c r="A552" s="2">
        <v>45194</v>
      </c>
      <c r="B552">
        <v>84.37</v>
      </c>
      <c r="C552">
        <v>35.869999999999997</v>
      </c>
      <c r="D552">
        <v>37.869999999999997</v>
      </c>
    </row>
    <row r="553" spans="1:4" x14ac:dyDescent="0.25">
      <c r="A553" s="2">
        <v>45195</v>
      </c>
      <c r="B553">
        <v>82.92</v>
      </c>
      <c r="C553">
        <v>35.700000000000003</v>
      </c>
      <c r="D553">
        <v>37.65</v>
      </c>
    </row>
    <row r="554" spans="1:4" x14ac:dyDescent="0.25">
      <c r="A554" s="2">
        <v>45196</v>
      </c>
      <c r="B554">
        <v>82.29</v>
      </c>
      <c r="C554">
        <v>36.270000000000003</v>
      </c>
      <c r="D554">
        <v>37.51</v>
      </c>
    </row>
    <row r="555" spans="1:4" x14ac:dyDescent="0.25">
      <c r="A555" s="2">
        <v>45197</v>
      </c>
      <c r="B555">
        <v>82.71</v>
      </c>
      <c r="C555">
        <v>36.78</v>
      </c>
      <c r="D555">
        <v>37.270000000000003</v>
      </c>
    </row>
    <row r="556" spans="1:4" x14ac:dyDescent="0.25">
      <c r="A556" s="2">
        <v>45198</v>
      </c>
      <c r="B556">
        <v>81.67</v>
      </c>
      <c r="C556">
        <v>39.200000000000003</v>
      </c>
      <c r="D556">
        <v>37.409999999999997</v>
      </c>
    </row>
    <row r="557" spans="1:4" x14ac:dyDescent="0.25">
      <c r="A557" s="2">
        <v>45199</v>
      </c>
      <c r="B557" t="e">
        <v>#N/A</v>
      </c>
      <c r="C557" t="e">
        <v>#N/A</v>
      </c>
      <c r="D557" t="e">
        <v>#N/A</v>
      </c>
    </row>
    <row r="558" spans="1:4" x14ac:dyDescent="0.25">
      <c r="A558" s="2">
        <v>45200</v>
      </c>
      <c r="B558" t="e">
        <v>#N/A</v>
      </c>
      <c r="C558" t="e">
        <v>#N/A</v>
      </c>
      <c r="D558" t="e">
        <v>#N/A</v>
      </c>
    </row>
    <row r="559" spans="1:4" x14ac:dyDescent="0.25">
      <c r="A559" s="2">
        <v>45201</v>
      </c>
      <c r="B559">
        <v>80.8</v>
      </c>
      <c r="C559">
        <v>39.64</v>
      </c>
      <c r="D559">
        <v>37.479999999999997</v>
      </c>
    </row>
    <row r="560" spans="1:4" x14ac:dyDescent="0.25">
      <c r="A560" s="2">
        <v>45202</v>
      </c>
      <c r="B560">
        <v>79.650000000000006</v>
      </c>
      <c r="C560">
        <v>41.51</v>
      </c>
      <c r="D560">
        <v>37.58</v>
      </c>
    </row>
    <row r="561" spans="1:4" x14ac:dyDescent="0.25">
      <c r="A561" s="2">
        <v>45203</v>
      </c>
      <c r="B561">
        <v>81.67</v>
      </c>
      <c r="C561">
        <v>41.18</v>
      </c>
      <c r="D561">
        <v>37.299999999999997</v>
      </c>
    </row>
    <row r="562" spans="1:4" x14ac:dyDescent="0.25">
      <c r="A562" s="2">
        <v>45204</v>
      </c>
      <c r="B562">
        <v>80.509990000000002</v>
      </c>
      <c r="C562">
        <v>41.67</v>
      </c>
      <c r="D562">
        <v>37.380000000000003</v>
      </c>
    </row>
    <row r="563" spans="1:4" x14ac:dyDescent="0.25">
      <c r="A563" s="2">
        <v>45205</v>
      </c>
      <c r="B563">
        <v>80.459999999999994</v>
      </c>
      <c r="C563">
        <v>43.83</v>
      </c>
      <c r="D563">
        <v>37.5</v>
      </c>
    </row>
    <row r="564" spans="1:4" x14ac:dyDescent="0.25">
      <c r="A564" s="2">
        <v>45206</v>
      </c>
      <c r="B564" t="e">
        <v>#N/A</v>
      </c>
      <c r="C564" t="e">
        <v>#N/A</v>
      </c>
      <c r="D564" t="e">
        <v>#N/A</v>
      </c>
    </row>
    <row r="565" spans="1:4" x14ac:dyDescent="0.25">
      <c r="A565" s="2">
        <v>45207</v>
      </c>
      <c r="B565" t="e">
        <v>#N/A</v>
      </c>
      <c r="C565" t="e">
        <v>#N/A</v>
      </c>
      <c r="D565" t="e">
        <v>#N/A</v>
      </c>
    </row>
    <row r="566" spans="1:4" x14ac:dyDescent="0.25">
      <c r="A566" s="2">
        <v>45208</v>
      </c>
      <c r="B566">
        <v>81.75</v>
      </c>
      <c r="C566">
        <v>44.37</v>
      </c>
      <c r="D566">
        <v>37.369999999999997</v>
      </c>
    </row>
    <row r="567" spans="1:4" x14ac:dyDescent="0.25">
      <c r="A567" s="2">
        <v>45209</v>
      </c>
      <c r="B567">
        <v>84.82</v>
      </c>
      <c r="C567">
        <v>48.46</v>
      </c>
      <c r="D567">
        <v>37.049999999999997</v>
      </c>
    </row>
    <row r="568" spans="1:4" x14ac:dyDescent="0.25">
      <c r="A568" s="2">
        <v>45210</v>
      </c>
      <c r="B568">
        <v>84.12</v>
      </c>
      <c r="C568">
        <v>49.5</v>
      </c>
      <c r="D568">
        <v>37.049999999999997</v>
      </c>
    </row>
    <row r="569" spans="1:4" x14ac:dyDescent="0.25">
      <c r="A569" s="2">
        <v>45211</v>
      </c>
      <c r="B569">
        <v>85.23</v>
      </c>
      <c r="C569">
        <v>49.64</v>
      </c>
      <c r="D569">
        <v>36.99</v>
      </c>
    </row>
    <row r="570" spans="1:4" x14ac:dyDescent="0.25">
      <c r="A570" s="2">
        <v>45212</v>
      </c>
      <c r="B570">
        <v>85.95</v>
      </c>
      <c r="C570">
        <v>51.89</v>
      </c>
      <c r="D570">
        <v>36.96</v>
      </c>
    </row>
    <row r="571" spans="1:4" x14ac:dyDescent="0.25">
      <c r="A571" s="2">
        <v>45213</v>
      </c>
      <c r="B571" t="e">
        <v>#N/A</v>
      </c>
      <c r="C571" t="e">
        <v>#N/A</v>
      </c>
      <c r="D571" t="e">
        <v>#N/A</v>
      </c>
    </row>
    <row r="572" spans="1:4" x14ac:dyDescent="0.25">
      <c r="A572" s="2">
        <v>45214</v>
      </c>
      <c r="B572" t="e">
        <v>#N/A</v>
      </c>
      <c r="C572" t="e">
        <v>#N/A</v>
      </c>
      <c r="D572" t="e">
        <v>#N/A</v>
      </c>
    </row>
    <row r="573" spans="1:4" x14ac:dyDescent="0.25">
      <c r="A573" s="2">
        <v>45215</v>
      </c>
      <c r="B573">
        <v>83.35</v>
      </c>
      <c r="C573">
        <v>51.08</v>
      </c>
      <c r="D573">
        <v>36.96</v>
      </c>
    </row>
    <row r="574" spans="1:4" x14ac:dyDescent="0.25">
      <c r="A574" s="2">
        <v>45216</v>
      </c>
      <c r="B574">
        <v>82.55</v>
      </c>
      <c r="C574">
        <v>48.71</v>
      </c>
      <c r="D574">
        <v>36.89</v>
      </c>
    </row>
    <row r="575" spans="1:4" x14ac:dyDescent="0.25">
      <c r="A575" s="2">
        <v>45217</v>
      </c>
      <c r="B575">
        <v>81.86</v>
      </c>
      <c r="C575">
        <v>45.43</v>
      </c>
      <c r="D575">
        <v>36.99</v>
      </c>
    </row>
    <row r="576" spans="1:4" x14ac:dyDescent="0.25">
      <c r="A576" s="2">
        <v>45218</v>
      </c>
      <c r="B576">
        <v>81.759990000000002</v>
      </c>
      <c r="C576">
        <v>42.96</v>
      </c>
      <c r="D576">
        <v>37.24</v>
      </c>
    </row>
    <row r="577" spans="1:4" x14ac:dyDescent="0.25">
      <c r="A577" s="2">
        <v>45219</v>
      </c>
      <c r="B577">
        <v>81.41</v>
      </c>
      <c r="C577">
        <v>42.68</v>
      </c>
      <c r="D577">
        <v>37.44</v>
      </c>
    </row>
    <row r="578" spans="1:4" x14ac:dyDescent="0.25">
      <c r="A578" s="2">
        <v>45220</v>
      </c>
      <c r="B578" t="e">
        <v>#N/A</v>
      </c>
      <c r="C578" t="e">
        <v>#N/A</v>
      </c>
      <c r="D578" t="e">
        <v>#N/A</v>
      </c>
    </row>
    <row r="579" spans="1:4" x14ac:dyDescent="0.25">
      <c r="A579" s="2">
        <v>45221</v>
      </c>
      <c r="B579" t="e">
        <v>#N/A</v>
      </c>
      <c r="C579" t="e">
        <v>#N/A</v>
      </c>
      <c r="D579" t="e">
        <v>#N/A</v>
      </c>
    </row>
    <row r="580" spans="1:4" x14ac:dyDescent="0.25">
      <c r="A580" s="2">
        <v>45222</v>
      </c>
      <c r="B580">
        <v>80.5</v>
      </c>
      <c r="C580">
        <v>41.47</v>
      </c>
      <c r="D580">
        <v>37.49</v>
      </c>
    </row>
    <row r="581" spans="1:4" x14ac:dyDescent="0.25">
      <c r="A581" s="2">
        <v>45223</v>
      </c>
      <c r="B581">
        <v>80.58</v>
      </c>
      <c r="C581">
        <v>40.57</v>
      </c>
      <c r="D581">
        <v>37.68</v>
      </c>
    </row>
    <row r="582" spans="1:4" x14ac:dyDescent="0.25">
      <c r="A582" s="2">
        <v>45224</v>
      </c>
      <c r="B582">
        <v>79.92</v>
      </c>
      <c r="C582">
        <v>39.14</v>
      </c>
      <c r="D582">
        <v>38.270000000000003</v>
      </c>
    </row>
    <row r="583" spans="1:4" x14ac:dyDescent="0.25">
      <c r="A583" s="2">
        <v>45225</v>
      </c>
      <c r="B583">
        <v>79.650000000000006</v>
      </c>
      <c r="C583">
        <v>38.6</v>
      </c>
      <c r="D583">
        <v>38.47</v>
      </c>
    </row>
    <row r="584" spans="1:4" x14ac:dyDescent="0.25">
      <c r="A584" s="2">
        <v>45226</v>
      </c>
      <c r="B584">
        <v>79.349999999999994</v>
      </c>
      <c r="C584">
        <v>37.53</v>
      </c>
      <c r="D584">
        <v>38.49</v>
      </c>
    </row>
    <row r="585" spans="1:4" x14ac:dyDescent="0.25">
      <c r="A585" s="2">
        <v>45227</v>
      </c>
      <c r="B585" t="e">
        <v>#N/A</v>
      </c>
      <c r="C585" t="e">
        <v>#N/A</v>
      </c>
      <c r="D585" t="e">
        <v>#N/A</v>
      </c>
    </row>
    <row r="586" spans="1:4" x14ac:dyDescent="0.25">
      <c r="A586" s="2">
        <v>45228</v>
      </c>
      <c r="B586" t="e">
        <v>#N/A</v>
      </c>
      <c r="C586" t="e">
        <v>#N/A</v>
      </c>
      <c r="D586" t="e">
        <v>#N/A</v>
      </c>
    </row>
    <row r="587" spans="1:4" x14ac:dyDescent="0.25">
      <c r="A587" s="2">
        <v>45229</v>
      </c>
      <c r="B587">
        <v>78.72</v>
      </c>
      <c r="C587">
        <v>37.549999999999997</v>
      </c>
      <c r="D587">
        <v>38.75</v>
      </c>
    </row>
    <row r="588" spans="1:4" x14ac:dyDescent="0.25">
      <c r="A588" s="2">
        <v>45230</v>
      </c>
      <c r="B588">
        <v>79.05</v>
      </c>
      <c r="C588">
        <v>39.1</v>
      </c>
      <c r="D588">
        <v>38.630000000000003</v>
      </c>
    </row>
    <row r="589" spans="1:4" x14ac:dyDescent="0.25">
      <c r="A589" s="2">
        <v>45231</v>
      </c>
      <c r="B589">
        <v>78.540000000000006</v>
      </c>
      <c r="C589">
        <v>38.75</v>
      </c>
      <c r="D589">
        <v>38.67</v>
      </c>
    </row>
    <row r="590" spans="1:4" x14ac:dyDescent="0.25">
      <c r="A590" s="2">
        <v>45232</v>
      </c>
      <c r="B590">
        <v>78.61</v>
      </c>
      <c r="C590">
        <v>36.99</v>
      </c>
      <c r="D590">
        <v>39.130000000000003</v>
      </c>
    </row>
    <row r="591" spans="1:4" x14ac:dyDescent="0.25">
      <c r="A591" s="2">
        <v>45233</v>
      </c>
      <c r="B591">
        <v>77.64</v>
      </c>
      <c r="C591">
        <v>37.69</v>
      </c>
      <c r="D591">
        <v>39.409999999999997</v>
      </c>
    </row>
    <row r="592" spans="1:4" x14ac:dyDescent="0.25">
      <c r="A592" s="2">
        <v>45234</v>
      </c>
      <c r="B592" t="e">
        <v>#N/A</v>
      </c>
      <c r="C592" t="e">
        <v>#N/A</v>
      </c>
      <c r="D592" t="e">
        <v>#N/A</v>
      </c>
    </row>
    <row r="593" spans="1:4" x14ac:dyDescent="0.25">
      <c r="A593" s="2">
        <v>45235</v>
      </c>
      <c r="B593" t="e">
        <v>#N/A</v>
      </c>
      <c r="C593" t="e">
        <v>#N/A</v>
      </c>
      <c r="D593" t="e">
        <v>#N/A</v>
      </c>
    </row>
    <row r="594" spans="1:4" x14ac:dyDescent="0.25">
      <c r="A594" s="2">
        <v>45236</v>
      </c>
      <c r="B594">
        <v>75.84</v>
      </c>
      <c r="C594">
        <v>38.479999999999997</v>
      </c>
      <c r="D594">
        <v>39.299999999999997</v>
      </c>
    </row>
    <row r="595" spans="1:4" x14ac:dyDescent="0.25">
      <c r="A595" s="2">
        <v>45237</v>
      </c>
      <c r="B595">
        <v>75.25</v>
      </c>
      <c r="C595">
        <v>41.15</v>
      </c>
      <c r="D595">
        <v>39.130000000000003</v>
      </c>
    </row>
    <row r="596" spans="1:4" x14ac:dyDescent="0.25">
      <c r="A596" s="2">
        <v>45238</v>
      </c>
      <c r="B596">
        <v>75.7</v>
      </c>
      <c r="C596">
        <v>42.95</v>
      </c>
      <c r="D596">
        <v>39</v>
      </c>
    </row>
    <row r="597" spans="1:4" x14ac:dyDescent="0.25">
      <c r="A597" s="2">
        <v>45239</v>
      </c>
      <c r="B597">
        <v>77.38</v>
      </c>
      <c r="C597">
        <v>44.02</v>
      </c>
      <c r="D597">
        <v>38.94</v>
      </c>
    </row>
    <row r="598" spans="1:4" x14ac:dyDescent="0.25">
      <c r="A598" s="2">
        <v>45240</v>
      </c>
      <c r="B598">
        <v>78.7</v>
      </c>
      <c r="C598">
        <v>44.62</v>
      </c>
      <c r="D598">
        <v>38.99</v>
      </c>
    </row>
    <row r="599" spans="1:4" x14ac:dyDescent="0.25">
      <c r="A599" s="2">
        <v>45241</v>
      </c>
      <c r="B599" t="e">
        <v>#N/A</v>
      </c>
      <c r="C599" t="e">
        <v>#N/A</v>
      </c>
      <c r="D599" t="e">
        <v>#N/A</v>
      </c>
    </row>
    <row r="600" spans="1:4" x14ac:dyDescent="0.25">
      <c r="A600" s="2">
        <v>45242</v>
      </c>
      <c r="B600" t="e">
        <v>#N/A</v>
      </c>
      <c r="C600" t="e">
        <v>#N/A</v>
      </c>
      <c r="D600" t="e">
        <v>#N/A</v>
      </c>
    </row>
    <row r="601" spans="1:4" x14ac:dyDescent="0.25">
      <c r="A601" s="2">
        <v>45243</v>
      </c>
      <c r="B601">
        <v>77.48</v>
      </c>
      <c r="C601">
        <v>40.85</v>
      </c>
      <c r="D601">
        <v>39.03</v>
      </c>
    </row>
    <row r="602" spans="1:4" x14ac:dyDescent="0.25">
      <c r="A602" s="2">
        <v>45244</v>
      </c>
      <c r="B602">
        <v>78.63</v>
      </c>
      <c r="C602">
        <v>41.29</v>
      </c>
      <c r="D602">
        <v>39.130000000000003</v>
      </c>
    </row>
    <row r="603" spans="1:4" x14ac:dyDescent="0.25">
      <c r="A603" s="2">
        <v>45245</v>
      </c>
      <c r="B603">
        <v>79.739999999999995</v>
      </c>
      <c r="C603">
        <v>42</v>
      </c>
      <c r="D603">
        <v>39.32</v>
      </c>
    </row>
    <row r="604" spans="1:4" x14ac:dyDescent="0.25">
      <c r="A604" s="2">
        <v>45246</v>
      </c>
      <c r="B604">
        <v>77.009990000000002</v>
      </c>
      <c r="C604">
        <v>41.51</v>
      </c>
      <c r="D604">
        <v>39.76</v>
      </c>
    </row>
    <row r="605" spans="1:4" x14ac:dyDescent="0.25">
      <c r="A605" s="2">
        <v>45247</v>
      </c>
      <c r="B605">
        <v>76.55</v>
      </c>
      <c r="C605">
        <v>42.27</v>
      </c>
      <c r="D605">
        <v>39.76</v>
      </c>
    </row>
    <row r="606" spans="1:4" x14ac:dyDescent="0.25">
      <c r="A606" s="2">
        <v>45248</v>
      </c>
      <c r="B606" t="e">
        <v>#N/A</v>
      </c>
      <c r="C606" t="e">
        <v>#N/A</v>
      </c>
      <c r="D606" t="e">
        <v>#N/A</v>
      </c>
    </row>
    <row r="607" spans="1:4" x14ac:dyDescent="0.25">
      <c r="A607" s="2">
        <v>45249</v>
      </c>
      <c r="B607" t="e">
        <v>#N/A</v>
      </c>
      <c r="C607" t="e">
        <v>#N/A</v>
      </c>
      <c r="D607" t="e">
        <v>#N/A</v>
      </c>
    </row>
    <row r="608" spans="1:4" x14ac:dyDescent="0.25">
      <c r="A608" s="2">
        <v>45250</v>
      </c>
      <c r="B608">
        <v>76.61</v>
      </c>
      <c r="C608">
        <v>42.28</v>
      </c>
      <c r="D608">
        <v>39.380000000000003</v>
      </c>
    </row>
    <row r="609" spans="1:4" x14ac:dyDescent="0.25">
      <c r="A609" s="2">
        <v>45251</v>
      </c>
      <c r="B609">
        <v>75.37</v>
      </c>
      <c r="C609">
        <v>43.67</v>
      </c>
      <c r="D609">
        <v>39.32</v>
      </c>
    </row>
    <row r="610" spans="1:4" x14ac:dyDescent="0.25">
      <c r="A610" s="2">
        <v>45252</v>
      </c>
      <c r="B610">
        <v>75.189989999999995</v>
      </c>
      <c r="C610">
        <v>43.65</v>
      </c>
      <c r="D610">
        <v>39.74</v>
      </c>
    </row>
    <row r="611" spans="1:4" x14ac:dyDescent="0.25">
      <c r="A611" s="2">
        <v>45253</v>
      </c>
      <c r="B611">
        <v>76.59</v>
      </c>
      <c r="C611">
        <v>45.26</v>
      </c>
      <c r="D611">
        <v>39.74</v>
      </c>
    </row>
    <row r="612" spans="1:4" x14ac:dyDescent="0.25">
      <c r="A612" s="2">
        <v>45254</v>
      </c>
      <c r="B612">
        <v>76.599999999999994</v>
      </c>
      <c r="C612">
        <v>46.06</v>
      </c>
      <c r="D612">
        <v>39.61</v>
      </c>
    </row>
    <row r="613" spans="1:4" x14ac:dyDescent="0.25">
      <c r="A613" s="2">
        <v>45255</v>
      </c>
      <c r="B613" t="e">
        <v>#N/A</v>
      </c>
      <c r="C613" t="e">
        <v>#N/A</v>
      </c>
      <c r="D613" t="e">
        <v>#N/A</v>
      </c>
    </row>
    <row r="614" spans="1:4" x14ac:dyDescent="0.25">
      <c r="A614" s="2">
        <v>45256</v>
      </c>
      <c r="B614" t="e">
        <v>#N/A</v>
      </c>
      <c r="C614" t="e">
        <v>#N/A</v>
      </c>
      <c r="D614" t="e">
        <v>#N/A</v>
      </c>
    </row>
    <row r="615" spans="1:4" x14ac:dyDescent="0.25">
      <c r="A615" s="2">
        <v>45257</v>
      </c>
      <c r="B615">
        <v>73.63</v>
      </c>
      <c r="C615">
        <v>43.04</v>
      </c>
      <c r="D615">
        <v>39.6</v>
      </c>
    </row>
    <row r="616" spans="1:4" x14ac:dyDescent="0.25">
      <c r="A616" s="2">
        <v>45258</v>
      </c>
      <c r="B616">
        <v>72.959999999999994</v>
      </c>
      <c r="C616">
        <v>42.87</v>
      </c>
      <c r="D616">
        <v>39.54</v>
      </c>
    </row>
    <row r="617" spans="1:4" x14ac:dyDescent="0.25">
      <c r="A617" s="2">
        <v>45259</v>
      </c>
      <c r="B617">
        <v>71.02</v>
      </c>
      <c r="C617">
        <v>41.58</v>
      </c>
      <c r="D617">
        <v>39.450000000000003</v>
      </c>
    </row>
    <row r="618" spans="1:4" x14ac:dyDescent="0.25">
      <c r="A618" s="2">
        <v>45260</v>
      </c>
      <c r="B618">
        <v>70.81</v>
      </c>
      <c r="C618">
        <v>40.590000000000003</v>
      </c>
      <c r="D618">
        <v>39.35</v>
      </c>
    </row>
    <row r="619" spans="1:4" x14ac:dyDescent="0.25">
      <c r="A619" s="2">
        <v>45261</v>
      </c>
      <c r="B619">
        <v>72.489999999999995</v>
      </c>
      <c r="C619">
        <v>38.49</v>
      </c>
      <c r="D619">
        <v>39.46</v>
      </c>
    </row>
    <row r="620" spans="1:4" x14ac:dyDescent="0.25">
      <c r="A620" s="2">
        <v>45262</v>
      </c>
      <c r="B620" t="e">
        <v>#N/A</v>
      </c>
      <c r="C620" t="e">
        <v>#N/A</v>
      </c>
      <c r="D620" t="e">
        <v>#N/A</v>
      </c>
    </row>
    <row r="621" spans="1:4" x14ac:dyDescent="0.25">
      <c r="A621" s="2">
        <v>45263</v>
      </c>
      <c r="B621" t="e">
        <v>#N/A</v>
      </c>
      <c r="C621" t="e">
        <v>#N/A</v>
      </c>
      <c r="D621" t="e">
        <v>#N/A</v>
      </c>
    </row>
    <row r="622" spans="1:4" x14ac:dyDescent="0.25">
      <c r="A622" s="2">
        <v>45264</v>
      </c>
      <c r="B622">
        <v>70.37</v>
      </c>
      <c r="C622">
        <v>37.270000000000003</v>
      </c>
      <c r="D622">
        <v>39.54</v>
      </c>
    </row>
    <row r="623" spans="1:4" x14ac:dyDescent="0.25">
      <c r="A623" s="2">
        <v>45265</v>
      </c>
      <c r="B623">
        <v>68.64</v>
      </c>
      <c r="C623">
        <v>35.33</v>
      </c>
      <c r="D623">
        <v>39.69</v>
      </c>
    </row>
    <row r="624" spans="1:4" x14ac:dyDescent="0.25">
      <c r="A624" s="2">
        <v>45266</v>
      </c>
      <c r="B624">
        <v>68.819999999999993</v>
      </c>
      <c r="C624">
        <v>33.159999999999997</v>
      </c>
      <c r="D624">
        <v>39.549999999999997</v>
      </c>
    </row>
    <row r="625" spans="1:4" x14ac:dyDescent="0.25">
      <c r="A625" s="2">
        <v>45267</v>
      </c>
      <c r="B625">
        <v>69.650000000000006</v>
      </c>
      <c r="C625">
        <v>33.35</v>
      </c>
      <c r="D625">
        <v>39.64</v>
      </c>
    </row>
    <row r="626" spans="1:4" x14ac:dyDescent="0.25">
      <c r="A626" s="2">
        <v>45268</v>
      </c>
      <c r="B626">
        <v>68.63</v>
      </c>
      <c r="C626">
        <v>32.56</v>
      </c>
      <c r="D626">
        <v>39.880000000000003</v>
      </c>
    </row>
    <row r="627" spans="1:4" x14ac:dyDescent="0.25">
      <c r="A627" s="2">
        <v>45269</v>
      </c>
      <c r="B627" t="e">
        <v>#N/A</v>
      </c>
      <c r="C627" t="e">
        <v>#N/A</v>
      </c>
      <c r="D627" t="e">
        <v>#N/A</v>
      </c>
    </row>
    <row r="628" spans="1:4" x14ac:dyDescent="0.25">
      <c r="A628" s="2">
        <v>45270</v>
      </c>
      <c r="B628" t="e">
        <v>#N/A</v>
      </c>
      <c r="C628" t="e">
        <v>#N/A</v>
      </c>
      <c r="D628" t="e">
        <v>#N/A</v>
      </c>
    </row>
    <row r="629" spans="1:4" x14ac:dyDescent="0.25">
      <c r="A629" s="2">
        <v>45271</v>
      </c>
      <c r="B629">
        <v>67.28</v>
      </c>
      <c r="C629">
        <v>33.270000000000003</v>
      </c>
      <c r="D629">
        <v>40.06</v>
      </c>
    </row>
    <row r="630" spans="1:4" x14ac:dyDescent="0.25">
      <c r="A630" s="2">
        <v>45272</v>
      </c>
      <c r="B630">
        <v>68.209999999999994</v>
      </c>
      <c r="C630">
        <v>33.520000000000003</v>
      </c>
      <c r="D630">
        <v>40.15</v>
      </c>
    </row>
    <row r="631" spans="1:4" x14ac:dyDescent="0.25">
      <c r="A631" s="2">
        <v>45273</v>
      </c>
      <c r="B631">
        <v>68.900000000000006</v>
      </c>
      <c r="C631">
        <v>34.25</v>
      </c>
      <c r="D631">
        <v>40.299999999999997</v>
      </c>
    </row>
    <row r="632" spans="1:4" x14ac:dyDescent="0.25">
      <c r="A632" s="2">
        <v>45274</v>
      </c>
      <c r="B632">
        <v>66.790000000000006</v>
      </c>
      <c r="C632">
        <v>33.340000000000003</v>
      </c>
      <c r="D632">
        <v>40.409999999999997</v>
      </c>
    </row>
    <row r="633" spans="1:4" x14ac:dyDescent="0.25">
      <c r="A633" s="2">
        <v>45275</v>
      </c>
      <c r="B633">
        <v>66.349999999999994</v>
      </c>
      <c r="C633">
        <v>34.130000000000003</v>
      </c>
      <c r="D633">
        <v>40.130000000000003</v>
      </c>
    </row>
    <row r="634" spans="1:4" x14ac:dyDescent="0.25">
      <c r="A634" s="2">
        <v>45276</v>
      </c>
      <c r="B634" t="e">
        <v>#N/A</v>
      </c>
      <c r="C634" t="e">
        <v>#N/A</v>
      </c>
      <c r="D634" t="e">
        <v>#N/A</v>
      </c>
    </row>
    <row r="635" spans="1:4" x14ac:dyDescent="0.25">
      <c r="A635" s="2">
        <v>45277</v>
      </c>
      <c r="B635" t="e">
        <v>#N/A</v>
      </c>
      <c r="C635" t="e">
        <v>#N/A</v>
      </c>
      <c r="D635" t="e">
        <v>#N/A</v>
      </c>
    </row>
    <row r="636" spans="1:4" x14ac:dyDescent="0.25">
      <c r="A636" s="2">
        <v>45278</v>
      </c>
      <c r="B636">
        <v>69.08</v>
      </c>
      <c r="C636">
        <v>35.22</v>
      </c>
      <c r="D636">
        <v>40.22</v>
      </c>
    </row>
    <row r="637" spans="1:4" x14ac:dyDescent="0.25">
      <c r="A637" s="2">
        <v>45279</v>
      </c>
      <c r="B637">
        <v>69.650000000000006</v>
      </c>
      <c r="C637">
        <v>38.159999999999997</v>
      </c>
      <c r="D637">
        <v>39.93</v>
      </c>
    </row>
    <row r="638" spans="1:4" x14ac:dyDescent="0.25">
      <c r="A638" s="2">
        <v>45280</v>
      </c>
      <c r="B638">
        <v>73.37</v>
      </c>
      <c r="C638">
        <v>41.17</v>
      </c>
      <c r="D638">
        <v>39.9</v>
      </c>
    </row>
    <row r="639" spans="1:4" x14ac:dyDescent="0.25">
      <c r="A639" s="2">
        <v>45281</v>
      </c>
      <c r="B639">
        <v>75.650000000000006</v>
      </c>
      <c r="C639">
        <v>41.32</v>
      </c>
      <c r="D639">
        <v>40.020000000000003</v>
      </c>
    </row>
    <row r="640" spans="1:4" x14ac:dyDescent="0.25">
      <c r="A640" s="2">
        <v>45282</v>
      </c>
      <c r="B640">
        <v>76.64</v>
      </c>
      <c r="C640">
        <v>41.01</v>
      </c>
      <c r="D640">
        <v>40.31</v>
      </c>
    </row>
    <row r="641" spans="1:4" x14ac:dyDescent="0.25">
      <c r="A641" s="2">
        <v>45283</v>
      </c>
      <c r="B641" t="e">
        <v>#N/A</v>
      </c>
      <c r="C641" t="e">
        <v>#N/A</v>
      </c>
      <c r="D641" t="e">
        <v>#N/A</v>
      </c>
    </row>
    <row r="642" spans="1:4" x14ac:dyDescent="0.25">
      <c r="A642" s="2">
        <v>45284</v>
      </c>
      <c r="B642" t="e">
        <v>#N/A</v>
      </c>
      <c r="C642" t="e">
        <v>#N/A</v>
      </c>
      <c r="D642" t="e">
        <v>#N/A</v>
      </c>
    </row>
    <row r="643" spans="1:4" x14ac:dyDescent="0.25">
      <c r="A643" s="2">
        <v>45285</v>
      </c>
      <c r="B643" t="e">
        <v>#N/A</v>
      </c>
      <c r="C643" t="e">
        <v>#N/A</v>
      </c>
      <c r="D643" t="e">
        <v>#N/A</v>
      </c>
    </row>
    <row r="644" spans="1:4" x14ac:dyDescent="0.25">
      <c r="A644" s="2">
        <v>45286</v>
      </c>
      <c r="B644">
        <v>76.64</v>
      </c>
      <c r="C644" t="e">
        <v>#N/A</v>
      </c>
      <c r="D644">
        <v>40.450000000000003</v>
      </c>
    </row>
    <row r="645" spans="1:4" x14ac:dyDescent="0.25">
      <c r="A645" s="2">
        <v>45287</v>
      </c>
      <c r="B645">
        <v>77.72</v>
      </c>
      <c r="C645">
        <v>43.01</v>
      </c>
      <c r="D645">
        <v>40.54</v>
      </c>
    </row>
    <row r="646" spans="1:4" x14ac:dyDescent="0.25">
      <c r="A646" s="2">
        <v>45288</v>
      </c>
      <c r="B646">
        <v>77.939989999999995</v>
      </c>
      <c r="C646">
        <v>44.03</v>
      </c>
      <c r="D646">
        <v>40.520000000000003</v>
      </c>
    </row>
    <row r="647" spans="1:4" x14ac:dyDescent="0.25">
      <c r="A647" s="2">
        <v>45289</v>
      </c>
      <c r="B647">
        <v>78.06</v>
      </c>
      <c r="C647">
        <v>44.07</v>
      </c>
      <c r="D647">
        <v>40.549999999999997</v>
      </c>
    </row>
    <row r="648" spans="1:4" x14ac:dyDescent="0.25">
      <c r="A648" s="2">
        <v>45290</v>
      </c>
      <c r="B648" t="e">
        <v>#N/A</v>
      </c>
      <c r="C648" t="e">
        <v>#N/A</v>
      </c>
      <c r="D648" t="e">
        <v>#N/A</v>
      </c>
    </row>
    <row r="649" spans="1:4" x14ac:dyDescent="0.25">
      <c r="A649" s="2">
        <v>45291</v>
      </c>
      <c r="B649" t="e">
        <v>#N/A</v>
      </c>
      <c r="C649" t="e">
        <v>#N/A</v>
      </c>
      <c r="D649" t="e">
        <v>#N/A</v>
      </c>
    </row>
    <row r="650" spans="1:4" x14ac:dyDescent="0.25">
      <c r="A650" s="2">
        <v>45292</v>
      </c>
      <c r="B650" t="e">
        <v>#N/A</v>
      </c>
      <c r="C650" t="e">
        <v>#N/A</v>
      </c>
      <c r="D650" t="e">
        <v>#N/A</v>
      </c>
    </row>
    <row r="651" spans="1:4" x14ac:dyDescent="0.25">
      <c r="A651" s="2">
        <v>45293</v>
      </c>
      <c r="B651">
        <v>73.83</v>
      </c>
      <c r="C651">
        <v>40.68</v>
      </c>
      <c r="D651">
        <v>40.39</v>
      </c>
    </row>
    <row r="652" spans="1:4" x14ac:dyDescent="0.25">
      <c r="A652" s="2">
        <v>45294</v>
      </c>
      <c r="B652">
        <v>75.23</v>
      </c>
      <c r="C652">
        <v>43.19</v>
      </c>
      <c r="D652">
        <v>40.409999999999997</v>
      </c>
    </row>
    <row r="653" spans="1:4" x14ac:dyDescent="0.25">
      <c r="A653" s="2">
        <v>45295</v>
      </c>
      <c r="B653">
        <v>73.66</v>
      </c>
      <c r="C653">
        <v>42.46</v>
      </c>
      <c r="D653">
        <v>40.76</v>
      </c>
    </row>
    <row r="654" spans="1:4" x14ac:dyDescent="0.25">
      <c r="A654" s="2">
        <v>45296</v>
      </c>
      <c r="B654">
        <v>74.189989999999995</v>
      </c>
      <c r="C654">
        <v>42.78</v>
      </c>
      <c r="D654">
        <v>40.99</v>
      </c>
    </row>
    <row r="655" spans="1:4" x14ac:dyDescent="0.25">
      <c r="A655" s="2">
        <v>45297</v>
      </c>
      <c r="B655" t="e">
        <v>#N/A</v>
      </c>
      <c r="C655" t="e">
        <v>#N/A</v>
      </c>
      <c r="D655" t="e">
        <v>#N/A</v>
      </c>
    </row>
    <row r="656" spans="1:4" x14ac:dyDescent="0.25">
      <c r="A656" s="2">
        <v>45298</v>
      </c>
      <c r="B656" t="e">
        <v>#N/A</v>
      </c>
      <c r="C656" t="e">
        <v>#N/A</v>
      </c>
      <c r="D656" t="e">
        <v>#N/A</v>
      </c>
    </row>
    <row r="657" spans="1:4" x14ac:dyDescent="0.25">
      <c r="A657" s="2">
        <v>45299</v>
      </c>
      <c r="B657">
        <v>70.33</v>
      </c>
      <c r="C657">
        <v>39.340000000000003</v>
      </c>
      <c r="D657">
        <v>41.5</v>
      </c>
    </row>
    <row r="658" spans="1:4" x14ac:dyDescent="0.25">
      <c r="A658" s="2">
        <v>45300</v>
      </c>
      <c r="B658">
        <v>69.86</v>
      </c>
      <c r="C658">
        <v>38.03</v>
      </c>
      <c r="D658">
        <v>41.62</v>
      </c>
    </row>
    <row r="659" spans="1:4" x14ac:dyDescent="0.25">
      <c r="A659" s="2">
        <v>45301</v>
      </c>
      <c r="B659">
        <v>67.91</v>
      </c>
      <c r="C659">
        <v>36.96</v>
      </c>
      <c r="D659">
        <v>41.52</v>
      </c>
    </row>
    <row r="660" spans="1:4" x14ac:dyDescent="0.25">
      <c r="A660" s="2">
        <v>45302</v>
      </c>
      <c r="B660">
        <v>65.92</v>
      </c>
      <c r="C660">
        <v>35.46</v>
      </c>
      <c r="D660">
        <v>41.3</v>
      </c>
    </row>
    <row r="661" spans="1:4" x14ac:dyDescent="0.25">
      <c r="A661" s="2">
        <v>45303</v>
      </c>
      <c r="B661">
        <v>63.89</v>
      </c>
      <c r="C661">
        <v>34.74</v>
      </c>
      <c r="D661">
        <v>41.17</v>
      </c>
    </row>
    <row r="662" spans="1:4" x14ac:dyDescent="0.25">
      <c r="A662" s="2">
        <v>45304</v>
      </c>
      <c r="B662" t="e">
        <v>#N/A</v>
      </c>
      <c r="C662" t="e">
        <v>#N/A</v>
      </c>
      <c r="D662" t="e">
        <v>#N/A</v>
      </c>
    </row>
    <row r="663" spans="1:4" x14ac:dyDescent="0.25">
      <c r="A663" s="2">
        <v>45305</v>
      </c>
      <c r="B663" t="e">
        <v>#N/A</v>
      </c>
      <c r="C663" t="e">
        <v>#N/A</v>
      </c>
      <c r="D663" t="e">
        <v>#N/A</v>
      </c>
    </row>
    <row r="664" spans="1:4" x14ac:dyDescent="0.25">
      <c r="A664" s="2">
        <v>45306</v>
      </c>
      <c r="B664">
        <v>65.31</v>
      </c>
      <c r="C664">
        <v>34.35</v>
      </c>
      <c r="D664">
        <v>41.17</v>
      </c>
    </row>
    <row r="665" spans="1:4" x14ac:dyDescent="0.25">
      <c r="A665" s="2">
        <v>45307</v>
      </c>
      <c r="B665">
        <v>63.66</v>
      </c>
      <c r="C665">
        <v>33.380000000000003</v>
      </c>
      <c r="D665">
        <v>41.53</v>
      </c>
    </row>
    <row r="666" spans="1:4" x14ac:dyDescent="0.25">
      <c r="A666" s="2">
        <v>45308</v>
      </c>
      <c r="B666">
        <v>61.26</v>
      </c>
      <c r="C666">
        <v>32.03</v>
      </c>
      <c r="D666">
        <v>41.78</v>
      </c>
    </row>
    <row r="667" spans="1:4" x14ac:dyDescent="0.25">
      <c r="A667" s="2">
        <v>45309</v>
      </c>
      <c r="B667">
        <v>61.11</v>
      </c>
      <c r="C667">
        <v>32.65</v>
      </c>
      <c r="D667">
        <v>41.69</v>
      </c>
    </row>
    <row r="668" spans="1:4" x14ac:dyDescent="0.25">
      <c r="A668" s="2">
        <v>45310</v>
      </c>
      <c r="B668">
        <v>61.73</v>
      </c>
      <c r="C668">
        <v>34.33</v>
      </c>
      <c r="D668">
        <v>41.99</v>
      </c>
    </row>
    <row r="669" spans="1:4" x14ac:dyDescent="0.25">
      <c r="A669" s="2">
        <v>45311</v>
      </c>
      <c r="B669" t="e">
        <v>#N/A</v>
      </c>
      <c r="C669" t="e">
        <v>#N/A</v>
      </c>
      <c r="D669" t="e">
        <v>#N/A</v>
      </c>
    </row>
    <row r="670" spans="1:4" x14ac:dyDescent="0.25">
      <c r="A670" s="2">
        <v>45312</v>
      </c>
      <c r="B670" t="e">
        <v>#N/A</v>
      </c>
      <c r="C670" t="e">
        <v>#N/A</v>
      </c>
      <c r="D670" t="e">
        <v>#N/A</v>
      </c>
    </row>
    <row r="671" spans="1:4" x14ac:dyDescent="0.25">
      <c r="A671" s="2">
        <v>45313</v>
      </c>
      <c r="B671">
        <v>60.18</v>
      </c>
      <c r="C671">
        <v>33.270000000000003</v>
      </c>
      <c r="D671">
        <v>41.69</v>
      </c>
    </row>
    <row r="672" spans="1:4" x14ac:dyDescent="0.25">
      <c r="A672" s="2">
        <v>45314</v>
      </c>
      <c r="B672">
        <v>61.15</v>
      </c>
      <c r="C672">
        <v>33.21</v>
      </c>
      <c r="D672">
        <v>41.39</v>
      </c>
    </row>
    <row r="673" spans="1:4" x14ac:dyDescent="0.25">
      <c r="A673" s="2">
        <v>45315</v>
      </c>
      <c r="B673">
        <v>63.89</v>
      </c>
      <c r="C673">
        <v>33.799999999999997</v>
      </c>
      <c r="D673">
        <v>41.58</v>
      </c>
    </row>
    <row r="674" spans="1:4" x14ac:dyDescent="0.25">
      <c r="A674" s="2">
        <v>45316</v>
      </c>
      <c r="B674">
        <v>61.34</v>
      </c>
      <c r="C674">
        <v>32.51</v>
      </c>
      <c r="D674">
        <v>41.63</v>
      </c>
    </row>
    <row r="675" spans="1:4" x14ac:dyDescent="0.25">
      <c r="A675" s="2">
        <v>45317</v>
      </c>
      <c r="B675">
        <v>61.73</v>
      </c>
      <c r="C675">
        <v>31.98</v>
      </c>
      <c r="D675">
        <v>41.83</v>
      </c>
    </row>
    <row r="676" spans="1:4" x14ac:dyDescent="0.25">
      <c r="A676" s="2">
        <v>45318</v>
      </c>
      <c r="B676" t="e">
        <v>#N/A</v>
      </c>
      <c r="C676" t="e">
        <v>#N/A</v>
      </c>
      <c r="D676" t="e">
        <v>#N/A</v>
      </c>
    </row>
    <row r="677" spans="1:4" x14ac:dyDescent="0.25">
      <c r="A677" s="2">
        <v>45319</v>
      </c>
      <c r="B677" t="e">
        <v>#N/A</v>
      </c>
      <c r="C677" t="e">
        <v>#N/A</v>
      </c>
      <c r="D677" t="e">
        <v>#N/A</v>
      </c>
    </row>
    <row r="678" spans="1:4" x14ac:dyDescent="0.25">
      <c r="A678" s="2">
        <v>45320</v>
      </c>
      <c r="B678">
        <v>59.94</v>
      </c>
      <c r="C678">
        <v>30.11</v>
      </c>
      <c r="D678">
        <v>41.87</v>
      </c>
    </row>
    <row r="679" spans="1:4" x14ac:dyDescent="0.25">
      <c r="A679" s="2">
        <v>45321</v>
      </c>
      <c r="B679">
        <v>61.68</v>
      </c>
      <c r="C679">
        <v>31.74</v>
      </c>
      <c r="D679">
        <v>41.7</v>
      </c>
    </row>
    <row r="680" spans="1:4" x14ac:dyDescent="0.25">
      <c r="A680" s="2">
        <v>45322</v>
      </c>
      <c r="B680">
        <v>62.31</v>
      </c>
      <c r="C680">
        <v>33.159999999999997</v>
      </c>
      <c r="D680">
        <v>41.64</v>
      </c>
    </row>
    <row r="681" spans="1:4" x14ac:dyDescent="0.25">
      <c r="A681" s="2">
        <v>45323</v>
      </c>
      <c r="B681">
        <v>60.41</v>
      </c>
      <c r="C681">
        <v>34.729999999999997</v>
      </c>
      <c r="D681">
        <v>41.98</v>
      </c>
    </row>
    <row r="682" spans="1:4" x14ac:dyDescent="0.25">
      <c r="A682" s="2">
        <v>45324</v>
      </c>
      <c r="B682">
        <v>61.56</v>
      </c>
      <c r="C682">
        <v>36.049999999999997</v>
      </c>
      <c r="D682">
        <v>42.06</v>
      </c>
    </row>
    <row r="683" spans="1:4" x14ac:dyDescent="0.25">
      <c r="A683" s="2">
        <v>45325</v>
      </c>
      <c r="B683" t="e">
        <v>#N/A</v>
      </c>
      <c r="C683" t="e">
        <v>#N/A</v>
      </c>
      <c r="D683" t="e">
        <v>#N/A</v>
      </c>
    </row>
    <row r="684" spans="1:4" x14ac:dyDescent="0.25">
      <c r="A684" s="2">
        <v>45326</v>
      </c>
      <c r="B684" t="e">
        <v>#N/A</v>
      </c>
      <c r="C684" t="e">
        <v>#N/A</v>
      </c>
      <c r="D684" t="e">
        <v>#N/A</v>
      </c>
    </row>
    <row r="685" spans="1:4" x14ac:dyDescent="0.25">
      <c r="A685" s="2">
        <v>45327</v>
      </c>
      <c r="B685">
        <v>60.84</v>
      </c>
      <c r="C685">
        <v>36.619999999999997</v>
      </c>
      <c r="D685">
        <v>42.11</v>
      </c>
    </row>
    <row r="686" spans="1:4" x14ac:dyDescent="0.25">
      <c r="A686" s="2">
        <v>45328</v>
      </c>
      <c r="B686">
        <v>61.72</v>
      </c>
      <c r="C686">
        <v>34.119999999999997</v>
      </c>
      <c r="D686">
        <v>41.88</v>
      </c>
    </row>
    <row r="687" spans="1:4" x14ac:dyDescent="0.25">
      <c r="A687" s="2">
        <v>45329</v>
      </c>
      <c r="B687">
        <v>60.57</v>
      </c>
      <c r="C687">
        <v>33.26</v>
      </c>
      <c r="D687">
        <v>41.67</v>
      </c>
    </row>
    <row r="688" spans="1:4" x14ac:dyDescent="0.25">
      <c r="A688" s="2">
        <v>45330</v>
      </c>
      <c r="B688">
        <v>58.97</v>
      </c>
      <c r="C688">
        <v>33.21</v>
      </c>
      <c r="D688">
        <v>41.5</v>
      </c>
    </row>
    <row r="689" spans="1:4" x14ac:dyDescent="0.25">
      <c r="A689" s="2">
        <v>45331</v>
      </c>
      <c r="B689">
        <v>57.03</v>
      </c>
      <c r="C689">
        <v>33.76</v>
      </c>
      <c r="D689">
        <v>41.43</v>
      </c>
    </row>
    <row r="690" spans="1:4" x14ac:dyDescent="0.25">
      <c r="A690" s="2">
        <v>45332</v>
      </c>
      <c r="B690" t="e">
        <v>#N/A</v>
      </c>
      <c r="C690" t="e">
        <v>#N/A</v>
      </c>
      <c r="D690" t="e">
        <v>#N/A</v>
      </c>
    </row>
    <row r="691" spans="1:4" x14ac:dyDescent="0.25">
      <c r="A691" s="2">
        <v>45333</v>
      </c>
      <c r="B691" t="e">
        <v>#N/A</v>
      </c>
      <c r="C691" t="e">
        <v>#N/A</v>
      </c>
      <c r="D691" t="e">
        <v>#N/A</v>
      </c>
    </row>
    <row r="692" spans="1:4" x14ac:dyDescent="0.25">
      <c r="A692" s="2">
        <v>45334</v>
      </c>
      <c r="B692">
        <v>55.17</v>
      </c>
      <c r="C692">
        <v>33.06</v>
      </c>
      <c r="D692">
        <v>41.36</v>
      </c>
    </row>
    <row r="693" spans="1:4" x14ac:dyDescent="0.25">
      <c r="A693" s="2">
        <v>45335</v>
      </c>
      <c r="B693">
        <v>54.74</v>
      </c>
      <c r="C693">
        <v>33.86</v>
      </c>
      <c r="D693">
        <v>41.12</v>
      </c>
    </row>
    <row r="694" spans="1:4" x14ac:dyDescent="0.25">
      <c r="A694" s="2">
        <v>45336</v>
      </c>
      <c r="B694">
        <v>54.95</v>
      </c>
      <c r="C694">
        <v>34.21</v>
      </c>
      <c r="D694">
        <v>41.22</v>
      </c>
    </row>
    <row r="695" spans="1:4" x14ac:dyDescent="0.25">
      <c r="A695" s="2">
        <v>45337</v>
      </c>
      <c r="B695">
        <v>56.18</v>
      </c>
      <c r="C695">
        <v>34.6</v>
      </c>
      <c r="D695">
        <v>41.15</v>
      </c>
    </row>
    <row r="696" spans="1:4" x14ac:dyDescent="0.25">
      <c r="A696" s="2">
        <v>45338</v>
      </c>
      <c r="B696">
        <v>55.45</v>
      </c>
      <c r="C696">
        <v>33.44</v>
      </c>
      <c r="D696">
        <v>40.950000000000003</v>
      </c>
    </row>
    <row r="697" spans="1:4" x14ac:dyDescent="0.25">
      <c r="A697" s="2">
        <v>45339</v>
      </c>
      <c r="B697" t="e">
        <v>#N/A</v>
      </c>
      <c r="C697" t="e">
        <v>#N/A</v>
      </c>
      <c r="D697" t="e">
        <v>#N/A</v>
      </c>
    </row>
    <row r="698" spans="1:4" x14ac:dyDescent="0.25">
      <c r="A698" s="2">
        <v>45340</v>
      </c>
      <c r="B698" t="e">
        <v>#N/A</v>
      </c>
      <c r="C698" t="e">
        <v>#N/A</v>
      </c>
      <c r="D698" t="e">
        <v>#N/A</v>
      </c>
    </row>
    <row r="699" spans="1:4" x14ac:dyDescent="0.25">
      <c r="A699" s="2">
        <v>45341</v>
      </c>
      <c r="B699">
        <v>51.91</v>
      </c>
      <c r="C699">
        <v>32</v>
      </c>
      <c r="D699">
        <v>40.950000000000003</v>
      </c>
    </row>
    <row r="700" spans="1:4" x14ac:dyDescent="0.25">
      <c r="A700" s="2">
        <v>45342</v>
      </c>
      <c r="B700">
        <v>52.66</v>
      </c>
      <c r="C700">
        <v>32.47</v>
      </c>
      <c r="D700">
        <v>40.75</v>
      </c>
    </row>
    <row r="701" spans="1:4" x14ac:dyDescent="0.25">
      <c r="A701" s="2">
        <v>45343</v>
      </c>
      <c r="B701">
        <v>52.93</v>
      </c>
      <c r="C701">
        <v>32.619999999999997</v>
      </c>
      <c r="D701">
        <v>40.69</v>
      </c>
    </row>
    <row r="702" spans="1:4" x14ac:dyDescent="0.25">
      <c r="A702" s="2">
        <v>45344</v>
      </c>
      <c r="B702">
        <v>51.17</v>
      </c>
      <c r="C702">
        <v>32.39</v>
      </c>
      <c r="D702">
        <v>41.34</v>
      </c>
    </row>
    <row r="703" spans="1:4" x14ac:dyDescent="0.25">
      <c r="A703" s="2">
        <v>45345</v>
      </c>
      <c r="B703">
        <v>50.63</v>
      </c>
      <c r="C703">
        <v>33.6</v>
      </c>
      <c r="D703">
        <v>41.19</v>
      </c>
    </row>
    <row r="704" spans="1:4" x14ac:dyDescent="0.25">
      <c r="A704" s="2">
        <v>45346</v>
      </c>
      <c r="B704" t="e">
        <v>#N/A</v>
      </c>
      <c r="C704" t="e">
        <v>#N/A</v>
      </c>
      <c r="D704" t="e">
        <v>#N/A</v>
      </c>
    </row>
    <row r="705" spans="1:4" x14ac:dyDescent="0.25">
      <c r="A705" s="2">
        <v>45347</v>
      </c>
      <c r="B705" t="e">
        <v>#N/A</v>
      </c>
      <c r="C705" t="e">
        <v>#N/A</v>
      </c>
      <c r="D705" t="e">
        <v>#N/A</v>
      </c>
    </row>
    <row r="706" spans="1:4" x14ac:dyDescent="0.25">
      <c r="A706" s="2">
        <v>45348</v>
      </c>
      <c r="B706">
        <v>52.33</v>
      </c>
      <c r="C706">
        <v>33.53</v>
      </c>
      <c r="D706">
        <v>40.630000000000003</v>
      </c>
    </row>
    <row r="707" spans="1:4" x14ac:dyDescent="0.25">
      <c r="A707" s="2">
        <v>45349</v>
      </c>
      <c r="B707">
        <v>54.01</v>
      </c>
      <c r="C707">
        <v>34.08</v>
      </c>
      <c r="D707">
        <v>39.909999999999997</v>
      </c>
    </row>
    <row r="708" spans="1:4" x14ac:dyDescent="0.25">
      <c r="A708" s="2">
        <v>45350</v>
      </c>
      <c r="B708">
        <v>56.07</v>
      </c>
      <c r="C708">
        <v>35.44</v>
      </c>
      <c r="D708">
        <v>40.25</v>
      </c>
    </row>
    <row r="709" spans="1:4" x14ac:dyDescent="0.25">
      <c r="A709" s="2">
        <v>45351</v>
      </c>
      <c r="B709">
        <v>54.27</v>
      </c>
      <c r="C709">
        <v>33.82</v>
      </c>
      <c r="D709">
        <v>40.56</v>
      </c>
    </row>
    <row r="710" spans="1:4" x14ac:dyDescent="0.25">
      <c r="A710" s="2">
        <v>45352</v>
      </c>
      <c r="B710">
        <v>54.64</v>
      </c>
      <c r="C710">
        <v>33.549999999999997</v>
      </c>
      <c r="D710">
        <v>40.78</v>
      </c>
    </row>
    <row r="711" spans="1:4" x14ac:dyDescent="0.25">
      <c r="A711" s="2">
        <v>45353</v>
      </c>
      <c r="B711" t="e">
        <v>#N/A</v>
      </c>
      <c r="C711" t="e">
        <v>#N/A</v>
      </c>
      <c r="D711" t="e">
        <v>#N/A</v>
      </c>
    </row>
    <row r="712" spans="1:4" x14ac:dyDescent="0.25">
      <c r="A712" s="2">
        <v>45354</v>
      </c>
      <c r="B712" t="e">
        <v>#N/A</v>
      </c>
      <c r="C712" t="e">
        <v>#N/A</v>
      </c>
      <c r="D712" t="e">
        <v>#N/A</v>
      </c>
    </row>
    <row r="713" spans="1:4" x14ac:dyDescent="0.25">
      <c r="A713" s="2">
        <v>45355</v>
      </c>
      <c r="B713">
        <v>55.28</v>
      </c>
      <c r="C713">
        <v>33.08</v>
      </c>
      <c r="D713">
        <v>40.47</v>
      </c>
    </row>
    <row r="714" spans="1:4" x14ac:dyDescent="0.25">
      <c r="A714" s="2">
        <v>45356</v>
      </c>
      <c r="B714">
        <v>58.71</v>
      </c>
      <c r="C714">
        <v>34.79</v>
      </c>
      <c r="D714">
        <v>40.42</v>
      </c>
    </row>
    <row r="715" spans="1:4" x14ac:dyDescent="0.25">
      <c r="A715" s="2">
        <v>45357</v>
      </c>
      <c r="B715">
        <v>57.42</v>
      </c>
      <c r="C715">
        <v>34.6</v>
      </c>
      <c r="D715">
        <v>39.979999999999997</v>
      </c>
    </row>
    <row r="716" spans="1:4" x14ac:dyDescent="0.25">
      <c r="A716" s="2">
        <v>45358</v>
      </c>
      <c r="B716">
        <v>57.32</v>
      </c>
      <c r="C716">
        <v>33.979999999999997</v>
      </c>
      <c r="D716">
        <v>39.97</v>
      </c>
    </row>
    <row r="717" spans="1:4" x14ac:dyDescent="0.25">
      <c r="A717" s="2">
        <v>45359</v>
      </c>
      <c r="B717">
        <v>56.58</v>
      </c>
      <c r="C717">
        <v>33.82</v>
      </c>
      <c r="D717">
        <v>39.69</v>
      </c>
    </row>
    <row r="718" spans="1:4" x14ac:dyDescent="0.25">
      <c r="A718" s="2">
        <v>45360</v>
      </c>
      <c r="B718" t="e">
        <v>#N/A</v>
      </c>
      <c r="C718" t="e">
        <v>#N/A</v>
      </c>
      <c r="D718" t="e">
        <v>#N/A</v>
      </c>
    </row>
    <row r="719" spans="1:4" x14ac:dyDescent="0.25">
      <c r="A719" s="2">
        <v>45361</v>
      </c>
      <c r="B719" t="e">
        <v>#N/A</v>
      </c>
      <c r="C719" t="e">
        <v>#N/A</v>
      </c>
      <c r="D719" t="e">
        <v>#N/A</v>
      </c>
    </row>
    <row r="720" spans="1:4" x14ac:dyDescent="0.25">
      <c r="A720" s="2">
        <v>45362</v>
      </c>
      <c r="B720">
        <v>54.45</v>
      </c>
      <c r="C720">
        <v>33.4</v>
      </c>
      <c r="D720">
        <v>39.369999999999997</v>
      </c>
    </row>
    <row r="721" spans="1:4" x14ac:dyDescent="0.25">
      <c r="A721" s="2">
        <v>45363</v>
      </c>
      <c r="B721">
        <v>54.78</v>
      </c>
      <c r="C721">
        <v>34.93</v>
      </c>
      <c r="D721">
        <v>39.03</v>
      </c>
    </row>
    <row r="722" spans="1:4" x14ac:dyDescent="0.25">
      <c r="A722" s="2">
        <v>45364</v>
      </c>
      <c r="B722">
        <v>54.31</v>
      </c>
      <c r="C722">
        <v>35.06</v>
      </c>
      <c r="D722">
        <v>36.01</v>
      </c>
    </row>
    <row r="723" spans="1:4" x14ac:dyDescent="0.25">
      <c r="A723" s="2">
        <v>45365</v>
      </c>
      <c r="B723">
        <v>56.67</v>
      </c>
      <c r="C723">
        <v>36.19</v>
      </c>
      <c r="D723">
        <v>37.380000000000003</v>
      </c>
    </row>
    <row r="724" spans="1:4" x14ac:dyDescent="0.25">
      <c r="A724" s="2">
        <v>45366</v>
      </c>
      <c r="B724">
        <v>57.57</v>
      </c>
      <c r="C724">
        <v>35.950000000000003</v>
      </c>
      <c r="D724">
        <v>38.04</v>
      </c>
    </row>
    <row r="725" spans="1:4" x14ac:dyDescent="0.25">
      <c r="A725" s="2">
        <v>45367</v>
      </c>
      <c r="B725" t="e">
        <v>#N/A</v>
      </c>
      <c r="C725" t="e">
        <v>#N/A</v>
      </c>
      <c r="D725" t="e">
        <v>#N/A</v>
      </c>
    </row>
    <row r="726" spans="1:4" x14ac:dyDescent="0.25">
      <c r="A726" s="2">
        <v>45368</v>
      </c>
      <c r="B726" t="e">
        <v>#N/A</v>
      </c>
      <c r="C726" t="e">
        <v>#N/A</v>
      </c>
      <c r="D726" t="e">
        <v>#N/A</v>
      </c>
    </row>
    <row r="727" spans="1:4" x14ac:dyDescent="0.25">
      <c r="A727" s="2">
        <v>45369</v>
      </c>
      <c r="B727">
        <v>59.56</v>
      </c>
      <c r="C727">
        <v>36.369999999999997</v>
      </c>
      <c r="D727">
        <v>37.880000000000003</v>
      </c>
    </row>
    <row r="728" spans="1:4" x14ac:dyDescent="0.25">
      <c r="A728" s="2">
        <v>45370</v>
      </c>
      <c r="B728">
        <v>59.66</v>
      </c>
      <c r="C728">
        <v>35.729999999999997</v>
      </c>
      <c r="D728">
        <v>38.18</v>
      </c>
    </row>
    <row r="729" spans="1:4" x14ac:dyDescent="0.25">
      <c r="A729" s="2">
        <v>45371</v>
      </c>
      <c r="B729">
        <v>59.45</v>
      </c>
      <c r="C729">
        <v>36.4</v>
      </c>
      <c r="D729">
        <v>39</v>
      </c>
    </row>
    <row r="730" spans="1:4" x14ac:dyDescent="0.25">
      <c r="A730" s="2">
        <v>45372</v>
      </c>
      <c r="B730">
        <v>57.94</v>
      </c>
      <c r="C730">
        <v>35.47</v>
      </c>
      <c r="D730">
        <v>39.71</v>
      </c>
    </row>
    <row r="731" spans="1:4" x14ac:dyDescent="0.25">
      <c r="A731" s="2">
        <v>45373</v>
      </c>
      <c r="B731">
        <v>60.35</v>
      </c>
      <c r="C731">
        <v>37.53</v>
      </c>
      <c r="D731" t="e">
        <v>#N/A</v>
      </c>
    </row>
    <row r="732" spans="1:4" x14ac:dyDescent="0.25">
      <c r="A732" s="2">
        <v>45374</v>
      </c>
      <c r="B732" t="e">
        <v>#N/A</v>
      </c>
      <c r="C732" t="e">
        <v>#N/A</v>
      </c>
      <c r="D732" t="e">
        <v>#N/A</v>
      </c>
    </row>
    <row r="733" spans="1:4" x14ac:dyDescent="0.25">
      <c r="A733" s="2">
        <v>45375</v>
      </c>
      <c r="B733" t="e">
        <v>#N/A</v>
      </c>
      <c r="C733" t="e">
        <v>#N/A</v>
      </c>
      <c r="D733" t="e">
        <v>#N/A</v>
      </c>
    </row>
    <row r="734" spans="1:4" x14ac:dyDescent="0.25">
      <c r="A734" s="2">
        <v>45376</v>
      </c>
      <c r="B734" t="e">
        <v>#N/A</v>
      </c>
      <c r="C734" t="e">
        <v>#N/A</v>
      </c>
      <c r="D734" t="e">
        <v>#N/A</v>
      </c>
    </row>
    <row r="735" spans="1:4" x14ac:dyDescent="0.25">
      <c r="A735" s="2">
        <v>45357</v>
      </c>
      <c r="B735" t="e">
        <v>#N/A</v>
      </c>
      <c r="C735" t="e">
        <v>#N/A</v>
      </c>
      <c r="D735" t="e">
        <v>#N/A</v>
      </c>
    </row>
    <row r="736" spans="1:4" x14ac:dyDescent="0.25">
      <c r="A736" s="2">
        <v>45358</v>
      </c>
      <c r="B736" t="e">
        <v>#N/A</v>
      </c>
      <c r="C736" t="e">
        <v>#N/A</v>
      </c>
      <c r="D736" t="e">
        <v>#N/A</v>
      </c>
    </row>
    <row r="737" spans="1:4" x14ac:dyDescent="0.25">
      <c r="A737" s="2">
        <v>45359</v>
      </c>
      <c r="B737" t="e">
        <v>#N/A</v>
      </c>
      <c r="C737" t="e">
        <v>#N/A</v>
      </c>
      <c r="D737" t="e">
        <v>#N/A</v>
      </c>
    </row>
    <row r="738" spans="1:4" x14ac:dyDescent="0.25">
      <c r="A738" s="2">
        <v>45360</v>
      </c>
      <c r="B738" t="e">
        <v>#N/A</v>
      </c>
      <c r="C738" t="e">
        <v>#N/A</v>
      </c>
      <c r="D738" t="e">
        <v>#N/A</v>
      </c>
    </row>
    <row r="739" spans="1:4" x14ac:dyDescent="0.25">
      <c r="A739" s="2">
        <v>45361</v>
      </c>
      <c r="B739" t="e">
        <v>#N/A</v>
      </c>
      <c r="C739" t="e">
        <v>#N/A</v>
      </c>
      <c r="D739" t="e">
        <v>#N/A</v>
      </c>
    </row>
    <row r="740" spans="1:4" x14ac:dyDescent="0.25">
      <c r="A740" s="2">
        <v>45362</v>
      </c>
      <c r="B740" t="e">
        <v>#N/A</v>
      </c>
      <c r="C740" t="e">
        <v>#N/A</v>
      </c>
      <c r="D740" t="e">
        <v>#N/A</v>
      </c>
    </row>
    <row r="741" spans="1:4" x14ac:dyDescent="0.25">
      <c r="A741" s="2">
        <v>45363</v>
      </c>
      <c r="B741" t="e">
        <v>#N/A</v>
      </c>
      <c r="C741" t="e">
        <v>#N/A</v>
      </c>
      <c r="D741" t="e">
        <v>#N/A</v>
      </c>
    </row>
    <row r="742" spans="1:4" x14ac:dyDescent="0.25">
      <c r="A742" s="2">
        <v>45364</v>
      </c>
      <c r="B742" t="e">
        <v>#N/A</v>
      </c>
      <c r="C742" t="e">
        <v>#N/A</v>
      </c>
      <c r="D742" t="e">
        <v>#N/A</v>
      </c>
    </row>
    <row r="743" spans="1:4" x14ac:dyDescent="0.25">
      <c r="A743" s="2">
        <v>45365</v>
      </c>
      <c r="B743" t="e">
        <v>#N/A</v>
      </c>
      <c r="C743" t="e">
        <v>#N/A</v>
      </c>
      <c r="D743" t="e">
        <v>#N/A</v>
      </c>
    </row>
    <row r="744" spans="1:4" x14ac:dyDescent="0.25">
      <c r="A744" s="2">
        <v>45366</v>
      </c>
      <c r="B744" t="e">
        <v>#N/A</v>
      </c>
      <c r="C744" t="e">
        <v>#N/A</v>
      </c>
      <c r="D744" t="e">
        <v>#N/A</v>
      </c>
    </row>
    <row r="745" spans="1:4" x14ac:dyDescent="0.25">
      <c r="A745" s="2">
        <v>45367</v>
      </c>
      <c r="B745" t="e">
        <v>#N/A</v>
      </c>
      <c r="C745" t="e">
        <v>#N/A</v>
      </c>
      <c r="D745" t="e">
        <v>#N/A</v>
      </c>
    </row>
    <row r="746" spans="1:4" x14ac:dyDescent="0.25">
      <c r="A746" s="2">
        <v>45368</v>
      </c>
      <c r="B746" t="e">
        <v>#N/A</v>
      </c>
      <c r="C746" t="e">
        <v>#N/A</v>
      </c>
      <c r="D746" t="e">
        <v>#N/A</v>
      </c>
    </row>
    <row r="747" spans="1:4" x14ac:dyDescent="0.25">
      <c r="A747" s="2">
        <v>45369</v>
      </c>
      <c r="B747" t="e">
        <v>#N/A</v>
      </c>
      <c r="C747" t="e">
        <v>#N/A</v>
      </c>
      <c r="D747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ACCU</vt:lpstr>
      <vt:lpstr>LGC</vt:lpstr>
      <vt:lpstr>NZU</vt:lpstr>
      <vt:lpstr>EUA</vt:lpstr>
      <vt:lpstr>UKA</vt:lpstr>
      <vt:lpstr>CCA</vt:lpstr>
      <vt:lpstr>OTHER</vt:lpstr>
      <vt:lpstr>VCM</vt:lpstr>
      <vt:lpstr>Returns</vt:lpstr>
      <vt:lpstr>Allocation</vt:lpstr>
      <vt:lpstr>Index</vt:lpstr>
      <vt:lpstr>Prices</vt:lpstr>
      <vt:lpstr>Price_Reference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Curtis</dc:creator>
  <cp:lastModifiedBy>Sam Curtis</cp:lastModifiedBy>
  <dcterms:created xsi:type="dcterms:W3CDTF">2023-06-27T03:53:43Z</dcterms:created>
  <dcterms:modified xsi:type="dcterms:W3CDTF">2024-03-25T00:03:34Z</dcterms:modified>
</cp:coreProperties>
</file>