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Carbon_Report\"/>
    </mc:Choice>
  </mc:AlternateContent>
  <xr:revisionPtr revIDLastSave="0" documentId="13_ncr:1_{1BF35C13-BB1C-40AB-9D63-B1444159FD28}" xr6:coauthVersionLast="47" xr6:coauthVersionMax="47" xr10:uidLastSave="{00000000-0000-0000-0000-000000000000}"/>
  <bookViews>
    <workbookView xWindow="-120" yWindow="-120" windowWidth="29040" windowHeight="15840" firstSheet="6" activeTab="7" xr2:uid="{9F644C9E-5C6D-48A7-9FE6-B69B38AA7E21}"/>
  </bookViews>
  <sheets>
    <sheet name="Beta_Weightings" sheetId="17" r:id="rId1"/>
    <sheet name="ACCU" sheetId="1" r:id="rId2"/>
    <sheet name="LGC" sheetId="10" r:id="rId3"/>
    <sheet name="EUA" sheetId="3" r:id="rId4"/>
    <sheet name="NZU" sheetId="2" r:id="rId5"/>
    <sheet name="UKA" sheetId="5" r:id="rId6"/>
    <sheet name="CCA" sheetId="9" r:id="rId7"/>
    <sheet name="RGGI" sheetId="14" r:id="rId8"/>
    <sheet name="OTHER" sheetId="11" r:id="rId9"/>
    <sheet name="VCM" sheetId="8" r:id="rId10"/>
    <sheet name="Returns" sheetId="12" r:id="rId11"/>
    <sheet name="Allocation" sheetId="13" r:id="rId12"/>
    <sheet name="Index" sheetId="4" r:id="rId13"/>
    <sheet name="Prices" sheetId="6" r:id="rId14"/>
    <sheet name="Price_Reference" sheetId="7" r:id="rId15"/>
    <sheet name="iVols" sheetId="15" r:id="rId16"/>
    <sheet name="EUA_Prices" sheetId="16" r:id="rId17"/>
  </sheets>
  <externalReferences>
    <externalReference r:id="rId18"/>
    <externalReference r:id="rId19"/>
    <externalReference r:id="rId20"/>
  </externalReferences>
  <calcPr calcId="191029" calcMode="manual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4" l="1"/>
  <c r="G5" i="14"/>
  <c r="G4" i="14"/>
  <c r="F6" i="14"/>
  <c r="F5" i="14"/>
  <c r="F4" i="14"/>
  <c r="E6" i="14"/>
  <c r="E5" i="14"/>
  <c r="E4" i="14"/>
  <c r="E3" i="14"/>
  <c r="J5" i="14"/>
  <c r="J6" i="14" s="1"/>
  <c r="C6" i="14"/>
  <c r="C5" i="14"/>
  <c r="C4" i="14"/>
  <c r="A1" i="7"/>
  <c r="A1" i="16"/>
  <c r="D23" i="15" a="1"/>
  <c r="D23" i="15"/>
  <c r="D6" i="15" a="1"/>
  <c r="D6" i="15"/>
  <c r="D15" i="15" a="1"/>
  <c r="D15" i="15"/>
  <c r="D19" i="15" a="1"/>
  <c r="D19" i="15"/>
  <c r="D7" i="15" a="1"/>
  <c r="D7" i="15"/>
  <c r="D10" i="15" a="1"/>
  <c r="D10" i="15"/>
  <c r="D24" i="15" a="1"/>
  <c r="D24" i="15"/>
  <c r="D18" i="15" a="1"/>
  <c r="D18" i="15"/>
  <c r="D11" i="15" a="1"/>
  <c r="D11" i="15"/>
  <c r="D13" i="15" a="1"/>
  <c r="D13" i="15"/>
  <c r="D3" i="15" a="1"/>
  <c r="D3" i="15"/>
  <c r="D20" i="15" a="1"/>
  <c r="D20" i="15"/>
  <c r="D17" i="15" a="1"/>
  <c r="D17" i="15"/>
  <c r="D8" i="15" a="1"/>
  <c r="D8" i="15"/>
  <c r="D12" i="15" a="1"/>
  <c r="D12" i="15"/>
  <c r="D5" i="15" a="1"/>
  <c r="D5" i="15"/>
  <c r="D4" i="15" a="1"/>
  <c r="D4" i="15"/>
  <c r="D16" i="15" a="1"/>
  <c r="D16" i="15"/>
  <c r="D14" i="15" a="1"/>
  <c r="D14" i="15"/>
  <c r="D22" i="15" a="1"/>
  <c r="D22" i="15"/>
  <c r="D9" i="15" a="1"/>
  <c r="D9" i="15"/>
  <c r="D2" i="15" a="1"/>
  <c r="D2" i="15"/>
  <c r="D21" i="15" a="1"/>
  <c r="D21" i="15"/>
  <c r="C3" i="14"/>
  <c r="J2" i="14"/>
  <c r="G2" i="14"/>
  <c r="I2" i="14" s="1"/>
  <c r="F2" i="14"/>
  <c r="G3" i="14"/>
  <c r="F3" i="14"/>
  <c r="B14" i="4" l="1"/>
  <c r="B15" i="15"/>
  <c r="B16" i="15" s="1"/>
  <c r="B17" i="15" l="1"/>
  <c r="C16" i="15"/>
  <c r="C15" i="15"/>
  <c r="C14" i="15"/>
  <c r="B18" i="15" l="1"/>
  <c r="C17" i="15"/>
  <c r="B19" i="15" l="1"/>
  <c r="C18" i="15"/>
  <c r="B20" i="15" l="1"/>
  <c r="C19" i="15"/>
  <c r="B21" i="15" l="1"/>
  <c r="C20" i="15"/>
  <c r="B22" i="15" l="1"/>
  <c r="C21" i="15"/>
  <c r="B23" i="15" l="1"/>
  <c r="C22" i="15"/>
  <c r="B24" i="15" l="1"/>
  <c r="C24" i="15" s="1"/>
  <c r="C23" i="15"/>
  <c r="B3" i="15" l="1"/>
  <c r="B4" i="15" s="1"/>
  <c r="B5" i="15" l="1"/>
  <c r="C4" i="15"/>
  <c r="C3" i="15"/>
  <c r="C2" i="15"/>
  <c r="B6" i="15" l="1"/>
  <c r="C5" i="15"/>
  <c r="A19" i="6"/>
  <c r="A24" i="6" s="1"/>
  <c r="A18" i="6"/>
  <c r="I18" i="6" s="1"/>
  <c r="A15" i="6"/>
  <c r="I15" i="6" s="1"/>
  <c r="A14" i="6"/>
  <c r="I14" i="6" s="1"/>
  <c r="I13" i="6"/>
  <c r="C13" i="6" s="1"/>
  <c r="H13" i="6"/>
  <c r="G13" i="6"/>
  <c r="F13" i="6"/>
  <c r="D13" i="6"/>
  <c r="A13" i="6"/>
  <c r="E13" i="6" s="1"/>
  <c r="A11" i="6"/>
  <c r="A16" i="6" s="1"/>
  <c r="I10" i="6"/>
  <c r="H10" i="6"/>
  <c r="F10" i="6"/>
  <c r="E10" i="6"/>
  <c r="D10" i="6"/>
  <c r="A10" i="6"/>
  <c r="A9" i="6"/>
  <c r="I9" i="6" s="1"/>
  <c r="I8" i="6"/>
  <c r="H8" i="6"/>
  <c r="G8" i="6"/>
  <c r="F8" i="6"/>
  <c r="E8" i="6"/>
  <c r="D8" i="6"/>
  <c r="C8" i="6"/>
  <c r="B8" i="6"/>
  <c r="A8" i="6"/>
  <c r="I7" i="6"/>
  <c r="G7" i="6" s="1"/>
  <c r="H7" i="6"/>
  <c r="A7" i="6"/>
  <c r="F7" i="6" s="1"/>
  <c r="I6" i="6"/>
  <c r="G6" i="6" s="1"/>
  <c r="H6" i="6"/>
  <c r="F6" i="6"/>
  <c r="E6" i="6"/>
  <c r="D6" i="6"/>
  <c r="B6" i="6"/>
  <c r="I5" i="6"/>
  <c r="C5" i="6" s="1"/>
  <c r="H5" i="6"/>
  <c r="G5" i="6"/>
  <c r="F5" i="6"/>
  <c r="E5" i="6"/>
  <c r="D5" i="6"/>
  <c r="I4" i="6"/>
  <c r="G4" i="6" s="1"/>
  <c r="H4" i="6"/>
  <c r="F4" i="6"/>
  <c r="E4" i="6"/>
  <c r="D4" i="6"/>
  <c r="I3" i="6"/>
  <c r="G3" i="6" s="1"/>
  <c r="H3" i="6"/>
  <c r="F3" i="6"/>
  <c r="E3" i="6"/>
  <c r="D3" i="6"/>
  <c r="B3" i="6"/>
  <c r="I2" i="6"/>
  <c r="C2" i="6" s="1"/>
  <c r="H2" i="6"/>
  <c r="F2" i="6"/>
  <c r="E2" i="6"/>
  <c r="D2" i="6"/>
  <c r="B17" i="4"/>
  <c r="B16" i="4" a="1"/>
  <c r="B16" i="4" l="1"/>
  <c r="G10" i="6"/>
  <c r="C10" i="6"/>
  <c r="B10" i="6"/>
  <c r="H16" i="6"/>
  <c r="F16" i="6"/>
  <c r="E16" i="6"/>
  <c r="A21" i="6"/>
  <c r="I16" i="6"/>
  <c r="B14" i="6"/>
  <c r="C14" i="6"/>
  <c r="G14" i="6"/>
  <c r="G18" i="6"/>
  <c r="C18" i="6"/>
  <c r="B18" i="6"/>
  <c r="D16" i="6"/>
  <c r="G15" i="6"/>
  <c r="C15" i="6"/>
  <c r="B15" i="6"/>
  <c r="H24" i="6"/>
  <c r="D24" i="6"/>
  <c r="A29" i="6"/>
  <c r="E24" i="6"/>
  <c r="I24" i="6"/>
  <c r="F24" i="6"/>
  <c r="G9" i="6"/>
  <c r="C9" i="6"/>
  <c r="B9" i="6"/>
  <c r="E11" i="6"/>
  <c r="F11" i="6"/>
  <c r="D14" i="6"/>
  <c r="D11" i="6"/>
  <c r="C6" i="6"/>
  <c r="H11" i="6"/>
  <c r="F14" i="6"/>
  <c r="I19" i="6"/>
  <c r="C3" i="6"/>
  <c r="I11" i="6"/>
  <c r="A20" i="6"/>
  <c r="G2" i="6"/>
  <c r="D19" i="6"/>
  <c r="F19" i="6"/>
  <c r="E14" i="6"/>
  <c r="D9" i="6"/>
  <c r="A12" i="6"/>
  <c r="H14" i="6"/>
  <c r="E9" i="6"/>
  <c r="F9" i="6"/>
  <c r="A23" i="6"/>
  <c r="B4" i="6"/>
  <c r="C4" i="6"/>
  <c r="B7" i="6"/>
  <c r="H9" i="6"/>
  <c r="C7" i="6"/>
  <c r="E19" i="6"/>
  <c r="H19" i="6"/>
  <c r="D7" i="6"/>
  <c r="E15" i="6"/>
  <c r="E7" i="6"/>
  <c r="F15" i="6"/>
  <c r="D15" i="6"/>
  <c r="D18" i="6"/>
  <c r="B13" i="6"/>
  <c r="H15" i="6"/>
  <c r="E18" i="6"/>
  <c r="F18" i="6"/>
  <c r="B2" i="6"/>
  <c r="B5" i="6"/>
  <c r="H18" i="6"/>
  <c r="B7" i="15"/>
  <c r="C6" i="15"/>
  <c r="B15" i="4" a="1"/>
  <c r="B15" i="4" l="1"/>
  <c r="I20" i="6"/>
  <c r="H20" i="6"/>
  <c r="F20" i="6"/>
  <c r="E20" i="6"/>
  <c r="D20" i="6"/>
  <c r="A25" i="6"/>
  <c r="B19" i="6"/>
  <c r="C19" i="6"/>
  <c r="G19" i="6"/>
  <c r="C16" i="6"/>
  <c r="B16" i="6"/>
  <c r="G16" i="6"/>
  <c r="F21" i="6"/>
  <c r="E21" i="6"/>
  <c r="D21" i="6"/>
  <c r="A26" i="6"/>
  <c r="I21" i="6"/>
  <c r="H21" i="6"/>
  <c r="B11" i="6"/>
  <c r="G11" i="6"/>
  <c r="C11" i="6"/>
  <c r="B8" i="15"/>
  <c r="C7" i="15"/>
  <c r="F29" i="6"/>
  <c r="E29" i="6"/>
  <c r="D29" i="6"/>
  <c r="I29" i="6"/>
  <c r="A34" i="6"/>
  <c r="H29" i="6"/>
  <c r="I12" i="6"/>
  <c r="H12" i="6"/>
  <c r="F12" i="6"/>
  <c r="E12" i="6"/>
  <c r="D12" i="6"/>
  <c r="A17" i="6"/>
  <c r="I23" i="6"/>
  <c r="H23" i="6"/>
  <c r="F23" i="6"/>
  <c r="E23" i="6"/>
  <c r="D23" i="6"/>
  <c r="A28" i="6"/>
  <c r="C24" i="6"/>
  <c r="B24" i="6"/>
  <c r="G24" i="6"/>
  <c r="B13" i="4"/>
  <c r="B11" i="4" a="1"/>
  <c r="B11" i="4" l="1"/>
  <c r="I28" i="6"/>
  <c r="H28" i="6"/>
  <c r="F28" i="6"/>
  <c r="E28" i="6"/>
  <c r="D28" i="6"/>
  <c r="A33" i="6"/>
  <c r="I26" i="6"/>
  <c r="H26" i="6"/>
  <c r="F26" i="6"/>
  <c r="E26" i="6"/>
  <c r="D26" i="6"/>
  <c r="A31" i="6"/>
  <c r="G12" i="6"/>
  <c r="B12" i="6"/>
  <c r="A30" i="6"/>
  <c r="I25" i="6"/>
  <c r="H25" i="6"/>
  <c r="F25" i="6"/>
  <c r="E25" i="6"/>
  <c r="D25" i="6"/>
  <c r="C21" i="6"/>
  <c r="B21" i="6"/>
  <c r="G21" i="6"/>
  <c r="B9" i="15"/>
  <c r="C8" i="15"/>
  <c r="A39" i="6"/>
  <c r="I34" i="6"/>
  <c r="H34" i="6"/>
  <c r="F34" i="6"/>
  <c r="E34" i="6"/>
  <c r="D34" i="6"/>
  <c r="G20" i="6"/>
  <c r="C20" i="6"/>
  <c r="B20" i="6"/>
  <c r="G23" i="6"/>
  <c r="C23" i="6"/>
  <c r="B23" i="6"/>
  <c r="I17" i="6"/>
  <c r="H17" i="6"/>
  <c r="A22" i="6"/>
  <c r="F17" i="6"/>
  <c r="E17" i="6"/>
  <c r="D17" i="6"/>
  <c r="C29" i="6"/>
  <c r="B29" i="6"/>
  <c r="G29" i="6"/>
  <c r="B10" i="4" a="1"/>
  <c r="B10" i="4" l="1"/>
  <c r="B25" i="6"/>
  <c r="G25" i="6"/>
  <c r="C25" i="6"/>
  <c r="E22" i="6"/>
  <c r="I22" i="6"/>
  <c r="H22" i="6"/>
  <c r="F22" i="6"/>
  <c r="A27" i="6"/>
  <c r="D22" i="6"/>
  <c r="A35" i="6"/>
  <c r="E30" i="6"/>
  <c r="I30" i="6"/>
  <c r="H30" i="6"/>
  <c r="F30" i="6"/>
  <c r="D30" i="6"/>
  <c r="G26" i="6"/>
  <c r="C26" i="6"/>
  <c r="B26" i="6"/>
  <c r="G17" i="6"/>
  <c r="B17" i="6"/>
  <c r="C17" i="6"/>
  <c r="E33" i="6"/>
  <c r="D33" i="6"/>
  <c r="A38" i="6"/>
  <c r="I33" i="6"/>
  <c r="H33" i="6"/>
  <c r="F33" i="6"/>
  <c r="E31" i="6"/>
  <c r="A36" i="6"/>
  <c r="I31" i="6"/>
  <c r="H31" i="6"/>
  <c r="D31" i="6"/>
  <c r="F31" i="6"/>
  <c r="B34" i="6"/>
  <c r="G34" i="6"/>
  <c r="C34" i="6"/>
  <c r="F39" i="6"/>
  <c r="A44" i="6"/>
  <c r="D39" i="6"/>
  <c r="I39" i="6"/>
  <c r="H39" i="6"/>
  <c r="E39" i="6"/>
  <c r="G28" i="6"/>
  <c r="C28" i="6"/>
  <c r="B28" i="6"/>
  <c r="B10" i="15"/>
  <c r="C9" i="15"/>
  <c r="B9" i="4" a="1"/>
  <c r="B9" i="4" l="1"/>
  <c r="B11" i="15"/>
  <c r="C10" i="15"/>
  <c r="G39" i="6"/>
  <c r="C39" i="6"/>
  <c r="B39" i="6"/>
  <c r="D35" i="6"/>
  <c r="I35" i="6"/>
  <c r="E35" i="6"/>
  <c r="F35" i="6"/>
  <c r="A40" i="6"/>
  <c r="H35" i="6"/>
  <c r="B30" i="6"/>
  <c r="G30" i="6"/>
  <c r="C30" i="6"/>
  <c r="A32" i="6"/>
  <c r="H27" i="6"/>
  <c r="E27" i="6"/>
  <c r="F27" i="6"/>
  <c r="I27" i="6"/>
  <c r="D27" i="6"/>
  <c r="G31" i="6"/>
  <c r="C31" i="6"/>
  <c r="B31" i="6"/>
  <c r="D44" i="6"/>
  <c r="H44" i="6"/>
  <c r="F44" i="6"/>
  <c r="E44" i="6"/>
  <c r="A49" i="6"/>
  <c r="I44" i="6"/>
  <c r="B22" i="6"/>
  <c r="G22" i="6"/>
  <c r="C22" i="6"/>
  <c r="H36" i="6"/>
  <c r="A41" i="6"/>
  <c r="E36" i="6"/>
  <c r="I36" i="6"/>
  <c r="F36" i="6"/>
  <c r="D36" i="6"/>
  <c r="C33" i="6"/>
  <c r="G33" i="6"/>
  <c r="B33" i="6"/>
  <c r="I38" i="6"/>
  <c r="H38" i="6"/>
  <c r="E38" i="6"/>
  <c r="D38" i="6"/>
  <c r="F38" i="6"/>
  <c r="A43" i="6"/>
  <c r="B8" i="4"/>
  <c r="B7" i="4"/>
  <c r="B6" i="4"/>
  <c r="G7" i="13" a="1"/>
  <c r="G7" i="13" s="1"/>
  <c r="F7" i="13" a="1"/>
  <c r="F7" i="13" s="1"/>
  <c r="E7" i="13" a="1"/>
  <c r="E7" i="13" s="1"/>
  <c r="D7" i="13" a="1"/>
  <c r="D7" i="13" s="1"/>
  <c r="C7" i="13" a="1"/>
  <c r="C7" i="13" s="1"/>
  <c r="B7" i="13" a="1"/>
  <c r="B7" i="13" s="1"/>
  <c r="G6" i="13" a="1"/>
  <c r="G6" i="13" s="1"/>
  <c r="F6" i="13" a="1"/>
  <c r="F6" i="13" s="1"/>
  <c r="E6" i="13" a="1"/>
  <c r="E6" i="13" s="1"/>
  <c r="D6" i="13" a="1"/>
  <c r="D6" i="13" s="1"/>
  <c r="C6" i="13" a="1"/>
  <c r="C6" i="13" s="1"/>
  <c r="B6" i="13" a="1"/>
  <c r="B6" i="13" s="1"/>
  <c r="G5" i="13" a="1"/>
  <c r="G5" i="13" s="1"/>
  <c r="F5" i="13" a="1"/>
  <c r="F5" i="13" s="1"/>
  <c r="E5" i="13" a="1"/>
  <c r="E5" i="13" s="1"/>
  <c r="D5" i="13" a="1"/>
  <c r="D5" i="13" s="1"/>
  <c r="C5" i="13" a="1"/>
  <c r="C5" i="13" s="1"/>
  <c r="B5" i="13" a="1"/>
  <c r="B5" i="13" s="1"/>
  <c r="G4" i="13" a="1"/>
  <c r="G4" i="13" s="1"/>
  <c r="F4" i="13" a="1"/>
  <c r="F4" i="13" s="1"/>
  <c r="E4" i="13" a="1"/>
  <c r="E4" i="13" s="1"/>
  <c r="D4" i="13" a="1"/>
  <c r="D4" i="13" s="1"/>
  <c r="C4" i="13" a="1"/>
  <c r="C4" i="13" s="1"/>
  <c r="B4" i="13" a="1"/>
  <c r="B4" i="13" s="1"/>
  <c r="G3" i="13" a="1"/>
  <c r="G3" i="13" s="1"/>
  <c r="F3" i="13" a="1"/>
  <c r="F3" i="13" s="1"/>
  <c r="E3" i="13" a="1"/>
  <c r="E3" i="13" s="1"/>
  <c r="D3" i="13" a="1"/>
  <c r="D3" i="13" s="1"/>
  <c r="C3" i="13" a="1"/>
  <c r="C3" i="13" s="1"/>
  <c r="B3" i="13" a="1"/>
  <c r="B3" i="13" s="1"/>
  <c r="G2" i="13" a="1"/>
  <c r="G2" i="13" s="1"/>
  <c r="F2" i="13" a="1"/>
  <c r="F2" i="13" s="1"/>
  <c r="E2" i="13" a="1"/>
  <c r="E2" i="13" s="1"/>
  <c r="D2" i="13" a="1"/>
  <c r="D2" i="13" s="1"/>
  <c r="C2" i="13" a="1"/>
  <c r="C2" i="13" s="1"/>
  <c r="B2" i="13" a="1"/>
  <c r="B2" i="13" s="1"/>
  <c r="F9" i="12" a="1"/>
  <c r="F9" i="12" s="1"/>
  <c r="E9" i="12" a="1"/>
  <c r="E9" i="12" s="1"/>
  <c r="D9" i="12" a="1"/>
  <c r="D9" i="12" s="1"/>
  <c r="C9" i="12" a="1"/>
  <c r="C9" i="12" s="1"/>
  <c r="F8" i="12" a="1"/>
  <c r="F8" i="12" s="1"/>
  <c r="E8" i="12" a="1"/>
  <c r="E8" i="12" s="1"/>
  <c r="D8" i="12" a="1"/>
  <c r="D8" i="12" s="1"/>
  <c r="C8" i="12" a="1"/>
  <c r="C8" i="12" s="1"/>
  <c r="B8" i="12"/>
  <c r="F7" i="12" a="1"/>
  <c r="F7" i="12" s="1"/>
  <c r="E7" i="12" a="1"/>
  <c r="E7" i="12" s="1"/>
  <c r="D7" i="12" a="1"/>
  <c r="D7" i="12" s="1"/>
  <c r="C7" i="12" a="1"/>
  <c r="C7" i="12" s="1"/>
  <c r="B7" i="12"/>
  <c r="F6" i="12" a="1"/>
  <c r="F6" i="12" s="1"/>
  <c r="E6" i="12" a="1"/>
  <c r="E6" i="12" s="1"/>
  <c r="D6" i="12" a="1"/>
  <c r="D6" i="12" s="1"/>
  <c r="C6" i="12" a="1"/>
  <c r="C6" i="12" s="1"/>
  <c r="B6" i="12"/>
  <c r="F5" i="12" a="1"/>
  <c r="F5" i="12" s="1"/>
  <c r="E5" i="12" a="1"/>
  <c r="E5" i="12" s="1"/>
  <c r="D5" i="12" a="1"/>
  <c r="D5" i="12" s="1"/>
  <c r="C5" i="12" a="1"/>
  <c r="C5" i="12" s="1"/>
  <c r="B5" i="12"/>
  <c r="F4" i="12" a="1"/>
  <c r="F4" i="12" s="1"/>
  <c r="E4" i="12" a="1"/>
  <c r="E4" i="12" s="1"/>
  <c r="D4" i="12" a="1"/>
  <c r="D4" i="12" s="1"/>
  <c r="C4" i="12" a="1"/>
  <c r="C4" i="12" s="1"/>
  <c r="B4" i="12"/>
  <c r="F3" i="12" a="1"/>
  <c r="F3" i="12" s="1"/>
  <c r="E3" i="12" a="1"/>
  <c r="E3" i="12" s="1"/>
  <c r="D3" i="12" a="1"/>
  <c r="D3" i="12" s="1"/>
  <c r="C3" i="12" a="1"/>
  <c r="C3" i="12" s="1"/>
  <c r="B3" i="12"/>
  <c r="B2" i="12"/>
  <c r="B1" i="12"/>
  <c r="H5" i="8"/>
  <c r="G5" i="8"/>
  <c r="H4" i="8"/>
  <c r="G4" i="8"/>
  <c r="I3" i="8"/>
  <c r="I4" i="8" s="1"/>
  <c r="I5" i="8" s="1"/>
  <c r="H3" i="8"/>
  <c r="G3" i="8"/>
  <c r="J2" i="8"/>
  <c r="J3" i="8" s="1"/>
  <c r="J4" i="8" s="1"/>
  <c r="J5" i="8" s="1"/>
  <c r="I2" i="8"/>
  <c r="H2" i="8"/>
  <c r="G2" i="8"/>
  <c r="J6" i="11"/>
  <c r="I6" i="11"/>
  <c r="H6" i="11"/>
  <c r="E6" i="11"/>
  <c r="J5" i="11"/>
  <c r="I5" i="11"/>
  <c r="H5" i="11"/>
  <c r="E5" i="11"/>
  <c r="J4" i="11"/>
  <c r="I4" i="11"/>
  <c r="H4" i="11"/>
  <c r="E4" i="11"/>
  <c r="J3" i="11"/>
  <c r="I3" i="11"/>
  <c r="H3" i="11"/>
  <c r="E3" i="11"/>
  <c r="J2" i="11"/>
  <c r="I2" i="11"/>
  <c r="H2" i="11"/>
  <c r="J3" i="14"/>
  <c r="J4" i="14" s="1"/>
  <c r="G5" i="9"/>
  <c r="F5" i="9"/>
  <c r="E5" i="9"/>
  <c r="G4" i="9"/>
  <c r="F4" i="9"/>
  <c r="E4" i="9"/>
  <c r="K3" i="9"/>
  <c r="K4" i="9" s="1"/>
  <c r="K5" i="9" s="1"/>
  <c r="G3" i="9"/>
  <c r="F3" i="9"/>
  <c r="E3" i="9"/>
  <c r="J2" i="9"/>
  <c r="J3" i="9" s="1"/>
  <c r="J4" i="9" s="1"/>
  <c r="J5" i="9" s="1"/>
  <c r="I2" i="9"/>
  <c r="K3" i="5"/>
  <c r="J3" i="5"/>
  <c r="I3" i="5"/>
  <c r="H3" i="5"/>
  <c r="K2" i="5"/>
  <c r="J2" i="5"/>
  <c r="H2" i="5"/>
  <c r="G2" i="5"/>
  <c r="I2" i="5" s="1"/>
  <c r="K7" i="2"/>
  <c r="I7" i="2"/>
  <c r="H7" i="2"/>
  <c r="G7" i="2"/>
  <c r="E7" i="2"/>
  <c r="K6" i="2"/>
  <c r="I6" i="2"/>
  <c r="H6" i="2"/>
  <c r="G6" i="2"/>
  <c r="E6" i="2"/>
  <c r="K5" i="2"/>
  <c r="I5" i="2"/>
  <c r="H5" i="2"/>
  <c r="G5" i="2"/>
  <c r="E5" i="2"/>
  <c r="K4" i="2"/>
  <c r="I4" i="2"/>
  <c r="H4" i="2"/>
  <c r="G4" i="2"/>
  <c r="E4" i="2"/>
  <c r="K3" i="2"/>
  <c r="H3" i="2"/>
  <c r="G3" i="2"/>
  <c r="I3" i="2" s="1"/>
  <c r="K2" i="2"/>
  <c r="J2" i="2"/>
  <c r="J3" i="2" s="1"/>
  <c r="H2" i="2"/>
  <c r="G2" i="2"/>
  <c r="I2" i="2" s="1"/>
  <c r="K4" i="3"/>
  <c r="J4" i="3"/>
  <c r="G4" i="3"/>
  <c r="F4" i="3"/>
  <c r="E4" i="3"/>
  <c r="C4" i="3"/>
  <c r="K3" i="3"/>
  <c r="J3" i="3"/>
  <c r="G3" i="3"/>
  <c r="F3" i="3"/>
  <c r="E3" i="3"/>
  <c r="C3" i="3"/>
  <c r="K2" i="3"/>
  <c r="J2" i="3"/>
  <c r="G2" i="3"/>
  <c r="I2" i="3" s="1"/>
  <c r="H2" i="10"/>
  <c r="G2" i="10"/>
  <c r="I2" i="10" s="1"/>
  <c r="J7" i="1"/>
  <c r="I7" i="1"/>
  <c r="H7" i="1"/>
  <c r="G7" i="1"/>
  <c r="F7" i="1"/>
  <c r="E7" i="1"/>
  <c r="J6" i="1"/>
  <c r="I6" i="1"/>
  <c r="H6" i="1"/>
  <c r="G6" i="1"/>
  <c r="F6" i="1"/>
  <c r="E6" i="1"/>
  <c r="J5" i="1"/>
  <c r="I5" i="1"/>
  <c r="H5" i="1"/>
  <c r="G5" i="1"/>
  <c r="F5" i="1"/>
  <c r="E5" i="1"/>
  <c r="J4" i="1"/>
  <c r="I4" i="1"/>
  <c r="H4" i="1"/>
  <c r="G4" i="1"/>
  <c r="D4" i="1"/>
  <c r="J3" i="1"/>
  <c r="I3" i="1"/>
  <c r="H3" i="1"/>
  <c r="J2" i="1"/>
  <c r="H2" i="1"/>
  <c r="G2" i="1"/>
  <c r="I2" i="1" s="1"/>
  <c r="B9" i="12" l="1"/>
  <c r="B27" i="6"/>
  <c r="C27" i="6"/>
  <c r="G27" i="6"/>
  <c r="C38" i="6"/>
  <c r="B38" i="6"/>
  <c r="G38" i="6"/>
  <c r="D32" i="6"/>
  <c r="I32" i="6"/>
  <c r="E32" i="6"/>
  <c r="H32" i="6"/>
  <c r="A37" i="6"/>
  <c r="F32" i="6"/>
  <c r="D3" i="2"/>
  <c r="B36" i="6"/>
  <c r="C36" i="6"/>
  <c r="G36" i="6"/>
  <c r="F41" i="6"/>
  <c r="E41" i="6"/>
  <c r="D41" i="6"/>
  <c r="I41" i="6"/>
  <c r="H41" i="6"/>
  <c r="A46" i="6"/>
  <c r="A45" i="6"/>
  <c r="I40" i="6"/>
  <c r="H40" i="6"/>
  <c r="F40" i="6"/>
  <c r="E40" i="6"/>
  <c r="D40" i="6"/>
  <c r="J4" i="2"/>
  <c r="J5" i="2" s="1"/>
  <c r="J6" i="2" s="1"/>
  <c r="J7" i="2" s="1"/>
  <c r="C35" i="6"/>
  <c r="B35" i="6"/>
  <c r="G35" i="6"/>
  <c r="C44" i="6"/>
  <c r="G44" i="6"/>
  <c r="B44" i="6"/>
  <c r="H49" i="6"/>
  <c r="A54" i="6"/>
  <c r="I49" i="6"/>
  <c r="F49" i="6"/>
  <c r="E49" i="6"/>
  <c r="D49" i="6"/>
  <c r="B12" i="15"/>
  <c r="C11" i="15"/>
  <c r="A48" i="6"/>
  <c r="I43" i="6"/>
  <c r="H43" i="6"/>
  <c r="F43" i="6"/>
  <c r="E43" i="6"/>
  <c r="D43" i="6"/>
  <c r="G41" i="6" l="1"/>
  <c r="C41" i="6"/>
  <c r="B41" i="6"/>
  <c r="H45" i="6"/>
  <c r="A50" i="6"/>
  <c r="D45" i="6"/>
  <c r="I45" i="6"/>
  <c r="F45" i="6"/>
  <c r="E45" i="6"/>
  <c r="I46" i="6"/>
  <c r="A51" i="6"/>
  <c r="H46" i="6"/>
  <c r="F46" i="6"/>
  <c r="E46" i="6"/>
  <c r="D46" i="6"/>
  <c r="B13" i="15"/>
  <c r="C13" i="15" s="1"/>
  <c r="C12" i="15"/>
  <c r="G43" i="6"/>
  <c r="C43" i="6"/>
  <c r="B43" i="6"/>
  <c r="G49" i="6"/>
  <c r="C49" i="6"/>
  <c r="B49" i="6"/>
  <c r="D54" i="6"/>
  <c r="I54" i="6"/>
  <c r="E54" i="6"/>
  <c r="A59" i="6"/>
  <c r="F54" i="6"/>
  <c r="H54" i="6"/>
  <c r="E48" i="6"/>
  <c r="D48" i="6"/>
  <c r="I48" i="6"/>
  <c r="A53" i="6"/>
  <c r="F48" i="6"/>
  <c r="H48" i="6"/>
  <c r="I37" i="6"/>
  <c r="H37" i="6"/>
  <c r="F37" i="6"/>
  <c r="D37" i="6"/>
  <c r="A42" i="6"/>
  <c r="C32" i="6"/>
  <c r="B32" i="6"/>
  <c r="G32" i="6"/>
  <c r="G40" i="6"/>
  <c r="C40" i="6"/>
  <c r="B40" i="6"/>
  <c r="G37" i="6" l="1"/>
  <c r="C37" i="6"/>
  <c r="B37" i="6"/>
  <c r="I51" i="6"/>
  <c r="A56" i="6"/>
  <c r="D51" i="6"/>
  <c r="F51" i="6"/>
  <c r="H51" i="6"/>
  <c r="E51" i="6"/>
  <c r="G46" i="6"/>
  <c r="C46" i="6"/>
  <c r="B46" i="6"/>
  <c r="I53" i="6"/>
  <c r="H53" i="6"/>
  <c r="F53" i="6"/>
  <c r="E53" i="6"/>
  <c r="D53" i="6"/>
  <c r="A58" i="6"/>
  <c r="B48" i="6"/>
  <c r="C48" i="6"/>
  <c r="G48" i="6"/>
  <c r="B45" i="6"/>
  <c r="C45" i="6"/>
  <c r="G45" i="6"/>
  <c r="D42" i="6"/>
  <c r="A47" i="6"/>
  <c r="H42" i="6"/>
  <c r="I42" i="6"/>
  <c r="E42" i="6"/>
  <c r="F42" i="6"/>
  <c r="E50" i="6"/>
  <c r="A55" i="6"/>
  <c r="I50" i="6"/>
  <c r="H50" i="6"/>
  <c r="F50" i="6"/>
  <c r="D50" i="6"/>
  <c r="I59" i="6"/>
  <c r="H59" i="6"/>
  <c r="F59" i="6"/>
  <c r="E59" i="6"/>
  <c r="D59" i="6"/>
  <c r="A64" i="6"/>
  <c r="C54" i="6"/>
  <c r="B54" i="6"/>
  <c r="G54" i="6"/>
  <c r="A69" i="6" l="1"/>
  <c r="F64" i="6"/>
  <c r="I64" i="6"/>
  <c r="H64" i="6"/>
  <c r="E64" i="6"/>
  <c r="D64" i="6"/>
  <c r="E58" i="6"/>
  <c r="A63" i="6"/>
  <c r="I58" i="6"/>
  <c r="H58" i="6"/>
  <c r="F58" i="6"/>
  <c r="D58" i="6"/>
  <c r="B53" i="6"/>
  <c r="G53" i="6"/>
  <c r="C53" i="6"/>
  <c r="H55" i="6"/>
  <c r="A60" i="6"/>
  <c r="I55" i="6"/>
  <c r="F55" i="6"/>
  <c r="E55" i="6"/>
  <c r="D55" i="6"/>
  <c r="H47" i="6"/>
  <c r="I47" i="6"/>
  <c r="F47" i="6"/>
  <c r="E47" i="6"/>
  <c r="D47" i="6"/>
  <c r="A52" i="6"/>
  <c r="G59" i="6"/>
  <c r="C59" i="6"/>
  <c r="B59" i="6"/>
  <c r="G50" i="6"/>
  <c r="C50" i="6"/>
  <c r="B50" i="6"/>
  <c r="I56" i="6"/>
  <c r="H56" i="6"/>
  <c r="A61" i="6"/>
  <c r="F56" i="6"/>
  <c r="E56" i="6"/>
  <c r="D56" i="6"/>
  <c r="B42" i="6"/>
  <c r="G42" i="6"/>
  <c r="B51" i="6"/>
  <c r="C51" i="6"/>
  <c r="G51" i="6"/>
  <c r="B55" i="6" l="1"/>
  <c r="G55" i="6"/>
  <c r="C55" i="6"/>
  <c r="H60" i="6"/>
  <c r="E60" i="6"/>
  <c r="D60" i="6"/>
  <c r="I60" i="6"/>
  <c r="F60" i="6"/>
  <c r="A65" i="6"/>
  <c r="A66" i="6"/>
  <c r="E61" i="6"/>
  <c r="I61" i="6"/>
  <c r="H61" i="6"/>
  <c r="F61" i="6"/>
  <c r="D61" i="6"/>
  <c r="B58" i="6"/>
  <c r="C58" i="6"/>
  <c r="G58" i="6"/>
  <c r="H63" i="6"/>
  <c r="E63" i="6"/>
  <c r="F63" i="6"/>
  <c r="D63" i="6"/>
  <c r="I63" i="6"/>
  <c r="A68" i="6"/>
  <c r="C47" i="6"/>
  <c r="B47" i="6"/>
  <c r="G56" i="6"/>
  <c r="C56" i="6"/>
  <c r="B56" i="6"/>
  <c r="B64" i="6"/>
  <c r="G64" i="6"/>
  <c r="C64" i="6"/>
  <c r="E52" i="6"/>
  <c r="D52" i="6"/>
  <c r="A57" i="6"/>
  <c r="I52" i="6"/>
  <c r="H52" i="6"/>
  <c r="F52" i="6"/>
  <c r="I69" i="6"/>
  <c r="H69" i="6"/>
  <c r="F69" i="6"/>
  <c r="E69" i="6"/>
  <c r="D69" i="6"/>
  <c r="A74" i="6"/>
  <c r="H68" i="6" l="1"/>
  <c r="E68" i="6"/>
  <c r="D68" i="6"/>
  <c r="A73" i="6"/>
  <c r="I68" i="6"/>
  <c r="F68" i="6"/>
  <c r="E74" i="6"/>
  <c r="A79" i="6"/>
  <c r="I74" i="6"/>
  <c r="H74" i="6"/>
  <c r="F74" i="6"/>
  <c r="D74" i="6"/>
  <c r="B69" i="6"/>
  <c r="G69" i="6"/>
  <c r="C69" i="6"/>
  <c r="B61" i="6"/>
  <c r="G61" i="6"/>
  <c r="C61" i="6"/>
  <c r="H57" i="6"/>
  <c r="D57" i="6"/>
  <c r="A62" i="6"/>
  <c r="F57" i="6"/>
  <c r="E57" i="6"/>
  <c r="I57" i="6"/>
  <c r="E66" i="6"/>
  <c r="A71" i="6"/>
  <c r="H66" i="6"/>
  <c r="F66" i="6"/>
  <c r="D66" i="6"/>
  <c r="I66" i="6"/>
  <c r="B63" i="6"/>
  <c r="C63" i="6"/>
  <c r="G63" i="6"/>
  <c r="G52" i="6"/>
  <c r="C52" i="6"/>
  <c r="B52" i="6"/>
  <c r="H65" i="6"/>
  <c r="I65" i="6"/>
  <c r="F65" i="6"/>
  <c r="A70" i="6"/>
  <c r="E65" i="6"/>
  <c r="D65" i="6"/>
  <c r="B60" i="6"/>
  <c r="C60" i="6"/>
  <c r="G60" i="6"/>
  <c r="I62" i="6" l="1"/>
  <c r="H62" i="6"/>
  <c r="F62" i="6"/>
  <c r="E62" i="6"/>
  <c r="D62" i="6"/>
  <c r="A67" i="6"/>
  <c r="E70" i="6"/>
  <c r="D70" i="6"/>
  <c r="A75" i="6"/>
  <c r="H70" i="6"/>
  <c r="I70" i="6"/>
  <c r="F70" i="6"/>
  <c r="G57" i="6"/>
  <c r="B57" i="6"/>
  <c r="C57" i="6"/>
  <c r="I79" i="6"/>
  <c r="F79" i="6"/>
  <c r="E79" i="6"/>
  <c r="D79" i="6"/>
  <c r="H79" i="6"/>
  <c r="A84" i="6"/>
  <c r="G68" i="6"/>
  <c r="C68" i="6"/>
  <c r="B68" i="6"/>
  <c r="H73" i="6"/>
  <c r="D73" i="6"/>
  <c r="A78" i="6"/>
  <c r="E73" i="6"/>
  <c r="F73" i="6"/>
  <c r="I73" i="6"/>
  <c r="B74" i="6"/>
  <c r="C74" i="6"/>
  <c r="G74" i="6"/>
  <c r="H71" i="6"/>
  <c r="E71" i="6"/>
  <c r="A76" i="6"/>
  <c r="I71" i="6"/>
  <c r="F71" i="6"/>
  <c r="D71" i="6"/>
  <c r="G65" i="6"/>
  <c r="C65" i="6"/>
  <c r="B65" i="6"/>
  <c r="B66" i="6"/>
  <c r="G66" i="6"/>
  <c r="C66" i="6"/>
  <c r="I84" i="6" l="1"/>
  <c r="F84" i="6"/>
  <c r="E84" i="6"/>
  <c r="A89" i="6"/>
  <c r="H84" i="6"/>
  <c r="D84" i="6"/>
  <c r="C79" i="6"/>
  <c r="B79" i="6"/>
  <c r="G79" i="6"/>
  <c r="B70" i="6"/>
  <c r="C70" i="6"/>
  <c r="G70" i="6"/>
  <c r="B71" i="6"/>
  <c r="G71" i="6"/>
  <c r="C71" i="6"/>
  <c r="I75" i="6"/>
  <c r="H75" i="6"/>
  <c r="F75" i="6"/>
  <c r="E75" i="6"/>
  <c r="D75" i="6"/>
  <c r="A80" i="6"/>
  <c r="G73" i="6"/>
  <c r="B73" i="6"/>
  <c r="C73" i="6"/>
  <c r="D67" i="6"/>
  <c r="A72" i="6"/>
  <c r="I67" i="6"/>
  <c r="H67" i="6"/>
  <c r="F67" i="6"/>
  <c r="E67" i="6"/>
  <c r="A83" i="6"/>
  <c r="I78" i="6"/>
  <c r="H78" i="6"/>
  <c r="F78" i="6"/>
  <c r="E78" i="6"/>
  <c r="D78" i="6"/>
  <c r="I76" i="6"/>
  <c r="F76" i="6"/>
  <c r="E76" i="6"/>
  <c r="H76" i="6"/>
  <c r="D76" i="6"/>
  <c r="A81" i="6"/>
  <c r="G62" i="6"/>
  <c r="C62" i="6"/>
  <c r="B62" i="6"/>
  <c r="G75" i="6" l="1"/>
  <c r="C75" i="6"/>
  <c r="B75" i="6"/>
  <c r="H83" i="6"/>
  <c r="E83" i="6"/>
  <c r="A88" i="6"/>
  <c r="D83" i="6"/>
  <c r="I83" i="6"/>
  <c r="F83" i="6"/>
  <c r="I89" i="6"/>
  <c r="H89" i="6"/>
  <c r="F89" i="6"/>
  <c r="E89" i="6"/>
  <c r="A94" i="6"/>
  <c r="D89" i="6"/>
  <c r="I81" i="6"/>
  <c r="H81" i="6"/>
  <c r="A86" i="6"/>
  <c r="F81" i="6"/>
  <c r="E81" i="6"/>
  <c r="D81" i="6"/>
  <c r="C67" i="6"/>
  <c r="G67" i="6"/>
  <c r="B67" i="6"/>
  <c r="G78" i="6"/>
  <c r="C78" i="6"/>
  <c r="B78" i="6"/>
  <c r="I72" i="6"/>
  <c r="H72" i="6"/>
  <c r="F72" i="6"/>
  <c r="E72" i="6"/>
  <c r="D72" i="6"/>
  <c r="A77" i="6"/>
  <c r="A85" i="6"/>
  <c r="I80" i="6"/>
  <c r="H80" i="6"/>
  <c r="F80" i="6"/>
  <c r="E80" i="6"/>
  <c r="D80" i="6"/>
  <c r="C76" i="6"/>
  <c r="G76" i="6"/>
  <c r="G84" i="6"/>
  <c r="C84" i="6"/>
  <c r="B84" i="6"/>
  <c r="E86" i="6" l="1"/>
  <c r="D86" i="6"/>
  <c r="I86" i="6"/>
  <c r="A91" i="6"/>
  <c r="F86" i="6"/>
  <c r="H86" i="6"/>
  <c r="H94" i="6"/>
  <c r="I94" i="6"/>
  <c r="A99" i="6"/>
  <c r="F94" i="6"/>
  <c r="E94" i="6"/>
  <c r="D94" i="6"/>
  <c r="B89" i="6"/>
  <c r="C89" i="6"/>
  <c r="G89" i="6"/>
  <c r="G81" i="6"/>
  <c r="C81" i="6"/>
  <c r="B81" i="6"/>
  <c r="G72" i="6"/>
  <c r="C72" i="6"/>
  <c r="B72" i="6"/>
  <c r="C83" i="6"/>
  <c r="B83" i="6"/>
  <c r="G83" i="6"/>
  <c r="B80" i="6"/>
  <c r="G80" i="6"/>
  <c r="C80" i="6"/>
  <c r="F77" i="6"/>
  <c r="A82" i="6"/>
  <c r="I77" i="6"/>
  <c r="H77" i="6"/>
  <c r="E77" i="6"/>
  <c r="D77" i="6"/>
  <c r="A93" i="6"/>
  <c r="I88" i="6"/>
  <c r="H88" i="6"/>
  <c r="F88" i="6"/>
  <c r="E88" i="6"/>
  <c r="D88" i="6"/>
  <c r="I85" i="6"/>
  <c r="H85" i="6"/>
  <c r="F85" i="6"/>
  <c r="E85" i="6"/>
  <c r="D85" i="6"/>
  <c r="A90" i="6"/>
  <c r="F90" i="6" l="1"/>
  <c r="A95" i="6"/>
  <c r="D90" i="6"/>
  <c r="I90" i="6"/>
  <c r="H90" i="6"/>
  <c r="E90" i="6"/>
  <c r="C85" i="6"/>
  <c r="G85" i="6"/>
  <c r="B85" i="6"/>
  <c r="G88" i="6"/>
  <c r="C88" i="6"/>
  <c r="B88" i="6"/>
  <c r="A104" i="6"/>
  <c r="H99" i="6"/>
  <c r="F99" i="6"/>
  <c r="I99" i="6"/>
  <c r="E99" i="6"/>
  <c r="D99" i="6"/>
  <c r="G94" i="6"/>
  <c r="C94" i="6"/>
  <c r="B94" i="6"/>
  <c r="I93" i="6"/>
  <c r="E93" i="6"/>
  <c r="D93" i="6"/>
  <c r="A98" i="6"/>
  <c r="H93" i="6"/>
  <c r="F93" i="6"/>
  <c r="F82" i="6"/>
  <c r="I82" i="6"/>
  <c r="H82" i="6"/>
  <c r="E82" i="6"/>
  <c r="D82" i="6"/>
  <c r="A87" i="6"/>
  <c r="C77" i="6"/>
  <c r="B77" i="6"/>
  <c r="G77" i="6"/>
  <c r="I91" i="6"/>
  <c r="H91" i="6"/>
  <c r="A96" i="6"/>
  <c r="F91" i="6"/>
  <c r="E91" i="6"/>
  <c r="D91" i="6"/>
  <c r="C86" i="6"/>
  <c r="B86" i="6"/>
  <c r="G86" i="6"/>
  <c r="G99" i="6" l="1"/>
  <c r="C99" i="6"/>
  <c r="B99" i="6"/>
  <c r="A101" i="6"/>
  <c r="F96" i="6"/>
  <c r="E96" i="6"/>
  <c r="D96" i="6"/>
  <c r="H96" i="6"/>
  <c r="I96" i="6"/>
  <c r="C93" i="6"/>
  <c r="B93" i="6"/>
  <c r="G93" i="6"/>
  <c r="G91" i="6"/>
  <c r="C91" i="6"/>
  <c r="B91" i="6"/>
  <c r="C82" i="6"/>
  <c r="G82" i="6"/>
  <c r="B82" i="6"/>
  <c r="A109" i="6"/>
  <c r="I104" i="6"/>
  <c r="H104" i="6"/>
  <c r="F104" i="6"/>
  <c r="E104" i="6"/>
  <c r="D104" i="6"/>
  <c r="C90" i="6"/>
  <c r="G90" i="6"/>
  <c r="B90" i="6"/>
  <c r="I95" i="6"/>
  <c r="F95" i="6"/>
  <c r="E95" i="6"/>
  <c r="A100" i="6"/>
  <c r="H95" i="6"/>
  <c r="D95" i="6"/>
  <c r="I87" i="6"/>
  <c r="F87" i="6"/>
  <c r="A92" i="6"/>
  <c r="H87" i="6"/>
  <c r="E87" i="6"/>
  <c r="D87" i="6"/>
  <c r="F98" i="6"/>
  <c r="D98" i="6"/>
  <c r="I98" i="6"/>
  <c r="A103" i="6"/>
  <c r="H98" i="6"/>
  <c r="E98" i="6"/>
  <c r="G104" i="6" l="1"/>
  <c r="C104" i="6"/>
  <c r="B104" i="6"/>
  <c r="C98" i="6"/>
  <c r="B98" i="6"/>
  <c r="G98" i="6"/>
  <c r="C96" i="6"/>
  <c r="B96" i="6"/>
  <c r="G96" i="6"/>
  <c r="C87" i="6"/>
  <c r="B87" i="6"/>
  <c r="G87" i="6"/>
  <c r="I100" i="6"/>
  <c r="H100" i="6"/>
  <c r="F100" i="6"/>
  <c r="E100" i="6"/>
  <c r="D100" i="6"/>
  <c r="A105" i="6"/>
  <c r="I92" i="6"/>
  <c r="H92" i="6"/>
  <c r="F92" i="6"/>
  <c r="E92" i="6"/>
  <c r="D92" i="6"/>
  <c r="A97" i="6"/>
  <c r="H103" i="6"/>
  <c r="F103" i="6"/>
  <c r="D103" i="6"/>
  <c r="A108" i="6"/>
  <c r="I103" i="6"/>
  <c r="E103" i="6"/>
  <c r="D109" i="6"/>
  <c r="A114" i="6"/>
  <c r="I109" i="6"/>
  <c r="H109" i="6"/>
  <c r="F109" i="6"/>
  <c r="E109" i="6"/>
  <c r="G95" i="6"/>
  <c r="C95" i="6"/>
  <c r="B95" i="6"/>
  <c r="A106" i="6"/>
  <c r="D101" i="6"/>
  <c r="F101" i="6"/>
  <c r="H101" i="6"/>
  <c r="E101" i="6"/>
  <c r="I101" i="6"/>
  <c r="B109" i="6" l="1"/>
  <c r="G109" i="6"/>
  <c r="C109" i="6"/>
  <c r="E114" i="6"/>
  <c r="D114" i="6"/>
  <c r="A119" i="6"/>
  <c r="I114" i="6"/>
  <c r="H114" i="6"/>
  <c r="F114" i="6"/>
  <c r="I97" i="6"/>
  <c r="H97" i="6"/>
  <c r="E97" i="6"/>
  <c r="F97" i="6"/>
  <c r="A102" i="6"/>
  <c r="D97" i="6"/>
  <c r="G103" i="6"/>
  <c r="C103" i="6"/>
  <c r="B103" i="6"/>
  <c r="I108" i="6"/>
  <c r="H108" i="6"/>
  <c r="F108" i="6"/>
  <c r="E108" i="6"/>
  <c r="D108" i="6"/>
  <c r="A113" i="6"/>
  <c r="B92" i="6"/>
  <c r="C92" i="6"/>
  <c r="G92" i="6"/>
  <c r="I105" i="6"/>
  <c r="H105" i="6"/>
  <c r="F105" i="6"/>
  <c r="D105" i="6"/>
  <c r="A110" i="6"/>
  <c r="E105" i="6"/>
  <c r="C101" i="6"/>
  <c r="B101" i="6"/>
  <c r="G101" i="6"/>
  <c r="E106" i="6"/>
  <c r="D106" i="6"/>
  <c r="A111" i="6"/>
  <c r="H106" i="6"/>
  <c r="I106" i="6"/>
  <c r="F106" i="6"/>
  <c r="B100" i="6"/>
  <c r="G100" i="6"/>
  <c r="C100" i="6"/>
  <c r="G108" i="6" l="1"/>
  <c r="C108" i="6"/>
  <c r="B108" i="6"/>
  <c r="G106" i="6"/>
  <c r="C106" i="6"/>
  <c r="B106" i="6"/>
  <c r="H111" i="6"/>
  <c r="F111" i="6"/>
  <c r="E111" i="6"/>
  <c r="D111" i="6"/>
  <c r="A116" i="6"/>
  <c r="I111" i="6"/>
  <c r="I102" i="6"/>
  <c r="F102" i="6"/>
  <c r="A107" i="6"/>
  <c r="H102" i="6"/>
  <c r="D102" i="6"/>
  <c r="I113" i="6"/>
  <c r="H113" i="6"/>
  <c r="F113" i="6"/>
  <c r="E113" i="6"/>
  <c r="D113" i="6"/>
  <c r="A118" i="6"/>
  <c r="G97" i="6"/>
  <c r="C97" i="6"/>
  <c r="B97" i="6"/>
  <c r="I110" i="6"/>
  <c r="H110" i="6"/>
  <c r="F110" i="6"/>
  <c r="D110" i="6"/>
  <c r="E110" i="6"/>
  <c r="A115" i="6"/>
  <c r="G114" i="6"/>
  <c r="C114" i="6"/>
  <c r="B114" i="6"/>
  <c r="H119" i="6"/>
  <c r="F119" i="6"/>
  <c r="E119" i="6"/>
  <c r="D119" i="6"/>
  <c r="A124" i="6"/>
  <c r="I119" i="6"/>
  <c r="G105" i="6"/>
  <c r="C105" i="6"/>
  <c r="B105" i="6"/>
  <c r="G110" i="6" l="1"/>
  <c r="C110" i="6"/>
  <c r="B110" i="6"/>
  <c r="G113" i="6"/>
  <c r="C113" i="6"/>
  <c r="B113" i="6"/>
  <c r="A112" i="6"/>
  <c r="I107" i="6"/>
  <c r="D107" i="6"/>
  <c r="H107" i="6"/>
  <c r="F107" i="6"/>
  <c r="E107" i="6"/>
  <c r="G119" i="6"/>
  <c r="C119" i="6"/>
  <c r="B119" i="6"/>
  <c r="I124" i="6"/>
  <c r="H124" i="6"/>
  <c r="F124" i="6"/>
  <c r="E124" i="6"/>
  <c r="D124" i="6"/>
  <c r="A129" i="6"/>
  <c r="C102" i="6"/>
  <c r="B102" i="6"/>
  <c r="G102" i="6"/>
  <c r="I118" i="6"/>
  <c r="H118" i="6"/>
  <c r="F118" i="6"/>
  <c r="D118" i="6"/>
  <c r="E118" i="6"/>
  <c r="A123" i="6"/>
  <c r="I116" i="6"/>
  <c r="H116" i="6"/>
  <c r="F116" i="6"/>
  <c r="E116" i="6"/>
  <c r="D116" i="6"/>
  <c r="A121" i="6"/>
  <c r="G111" i="6"/>
  <c r="C111" i="6"/>
  <c r="B111" i="6"/>
  <c r="A120" i="6"/>
  <c r="I115" i="6"/>
  <c r="F115" i="6"/>
  <c r="H115" i="6"/>
  <c r="E115" i="6"/>
  <c r="D115" i="6"/>
  <c r="A128" i="6" l="1"/>
  <c r="I123" i="6"/>
  <c r="F123" i="6"/>
  <c r="H123" i="6"/>
  <c r="E123" i="6"/>
  <c r="D123" i="6"/>
  <c r="I129" i="6"/>
  <c r="H129" i="6"/>
  <c r="F129" i="6"/>
  <c r="E129" i="6"/>
  <c r="D129" i="6"/>
  <c r="A134" i="6"/>
  <c r="G124" i="6"/>
  <c r="C124" i="6"/>
  <c r="B124" i="6"/>
  <c r="G115" i="6"/>
  <c r="C115" i="6"/>
  <c r="B115" i="6"/>
  <c r="I121" i="6"/>
  <c r="H121" i="6"/>
  <c r="F121" i="6"/>
  <c r="E121" i="6"/>
  <c r="D121" i="6"/>
  <c r="A126" i="6"/>
  <c r="G118" i="6"/>
  <c r="C118" i="6"/>
  <c r="B118" i="6"/>
  <c r="A125" i="6"/>
  <c r="I120" i="6"/>
  <c r="F120" i="6"/>
  <c r="D120" i="6"/>
  <c r="E120" i="6"/>
  <c r="H120" i="6"/>
  <c r="G107" i="6"/>
  <c r="C107" i="6"/>
  <c r="B107" i="6"/>
  <c r="G116" i="6"/>
  <c r="C116" i="6"/>
  <c r="B116" i="6"/>
  <c r="A117" i="6"/>
  <c r="I112" i="6"/>
  <c r="D112" i="6"/>
  <c r="E112" i="6"/>
  <c r="H112" i="6"/>
  <c r="F112" i="6"/>
  <c r="G121" i="6" l="1"/>
  <c r="C121" i="6"/>
  <c r="B121" i="6"/>
  <c r="G129" i="6"/>
  <c r="C129" i="6"/>
  <c r="B129" i="6"/>
  <c r="I134" i="6"/>
  <c r="H134" i="6"/>
  <c r="F134" i="6"/>
  <c r="E134" i="6"/>
  <c r="D134" i="6"/>
  <c r="A139" i="6"/>
  <c r="I126" i="6"/>
  <c r="H126" i="6"/>
  <c r="F126" i="6"/>
  <c r="E126" i="6"/>
  <c r="D126" i="6"/>
  <c r="A131" i="6"/>
  <c r="C112" i="6"/>
  <c r="B112" i="6"/>
  <c r="G112" i="6"/>
  <c r="D117" i="6"/>
  <c r="A122" i="6"/>
  <c r="I117" i="6"/>
  <c r="H117" i="6"/>
  <c r="F117" i="6"/>
  <c r="E117" i="6"/>
  <c r="B120" i="6"/>
  <c r="G120" i="6"/>
  <c r="C120" i="6"/>
  <c r="D125" i="6"/>
  <c r="A130" i="6"/>
  <c r="I125" i="6"/>
  <c r="H125" i="6"/>
  <c r="F125" i="6"/>
  <c r="E125" i="6"/>
  <c r="G123" i="6"/>
  <c r="C123" i="6"/>
  <c r="B123" i="6"/>
  <c r="A133" i="6"/>
  <c r="I128" i="6"/>
  <c r="F128" i="6"/>
  <c r="E128" i="6"/>
  <c r="D128" i="6"/>
  <c r="H128" i="6"/>
  <c r="B117" i="6" l="1"/>
  <c r="G117" i="6"/>
  <c r="C117" i="6"/>
  <c r="G128" i="6"/>
  <c r="C128" i="6"/>
  <c r="B128" i="6"/>
  <c r="D133" i="6"/>
  <c r="A138" i="6"/>
  <c r="I133" i="6"/>
  <c r="E133" i="6"/>
  <c r="H133" i="6"/>
  <c r="F133" i="6"/>
  <c r="G126" i="6"/>
  <c r="C126" i="6"/>
  <c r="B126" i="6"/>
  <c r="A144" i="6"/>
  <c r="I139" i="6"/>
  <c r="H139" i="6"/>
  <c r="F139" i="6"/>
  <c r="D139" i="6"/>
  <c r="E139" i="6"/>
  <c r="F122" i="6"/>
  <c r="E122" i="6"/>
  <c r="D122" i="6"/>
  <c r="A127" i="6"/>
  <c r="I122" i="6"/>
  <c r="H122" i="6"/>
  <c r="A136" i="6"/>
  <c r="I131" i="6"/>
  <c r="H131" i="6"/>
  <c r="F131" i="6"/>
  <c r="E131" i="6"/>
  <c r="D131" i="6"/>
  <c r="C125" i="6"/>
  <c r="B125" i="6"/>
  <c r="G125" i="6"/>
  <c r="F130" i="6"/>
  <c r="E130" i="6"/>
  <c r="D130" i="6"/>
  <c r="A135" i="6"/>
  <c r="I130" i="6"/>
  <c r="H130" i="6"/>
  <c r="G134" i="6"/>
  <c r="C134" i="6"/>
  <c r="B134" i="6"/>
  <c r="G131" i="6" l="1"/>
  <c r="C131" i="6"/>
  <c r="B131" i="6"/>
  <c r="I127" i="6"/>
  <c r="H127" i="6"/>
  <c r="F127" i="6"/>
  <c r="E127" i="6"/>
  <c r="D127" i="6"/>
  <c r="A132" i="6"/>
  <c r="A141" i="6"/>
  <c r="I136" i="6"/>
  <c r="F136" i="6"/>
  <c r="H136" i="6"/>
  <c r="E136" i="6"/>
  <c r="D136" i="6"/>
  <c r="G139" i="6"/>
  <c r="C139" i="6"/>
  <c r="B139" i="6"/>
  <c r="I135" i="6"/>
  <c r="H135" i="6"/>
  <c r="F135" i="6"/>
  <c r="E135" i="6"/>
  <c r="D135" i="6"/>
  <c r="A140" i="6"/>
  <c r="A149" i="6"/>
  <c r="I144" i="6"/>
  <c r="H144" i="6"/>
  <c r="F144" i="6"/>
  <c r="E144" i="6"/>
  <c r="D144" i="6"/>
  <c r="G130" i="6"/>
  <c r="C130" i="6"/>
  <c r="B130" i="6"/>
  <c r="G122" i="6"/>
  <c r="C122" i="6"/>
  <c r="B122" i="6"/>
  <c r="C133" i="6"/>
  <c r="B133" i="6"/>
  <c r="G133" i="6"/>
  <c r="F138" i="6"/>
  <c r="E138" i="6"/>
  <c r="D138" i="6"/>
  <c r="A143" i="6"/>
  <c r="I138" i="6"/>
  <c r="H138" i="6"/>
  <c r="G135" i="6" l="1"/>
  <c r="C135" i="6"/>
  <c r="B135" i="6"/>
  <c r="B144" i="6"/>
  <c r="G144" i="6"/>
  <c r="C144" i="6"/>
  <c r="I140" i="6"/>
  <c r="H140" i="6"/>
  <c r="F140" i="6"/>
  <c r="E140" i="6"/>
  <c r="D140" i="6"/>
  <c r="A145" i="6"/>
  <c r="E149" i="6"/>
  <c r="D149" i="6"/>
  <c r="A154" i="6"/>
  <c r="I149" i="6"/>
  <c r="H149" i="6"/>
  <c r="F149" i="6"/>
  <c r="G138" i="6"/>
  <c r="C138" i="6"/>
  <c r="B138" i="6"/>
  <c r="I143" i="6"/>
  <c r="H143" i="6"/>
  <c r="F143" i="6"/>
  <c r="E143" i="6"/>
  <c r="D143" i="6"/>
  <c r="A148" i="6"/>
  <c r="G136" i="6"/>
  <c r="C136" i="6"/>
  <c r="B136" i="6"/>
  <c r="D141" i="6"/>
  <c r="A146" i="6"/>
  <c r="I141" i="6"/>
  <c r="E141" i="6"/>
  <c r="H141" i="6"/>
  <c r="F141" i="6"/>
  <c r="I132" i="6"/>
  <c r="H132" i="6"/>
  <c r="F132" i="6"/>
  <c r="E132" i="6"/>
  <c r="D132" i="6"/>
  <c r="A137" i="6"/>
  <c r="G127" i="6"/>
  <c r="C127" i="6"/>
  <c r="B127" i="6"/>
  <c r="I148" i="6" l="1"/>
  <c r="H148" i="6"/>
  <c r="F148" i="6"/>
  <c r="E148" i="6"/>
  <c r="D148" i="6"/>
  <c r="A153" i="6"/>
  <c r="C149" i="6"/>
  <c r="B149" i="6"/>
  <c r="G149" i="6"/>
  <c r="H154" i="6"/>
  <c r="F154" i="6"/>
  <c r="E154" i="6"/>
  <c r="D154" i="6"/>
  <c r="A159" i="6"/>
  <c r="I154" i="6"/>
  <c r="G143" i="6"/>
  <c r="C143" i="6"/>
  <c r="B143" i="6"/>
  <c r="I145" i="6"/>
  <c r="H145" i="6"/>
  <c r="F145" i="6"/>
  <c r="E145" i="6"/>
  <c r="D145" i="6"/>
  <c r="A150" i="6"/>
  <c r="G132" i="6"/>
  <c r="C132" i="6"/>
  <c r="B132" i="6"/>
  <c r="I137" i="6"/>
  <c r="H137" i="6"/>
  <c r="F137" i="6"/>
  <c r="E137" i="6"/>
  <c r="D137" i="6"/>
  <c r="A142" i="6"/>
  <c r="C141" i="6"/>
  <c r="B141" i="6"/>
  <c r="G141" i="6"/>
  <c r="H146" i="6"/>
  <c r="F146" i="6"/>
  <c r="E146" i="6"/>
  <c r="D146" i="6"/>
  <c r="A151" i="6"/>
  <c r="I146" i="6"/>
  <c r="G140" i="6"/>
  <c r="C140" i="6"/>
  <c r="B140" i="6"/>
  <c r="G145" i="6" l="1"/>
  <c r="C145" i="6"/>
  <c r="B145" i="6"/>
  <c r="G146" i="6"/>
  <c r="C146" i="6"/>
  <c r="B146" i="6"/>
  <c r="I151" i="6"/>
  <c r="H151" i="6"/>
  <c r="F151" i="6"/>
  <c r="E151" i="6"/>
  <c r="D151" i="6"/>
  <c r="A156" i="6"/>
  <c r="I150" i="6"/>
  <c r="H150" i="6"/>
  <c r="F150" i="6"/>
  <c r="E150" i="6"/>
  <c r="D150" i="6"/>
  <c r="A155" i="6"/>
  <c r="I159" i="6"/>
  <c r="H159" i="6"/>
  <c r="F159" i="6"/>
  <c r="E159" i="6"/>
  <c r="D159" i="6"/>
  <c r="A164" i="6"/>
  <c r="G154" i="6"/>
  <c r="C154" i="6"/>
  <c r="B154" i="6"/>
  <c r="I142" i="6"/>
  <c r="H142" i="6"/>
  <c r="F142" i="6"/>
  <c r="E142" i="6"/>
  <c r="D142" i="6"/>
  <c r="A147" i="6"/>
  <c r="I153" i="6"/>
  <c r="H153" i="6"/>
  <c r="F153" i="6"/>
  <c r="E153" i="6"/>
  <c r="D153" i="6"/>
  <c r="A158" i="6"/>
  <c r="G137" i="6"/>
  <c r="C137" i="6"/>
  <c r="B137" i="6"/>
  <c r="G148" i="6"/>
  <c r="C148" i="6"/>
  <c r="B148" i="6"/>
  <c r="I164" i="6" l="1"/>
  <c r="H164" i="6"/>
  <c r="F164" i="6"/>
  <c r="E164" i="6"/>
  <c r="D164" i="6"/>
  <c r="A169" i="6"/>
  <c r="G159" i="6"/>
  <c r="C159" i="6"/>
  <c r="B159" i="6"/>
  <c r="G142" i="6"/>
  <c r="B142" i="6"/>
  <c r="A160" i="6"/>
  <c r="I155" i="6"/>
  <c r="H155" i="6"/>
  <c r="D155" i="6"/>
  <c r="F155" i="6"/>
  <c r="E155" i="6"/>
  <c r="G150" i="6"/>
  <c r="B150" i="6"/>
  <c r="C150" i="6"/>
  <c r="I156" i="6"/>
  <c r="H156" i="6"/>
  <c r="F156" i="6"/>
  <c r="E156" i="6"/>
  <c r="D156" i="6"/>
  <c r="A161" i="6"/>
  <c r="A152" i="6"/>
  <c r="I147" i="6"/>
  <c r="H147" i="6"/>
  <c r="D147" i="6"/>
  <c r="F147" i="6"/>
  <c r="E147" i="6"/>
  <c r="G153" i="6"/>
  <c r="C153" i="6"/>
  <c r="B153" i="6"/>
  <c r="I158" i="6"/>
  <c r="H158" i="6"/>
  <c r="F158" i="6"/>
  <c r="E158" i="6"/>
  <c r="D158" i="6"/>
  <c r="A163" i="6"/>
  <c r="G151" i="6"/>
  <c r="C151" i="6"/>
  <c r="B151" i="6"/>
  <c r="G156" i="6" l="1"/>
  <c r="C156" i="6"/>
  <c r="B156" i="6"/>
  <c r="G158" i="6"/>
  <c r="C158" i="6"/>
  <c r="B158" i="6"/>
  <c r="A165" i="6"/>
  <c r="H160" i="6"/>
  <c r="F160" i="6"/>
  <c r="E160" i="6"/>
  <c r="D160" i="6"/>
  <c r="I160" i="6"/>
  <c r="I169" i="6"/>
  <c r="H169" i="6"/>
  <c r="F169" i="6"/>
  <c r="E169" i="6"/>
  <c r="D169" i="6"/>
  <c r="A174" i="6"/>
  <c r="A168" i="6"/>
  <c r="I163" i="6"/>
  <c r="H163" i="6"/>
  <c r="D163" i="6"/>
  <c r="F163" i="6"/>
  <c r="E163" i="6"/>
  <c r="G147" i="6"/>
  <c r="C147" i="6"/>
  <c r="B147" i="6"/>
  <c r="A157" i="6"/>
  <c r="E152" i="6"/>
  <c r="D152" i="6"/>
  <c r="I152" i="6"/>
  <c r="H152" i="6"/>
  <c r="F152" i="6"/>
  <c r="I161" i="6"/>
  <c r="H161" i="6"/>
  <c r="F161" i="6"/>
  <c r="E161" i="6"/>
  <c r="D161" i="6"/>
  <c r="A166" i="6"/>
  <c r="G155" i="6"/>
  <c r="C155" i="6"/>
  <c r="B155" i="6"/>
  <c r="G164" i="6"/>
  <c r="C164" i="6"/>
  <c r="B164" i="6"/>
  <c r="A179" i="6" l="1"/>
  <c r="I174" i="6"/>
  <c r="H174" i="6"/>
  <c r="F174" i="6"/>
  <c r="E174" i="6"/>
  <c r="D174" i="6"/>
  <c r="E157" i="6"/>
  <c r="D157" i="6"/>
  <c r="A162" i="6"/>
  <c r="I157" i="6"/>
  <c r="H157" i="6"/>
  <c r="F157" i="6"/>
  <c r="G169" i="6"/>
  <c r="C169" i="6"/>
  <c r="B169" i="6"/>
  <c r="B160" i="6"/>
  <c r="G160" i="6"/>
  <c r="C160" i="6"/>
  <c r="A171" i="6"/>
  <c r="I166" i="6"/>
  <c r="H166" i="6"/>
  <c r="F166" i="6"/>
  <c r="E166" i="6"/>
  <c r="D166" i="6"/>
  <c r="G163" i="6"/>
  <c r="B163" i="6"/>
  <c r="C163" i="6"/>
  <c r="G161" i="6"/>
  <c r="C161" i="6"/>
  <c r="B161" i="6"/>
  <c r="D168" i="6"/>
  <c r="A173" i="6"/>
  <c r="I168" i="6"/>
  <c r="H168" i="6"/>
  <c r="F168" i="6"/>
  <c r="E168" i="6"/>
  <c r="B152" i="6"/>
  <c r="G152" i="6"/>
  <c r="C152" i="6"/>
  <c r="E165" i="6"/>
  <c r="D165" i="6"/>
  <c r="A170" i="6"/>
  <c r="I165" i="6"/>
  <c r="G166" i="6" l="1"/>
  <c r="C166" i="6"/>
  <c r="B166" i="6"/>
  <c r="C165" i="6"/>
  <c r="B165" i="6"/>
  <c r="G165" i="6"/>
  <c r="A176" i="6"/>
  <c r="I171" i="6"/>
  <c r="F171" i="6"/>
  <c r="E171" i="6"/>
  <c r="D171" i="6"/>
  <c r="H171" i="6"/>
  <c r="I170" i="6"/>
  <c r="H170" i="6"/>
  <c r="F170" i="6"/>
  <c r="E170" i="6"/>
  <c r="D170" i="6"/>
  <c r="A175" i="6"/>
  <c r="C157" i="6"/>
  <c r="B157" i="6"/>
  <c r="G157" i="6"/>
  <c r="C168" i="6"/>
  <c r="B168" i="6"/>
  <c r="G168" i="6"/>
  <c r="H162" i="6"/>
  <c r="F162" i="6"/>
  <c r="E162" i="6"/>
  <c r="D162" i="6"/>
  <c r="A167" i="6"/>
  <c r="I162" i="6"/>
  <c r="F173" i="6"/>
  <c r="E173" i="6"/>
  <c r="D173" i="6"/>
  <c r="A178" i="6"/>
  <c r="I173" i="6"/>
  <c r="H173" i="6"/>
  <c r="G174" i="6"/>
  <c r="C174" i="6"/>
  <c r="B174" i="6"/>
  <c r="A184" i="6"/>
  <c r="I179" i="6"/>
  <c r="F179" i="6"/>
  <c r="H179" i="6"/>
  <c r="E179" i="6"/>
  <c r="D179" i="6"/>
  <c r="I175" i="6" l="1"/>
  <c r="H175" i="6"/>
  <c r="F175" i="6"/>
  <c r="E175" i="6"/>
  <c r="D175" i="6"/>
  <c r="A180" i="6"/>
  <c r="G170" i="6"/>
  <c r="C170" i="6"/>
  <c r="B170" i="6"/>
  <c r="D184" i="6"/>
  <c r="A189" i="6"/>
  <c r="I184" i="6"/>
  <c r="E184" i="6"/>
  <c r="F184" i="6"/>
  <c r="H184" i="6"/>
  <c r="G173" i="6"/>
  <c r="C173" i="6"/>
  <c r="B173" i="6"/>
  <c r="G171" i="6"/>
  <c r="C171" i="6"/>
  <c r="B171" i="6"/>
  <c r="I178" i="6"/>
  <c r="H178" i="6"/>
  <c r="F178" i="6"/>
  <c r="E178" i="6"/>
  <c r="D178" i="6"/>
  <c r="A183" i="6"/>
  <c r="D176" i="6"/>
  <c r="A181" i="6"/>
  <c r="I176" i="6"/>
  <c r="E176" i="6"/>
  <c r="H176" i="6"/>
  <c r="F176" i="6"/>
  <c r="G179" i="6"/>
  <c r="C179" i="6"/>
  <c r="B179" i="6"/>
  <c r="I167" i="6"/>
  <c r="H167" i="6"/>
  <c r="F167" i="6"/>
  <c r="E167" i="6"/>
  <c r="D167" i="6"/>
  <c r="A172" i="6"/>
  <c r="G162" i="6"/>
  <c r="C162" i="6"/>
  <c r="B162" i="6"/>
  <c r="I172" i="6" l="1"/>
  <c r="H172" i="6"/>
  <c r="F172" i="6"/>
  <c r="E172" i="6"/>
  <c r="D172" i="6"/>
  <c r="A177" i="6"/>
  <c r="G167" i="6"/>
  <c r="C167" i="6"/>
  <c r="B167" i="6"/>
  <c r="C176" i="6"/>
  <c r="B176" i="6"/>
  <c r="G176" i="6"/>
  <c r="I180" i="6"/>
  <c r="H180" i="6"/>
  <c r="F180" i="6"/>
  <c r="E180" i="6"/>
  <c r="D180" i="6"/>
  <c r="A185" i="6"/>
  <c r="C184" i="6"/>
  <c r="B184" i="6"/>
  <c r="G184" i="6"/>
  <c r="H189" i="6"/>
  <c r="F189" i="6"/>
  <c r="E189" i="6"/>
  <c r="D189" i="6"/>
  <c r="A194" i="6"/>
  <c r="I189" i="6"/>
  <c r="F181" i="6"/>
  <c r="E181" i="6"/>
  <c r="D181" i="6"/>
  <c r="A186" i="6"/>
  <c r="I181" i="6"/>
  <c r="H181" i="6"/>
  <c r="I183" i="6"/>
  <c r="H183" i="6"/>
  <c r="F183" i="6"/>
  <c r="E183" i="6"/>
  <c r="D183" i="6"/>
  <c r="A188" i="6"/>
  <c r="G178" i="6"/>
  <c r="C178" i="6"/>
  <c r="B178" i="6"/>
  <c r="G175" i="6"/>
  <c r="C175" i="6"/>
  <c r="B175" i="6"/>
  <c r="G180" i="6" l="1"/>
  <c r="C180" i="6"/>
  <c r="B180" i="6"/>
  <c r="I185" i="6"/>
  <c r="H185" i="6"/>
  <c r="E185" i="6"/>
  <c r="D185" i="6"/>
  <c r="A190" i="6"/>
  <c r="I177" i="6"/>
  <c r="H177" i="6"/>
  <c r="F177" i="6"/>
  <c r="E177" i="6"/>
  <c r="D177" i="6"/>
  <c r="A182" i="6"/>
  <c r="G183" i="6"/>
  <c r="C183" i="6"/>
  <c r="B183" i="6"/>
  <c r="I188" i="6"/>
  <c r="H188" i="6"/>
  <c r="F188" i="6"/>
  <c r="E188" i="6"/>
  <c r="D188" i="6"/>
  <c r="A193" i="6"/>
  <c r="G181" i="6"/>
  <c r="C181" i="6"/>
  <c r="B181" i="6"/>
  <c r="I186" i="6"/>
  <c r="H186" i="6"/>
  <c r="F186" i="6"/>
  <c r="E186" i="6"/>
  <c r="D186" i="6"/>
  <c r="A191" i="6"/>
  <c r="G189" i="6"/>
  <c r="C189" i="6"/>
  <c r="B189" i="6"/>
  <c r="I194" i="6"/>
  <c r="H194" i="6"/>
  <c r="F194" i="6"/>
  <c r="E194" i="6"/>
  <c r="D194" i="6"/>
  <c r="A199" i="6"/>
  <c r="G172" i="6"/>
  <c r="C172" i="6"/>
  <c r="B172" i="6"/>
  <c r="G186" i="6" l="1"/>
  <c r="C186" i="6"/>
  <c r="B186" i="6"/>
  <c r="A198" i="6"/>
  <c r="I193" i="6"/>
  <c r="H193" i="6"/>
  <c r="F193" i="6"/>
  <c r="D193" i="6"/>
  <c r="E193" i="6"/>
  <c r="I199" i="6"/>
  <c r="H199" i="6"/>
  <c r="F199" i="6"/>
  <c r="E199" i="6"/>
  <c r="D199" i="6"/>
  <c r="A204" i="6"/>
  <c r="A187" i="6"/>
  <c r="I182" i="6"/>
  <c r="H182" i="6"/>
  <c r="F182" i="6"/>
  <c r="D182" i="6"/>
  <c r="E182" i="6"/>
  <c r="G188" i="6"/>
  <c r="C188" i="6"/>
  <c r="B188" i="6"/>
  <c r="G177" i="6"/>
  <c r="C177" i="6"/>
  <c r="B177" i="6"/>
  <c r="I191" i="6"/>
  <c r="H191" i="6"/>
  <c r="F191" i="6"/>
  <c r="E191" i="6"/>
  <c r="D191" i="6"/>
  <c r="A196" i="6"/>
  <c r="A195" i="6"/>
  <c r="I190" i="6"/>
  <c r="H190" i="6"/>
  <c r="D190" i="6"/>
  <c r="F190" i="6"/>
  <c r="E190" i="6"/>
  <c r="G194" i="6"/>
  <c r="C194" i="6"/>
  <c r="B194" i="6"/>
  <c r="G185" i="6"/>
  <c r="C185" i="6"/>
  <c r="B185" i="6"/>
  <c r="A192" i="6" l="1"/>
  <c r="I187" i="6"/>
  <c r="H187" i="6"/>
  <c r="F187" i="6"/>
  <c r="E187" i="6"/>
  <c r="D187" i="6"/>
  <c r="I204" i="6"/>
  <c r="H204" i="6"/>
  <c r="F204" i="6"/>
  <c r="E204" i="6"/>
  <c r="D204" i="6"/>
  <c r="A209" i="6"/>
  <c r="G182" i="6"/>
  <c r="C182" i="6"/>
  <c r="B182" i="6"/>
  <c r="G190" i="6"/>
  <c r="C190" i="6"/>
  <c r="B190" i="6"/>
  <c r="G199" i="6"/>
  <c r="C199" i="6"/>
  <c r="B199" i="6"/>
  <c r="I196" i="6"/>
  <c r="H196" i="6"/>
  <c r="F196" i="6"/>
  <c r="E196" i="6"/>
  <c r="D196" i="6"/>
  <c r="A201" i="6"/>
  <c r="D195" i="6"/>
  <c r="A200" i="6"/>
  <c r="I195" i="6"/>
  <c r="E195" i="6"/>
  <c r="F195" i="6"/>
  <c r="H195" i="6"/>
  <c r="G193" i="6"/>
  <c r="B193" i="6"/>
  <c r="G191" i="6"/>
  <c r="C191" i="6"/>
  <c r="A203" i="6"/>
  <c r="I198" i="6"/>
  <c r="F198" i="6"/>
  <c r="H198" i="6"/>
  <c r="E198" i="6"/>
  <c r="D198" i="6"/>
  <c r="G196" i="6" l="1"/>
  <c r="C196" i="6"/>
  <c r="B196" i="6"/>
  <c r="A214" i="6"/>
  <c r="I209" i="6"/>
  <c r="E209" i="6"/>
  <c r="H209" i="6"/>
  <c r="F209" i="6"/>
  <c r="D209" i="6"/>
  <c r="B198" i="6"/>
  <c r="G198" i="6"/>
  <c r="C198" i="6"/>
  <c r="G204" i="6"/>
  <c r="B204" i="6"/>
  <c r="C204" i="6"/>
  <c r="E203" i="6"/>
  <c r="D203" i="6"/>
  <c r="A208" i="6"/>
  <c r="I203" i="6"/>
  <c r="H203" i="6"/>
  <c r="F203" i="6"/>
  <c r="F200" i="6"/>
  <c r="E200" i="6"/>
  <c r="D200" i="6"/>
  <c r="A205" i="6"/>
  <c r="I200" i="6"/>
  <c r="H200" i="6"/>
  <c r="A206" i="6"/>
  <c r="I201" i="6"/>
  <c r="H201" i="6"/>
  <c r="D201" i="6"/>
  <c r="F201" i="6"/>
  <c r="E201" i="6"/>
  <c r="B187" i="6"/>
  <c r="G187" i="6"/>
  <c r="C187" i="6"/>
  <c r="C195" i="6"/>
  <c r="B195" i="6"/>
  <c r="G195" i="6"/>
  <c r="F192" i="6"/>
  <c r="E192" i="6"/>
  <c r="D192" i="6"/>
  <c r="A197" i="6"/>
  <c r="I192" i="6"/>
  <c r="H192" i="6"/>
  <c r="C192" i="6" l="1"/>
  <c r="B192" i="6"/>
  <c r="G192" i="6"/>
  <c r="C203" i="6"/>
  <c r="B203" i="6"/>
  <c r="G203" i="6"/>
  <c r="I208" i="6"/>
  <c r="H208" i="6"/>
  <c r="F208" i="6"/>
  <c r="E208" i="6"/>
  <c r="D208" i="6"/>
  <c r="A213" i="6"/>
  <c r="C209" i="6"/>
  <c r="B209" i="6"/>
  <c r="G201" i="6"/>
  <c r="C201" i="6"/>
  <c r="A211" i="6"/>
  <c r="D206" i="6"/>
  <c r="E206" i="6"/>
  <c r="I206" i="6"/>
  <c r="H206" i="6"/>
  <c r="F206" i="6"/>
  <c r="I214" i="6"/>
  <c r="F214" i="6"/>
  <c r="E214" i="6"/>
  <c r="D214" i="6"/>
  <c r="A219" i="6"/>
  <c r="I197" i="6"/>
  <c r="H197" i="6"/>
  <c r="F197" i="6"/>
  <c r="E197" i="6"/>
  <c r="D197" i="6"/>
  <c r="A202" i="6"/>
  <c r="G200" i="6"/>
  <c r="C200" i="6"/>
  <c r="B200" i="6"/>
  <c r="I205" i="6"/>
  <c r="H205" i="6"/>
  <c r="F205" i="6"/>
  <c r="E205" i="6"/>
  <c r="D205" i="6"/>
  <c r="A210" i="6"/>
  <c r="A224" i="6" l="1"/>
  <c r="I219" i="6"/>
  <c r="H219" i="6"/>
  <c r="F219" i="6"/>
  <c r="E219" i="6"/>
  <c r="D219" i="6"/>
  <c r="G214" i="6"/>
  <c r="C214" i="6"/>
  <c r="B214" i="6"/>
  <c r="B206" i="6"/>
  <c r="G206" i="6"/>
  <c r="C206" i="6"/>
  <c r="D210" i="6"/>
  <c r="A215" i="6"/>
  <c r="I210" i="6"/>
  <c r="H210" i="6"/>
  <c r="F210" i="6"/>
  <c r="E210" i="6"/>
  <c r="G197" i="6"/>
  <c r="C197" i="6"/>
  <c r="B197" i="6"/>
  <c r="A216" i="6"/>
  <c r="H211" i="6"/>
  <c r="F211" i="6"/>
  <c r="E211" i="6"/>
  <c r="D211" i="6"/>
  <c r="I211" i="6"/>
  <c r="A218" i="6"/>
  <c r="I213" i="6"/>
  <c r="F213" i="6"/>
  <c r="E213" i="6"/>
  <c r="D213" i="6"/>
  <c r="G205" i="6"/>
  <c r="C205" i="6"/>
  <c r="B205" i="6"/>
  <c r="I202" i="6"/>
  <c r="H202" i="6"/>
  <c r="F202" i="6"/>
  <c r="E202" i="6"/>
  <c r="D202" i="6"/>
  <c r="A207" i="6"/>
  <c r="G208" i="6"/>
  <c r="C208" i="6"/>
  <c r="B208" i="6"/>
  <c r="G210" i="6" l="1"/>
  <c r="C210" i="6"/>
  <c r="B210" i="6"/>
  <c r="D215" i="6"/>
  <c r="A220" i="6"/>
  <c r="H215" i="6"/>
  <c r="F215" i="6"/>
  <c r="E215" i="6"/>
  <c r="I215" i="6"/>
  <c r="G202" i="6"/>
  <c r="C202" i="6"/>
  <c r="B202" i="6"/>
  <c r="B213" i="6"/>
  <c r="G213" i="6"/>
  <c r="C213" i="6"/>
  <c r="H218" i="6"/>
  <c r="D218" i="6"/>
  <c r="A223" i="6"/>
  <c r="I218" i="6"/>
  <c r="F218" i="6"/>
  <c r="E218" i="6"/>
  <c r="I207" i="6"/>
  <c r="H207" i="6"/>
  <c r="F207" i="6"/>
  <c r="E207" i="6"/>
  <c r="D207" i="6"/>
  <c r="A212" i="6"/>
  <c r="G211" i="6"/>
  <c r="C211" i="6"/>
  <c r="B211" i="6"/>
  <c r="G219" i="6"/>
  <c r="C219" i="6"/>
  <c r="B219" i="6"/>
  <c r="A221" i="6"/>
  <c r="I216" i="6"/>
  <c r="H216" i="6"/>
  <c r="F216" i="6"/>
  <c r="E216" i="6"/>
  <c r="D216" i="6"/>
  <c r="A229" i="6"/>
  <c r="D224" i="6"/>
  <c r="I224" i="6"/>
  <c r="H224" i="6"/>
  <c r="F224" i="6"/>
  <c r="E224" i="6"/>
  <c r="B218" i="6" l="1"/>
  <c r="C218" i="6"/>
  <c r="G218" i="6"/>
  <c r="B224" i="6"/>
  <c r="C224" i="6"/>
  <c r="G224" i="6"/>
  <c r="E223" i="6"/>
  <c r="I223" i="6"/>
  <c r="H223" i="6"/>
  <c r="F223" i="6"/>
  <c r="D223" i="6"/>
  <c r="A228" i="6"/>
  <c r="E229" i="6"/>
  <c r="I229" i="6"/>
  <c r="H229" i="6"/>
  <c r="F229" i="6"/>
  <c r="D229" i="6"/>
  <c r="A234" i="6"/>
  <c r="G215" i="6"/>
  <c r="C215" i="6"/>
  <c r="B215" i="6"/>
  <c r="G216" i="6"/>
  <c r="C216" i="6"/>
  <c r="B216" i="6"/>
  <c r="H220" i="6"/>
  <c r="I220" i="6"/>
  <c r="F220" i="6"/>
  <c r="E220" i="6"/>
  <c r="D220" i="6"/>
  <c r="A225" i="6"/>
  <c r="G207" i="6"/>
  <c r="B207" i="6"/>
  <c r="E221" i="6"/>
  <c r="A226" i="6"/>
  <c r="I221" i="6"/>
  <c r="D221" i="6"/>
  <c r="H221" i="6"/>
  <c r="F221" i="6"/>
  <c r="E212" i="6"/>
  <c r="A217" i="6"/>
  <c r="I212" i="6"/>
  <c r="F212" i="6"/>
  <c r="H212" i="6"/>
  <c r="D212" i="6"/>
  <c r="H234" i="6" l="1"/>
  <c r="D234" i="6"/>
  <c r="A239" i="6"/>
  <c r="I234" i="6"/>
  <c r="F234" i="6"/>
  <c r="E234" i="6"/>
  <c r="G212" i="6"/>
  <c r="B212" i="6"/>
  <c r="I217" i="6"/>
  <c r="H217" i="6"/>
  <c r="F217" i="6"/>
  <c r="E217" i="6"/>
  <c r="D217" i="6"/>
  <c r="A222" i="6"/>
  <c r="G229" i="6"/>
  <c r="C229" i="6"/>
  <c r="B229" i="6"/>
  <c r="H228" i="6"/>
  <c r="A233" i="6"/>
  <c r="I228" i="6"/>
  <c r="F228" i="6"/>
  <c r="E228" i="6"/>
  <c r="D228" i="6"/>
  <c r="C221" i="6"/>
  <c r="B221" i="6"/>
  <c r="G221" i="6"/>
  <c r="H226" i="6"/>
  <c r="D226" i="6"/>
  <c r="I226" i="6"/>
  <c r="F226" i="6"/>
  <c r="E226" i="6"/>
  <c r="A231" i="6"/>
  <c r="G223" i="6"/>
  <c r="C223" i="6"/>
  <c r="B223" i="6"/>
  <c r="G220" i="6"/>
  <c r="C220" i="6"/>
  <c r="B220" i="6"/>
  <c r="A230" i="6"/>
  <c r="I225" i="6"/>
  <c r="H225" i="6"/>
  <c r="F225" i="6"/>
  <c r="E225" i="6"/>
  <c r="D225" i="6"/>
  <c r="G228" i="6" l="1"/>
  <c r="C228" i="6"/>
  <c r="B228" i="6"/>
  <c r="E233" i="6"/>
  <c r="D233" i="6"/>
  <c r="A238" i="6"/>
  <c r="F233" i="6"/>
  <c r="I233" i="6"/>
  <c r="H233" i="6"/>
  <c r="A227" i="6"/>
  <c r="I222" i="6"/>
  <c r="H222" i="6"/>
  <c r="F222" i="6"/>
  <c r="E222" i="6"/>
  <c r="D222" i="6"/>
  <c r="G217" i="6"/>
  <c r="B217" i="6"/>
  <c r="F231" i="6"/>
  <c r="E231" i="6"/>
  <c r="A236" i="6"/>
  <c r="I231" i="6"/>
  <c r="H231" i="6"/>
  <c r="D231" i="6"/>
  <c r="G225" i="6"/>
  <c r="C225" i="6"/>
  <c r="B225" i="6"/>
  <c r="D230" i="6"/>
  <c r="A235" i="6"/>
  <c r="I230" i="6"/>
  <c r="F230" i="6"/>
  <c r="E230" i="6"/>
  <c r="H230" i="6"/>
  <c r="C234" i="6"/>
  <c r="B234" i="6"/>
  <c r="G234" i="6"/>
  <c r="B226" i="6"/>
  <c r="G226" i="6"/>
  <c r="C226" i="6"/>
  <c r="F239" i="6"/>
  <c r="E239" i="6"/>
  <c r="I239" i="6"/>
  <c r="H239" i="6"/>
  <c r="D239" i="6"/>
  <c r="A244" i="6"/>
  <c r="I236" i="6" l="1"/>
  <c r="H236" i="6"/>
  <c r="F236" i="6"/>
  <c r="E236" i="6"/>
  <c r="D236" i="6"/>
  <c r="A241" i="6"/>
  <c r="G239" i="6"/>
  <c r="C239" i="6"/>
  <c r="B239" i="6"/>
  <c r="G231" i="6"/>
  <c r="C231" i="6"/>
  <c r="B231" i="6"/>
  <c r="D227" i="6"/>
  <c r="A232" i="6"/>
  <c r="I227" i="6"/>
  <c r="H227" i="6"/>
  <c r="F227" i="6"/>
  <c r="E227" i="6"/>
  <c r="C233" i="6"/>
  <c r="B233" i="6"/>
  <c r="G233" i="6"/>
  <c r="A243" i="6"/>
  <c r="I238" i="6"/>
  <c r="H238" i="6"/>
  <c r="F238" i="6"/>
  <c r="E238" i="6"/>
  <c r="D238" i="6"/>
  <c r="I244" i="6"/>
  <c r="H244" i="6"/>
  <c r="A249" i="6"/>
  <c r="F244" i="6"/>
  <c r="E244" i="6"/>
  <c r="D244" i="6"/>
  <c r="C230" i="6"/>
  <c r="B230" i="6"/>
  <c r="G230" i="6"/>
  <c r="G222" i="6"/>
  <c r="C222" i="6"/>
  <c r="B222" i="6"/>
  <c r="A240" i="6"/>
  <c r="I235" i="6"/>
  <c r="H235" i="6"/>
  <c r="F235" i="6"/>
  <c r="E235" i="6"/>
  <c r="D235" i="6"/>
  <c r="G238" i="6" l="1"/>
  <c r="C238" i="6"/>
  <c r="B238" i="6"/>
  <c r="A248" i="6"/>
  <c r="H243" i="6"/>
  <c r="F243" i="6"/>
  <c r="E243" i="6"/>
  <c r="D243" i="6"/>
  <c r="I243" i="6"/>
  <c r="G235" i="6"/>
  <c r="C235" i="6"/>
  <c r="B235" i="6"/>
  <c r="A245" i="6"/>
  <c r="H240" i="6"/>
  <c r="F240" i="6"/>
  <c r="E240" i="6"/>
  <c r="D240" i="6"/>
  <c r="I240" i="6"/>
  <c r="A237" i="6"/>
  <c r="I232" i="6"/>
  <c r="H232" i="6"/>
  <c r="F232" i="6"/>
  <c r="E232" i="6"/>
  <c r="D232" i="6"/>
  <c r="E249" i="6"/>
  <c r="D249" i="6"/>
  <c r="A254" i="6"/>
  <c r="I249" i="6"/>
  <c r="H249" i="6"/>
  <c r="F249" i="6"/>
  <c r="G244" i="6"/>
  <c r="C244" i="6"/>
  <c r="B244" i="6"/>
  <c r="A246" i="6"/>
  <c r="I241" i="6"/>
  <c r="H241" i="6"/>
  <c r="F241" i="6"/>
  <c r="E241" i="6"/>
  <c r="D241" i="6"/>
  <c r="C227" i="6"/>
  <c r="B227" i="6"/>
  <c r="G227" i="6"/>
  <c r="C236" i="6"/>
  <c r="B236" i="6"/>
  <c r="G236" i="6"/>
  <c r="E237" i="6" l="1"/>
  <c r="A242" i="6"/>
  <c r="I237" i="6"/>
  <c r="F237" i="6"/>
  <c r="H237" i="6"/>
  <c r="D237" i="6"/>
  <c r="B232" i="6"/>
  <c r="G232" i="6"/>
  <c r="C232" i="6"/>
  <c r="B240" i="6"/>
  <c r="G240" i="6"/>
  <c r="C240" i="6"/>
  <c r="E245" i="6"/>
  <c r="I245" i="6"/>
  <c r="H245" i="6"/>
  <c r="F245" i="6"/>
  <c r="D245" i="6"/>
  <c r="A250" i="6"/>
  <c r="C243" i="6"/>
  <c r="B243" i="6"/>
  <c r="G243" i="6"/>
  <c r="G241" i="6"/>
  <c r="C241" i="6"/>
  <c r="B241" i="6"/>
  <c r="D246" i="6"/>
  <c r="A251" i="6"/>
  <c r="I246" i="6"/>
  <c r="E246" i="6"/>
  <c r="H246" i="6"/>
  <c r="F246" i="6"/>
  <c r="C249" i="6"/>
  <c r="B249" i="6"/>
  <c r="G249" i="6"/>
  <c r="A253" i="6"/>
  <c r="I248" i="6"/>
  <c r="H248" i="6"/>
  <c r="F248" i="6"/>
  <c r="E248" i="6"/>
  <c r="D248" i="6"/>
  <c r="A259" i="6"/>
  <c r="I254" i="6"/>
  <c r="H254" i="6"/>
  <c r="F254" i="6"/>
  <c r="E254" i="6"/>
  <c r="D254" i="6"/>
  <c r="G245" i="6" l="1"/>
  <c r="C245" i="6"/>
  <c r="B245" i="6"/>
  <c r="G254" i="6"/>
  <c r="C254" i="6"/>
  <c r="B254" i="6"/>
  <c r="B248" i="6"/>
  <c r="G248" i="6"/>
  <c r="C248" i="6"/>
  <c r="E253" i="6"/>
  <c r="A258" i="6"/>
  <c r="I253" i="6"/>
  <c r="F253" i="6"/>
  <c r="D253" i="6"/>
  <c r="H253" i="6"/>
  <c r="A264" i="6"/>
  <c r="H259" i="6"/>
  <c r="D259" i="6"/>
  <c r="I259" i="6"/>
  <c r="F259" i="6"/>
  <c r="E259" i="6"/>
  <c r="G237" i="6"/>
  <c r="C237" i="6"/>
  <c r="B237" i="6"/>
  <c r="H250" i="6"/>
  <c r="D250" i="6"/>
  <c r="A255" i="6"/>
  <c r="I250" i="6"/>
  <c r="F250" i="6"/>
  <c r="E250" i="6"/>
  <c r="C246" i="6"/>
  <c r="B246" i="6"/>
  <c r="G246" i="6"/>
  <c r="A256" i="6"/>
  <c r="I251" i="6"/>
  <c r="H251" i="6"/>
  <c r="F251" i="6"/>
  <c r="E251" i="6"/>
  <c r="D251" i="6"/>
  <c r="H242" i="6"/>
  <c r="D242" i="6"/>
  <c r="I242" i="6"/>
  <c r="F242" i="6"/>
  <c r="E242" i="6"/>
  <c r="A247" i="6"/>
  <c r="F247" i="6" l="1"/>
  <c r="E247" i="6"/>
  <c r="A252" i="6"/>
  <c r="I247" i="6"/>
  <c r="H247" i="6"/>
  <c r="D247" i="6"/>
  <c r="C259" i="6"/>
  <c r="B259" i="6"/>
  <c r="G259" i="6"/>
  <c r="A269" i="6"/>
  <c r="I264" i="6"/>
  <c r="H264" i="6"/>
  <c r="F264" i="6"/>
  <c r="E264" i="6"/>
  <c r="D264" i="6"/>
  <c r="C242" i="6"/>
  <c r="B242" i="6"/>
  <c r="G242" i="6"/>
  <c r="G253" i="6"/>
  <c r="C253" i="6"/>
  <c r="B253" i="6"/>
  <c r="H258" i="6"/>
  <c r="D258" i="6"/>
  <c r="I258" i="6"/>
  <c r="F258" i="6"/>
  <c r="E258" i="6"/>
  <c r="A263" i="6"/>
  <c r="G251" i="6"/>
  <c r="C251" i="6"/>
  <c r="B251" i="6"/>
  <c r="A261" i="6"/>
  <c r="D256" i="6"/>
  <c r="F256" i="6"/>
  <c r="E256" i="6"/>
  <c r="I256" i="6"/>
  <c r="H256" i="6"/>
  <c r="C250" i="6"/>
  <c r="B250" i="6"/>
  <c r="G250" i="6"/>
  <c r="F255" i="6"/>
  <c r="E255" i="6"/>
  <c r="I255" i="6"/>
  <c r="H255" i="6"/>
  <c r="D255" i="6"/>
  <c r="A260" i="6"/>
  <c r="C258" i="6" l="1"/>
  <c r="B258" i="6"/>
  <c r="G258" i="6"/>
  <c r="G255" i="6"/>
  <c r="C255" i="6"/>
  <c r="B255" i="6"/>
  <c r="B264" i="6"/>
  <c r="G264" i="6"/>
  <c r="C264" i="6"/>
  <c r="F269" i="6"/>
  <c r="E269" i="6"/>
  <c r="D269" i="6"/>
  <c r="A274" i="6"/>
  <c r="I269" i="6"/>
  <c r="H269" i="6"/>
  <c r="E261" i="6"/>
  <c r="A266" i="6"/>
  <c r="I261" i="6"/>
  <c r="H261" i="6"/>
  <c r="F261" i="6"/>
  <c r="D261" i="6"/>
  <c r="G247" i="6"/>
  <c r="C247" i="6"/>
  <c r="B247" i="6"/>
  <c r="F263" i="6"/>
  <c r="E263" i="6"/>
  <c r="D263" i="6"/>
  <c r="A268" i="6"/>
  <c r="I263" i="6"/>
  <c r="H263" i="6"/>
  <c r="I252" i="6"/>
  <c r="H252" i="6"/>
  <c r="F252" i="6"/>
  <c r="E252" i="6"/>
  <c r="D252" i="6"/>
  <c r="A257" i="6"/>
  <c r="I260" i="6"/>
  <c r="H260" i="6"/>
  <c r="A265" i="6"/>
  <c r="F260" i="6"/>
  <c r="E260" i="6"/>
  <c r="D260" i="6"/>
  <c r="B256" i="6"/>
  <c r="G256" i="6"/>
  <c r="C256" i="6"/>
  <c r="G261" i="6" l="1"/>
  <c r="C261" i="6"/>
  <c r="B261" i="6"/>
  <c r="H266" i="6"/>
  <c r="F266" i="6"/>
  <c r="D266" i="6"/>
  <c r="I266" i="6"/>
  <c r="E266" i="6"/>
  <c r="A271" i="6"/>
  <c r="I265" i="6"/>
  <c r="H265" i="6"/>
  <c r="F265" i="6"/>
  <c r="A270" i="6"/>
  <c r="E265" i="6"/>
  <c r="D265" i="6"/>
  <c r="B269" i="6"/>
  <c r="G269" i="6"/>
  <c r="C269" i="6"/>
  <c r="I274" i="6"/>
  <c r="H274" i="6"/>
  <c r="F274" i="6"/>
  <c r="E274" i="6"/>
  <c r="D274" i="6"/>
  <c r="A279" i="6"/>
  <c r="A262" i="6"/>
  <c r="I257" i="6"/>
  <c r="H257" i="6"/>
  <c r="F257" i="6"/>
  <c r="E257" i="6"/>
  <c r="D257" i="6"/>
  <c r="G260" i="6"/>
  <c r="C260" i="6"/>
  <c r="B260" i="6"/>
  <c r="C252" i="6"/>
  <c r="B252" i="6"/>
  <c r="G252" i="6"/>
  <c r="G263" i="6"/>
  <c r="C263" i="6"/>
  <c r="B263" i="6"/>
  <c r="I268" i="6"/>
  <c r="H268" i="6"/>
  <c r="F268" i="6"/>
  <c r="A273" i="6"/>
  <c r="E268" i="6"/>
  <c r="D268" i="6"/>
  <c r="C274" i="6" l="1"/>
  <c r="B274" i="6"/>
  <c r="G274" i="6"/>
  <c r="I273" i="6"/>
  <c r="H273" i="6"/>
  <c r="F273" i="6"/>
  <c r="E273" i="6"/>
  <c r="D273" i="6"/>
  <c r="A278" i="6"/>
  <c r="I279" i="6"/>
  <c r="H279" i="6"/>
  <c r="E279" i="6"/>
  <c r="D279" i="6"/>
  <c r="F279" i="6"/>
  <c r="A284" i="6"/>
  <c r="A275" i="6"/>
  <c r="D270" i="6"/>
  <c r="I270" i="6"/>
  <c r="E270" i="6"/>
  <c r="H270" i="6"/>
  <c r="F270" i="6"/>
  <c r="G265" i="6"/>
  <c r="C265" i="6"/>
  <c r="B265" i="6"/>
  <c r="H271" i="6"/>
  <c r="F271" i="6"/>
  <c r="E271" i="6"/>
  <c r="D271" i="6"/>
  <c r="I271" i="6"/>
  <c r="A276" i="6"/>
  <c r="G266" i="6"/>
  <c r="C266" i="6"/>
  <c r="B266" i="6"/>
  <c r="G268" i="6"/>
  <c r="B268" i="6"/>
  <c r="G257" i="6"/>
  <c r="C257" i="6"/>
  <c r="B257" i="6"/>
  <c r="D262" i="6"/>
  <c r="I262" i="6"/>
  <c r="A267" i="6"/>
  <c r="H262" i="6"/>
  <c r="F262" i="6"/>
  <c r="E262" i="6"/>
  <c r="C270" i="6" l="1"/>
  <c r="B270" i="6"/>
  <c r="G270" i="6"/>
  <c r="C262" i="6"/>
  <c r="B262" i="6"/>
  <c r="G262" i="6"/>
  <c r="A280" i="6"/>
  <c r="H275" i="6"/>
  <c r="D275" i="6"/>
  <c r="I275" i="6"/>
  <c r="F275" i="6"/>
  <c r="E275" i="6"/>
  <c r="I284" i="6"/>
  <c r="H284" i="6"/>
  <c r="F284" i="6"/>
  <c r="E284" i="6"/>
  <c r="D284" i="6"/>
  <c r="A289" i="6"/>
  <c r="G279" i="6"/>
  <c r="B279" i="6"/>
  <c r="C279" i="6"/>
  <c r="A283" i="6"/>
  <c r="I278" i="6"/>
  <c r="H278" i="6"/>
  <c r="F278" i="6"/>
  <c r="E278" i="6"/>
  <c r="D278" i="6"/>
  <c r="I276" i="6"/>
  <c r="H276" i="6"/>
  <c r="F276" i="6"/>
  <c r="E276" i="6"/>
  <c r="D276" i="6"/>
  <c r="A281" i="6"/>
  <c r="G271" i="6"/>
  <c r="C271" i="6"/>
  <c r="B271" i="6"/>
  <c r="A272" i="6"/>
  <c r="I267" i="6"/>
  <c r="H267" i="6"/>
  <c r="F267" i="6"/>
  <c r="D267" i="6"/>
  <c r="E267" i="6"/>
  <c r="G273" i="6"/>
  <c r="C273" i="6"/>
  <c r="B273" i="6"/>
  <c r="G278" i="6" l="1"/>
  <c r="C278" i="6"/>
  <c r="B278" i="6"/>
  <c r="A288" i="6"/>
  <c r="I283" i="6"/>
  <c r="H283" i="6"/>
  <c r="F283" i="6"/>
  <c r="E283" i="6"/>
  <c r="D283" i="6"/>
  <c r="I289" i="6"/>
  <c r="H289" i="6"/>
  <c r="F289" i="6"/>
  <c r="A294" i="6"/>
  <c r="E289" i="6"/>
  <c r="D289" i="6"/>
  <c r="G267" i="6"/>
  <c r="C267" i="6"/>
  <c r="B267" i="6"/>
  <c r="G284" i="6"/>
  <c r="C284" i="6"/>
  <c r="B284" i="6"/>
  <c r="C275" i="6"/>
  <c r="B275" i="6"/>
  <c r="G275" i="6"/>
  <c r="D272" i="6"/>
  <c r="A277" i="6"/>
  <c r="I272" i="6"/>
  <c r="H272" i="6"/>
  <c r="F272" i="6"/>
  <c r="E272" i="6"/>
  <c r="H281" i="6"/>
  <c r="A286" i="6"/>
  <c r="I281" i="6"/>
  <c r="D281" i="6"/>
  <c r="F281" i="6"/>
  <c r="E281" i="6"/>
  <c r="F280" i="6"/>
  <c r="E280" i="6"/>
  <c r="D280" i="6"/>
  <c r="A285" i="6"/>
  <c r="H280" i="6"/>
  <c r="I280" i="6"/>
  <c r="C276" i="6"/>
  <c r="G276" i="6"/>
  <c r="B276" i="6"/>
  <c r="A299" i="6" l="1"/>
  <c r="I294" i="6"/>
  <c r="E294" i="6"/>
  <c r="D294" i="6"/>
  <c r="H294" i="6"/>
  <c r="F294" i="6"/>
  <c r="G289" i="6"/>
  <c r="C289" i="6"/>
  <c r="B289" i="6"/>
  <c r="G281" i="6"/>
  <c r="C281" i="6"/>
  <c r="B281" i="6"/>
  <c r="C280" i="6"/>
  <c r="B280" i="6"/>
  <c r="G280" i="6"/>
  <c r="C283" i="6"/>
  <c r="B283" i="6"/>
  <c r="G283" i="6"/>
  <c r="A291" i="6"/>
  <c r="I286" i="6"/>
  <c r="E286" i="6"/>
  <c r="D286" i="6"/>
  <c r="H286" i="6"/>
  <c r="F286" i="6"/>
  <c r="F288" i="6"/>
  <c r="E288" i="6"/>
  <c r="D288" i="6"/>
  <c r="A293" i="6"/>
  <c r="H288" i="6"/>
  <c r="I288" i="6"/>
  <c r="B272" i="6"/>
  <c r="G272" i="6"/>
  <c r="I277" i="6"/>
  <c r="H277" i="6"/>
  <c r="F277" i="6"/>
  <c r="D277" i="6"/>
  <c r="A282" i="6"/>
  <c r="I285" i="6"/>
  <c r="H285" i="6"/>
  <c r="F285" i="6"/>
  <c r="E285" i="6"/>
  <c r="D285" i="6"/>
  <c r="A290" i="6"/>
  <c r="C286" i="6" l="1"/>
  <c r="B286" i="6"/>
  <c r="G286" i="6"/>
  <c r="I290" i="6"/>
  <c r="H290" i="6"/>
  <c r="F290" i="6"/>
  <c r="E290" i="6"/>
  <c r="D290" i="6"/>
  <c r="A295" i="6"/>
  <c r="A296" i="6"/>
  <c r="I291" i="6"/>
  <c r="H291" i="6"/>
  <c r="F291" i="6"/>
  <c r="E291" i="6"/>
  <c r="D291" i="6"/>
  <c r="G277" i="6"/>
  <c r="B277" i="6"/>
  <c r="C288" i="6"/>
  <c r="B288" i="6"/>
  <c r="G288" i="6"/>
  <c r="G285" i="6"/>
  <c r="C285" i="6"/>
  <c r="B285" i="6"/>
  <c r="I282" i="6"/>
  <c r="H282" i="6"/>
  <c r="F282" i="6"/>
  <c r="E282" i="6"/>
  <c r="D282" i="6"/>
  <c r="A287" i="6"/>
  <c r="C294" i="6"/>
  <c r="B294" i="6"/>
  <c r="G294" i="6"/>
  <c r="I293" i="6"/>
  <c r="H293" i="6"/>
  <c r="F293" i="6"/>
  <c r="E293" i="6"/>
  <c r="D293" i="6"/>
  <c r="A298" i="6"/>
  <c r="A304" i="6"/>
  <c r="I299" i="6"/>
  <c r="H299" i="6"/>
  <c r="F299" i="6"/>
  <c r="E299" i="6"/>
  <c r="D299" i="6"/>
  <c r="C299" i="6" l="1"/>
  <c r="B299" i="6"/>
  <c r="G299" i="6"/>
  <c r="I304" i="6"/>
  <c r="F304" i="6"/>
  <c r="E304" i="6"/>
  <c r="D304" i="6"/>
  <c r="A309" i="6"/>
  <c r="I298" i="6"/>
  <c r="H298" i="6"/>
  <c r="F298" i="6"/>
  <c r="E298" i="6"/>
  <c r="D298" i="6"/>
  <c r="A303" i="6"/>
  <c r="C291" i="6"/>
  <c r="B291" i="6"/>
  <c r="G291" i="6"/>
  <c r="F296" i="6"/>
  <c r="E296" i="6"/>
  <c r="D296" i="6"/>
  <c r="A301" i="6"/>
  <c r="H296" i="6"/>
  <c r="I296" i="6"/>
  <c r="G293" i="6"/>
  <c r="C293" i="6"/>
  <c r="B293" i="6"/>
  <c r="I295" i="6"/>
  <c r="H295" i="6"/>
  <c r="F295" i="6"/>
  <c r="E295" i="6"/>
  <c r="D295" i="6"/>
  <c r="A300" i="6"/>
  <c r="I287" i="6"/>
  <c r="H287" i="6"/>
  <c r="F287" i="6"/>
  <c r="E287" i="6"/>
  <c r="D287" i="6"/>
  <c r="A292" i="6"/>
  <c r="G282" i="6"/>
  <c r="B282" i="6"/>
  <c r="C282" i="6"/>
  <c r="G290" i="6"/>
  <c r="C290" i="6"/>
  <c r="B290" i="6"/>
  <c r="I301" i="6" l="1"/>
  <c r="H301" i="6"/>
  <c r="F301" i="6"/>
  <c r="D301" i="6"/>
  <c r="A306" i="6"/>
  <c r="I303" i="6"/>
  <c r="H303" i="6"/>
  <c r="F303" i="6"/>
  <c r="E303" i="6"/>
  <c r="D303" i="6"/>
  <c r="A308" i="6"/>
  <c r="C296" i="6"/>
  <c r="B296" i="6"/>
  <c r="G296" i="6"/>
  <c r="G298" i="6"/>
  <c r="C298" i="6"/>
  <c r="B298" i="6"/>
  <c r="A305" i="6"/>
  <c r="I300" i="6"/>
  <c r="H300" i="6"/>
  <c r="F300" i="6"/>
  <c r="D300" i="6"/>
  <c r="I309" i="6"/>
  <c r="H309" i="6"/>
  <c r="F309" i="6"/>
  <c r="E309" i="6"/>
  <c r="D309" i="6"/>
  <c r="A314" i="6"/>
  <c r="I292" i="6"/>
  <c r="H292" i="6"/>
  <c r="F292" i="6"/>
  <c r="E292" i="6"/>
  <c r="D292" i="6"/>
  <c r="A297" i="6"/>
  <c r="G287" i="6"/>
  <c r="C287" i="6"/>
  <c r="B287" i="6"/>
  <c r="G304" i="6"/>
  <c r="C304" i="6"/>
  <c r="B304" i="6"/>
  <c r="G295" i="6"/>
  <c r="C295" i="6"/>
  <c r="B295" i="6"/>
  <c r="G309" i="6" l="1"/>
  <c r="C309" i="6"/>
  <c r="B309" i="6"/>
  <c r="A313" i="6"/>
  <c r="I308" i="6"/>
  <c r="H308" i="6"/>
  <c r="F308" i="6"/>
  <c r="E308" i="6"/>
  <c r="D308" i="6"/>
  <c r="A302" i="6"/>
  <c r="I297" i="6"/>
  <c r="H297" i="6"/>
  <c r="F297" i="6"/>
  <c r="E297" i="6"/>
  <c r="D297" i="6"/>
  <c r="G303" i="6"/>
  <c r="C303" i="6"/>
  <c r="B303" i="6"/>
  <c r="A310" i="6"/>
  <c r="I305" i="6"/>
  <c r="H305" i="6"/>
  <c r="F305" i="6"/>
  <c r="E305" i="6"/>
  <c r="D305" i="6"/>
  <c r="G292" i="6"/>
  <c r="C292" i="6"/>
  <c r="B292" i="6"/>
  <c r="I306" i="6"/>
  <c r="H306" i="6"/>
  <c r="F306" i="6"/>
  <c r="E306" i="6"/>
  <c r="D306" i="6"/>
  <c r="A311" i="6"/>
  <c r="I314" i="6"/>
  <c r="H314" i="6"/>
  <c r="F314" i="6"/>
  <c r="E314" i="6"/>
  <c r="D314" i="6"/>
  <c r="A319" i="6"/>
  <c r="G300" i="6"/>
  <c r="C300" i="6"/>
  <c r="B300" i="6"/>
  <c r="G301" i="6"/>
  <c r="C301" i="6"/>
  <c r="B301" i="6"/>
  <c r="D310" i="6" l="1"/>
  <c r="A315" i="6"/>
  <c r="I310" i="6"/>
  <c r="H310" i="6"/>
  <c r="F310" i="6"/>
  <c r="E310" i="6"/>
  <c r="G305" i="6"/>
  <c r="C305" i="6"/>
  <c r="B305" i="6"/>
  <c r="G297" i="6"/>
  <c r="C297" i="6"/>
  <c r="B297" i="6"/>
  <c r="G314" i="6"/>
  <c r="C314" i="6"/>
  <c r="B314" i="6"/>
  <c r="A307" i="6"/>
  <c r="H302" i="6"/>
  <c r="F302" i="6"/>
  <c r="E302" i="6"/>
  <c r="D302" i="6"/>
  <c r="I302" i="6"/>
  <c r="I319" i="6"/>
  <c r="H319" i="6"/>
  <c r="F319" i="6"/>
  <c r="E319" i="6"/>
  <c r="A324" i="6"/>
  <c r="D319" i="6"/>
  <c r="I311" i="6"/>
  <c r="H311" i="6"/>
  <c r="F311" i="6"/>
  <c r="E311" i="6"/>
  <c r="D311" i="6"/>
  <c r="A316" i="6"/>
  <c r="G308" i="6"/>
  <c r="C308" i="6"/>
  <c r="B308" i="6"/>
  <c r="G306" i="6"/>
  <c r="C306" i="6"/>
  <c r="B306" i="6"/>
  <c r="A318" i="6"/>
  <c r="I313" i="6"/>
  <c r="H313" i="6"/>
  <c r="F313" i="6"/>
  <c r="E313" i="6"/>
  <c r="D313" i="6"/>
  <c r="G319" i="6" l="1"/>
  <c r="C319" i="6"/>
  <c r="B319" i="6"/>
  <c r="B302" i="6"/>
  <c r="G302" i="6"/>
  <c r="E318" i="6"/>
  <c r="D318" i="6"/>
  <c r="A323" i="6"/>
  <c r="I318" i="6"/>
  <c r="H318" i="6"/>
  <c r="F318" i="6"/>
  <c r="F307" i="6"/>
  <c r="E307" i="6"/>
  <c r="D307" i="6"/>
  <c r="A312" i="6"/>
  <c r="I307" i="6"/>
  <c r="H307" i="6"/>
  <c r="G313" i="6"/>
  <c r="C313" i="6"/>
  <c r="B313" i="6"/>
  <c r="A321" i="6"/>
  <c r="I316" i="6"/>
  <c r="H316" i="6"/>
  <c r="F316" i="6"/>
  <c r="E316" i="6"/>
  <c r="D316" i="6"/>
  <c r="C310" i="6"/>
  <c r="B310" i="6"/>
  <c r="G310" i="6"/>
  <c r="A329" i="6"/>
  <c r="I324" i="6"/>
  <c r="H324" i="6"/>
  <c r="F324" i="6"/>
  <c r="E324" i="6"/>
  <c r="D324" i="6"/>
  <c r="F315" i="6"/>
  <c r="E315" i="6"/>
  <c r="D315" i="6"/>
  <c r="A320" i="6"/>
  <c r="I315" i="6"/>
  <c r="H315" i="6"/>
  <c r="G311" i="6"/>
  <c r="C311" i="6"/>
  <c r="B311" i="6"/>
  <c r="G316" i="6" l="1"/>
  <c r="B316" i="6"/>
  <c r="G315" i="6"/>
  <c r="C315" i="6"/>
  <c r="B315" i="6"/>
  <c r="I320" i="6"/>
  <c r="H320" i="6"/>
  <c r="F320" i="6"/>
  <c r="E320" i="6"/>
  <c r="D320" i="6"/>
  <c r="A325" i="6"/>
  <c r="A326" i="6"/>
  <c r="I321" i="6"/>
  <c r="H321" i="6"/>
  <c r="D321" i="6"/>
  <c r="E321" i="6"/>
  <c r="F321" i="6"/>
  <c r="C318" i="6"/>
  <c r="B318" i="6"/>
  <c r="G318" i="6"/>
  <c r="G307" i="6"/>
  <c r="C307" i="6"/>
  <c r="B307" i="6"/>
  <c r="H323" i="6"/>
  <c r="F323" i="6"/>
  <c r="E323" i="6"/>
  <c r="D323" i="6"/>
  <c r="A328" i="6"/>
  <c r="I323" i="6"/>
  <c r="G324" i="6"/>
  <c r="C324" i="6"/>
  <c r="B324" i="6"/>
  <c r="I312" i="6"/>
  <c r="H312" i="6"/>
  <c r="F312" i="6"/>
  <c r="E312" i="6"/>
  <c r="D312" i="6"/>
  <c r="A317" i="6"/>
  <c r="A334" i="6"/>
  <c r="I329" i="6"/>
  <c r="H329" i="6"/>
  <c r="D329" i="6"/>
  <c r="F329" i="6"/>
  <c r="E329" i="6"/>
  <c r="B329" i="6" l="1"/>
  <c r="G329" i="6"/>
  <c r="C329" i="6"/>
  <c r="G323" i="6"/>
  <c r="C323" i="6"/>
  <c r="B323" i="6"/>
  <c r="I328" i="6"/>
  <c r="H328" i="6"/>
  <c r="F328" i="6"/>
  <c r="E328" i="6"/>
  <c r="D328" i="6"/>
  <c r="A333" i="6"/>
  <c r="E334" i="6"/>
  <c r="D334" i="6"/>
  <c r="A339" i="6"/>
  <c r="I334" i="6"/>
  <c r="H334" i="6"/>
  <c r="F334" i="6"/>
  <c r="I317" i="6"/>
  <c r="H317" i="6"/>
  <c r="F317" i="6"/>
  <c r="E317" i="6"/>
  <c r="D317" i="6"/>
  <c r="A322" i="6"/>
  <c r="B321" i="6"/>
  <c r="G321" i="6"/>
  <c r="C321" i="6"/>
  <c r="E326" i="6"/>
  <c r="D326" i="6"/>
  <c r="A331" i="6"/>
  <c r="I326" i="6"/>
  <c r="H326" i="6"/>
  <c r="F326" i="6"/>
  <c r="I325" i="6"/>
  <c r="H325" i="6"/>
  <c r="F325" i="6"/>
  <c r="E325" i="6"/>
  <c r="D325" i="6"/>
  <c r="A330" i="6"/>
  <c r="G312" i="6"/>
  <c r="C312" i="6"/>
  <c r="B312" i="6"/>
  <c r="G320" i="6"/>
  <c r="C320" i="6"/>
  <c r="B320" i="6"/>
  <c r="G317" i="6" l="1"/>
  <c r="C317" i="6"/>
  <c r="B317" i="6"/>
  <c r="I322" i="6"/>
  <c r="H322" i="6"/>
  <c r="F322" i="6"/>
  <c r="E322" i="6"/>
  <c r="D322" i="6"/>
  <c r="A327" i="6"/>
  <c r="C334" i="6"/>
  <c r="B334" i="6"/>
  <c r="G334" i="6"/>
  <c r="I330" i="6"/>
  <c r="H330" i="6"/>
  <c r="F330" i="6"/>
  <c r="E330" i="6"/>
  <c r="D330" i="6"/>
  <c r="A335" i="6"/>
  <c r="H339" i="6"/>
  <c r="F339" i="6"/>
  <c r="E339" i="6"/>
  <c r="D339" i="6"/>
  <c r="A344" i="6"/>
  <c r="I339" i="6"/>
  <c r="I333" i="6"/>
  <c r="H333" i="6"/>
  <c r="F333" i="6"/>
  <c r="E333" i="6"/>
  <c r="D333" i="6"/>
  <c r="A338" i="6"/>
  <c r="G325" i="6"/>
  <c r="C325" i="6"/>
  <c r="B325" i="6"/>
  <c r="G328" i="6"/>
  <c r="C328" i="6"/>
  <c r="B328" i="6"/>
  <c r="C326" i="6"/>
  <c r="B326" i="6"/>
  <c r="G326" i="6"/>
  <c r="H331" i="6"/>
  <c r="F331" i="6"/>
  <c r="E331" i="6"/>
  <c r="D331" i="6"/>
  <c r="A336" i="6"/>
  <c r="I331" i="6"/>
  <c r="I335" i="6" l="1"/>
  <c r="H335" i="6"/>
  <c r="F335" i="6"/>
  <c r="E335" i="6"/>
  <c r="A340" i="6"/>
  <c r="D335" i="6"/>
  <c r="G339" i="6"/>
  <c r="C339" i="6"/>
  <c r="B339" i="6"/>
  <c r="I344" i="6"/>
  <c r="H344" i="6"/>
  <c r="F344" i="6"/>
  <c r="E344" i="6"/>
  <c r="D344" i="6"/>
  <c r="A349" i="6"/>
  <c r="I336" i="6"/>
  <c r="H336" i="6"/>
  <c r="F336" i="6"/>
  <c r="E336" i="6"/>
  <c r="D336" i="6"/>
  <c r="A341" i="6"/>
  <c r="G330" i="6"/>
  <c r="C330" i="6"/>
  <c r="B330" i="6"/>
  <c r="I327" i="6"/>
  <c r="H327" i="6"/>
  <c r="F327" i="6"/>
  <c r="E327" i="6"/>
  <c r="A332" i="6"/>
  <c r="D327" i="6"/>
  <c r="I338" i="6"/>
  <c r="H338" i="6"/>
  <c r="F338" i="6"/>
  <c r="E338" i="6"/>
  <c r="D338" i="6"/>
  <c r="A343" i="6"/>
  <c r="G322" i="6"/>
  <c r="C322" i="6"/>
  <c r="B322" i="6"/>
  <c r="G331" i="6"/>
  <c r="C331" i="6"/>
  <c r="B331" i="6"/>
  <c r="G333" i="6"/>
  <c r="C333" i="6"/>
  <c r="B333" i="6"/>
  <c r="I341" i="6" l="1"/>
  <c r="H341" i="6"/>
  <c r="F341" i="6"/>
  <c r="E341" i="6"/>
  <c r="D341" i="6"/>
  <c r="A346" i="6"/>
  <c r="I343" i="6"/>
  <c r="H343" i="6"/>
  <c r="F343" i="6"/>
  <c r="E343" i="6"/>
  <c r="A348" i="6"/>
  <c r="D343" i="6"/>
  <c r="G336" i="6"/>
  <c r="C336" i="6"/>
  <c r="B336" i="6"/>
  <c r="D349" i="6"/>
  <c r="A354" i="6"/>
  <c r="I349" i="6"/>
  <c r="H349" i="6"/>
  <c r="F349" i="6"/>
  <c r="E349" i="6"/>
  <c r="G338" i="6"/>
  <c r="C338" i="6"/>
  <c r="B338" i="6"/>
  <c r="A337" i="6"/>
  <c r="I332" i="6"/>
  <c r="H332" i="6"/>
  <c r="F332" i="6"/>
  <c r="E332" i="6"/>
  <c r="D332" i="6"/>
  <c r="A345" i="6"/>
  <c r="I340" i="6"/>
  <c r="H340" i="6"/>
  <c r="F340" i="6"/>
  <c r="E340" i="6"/>
  <c r="D340" i="6"/>
  <c r="G344" i="6"/>
  <c r="C344" i="6"/>
  <c r="B344" i="6"/>
  <c r="G327" i="6"/>
  <c r="B327" i="6"/>
  <c r="C327" i="6"/>
  <c r="G335" i="6"/>
  <c r="B335" i="6"/>
  <c r="C335" i="6"/>
  <c r="A359" i="6" l="1"/>
  <c r="I354" i="6"/>
  <c r="H354" i="6"/>
  <c r="D354" i="6"/>
  <c r="E354" i="6"/>
  <c r="F354" i="6"/>
  <c r="F348" i="6"/>
  <c r="A353" i="6"/>
  <c r="I348" i="6"/>
  <c r="H348" i="6"/>
  <c r="E348" i="6"/>
  <c r="D348" i="6"/>
  <c r="G343" i="6"/>
  <c r="C343" i="6"/>
  <c r="B343" i="6"/>
  <c r="G349" i="6"/>
  <c r="C349" i="6"/>
  <c r="B349" i="6"/>
  <c r="I346" i="6"/>
  <c r="H346" i="6"/>
  <c r="F346" i="6"/>
  <c r="E346" i="6"/>
  <c r="D346" i="6"/>
  <c r="A351" i="6"/>
  <c r="G340" i="6"/>
  <c r="C340" i="6"/>
  <c r="B340" i="6"/>
  <c r="A350" i="6"/>
  <c r="I345" i="6"/>
  <c r="H345" i="6"/>
  <c r="D345" i="6"/>
  <c r="F345" i="6"/>
  <c r="E345" i="6"/>
  <c r="G332" i="6"/>
  <c r="C332" i="6"/>
  <c r="B332" i="6"/>
  <c r="A342" i="6"/>
  <c r="I337" i="6"/>
  <c r="H337" i="6"/>
  <c r="D337" i="6"/>
  <c r="F337" i="6"/>
  <c r="E337" i="6"/>
  <c r="G341" i="6"/>
  <c r="C341" i="6"/>
  <c r="B341" i="6"/>
  <c r="G346" i="6" l="1"/>
  <c r="C346" i="6"/>
  <c r="B346" i="6"/>
  <c r="G348" i="6"/>
  <c r="C348" i="6"/>
  <c r="B348" i="6"/>
  <c r="B337" i="6"/>
  <c r="G337" i="6"/>
  <c r="C337" i="6"/>
  <c r="E342" i="6"/>
  <c r="D342" i="6"/>
  <c r="A347" i="6"/>
  <c r="I342" i="6"/>
  <c r="H342" i="6"/>
  <c r="F342" i="6"/>
  <c r="I353" i="6"/>
  <c r="H353" i="6"/>
  <c r="F353" i="6"/>
  <c r="E353" i="6"/>
  <c r="D353" i="6"/>
  <c r="A358" i="6"/>
  <c r="D351" i="6"/>
  <c r="A356" i="6"/>
  <c r="F351" i="6"/>
  <c r="E351" i="6"/>
  <c r="I351" i="6"/>
  <c r="H351" i="6"/>
  <c r="B345" i="6"/>
  <c r="G345" i="6"/>
  <c r="C345" i="6"/>
  <c r="I350" i="6"/>
  <c r="H350" i="6"/>
  <c r="F350" i="6"/>
  <c r="E350" i="6"/>
  <c r="D350" i="6"/>
  <c r="A355" i="6"/>
  <c r="G354" i="6"/>
  <c r="B354" i="6"/>
  <c r="C354" i="6"/>
  <c r="E359" i="6"/>
  <c r="D359" i="6"/>
  <c r="I359" i="6"/>
  <c r="H359" i="6"/>
  <c r="F359" i="6"/>
  <c r="A364" i="6"/>
  <c r="G353" i="6" l="1"/>
  <c r="C353" i="6"/>
  <c r="B353" i="6"/>
  <c r="I364" i="6"/>
  <c r="H364" i="6"/>
  <c r="A369" i="6"/>
  <c r="F364" i="6"/>
  <c r="E364" i="6"/>
  <c r="D364" i="6"/>
  <c r="C342" i="6"/>
  <c r="B342" i="6"/>
  <c r="G342" i="6"/>
  <c r="A360" i="6"/>
  <c r="I355" i="6"/>
  <c r="H355" i="6"/>
  <c r="F355" i="6"/>
  <c r="E355" i="6"/>
  <c r="D355" i="6"/>
  <c r="A352" i="6"/>
  <c r="I347" i="6"/>
  <c r="H347" i="6"/>
  <c r="F347" i="6"/>
  <c r="E347" i="6"/>
  <c r="D347" i="6"/>
  <c r="F356" i="6"/>
  <c r="I356" i="6"/>
  <c r="H356" i="6"/>
  <c r="E356" i="6"/>
  <c r="D356" i="6"/>
  <c r="A361" i="6"/>
  <c r="C359" i="6"/>
  <c r="G359" i="6"/>
  <c r="B359" i="6"/>
  <c r="A363" i="6"/>
  <c r="I358" i="6"/>
  <c r="H358" i="6"/>
  <c r="F358" i="6"/>
  <c r="E358" i="6"/>
  <c r="D358" i="6"/>
  <c r="G350" i="6"/>
  <c r="C350" i="6"/>
  <c r="B350" i="6"/>
  <c r="C351" i="6"/>
  <c r="G351" i="6"/>
  <c r="B351" i="6"/>
  <c r="G355" i="6" l="1"/>
  <c r="C355" i="6"/>
  <c r="B355" i="6"/>
  <c r="D360" i="6"/>
  <c r="A365" i="6"/>
  <c r="I360" i="6"/>
  <c r="H360" i="6"/>
  <c r="F360" i="6"/>
  <c r="E360" i="6"/>
  <c r="A357" i="6"/>
  <c r="I352" i="6"/>
  <c r="H352" i="6"/>
  <c r="F352" i="6"/>
  <c r="E352" i="6"/>
  <c r="D352" i="6"/>
  <c r="I361" i="6"/>
  <c r="A366" i="6"/>
  <c r="H361" i="6"/>
  <c r="F361" i="6"/>
  <c r="E361" i="6"/>
  <c r="D361" i="6"/>
  <c r="H369" i="6"/>
  <c r="F369" i="6"/>
  <c r="E369" i="6"/>
  <c r="D369" i="6"/>
  <c r="I369" i="6"/>
  <c r="A374" i="6"/>
  <c r="F363" i="6"/>
  <c r="E363" i="6"/>
  <c r="D363" i="6"/>
  <c r="A368" i="6"/>
  <c r="H363" i="6"/>
  <c r="I363" i="6"/>
  <c r="G364" i="6"/>
  <c r="C364" i="6"/>
  <c r="B364" i="6"/>
  <c r="G347" i="6"/>
  <c r="C347" i="6"/>
  <c r="B347" i="6"/>
  <c r="G358" i="6"/>
  <c r="C358" i="6"/>
  <c r="B358" i="6"/>
  <c r="G356" i="6"/>
  <c r="C356" i="6"/>
  <c r="B356" i="6"/>
  <c r="G361" i="6" l="1"/>
  <c r="B361" i="6"/>
  <c r="C361" i="6"/>
  <c r="F366" i="6"/>
  <c r="E366" i="6"/>
  <c r="D366" i="6"/>
  <c r="I366" i="6"/>
  <c r="H366" i="6"/>
  <c r="A371" i="6"/>
  <c r="D357" i="6"/>
  <c r="A362" i="6"/>
  <c r="I357" i="6"/>
  <c r="H357" i="6"/>
  <c r="F357" i="6"/>
  <c r="E357" i="6"/>
  <c r="A373" i="6"/>
  <c r="I368" i="6"/>
  <c r="H368" i="6"/>
  <c r="F368" i="6"/>
  <c r="E368" i="6"/>
  <c r="D368" i="6"/>
  <c r="C360" i="6"/>
  <c r="B360" i="6"/>
  <c r="G360" i="6"/>
  <c r="E365" i="6"/>
  <c r="A370" i="6"/>
  <c r="I365" i="6"/>
  <c r="H365" i="6"/>
  <c r="F365" i="6"/>
  <c r="D365" i="6"/>
  <c r="C363" i="6"/>
  <c r="B363" i="6"/>
  <c r="G363" i="6"/>
  <c r="G352" i="6"/>
  <c r="C352" i="6"/>
  <c r="B352" i="6"/>
  <c r="A379" i="6"/>
  <c r="I374" i="6"/>
  <c r="H374" i="6"/>
  <c r="F374" i="6"/>
  <c r="E374" i="6"/>
  <c r="D374" i="6"/>
  <c r="G369" i="6"/>
  <c r="C369" i="6"/>
  <c r="B369" i="6"/>
  <c r="B368" i="6" l="1"/>
  <c r="G368" i="6"/>
  <c r="C368" i="6"/>
  <c r="B357" i="6"/>
  <c r="G357" i="6"/>
  <c r="C357" i="6"/>
  <c r="F379" i="6"/>
  <c r="E379" i="6"/>
  <c r="D379" i="6"/>
  <c r="A384" i="6"/>
  <c r="I379" i="6"/>
  <c r="H379" i="6"/>
  <c r="H362" i="6"/>
  <c r="I362" i="6"/>
  <c r="F362" i="6"/>
  <c r="D362" i="6"/>
  <c r="A367" i="6"/>
  <c r="A376" i="6"/>
  <c r="I371" i="6"/>
  <c r="H371" i="6"/>
  <c r="F371" i="6"/>
  <c r="E371" i="6"/>
  <c r="D371" i="6"/>
  <c r="E373" i="6"/>
  <c r="A378" i="6"/>
  <c r="I373" i="6"/>
  <c r="F373" i="6"/>
  <c r="H373" i="6"/>
  <c r="D373" i="6"/>
  <c r="G366" i="6"/>
  <c r="C366" i="6"/>
  <c r="B366" i="6"/>
  <c r="G374" i="6"/>
  <c r="C374" i="6"/>
  <c r="B374" i="6"/>
  <c r="H370" i="6"/>
  <c r="A375" i="6"/>
  <c r="F370" i="6"/>
  <c r="E370" i="6"/>
  <c r="D370" i="6"/>
  <c r="I370" i="6"/>
  <c r="G365" i="6"/>
  <c r="C365" i="6"/>
  <c r="B365" i="6"/>
  <c r="E376" i="6" l="1"/>
  <c r="D376" i="6"/>
  <c r="A381" i="6"/>
  <c r="I376" i="6"/>
  <c r="H376" i="6"/>
  <c r="F376" i="6"/>
  <c r="F367" i="6"/>
  <c r="E367" i="6"/>
  <c r="D367" i="6"/>
  <c r="A372" i="6"/>
  <c r="I367" i="6"/>
  <c r="H367" i="6"/>
  <c r="B362" i="6"/>
  <c r="G362" i="6"/>
  <c r="C362" i="6"/>
  <c r="G371" i="6"/>
  <c r="C371" i="6"/>
  <c r="B371" i="6"/>
  <c r="F375" i="6"/>
  <c r="E375" i="6"/>
  <c r="D375" i="6"/>
  <c r="I375" i="6"/>
  <c r="H375" i="6"/>
  <c r="A380" i="6"/>
  <c r="C379" i="6"/>
  <c r="B379" i="6"/>
  <c r="G379" i="6"/>
  <c r="A389" i="6"/>
  <c r="I384" i="6"/>
  <c r="H384" i="6"/>
  <c r="F384" i="6"/>
  <c r="E384" i="6"/>
  <c r="D384" i="6"/>
  <c r="C370" i="6"/>
  <c r="B370" i="6"/>
  <c r="G370" i="6"/>
  <c r="C373" i="6"/>
  <c r="B373" i="6"/>
  <c r="G373" i="6"/>
  <c r="H378" i="6"/>
  <c r="I378" i="6"/>
  <c r="F378" i="6"/>
  <c r="E378" i="6"/>
  <c r="D378" i="6"/>
  <c r="A383" i="6"/>
  <c r="I380" i="6" l="1"/>
  <c r="H380" i="6"/>
  <c r="A385" i="6"/>
  <c r="F380" i="6"/>
  <c r="E380" i="6"/>
  <c r="D380" i="6"/>
  <c r="I372" i="6"/>
  <c r="H372" i="6"/>
  <c r="F372" i="6"/>
  <c r="E372" i="6"/>
  <c r="D372" i="6"/>
  <c r="A377" i="6"/>
  <c r="B384" i="6"/>
  <c r="G384" i="6"/>
  <c r="C384" i="6"/>
  <c r="G375" i="6"/>
  <c r="C375" i="6"/>
  <c r="B375" i="6"/>
  <c r="F383" i="6"/>
  <c r="E383" i="6"/>
  <c r="D383" i="6"/>
  <c r="A388" i="6"/>
  <c r="I383" i="6"/>
  <c r="H383" i="6"/>
  <c r="G367" i="6"/>
  <c r="C367" i="6"/>
  <c r="B367" i="6"/>
  <c r="E389" i="6"/>
  <c r="A394" i="6"/>
  <c r="I389" i="6"/>
  <c r="H389" i="6"/>
  <c r="F389" i="6"/>
  <c r="D389" i="6"/>
  <c r="B376" i="6"/>
  <c r="C376" i="6"/>
  <c r="G376" i="6"/>
  <c r="E381" i="6"/>
  <c r="A386" i="6"/>
  <c r="I381" i="6"/>
  <c r="H381" i="6"/>
  <c r="F381" i="6"/>
  <c r="D381" i="6"/>
  <c r="C378" i="6"/>
  <c r="B378" i="6"/>
  <c r="G378" i="6"/>
  <c r="I388" i="6" l="1"/>
  <c r="H388" i="6"/>
  <c r="F388" i="6"/>
  <c r="E388" i="6"/>
  <c r="D388" i="6"/>
  <c r="A393" i="6"/>
  <c r="G383" i="6"/>
  <c r="C383" i="6"/>
  <c r="B383" i="6"/>
  <c r="A382" i="6"/>
  <c r="I377" i="6"/>
  <c r="H377" i="6"/>
  <c r="F377" i="6"/>
  <c r="E377" i="6"/>
  <c r="D377" i="6"/>
  <c r="H386" i="6"/>
  <c r="A391" i="6"/>
  <c r="I386" i="6"/>
  <c r="F386" i="6"/>
  <c r="E386" i="6"/>
  <c r="D386" i="6"/>
  <c r="G381" i="6"/>
  <c r="C381" i="6"/>
  <c r="B381" i="6"/>
  <c r="G372" i="6"/>
  <c r="C372" i="6"/>
  <c r="B372" i="6"/>
  <c r="H394" i="6"/>
  <c r="E394" i="6"/>
  <c r="A399" i="6"/>
  <c r="I394" i="6"/>
  <c r="F394" i="6"/>
  <c r="D394" i="6"/>
  <c r="H385" i="6"/>
  <c r="F385" i="6"/>
  <c r="E385" i="6"/>
  <c r="D385" i="6"/>
  <c r="I385" i="6"/>
  <c r="A390" i="6"/>
  <c r="C389" i="6"/>
  <c r="B389" i="6"/>
  <c r="G389" i="6"/>
  <c r="G380" i="6"/>
  <c r="B380" i="6"/>
  <c r="C380" i="6"/>
  <c r="C386" i="6" l="1"/>
  <c r="B386" i="6"/>
  <c r="G386" i="6"/>
  <c r="G385" i="6"/>
  <c r="C385" i="6"/>
  <c r="B385" i="6"/>
  <c r="F382" i="6"/>
  <c r="E382" i="6"/>
  <c r="D382" i="6"/>
  <c r="A387" i="6"/>
  <c r="I382" i="6"/>
  <c r="H382" i="6"/>
  <c r="A395" i="6"/>
  <c r="I390" i="6"/>
  <c r="H390" i="6"/>
  <c r="F390" i="6"/>
  <c r="E390" i="6"/>
  <c r="D390" i="6"/>
  <c r="H399" i="6"/>
  <c r="F399" i="6"/>
  <c r="E399" i="6"/>
  <c r="D399" i="6"/>
  <c r="I399" i="6"/>
  <c r="A404" i="6"/>
  <c r="A398" i="6"/>
  <c r="I393" i="6"/>
  <c r="H393" i="6"/>
  <c r="F393" i="6"/>
  <c r="E393" i="6"/>
  <c r="D393" i="6"/>
  <c r="G377" i="6"/>
  <c r="C377" i="6"/>
  <c r="B377" i="6"/>
  <c r="H391" i="6"/>
  <c r="F391" i="6"/>
  <c r="E391" i="6"/>
  <c r="D391" i="6"/>
  <c r="I391" i="6"/>
  <c r="A396" i="6"/>
  <c r="C394" i="6"/>
  <c r="B394" i="6"/>
  <c r="G394" i="6"/>
  <c r="G388" i="6"/>
  <c r="C388" i="6"/>
  <c r="B388" i="6"/>
  <c r="I404" i="6" l="1"/>
  <c r="H404" i="6"/>
  <c r="F404" i="6"/>
  <c r="A409" i="6"/>
  <c r="E404" i="6"/>
  <c r="D404" i="6"/>
  <c r="G390" i="6"/>
  <c r="C390" i="6"/>
  <c r="B390" i="6"/>
  <c r="H395" i="6"/>
  <c r="I395" i="6"/>
  <c r="F395" i="6"/>
  <c r="E395" i="6"/>
  <c r="D395" i="6"/>
  <c r="A400" i="6"/>
  <c r="I396" i="6"/>
  <c r="H396" i="6"/>
  <c r="A401" i="6"/>
  <c r="F396" i="6"/>
  <c r="E396" i="6"/>
  <c r="D396" i="6"/>
  <c r="G382" i="6"/>
  <c r="C382" i="6"/>
  <c r="B382" i="6"/>
  <c r="A392" i="6"/>
  <c r="I387" i="6"/>
  <c r="H387" i="6"/>
  <c r="F387" i="6"/>
  <c r="E387" i="6"/>
  <c r="D387" i="6"/>
  <c r="C399" i="6"/>
  <c r="B399" i="6"/>
  <c r="G399" i="6"/>
  <c r="G393" i="6"/>
  <c r="C393" i="6"/>
  <c r="B393" i="6"/>
  <c r="G391" i="6"/>
  <c r="C391" i="6"/>
  <c r="B391" i="6"/>
  <c r="E398" i="6"/>
  <c r="A403" i="6"/>
  <c r="I398" i="6"/>
  <c r="H398" i="6"/>
  <c r="F398" i="6"/>
  <c r="D398" i="6"/>
  <c r="G396" i="6" l="1"/>
  <c r="C396" i="6"/>
  <c r="B396" i="6"/>
  <c r="A405" i="6"/>
  <c r="I400" i="6"/>
  <c r="H400" i="6"/>
  <c r="D400" i="6"/>
  <c r="F400" i="6"/>
  <c r="E400" i="6"/>
  <c r="A408" i="6"/>
  <c r="H403" i="6"/>
  <c r="D403" i="6"/>
  <c r="F403" i="6"/>
  <c r="E403" i="6"/>
  <c r="I403" i="6"/>
  <c r="G398" i="6"/>
  <c r="C398" i="6"/>
  <c r="B398" i="6"/>
  <c r="G395" i="6"/>
  <c r="C395" i="6"/>
  <c r="B395" i="6"/>
  <c r="I401" i="6"/>
  <c r="H401" i="6"/>
  <c r="A406" i="6"/>
  <c r="F401" i="6"/>
  <c r="E401" i="6"/>
  <c r="D401" i="6"/>
  <c r="I409" i="6"/>
  <c r="H409" i="6"/>
  <c r="A414" i="6"/>
  <c r="F409" i="6"/>
  <c r="E409" i="6"/>
  <c r="D409" i="6"/>
  <c r="G387" i="6"/>
  <c r="C387" i="6"/>
  <c r="B387" i="6"/>
  <c r="F392" i="6"/>
  <c r="E392" i="6"/>
  <c r="D392" i="6"/>
  <c r="A397" i="6"/>
  <c r="H392" i="6"/>
  <c r="I392" i="6"/>
  <c r="G404" i="6"/>
  <c r="C404" i="6"/>
  <c r="B404" i="6"/>
  <c r="B401" i="6" l="1"/>
  <c r="G401" i="6"/>
  <c r="C401" i="6"/>
  <c r="B392" i="6"/>
  <c r="C392" i="6"/>
  <c r="G392" i="6"/>
  <c r="A413" i="6"/>
  <c r="I408" i="6"/>
  <c r="H408" i="6"/>
  <c r="F408" i="6"/>
  <c r="E408" i="6"/>
  <c r="D408" i="6"/>
  <c r="E397" i="6"/>
  <c r="A402" i="6"/>
  <c r="I397" i="6"/>
  <c r="H397" i="6"/>
  <c r="F397" i="6"/>
  <c r="D397" i="6"/>
  <c r="E414" i="6"/>
  <c r="I414" i="6"/>
  <c r="H414" i="6"/>
  <c r="A419" i="6"/>
  <c r="F414" i="6"/>
  <c r="D414" i="6"/>
  <c r="E406" i="6"/>
  <c r="I406" i="6"/>
  <c r="H406" i="6"/>
  <c r="A411" i="6"/>
  <c r="F406" i="6"/>
  <c r="D406" i="6"/>
  <c r="B400" i="6"/>
  <c r="C400" i="6"/>
  <c r="G400" i="6"/>
  <c r="B409" i="6"/>
  <c r="G409" i="6"/>
  <c r="C409" i="6"/>
  <c r="E405" i="6"/>
  <c r="D405" i="6"/>
  <c r="A410" i="6"/>
  <c r="I405" i="6"/>
  <c r="H405" i="6"/>
  <c r="F405" i="6"/>
  <c r="C403" i="6"/>
  <c r="B403" i="6"/>
  <c r="G403" i="6"/>
  <c r="B397" i="6" l="1"/>
  <c r="G397" i="6"/>
  <c r="C397" i="6"/>
  <c r="H410" i="6"/>
  <c r="E410" i="6"/>
  <c r="A415" i="6"/>
  <c r="I410" i="6"/>
  <c r="F410" i="6"/>
  <c r="D410" i="6"/>
  <c r="H402" i="6"/>
  <c r="E402" i="6"/>
  <c r="A407" i="6"/>
  <c r="I402" i="6"/>
  <c r="F402" i="6"/>
  <c r="D402" i="6"/>
  <c r="A424" i="6"/>
  <c r="H419" i="6"/>
  <c r="E419" i="6"/>
  <c r="D419" i="6"/>
  <c r="I419" i="6"/>
  <c r="F419" i="6"/>
  <c r="B405" i="6"/>
  <c r="G405" i="6"/>
  <c r="C405" i="6"/>
  <c r="B408" i="6"/>
  <c r="G408" i="6"/>
  <c r="C408" i="6"/>
  <c r="E413" i="6"/>
  <c r="D413" i="6"/>
  <c r="A418" i="6"/>
  <c r="I413" i="6"/>
  <c r="H413" i="6"/>
  <c r="F413" i="6"/>
  <c r="G406" i="6"/>
  <c r="C406" i="6"/>
  <c r="B406" i="6"/>
  <c r="G414" i="6"/>
  <c r="C414" i="6"/>
  <c r="B414" i="6"/>
  <c r="A416" i="6"/>
  <c r="H411" i="6"/>
  <c r="D411" i="6"/>
  <c r="I411" i="6"/>
  <c r="F411" i="6"/>
  <c r="E411" i="6"/>
  <c r="C411" i="6" l="1"/>
  <c r="B411" i="6"/>
  <c r="G411" i="6"/>
  <c r="A429" i="6"/>
  <c r="I424" i="6"/>
  <c r="F424" i="6"/>
  <c r="E424" i="6"/>
  <c r="D424" i="6"/>
  <c r="H424" i="6"/>
  <c r="C419" i="6"/>
  <c r="B419" i="6"/>
  <c r="G419" i="6"/>
  <c r="G402" i="6"/>
  <c r="C402" i="6"/>
  <c r="B402" i="6"/>
  <c r="G410" i="6"/>
  <c r="C410" i="6"/>
  <c r="B410" i="6"/>
  <c r="B413" i="6"/>
  <c r="G413" i="6"/>
  <c r="C413" i="6"/>
  <c r="H418" i="6"/>
  <c r="E418" i="6"/>
  <c r="D418" i="6"/>
  <c r="A423" i="6"/>
  <c r="I418" i="6"/>
  <c r="F418" i="6"/>
  <c r="H415" i="6"/>
  <c r="F415" i="6"/>
  <c r="E415" i="6"/>
  <c r="D415" i="6"/>
  <c r="A420" i="6"/>
  <c r="I415" i="6"/>
  <c r="A421" i="6"/>
  <c r="I416" i="6"/>
  <c r="H416" i="6"/>
  <c r="F416" i="6"/>
  <c r="E416" i="6"/>
  <c r="D416" i="6"/>
  <c r="H407" i="6"/>
  <c r="F407" i="6"/>
  <c r="E407" i="6"/>
  <c r="D407" i="6"/>
  <c r="A412" i="6"/>
  <c r="I407" i="6"/>
  <c r="I412" i="6" l="1"/>
  <c r="H412" i="6"/>
  <c r="F412" i="6"/>
  <c r="A417" i="6"/>
  <c r="E412" i="6"/>
  <c r="D412" i="6"/>
  <c r="E421" i="6"/>
  <c r="D421" i="6"/>
  <c r="A426" i="6"/>
  <c r="I421" i="6"/>
  <c r="H421" i="6"/>
  <c r="F421" i="6"/>
  <c r="I420" i="6"/>
  <c r="H420" i="6"/>
  <c r="F420" i="6"/>
  <c r="E420" i="6"/>
  <c r="D420" i="6"/>
  <c r="A425" i="6"/>
  <c r="C407" i="6"/>
  <c r="G407" i="6"/>
  <c r="B407" i="6"/>
  <c r="B424" i="6"/>
  <c r="G424" i="6"/>
  <c r="C424" i="6"/>
  <c r="C415" i="6"/>
  <c r="G415" i="6"/>
  <c r="B415" i="6"/>
  <c r="E429" i="6"/>
  <c r="D429" i="6"/>
  <c r="A434" i="6"/>
  <c r="I429" i="6"/>
  <c r="H429" i="6"/>
  <c r="F429" i="6"/>
  <c r="G418" i="6"/>
  <c r="C418" i="6"/>
  <c r="B418" i="6"/>
  <c r="B416" i="6"/>
  <c r="G416" i="6"/>
  <c r="C416" i="6"/>
  <c r="H423" i="6"/>
  <c r="F423" i="6"/>
  <c r="E423" i="6"/>
  <c r="D423" i="6"/>
  <c r="A428" i="6"/>
  <c r="I423" i="6"/>
  <c r="I428" i="6" l="1"/>
  <c r="H428" i="6"/>
  <c r="F428" i="6"/>
  <c r="E428" i="6"/>
  <c r="D428" i="6"/>
  <c r="A433" i="6"/>
  <c r="I425" i="6"/>
  <c r="H425" i="6"/>
  <c r="F425" i="6"/>
  <c r="D425" i="6"/>
  <c r="A430" i="6"/>
  <c r="E425" i="6"/>
  <c r="B421" i="6"/>
  <c r="G421" i="6"/>
  <c r="C421" i="6"/>
  <c r="H426" i="6"/>
  <c r="E426" i="6"/>
  <c r="D426" i="6"/>
  <c r="A431" i="6"/>
  <c r="I426" i="6"/>
  <c r="F426" i="6"/>
  <c r="G420" i="6"/>
  <c r="C420" i="6"/>
  <c r="B420" i="6"/>
  <c r="B429" i="6"/>
  <c r="G429" i="6"/>
  <c r="C429" i="6"/>
  <c r="H434" i="6"/>
  <c r="E434" i="6"/>
  <c r="D434" i="6"/>
  <c r="A439" i="6"/>
  <c r="I434" i="6"/>
  <c r="F434" i="6"/>
  <c r="G423" i="6"/>
  <c r="C423" i="6"/>
  <c r="B423" i="6"/>
  <c r="I417" i="6"/>
  <c r="H417" i="6"/>
  <c r="F417" i="6"/>
  <c r="E417" i="6"/>
  <c r="D417" i="6"/>
  <c r="A422" i="6"/>
  <c r="G412" i="6"/>
  <c r="B412" i="6"/>
  <c r="C412" i="6"/>
  <c r="B417" i="6" l="1"/>
  <c r="G417" i="6"/>
  <c r="C417" i="6"/>
  <c r="I430" i="6"/>
  <c r="H430" i="6"/>
  <c r="F430" i="6"/>
  <c r="E430" i="6"/>
  <c r="D430" i="6"/>
  <c r="A435" i="6"/>
  <c r="E422" i="6"/>
  <c r="I422" i="6"/>
  <c r="H422" i="6"/>
  <c r="F422" i="6"/>
  <c r="D422" i="6"/>
  <c r="A427" i="6"/>
  <c r="G434" i="6"/>
  <c r="C434" i="6"/>
  <c r="B434" i="6"/>
  <c r="G425" i="6"/>
  <c r="C425" i="6"/>
  <c r="B425" i="6"/>
  <c r="G426" i="6"/>
  <c r="C426" i="6"/>
  <c r="B426" i="6"/>
  <c r="I433" i="6"/>
  <c r="H433" i="6"/>
  <c r="F433" i="6"/>
  <c r="E433" i="6"/>
  <c r="D433" i="6"/>
  <c r="A438" i="6"/>
  <c r="H439" i="6"/>
  <c r="F439" i="6"/>
  <c r="E439" i="6"/>
  <c r="D439" i="6"/>
  <c r="A444" i="6"/>
  <c r="I439" i="6"/>
  <c r="H431" i="6"/>
  <c r="F431" i="6"/>
  <c r="E431" i="6"/>
  <c r="D431" i="6"/>
  <c r="A436" i="6"/>
  <c r="I431" i="6"/>
  <c r="G428" i="6"/>
  <c r="C428" i="6"/>
  <c r="B428" i="6"/>
  <c r="G439" i="6" l="1"/>
  <c r="C439" i="6"/>
  <c r="B439" i="6"/>
  <c r="C422" i="6"/>
  <c r="G422" i="6"/>
  <c r="B422" i="6"/>
  <c r="A432" i="6"/>
  <c r="I427" i="6"/>
  <c r="H427" i="6"/>
  <c r="F427" i="6"/>
  <c r="E427" i="6"/>
  <c r="D427" i="6"/>
  <c r="A440" i="6"/>
  <c r="I435" i="6"/>
  <c r="H435" i="6"/>
  <c r="F435" i="6"/>
  <c r="E435" i="6"/>
  <c r="D435" i="6"/>
  <c r="G431" i="6"/>
  <c r="C431" i="6"/>
  <c r="B431" i="6"/>
  <c r="I436" i="6"/>
  <c r="H436" i="6"/>
  <c r="F436" i="6"/>
  <c r="E436" i="6"/>
  <c r="D436" i="6"/>
  <c r="A441" i="6"/>
  <c r="I444" i="6"/>
  <c r="H444" i="6"/>
  <c r="F444" i="6"/>
  <c r="E444" i="6"/>
  <c r="D444" i="6"/>
  <c r="A449" i="6"/>
  <c r="I438" i="6"/>
  <c r="H438" i="6"/>
  <c r="F438" i="6"/>
  <c r="E438" i="6"/>
  <c r="D438" i="6"/>
  <c r="A443" i="6"/>
  <c r="G430" i="6"/>
  <c r="C430" i="6"/>
  <c r="B430" i="6"/>
  <c r="G433" i="6"/>
  <c r="C433" i="6"/>
  <c r="B433" i="6"/>
  <c r="I443" i="6" l="1"/>
  <c r="H443" i="6"/>
  <c r="F443" i="6"/>
  <c r="E443" i="6"/>
  <c r="A448" i="6"/>
  <c r="D443" i="6"/>
  <c r="I449" i="6"/>
  <c r="H449" i="6"/>
  <c r="F449" i="6"/>
  <c r="E449" i="6"/>
  <c r="D449" i="6"/>
  <c r="A454" i="6"/>
  <c r="G427" i="6"/>
  <c r="C427" i="6"/>
  <c r="B427" i="6"/>
  <c r="A437" i="6"/>
  <c r="I432" i="6"/>
  <c r="F432" i="6"/>
  <c r="E432" i="6"/>
  <c r="D432" i="6"/>
  <c r="H432" i="6"/>
  <c r="G436" i="6"/>
  <c r="C436" i="6"/>
  <c r="B436" i="6"/>
  <c r="G438" i="6"/>
  <c r="C438" i="6"/>
  <c r="B438" i="6"/>
  <c r="G435" i="6"/>
  <c r="C435" i="6"/>
  <c r="B435" i="6"/>
  <c r="A445" i="6"/>
  <c r="I440" i="6"/>
  <c r="F440" i="6"/>
  <c r="E440" i="6"/>
  <c r="D440" i="6"/>
  <c r="H440" i="6"/>
  <c r="G444" i="6"/>
  <c r="C444" i="6"/>
  <c r="B444" i="6"/>
  <c r="I441" i="6"/>
  <c r="H441" i="6"/>
  <c r="F441" i="6"/>
  <c r="E441" i="6"/>
  <c r="D441" i="6"/>
  <c r="A446" i="6"/>
  <c r="B432" i="6" l="1"/>
  <c r="C432" i="6"/>
  <c r="G432" i="6"/>
  <c r="E437" i="6"/>
  <c r="D437" i="6"/>
  <c r="A442" i="6"/>
  <c r="I437" i="6"/>
  <c r="H437" i="6"/>
  <c r="F437" i="6"/>
  <c r="I446" i="6"/>
  <c r="H446" i="6"/>
  <c r="E446" i="6"/>
  <c r="D446" i="6"/>
  <c r="A451" i="6"/>
  <c r="A459" i="6"/>
  <c r="I454" i="6"/>
  <c r="H454" i="6"/>
  <c r="E454" i="6"/>
  <c r="D454" i="6"/>
  <c r="F454" i="6"/>
  <c r="G441" i="6"/>
  <c r="C441" i="6"/>
  <c r="B441" i="6"/>
  <c r="B440" i="6"/>
  <c r="C440" i="6"/>
  <c r="G440" i="6"/>
  <c r="G449" i="6"/>
  <c r="C449" i="6"/>
  <c r="B449" i="6"/>
  <c r="A453" i="6"/>
  <c r="I448" i="6"/>
  <c r="H448" i="6"/>
  <c r="F448" i="6"/>
  <c r="E448" i="6"/>
  <c r="D448" i="6"/>
  <c r="E445" i="6"/>
  <c r="D445" i="6"/>
  <c r="A450" i="6"/>
  <c r="I445" i="6"/>
  <c r="H445" i="6"/>
  <c r="F445" i="6"/>
  <c r="G443" i="6"/>
  <c r="C443" i="6"/>
  <c r="B443" i="6"/>
  <c r="A464" i="6" l="1"/>
  <c r="H459" i="6"/>
  <c r="E459" i="6"/>
  <c r="F459" i="6"/>
  <c r="D459" i="6"/>
  <c r="I459" i="6"/>
  <c r="B445" i="6"/>
  <c r="G445" i="6"/>
  <c r="C445" i="6"/>
  <c r="I450" i="6"/>
  <c r="H450" i="6"/>
  <c r="F450" i="6"/>
  <c r="E450" i="6"/>
  <c r="D450" i="6"/>
  <c r="A455" i="6"/>
  <c r="A456" i="6"/>
  <c r="I451" i="6"/>
  <c r="F451" i="6"/>
  <c r="D451" i="6"/>
  <c r="H451" i="6"/>
  <c r="E451" i="6"/>
  <c r="G446" i="6"/>
  <c r="C446" i="6"/>
  <c r="B446" i="6"/>
  <c r="G454" i="6"/>
  <c r="C454" i="6"/>
  <c r="B454" i="6"/>
  <c r="B437" i="6"/>
  <c r="G437" i="6"/>
  <c r="C437" i="6"/>
  <c r="C448" i="6"/>
  <c r="B448" i="6"/>
  <c r="G448" i="6"/>
  <c r="F453" i="6"/>
  <c r="D453" i="6"/>
  <c r="A458" i="6"/>
  <c r="I453" i="6"/>
  <c r="H453" i="6"/>
  <c r="E453" i="6"/>
  <c r="H442" i="6"/>
  <c r="E442" i="6"/>
  <c r="D442" i="6"/>
  <c r="A447" i="6"/>
  <c r="I442" i="6"/>
  <c r="F442" i="6"/>
  <c r="I447" i="6" l="1"/>
  <c r="H447" i="6"/>
  <c r="F447" i="6"/>
  <c r="E447" i="6"/>
  <c r="D447" i="6"/>
  <c r="A452" i="6"/>
  <c r="I458" i="6"/>
  <c r="F458" i="6"/>
  <c r="E458" i="6"/>
  <c r="D458" i="6"/>
  <c r="A463" i="6"/>
  <c r="H458" i="6"/>
  <c r="I455" i="6"/>
  <c r="H455" i="6"/>
  <c r="F455" i="6"/>
  <c r="E455" i="6"/>
  <c r="D455" i="6"/>
  <c r="A460" i="6"/>
  <c r="C450" i="6"/>
  <c r="B450" i="6"/>
  <c r="G450" i="6"/>
  <c r="G453" i="6"/>
  <c r="C453" i="6"/>
  <c r="B453" i="6"/>
  <c r="G459" i="6"/>
  <c r="C459" i="6"/>
  <c r="B459" i="6"/>
  <c r="G451" i="6"/>
  <c r="C451" i="6"/>
  <c r="B451" i="6"/>
  <c r="D456" i="6"/>
  <c r="A461" i="6"/>
  <c r="I456" i="6"/>
  <c r="H456" i="6"/>
  <c r="F456" i="6"/>
  <c r="E456" i="6"/>
  <c r="G442" i="6"/>
  <c r="C442" i="6"/>
  <c r="B442" i="6"/>
  <c r="D464" i="6"/>
  <c r="A469" i="6"/>
  <c r="I464" i="6"/>
  <c r="H464" i="6"/>
  <c r="F464" i="6"/>
  <c r="E464" i="6"/>
  <c r="I460" i="6" l="1"/>
  <c r="H460" i="6"/>
  <c r="F460" i="6"/>
  <c r="E460" i="6"/>
  <c r="D460" i="6"/>
  <c r="A465" i="6"/>
  <c r="C464" i="6"/>
  <c r="G464" i="6"/>
  <c r="B464" i="6"/>
  <c r="F469" i="6"/>
  <c r="E469" i="6"/>
  <c r="D469" i="6"/>
  <c r="A474" i="6"/>
  <c r="I469" i="6"/>
  <c r="H469" i="6"/>
  <c r="I463" i="6"/>
  <c r="H463" i="6"/>
  <c r="F463" i="6"/>
  <c r="E463" i="6"/>
  <c r="D463" i="6"/>
  <c r="A468" i="6"/>
  <c r="C456" i="6"/>
  <c r="G456" i="6"/>
  <c r="B456" i="6"/>
  <c r="G455" i="6"/>
  <c r="C455" i="6"/>
  <c r="B455" i="6"/>
  <c r="F461" i="6"/>
  <c r="D461" i="6"/>
  <c r="A466" i="6"/>
  <c r="I461" i="6"/>
  <c r="H461" i="6"/>
  <c r="E461" i="6"/>
  <c r="G458" i="6"/>
  <c r="C458" i="6"/>
  <c r="B458" i="6"/>
  <c r="I452" i="6"/>
  <c r="H452" i="6"/>
  <c r="F452" i="6"/>
  <c r="D452" i="6"/>
  <c r="A457" i="6"/>
  <c r="G447" i="6"/>
  <c r="C447" i="6"/>
  <c r="B447" i="6"/>
  <c r="G463" i="6" l="1"/>
  <c r="C463" i="6"/>
  <c r="B463" i="6"/>
  <c r="I457" i="6"/>
  <c r="H457" i="6"/>
  <c r="F457" i="6"/>
  <c r="E457" i="6"/>
  <c r="D457" i="6"/>
  <c r="A462" i="6"/>
  <c r="I468" i="6"/>
  <c r="H468" i="6"/>
  <c r="F468" i="6"/>
  <c r="E468" i="6"/>
  <c r="D468" i="6"/>
  <c r="A473" i="6"/>
  <c r="I474" i="6"/>
  <c r="F474" i="6"/>
  <c r="E474" i="6"/>
  <c r="D474" i="6"/>
  <c r="A479" i="6"/>
  <c r="G452" i="6"/>
  <c r="C452" i="6"/>
  <c r="B452" i="6"/>
  <c r="I466" i="6"/>
  <c r="F466" i="6"/>
  <c r="E466" i="6"/>
  <c r="D466" i="6"/>
  <c r="A471" i="6"/>
  <c r="H466" i="6"/>
  <c r="I465" i="6"/>
  <c r="H465" i="6"/>
  <c r="F465" i="6"/>
  <c r="E465" i="6"/>
  <c r="D465" i="6"/>
  <c r="A470" i="6"/>
  <c r="G469" i="6"/>
  <c r="C469" i="6"/>
  <c r="B469" i="6"/>
  <c r="G461" i="6"/>
  <c r="C461" i="6"/>
  <c r="B461" i="6"/>
  <c r="G460" i="6"/>
  <c r="C460" i="6"/>
  <c r="B460" i="6"/>
  <c r="G474" i="6" l="1"/>
  <c r="C474" i="6"/>
  <c r="B474" i="6"/>
  <c r="I479" i="6"/>
  <c r="H479" i="6"/>
  <c r="F479" i="6"/>
  <c r="E479" i="6"/>
  <c r="D479" i="6"/>
  <c r="A484" i="6"/>
  <c r="G468" i="6"/>
  <c r="C468" i="6"/>
  <c r="B468" i="6"/>
  <c r="G466" i="6"/>
  <c r="C466" i="6"/>
  <c r="B466" i="6"/>
  <c r="A467" i="6"/>
  <c r="I462" i="6"/>
  <c r="H462" i="6"/>
  <c r="E462" i="6"/>
  <c r="D462" i="6"/>
  <c r="F462" i="6"/>
  <c r="G465" i="6"/>
  <c r="B465" i="6"/>
  <c r="C465" i="6"/>
  <c r="I473" i="6"/>
  <c r="H473" i="6"/>
  <c r="H474" i="6" s="1"/>
  <c r="F473" i="6"/>
  <c r="E473" i="6"/>
  <c r="D473" i="6"/>
  <c r="A478" i="6"/>
  <c r="G457" i="6"/>
  <c r="B457" i="6"/>
  <c r="C457" i="6"/>
  <c r="A475" i="6"/>
  <c r="I470" i="6"/>
  <c r="H470" i="6"/>
  <c r="E470" i="6"/>
  <c r="D470" i="6"/>
  <c r="F470" i="6"/>
  <c r="I471" i="6"/>
  <c r="H471" i="6"/>
  <c r="F471" i="6"/>
  <c r="E471" i="6"/>
  <c r="D471" i="6"/>
  <c r="A476" i="6"/>
  <c r="A472" i="6" l="1"/>
  <c r="H467" i="6"/>
  <c r="F467" i="6"/>
  <c r="E467" i="6"/>
  <c r="D467" i="6"/>
  <c r="I467" i="6"/>
  <c r="G462" i="6"/>
  <c r="C462" i="6"/>
  <c r="B462" i="6"/>
  <c r="I484" i="6"/>
  <c r="H484" i="6"/>
  <c r="F484" i="6"/>
  <c r="E484" i="6"/>
  <c r="D484" i="6"/>
  <c r="A489" i="6"/>
  <c r="I476" i="6"/>
  <c r="H476" i="6"/>
  <c r="H475" i="6" s="1"/>
  <c r="F476" i="6"/>
  <c r="E476" i="6"/>
  <c r="D476" i="6"/>
  <c r="A481" i="6"/>
  <c r="G470" i="6"/>
  <c r="C470" i="6"/>
  <c r="B470" i="6"/>
  <c r="A480" i="6"/>
  <c r="I475" i="6"/>
  <c r="F475" i="6"/>
  <c r="E475" i="6"/>
  <c r="D475" i="6"/>
  <c r="G471" i="6"/>
  <c r="C471" i="6"/>
  <c r="B471" i="6"/>
  <c r="A483" i="6"/>
  <c r="I478" i="6"/>
  <c r="H478" i="6"/>
  <c r="E478" i="6"/>
  <c r="D478" i="6"/>
  <c r="F478" i="6"/>
  <c r="G479" i="6"/>
  <c r="C479" i="6"/>
  <c r="B479" i="6"/>
  <c r="G473" i="6"/>
  <c r="B473" i="6"/>
  <c r="C473" i="6"/>
  <c r="I481" i="6" l="1"/>
  <c r="H481" i="6"/>
  <c r="F481" i="6"/>
  <c r="E481" i="6"/>
  <c r="D481" i="6"/>
  <c r="A486" i="6"/>
  <c r="G478" i="6"/>
  <c r="C478" i="6"/>
  <c r="B478" i="6"/>
  <c r="G467" i="6"/>
  <c r="C467" i="6"/>
  <c r="B467" i="6"/>
  <c r="G484" i="6"/>
  <c r="C484" i="6"/>
  <c r="B484" i="6"/>
  <c r="A488" i="6"/>
  <c r="H483" i="6"/>
  <c r="I483" i="6"/>
  <c r="F483" i="6"/>
  <c r="E483" i="6"/>
  <c r="D483" i="6"/>
  <c r="G476" i="6"/>
  <c r="C476" i="6"/>
  <c r="B476" i="6"/>
  <c r="G475" i="6"/>
  <c r="C475" i="6"/>
  <c r="B475" i="6"/>
  <c r="A494" i="6"/>
  <c r="I489" i="6"/>
  <c r="H489" i="6"/>
  <c r="F489" i="6"/>
  <c r="E489" i="6"/>
  <c r="D489" i="6"/>
  <c r="D480" i="6"/>
  <c r="A485" i="6"/>
  <c r="H480" i="6"/>
  <c r="F480" i="6"/>
  <c r="E480" i="6"/>
  <c r="I480" i="6"/>
  <c r="D472" i="6"/>
  <c r="A477" i="6"/>
  <c r="I472" i="6"/>
  <c r="H472" i="6"/>
  <c r="F472" i="6"/>
  <c r="E472" i="6"/>
  <c r="G483" i="6" l="1"/>
  <c r="C483" i="6"/>
  <c r="B483" i="6"/>
  <c r="A491" i="6"/>
  <c r="I486" i="6"/>
  <c r="H486" i="6"/>
  <c r="E486" i="6"/>
  <c r="D486" i="6"/>
  <c r="F486" i="6"/>
  <c r="C472" i="6"/>
  <c r="B472" i="6"/>
  <c r="G472" i="6"/>
  <c r="F477" i="6"/>
  <c r="E477" i="6"/>
  <c r="D477" i="6"/>
  <c r="A482" i="6"/>
  <c r="I477" i="6"/>
  <c r="H477" i="6"/>
  <c r="A493" i="6"/>
  <c r="E488" i="6"/>
  <c r="D488" i="6"/>
  <c r="I488" i="6"/>
  <c r="H488" i="6"/>
  <c r="F488" i="6"/>
  <c r="G489" i="6"/>
  <c r="C489" i="6"/>
  <c r="B489" i="6"/>
  <c r="E494" i="6"/>
  <c r="D494" i="6"/>
  <c r="A499" i="6"/>
  <c r="I494" i="6"/>
  <c r="H494" i="6"/>
  <c r="F494" i="6"/>
  <c r="C480" i="6"/>
  <c r="B480" i="6"/>
  <c r="G480" i="6"/>
  <c r="F485" i="6"/>
  <c r="E485" i="6"/>
  <c r="D485" i="6"/>
  <c r="A490" i="6"/>
  <c r="I485" i="6"/>
  <c r="H485" i="6"/>
  <c r="G481" i="6"/>
  <c r="B481" i="6"/>
  <c r="C481" i="6"/>
  <c r="I482" i="6" l="1"/>
  <c r="H482" i="6"/>
  <c r="F482" i="6"/>
  <c r="E482" i="6"/>
  <c r="D482" i="6"/>
  <c r="A487" i="6"/>
  <c r="G485" i="6"/>
  <c r="C485" i="6"/>
  <c r="B485" i="6"/>
  <c r="C488" i="6"/>
  <c r="B488" i="6"/>
  <c r="G488" i="6"/>
  <c r="E490" i="6"/>
  <c r="I490" i="6"/>
  <c r="H490" i="6"/>
  <c r="F490" i="6"/>
  <c r="D490" i="6"/>
  <c r="A495" i="6"/>
  <c r="G477" i="6"/>
  <c r="C477" i="6"/>
  <c r="B477" i="6"/>
  <c r="G486" i="6"/>
  <c r="C486" i="6"/>
  <c r="B486" i="6"/>
  <c r="G494" i="6"/>
  <c r="C494" i="6"/>
  <c r="B494" i="6"/>
  <c r="A504" i="6"/>
  <c r="I499" i="6"/>
  <c r="H499" i="6"/>
  <c r="F499" i="6"/>
  <c r="E499" i="6"/>
  <c r="D499" i="6"/>
  <c r="D491" i="6"/>
  <c r="A496" i="6"/>
  <c r="I491" i="6"/>
  <c r="H491" i="6"/>
  <c r="E491" i="6"/>
  <c r="F491" i="6"/>
  <c r="I493" i="6"/>
  <c r="H493" i="6"/>
  <c r="F493" i="6"/>
  <c r="E493" i="6"/>
  <c r="D493" i="6"/>
  <c r="A498" i="6"/>
  <c r="B493" i="6" l="1"/>
  <c r="G493" i="6"/>
  <c r="C493" i="6"/>
  <c r="E498" i="6"/>
  <c r="D498" i="6"/>
  <c r="A503" i="6"/>
  <c r="H498" i="6"/>
  <c r="I498" i="6"/>
  <c r="F498" i="6"/>
  <c r="H495" i="6"/>
  <c r="F495" i="6"/>
  <c r="A500" i="6"/>
  <c r="I495" i="6"/>
  <c r="D495" i="6"/>
  <c r="E495" i="6"/>
  <c r="C490" i="6"/>
  <c r="G490" i="6"/>
  <c r="B490" i="6"/>
  <c r="F487" i="6"/>
  <c r="A492" i="6"/>
  <c r="I487" i="6"/>
  <c r="H487" i="6"/>
  <c r="E487" i="6"/>
  <c r="D487" i="6"/>
  <c r="G499" i="6"/>
  <c r="C499" i="6"/>
  <c r="B499" i="6"/>
  <c r="A501" i="6"/>
  <c r="I496" i="6"/>
  <c r="H496" i="6"/>
  <c r="F496" i="6"/>
  <c r="E496" i="6"/>
  <c r="D496" i="6"/>
  <c r="A509" i="6"/>
  <c r="E504" i="6"/>
  <c r="D504" i="6"/>
  <c r="I504" i="6"/>
  <c r="H504" i="6"/>
  <c r="F504" i="6"/>
  <c r="C491" i="6"/>
  <c r="B491" i="6"/>
  <c r="G491" i="6"/>
  <c r="G482" i="6"/>
  <c r="C482" i="6"/>
  <c r="B482" i="6"/>
  <c r="I492" i="6" l="1"/>
  <c r="A497" i="6"/>
  <c r="H492" i="6"/>
  <c r="F492" i="6"/>
  <c r="E492" i="6"/>
  <c r="D492" i="6"/>
  <c r="G495" i="6"/>
  <c r="C495" i="6"/>
  <c r="B495" i="6"/>
  <c r="I500" i="6"/>
  <c r="E500" i="6"/>
  <c r="H500" i="6"/>
  <c r="F500" i="6"/>
  <c r="D500" i="6"/>
  <c r="A505" i="6"/>
  <c r="G487" i="6"/>
  <c r="C487" i="6"/>
  <c r="B487" i="6"/>
  <c r="C498" i="6"/>
  <c r="G498" i="6"/>
  <c r="B498" i="6"/>
  <c r="C504" i="6"/>
  <c r="B504" i="6"/>
  <c r="G504" i="6"/>
  <c r="H503" i="6"/>
  <c r="F503" i="6"/>
  <c r="A508" i="6"/>
  <c r="I503" i="6"/>
  <c r="E503" i="6"/>
  <c r="D503" i="6"/>
  <c r="A514" i="6"/>
  <c r="I509" i="6"/>
  <c r="H509" i="6"/>
  <c r="F509" i="6"/>
  <c r="E509" i="6"/>
  <c r="D509" i="6"/>
  <c r="G496" i="6"/>
  <c r="C496" i="6"/>
  <c r="B496" i="6"/>
  <c r="A506" i="6"/>
  <c r="I501" i="6"/>
  <c r="H501" i="6"/>
  <c r="F501" i="6"/>
  <c r="E501" i="6"/>
  <c r="D501" i="6"/>
  <c r="H505" i="6" l="1"/>
  <c r="D505" i="6"/>
  <c r="A510" i="6"/>
  <c r="I505" i="6"/>
  <c r="F505" i="6"/>
  <c r="E505" i="6"/>
  <c r="G500" i="6"/>
  <c r="C500" i="6"/>
  <c r="B500" i="6"/>
  <c r="B501" i="6"/>
  <c r="C501" i="6"/>
  <c r="G501" i="6"/>
  <c r="E506" i="6"/>
  <c r="D506" i="6"/>
  <c r="A511" i="6"/>
  <c r="I506" i="6"/>
  <c r="H506" i="6"/>
  <c r="F506" i="6"/>
  <c r="B509" i="6"/>
  <c r="G509" i="6"/>
  <c r="C509" i="6"/>
  <c r="E514" i="6"/>
  <c r="D514" i="6"/>
  <c r="A519" i="6"/>
  <c r="I514" i="6"/>
  <c r="H514" i="6"/>
  <c r="F514" i="6"/>
  <c r="I508" i="6"/>
  <c r="E508" i="6"/>
  <c r="A513" i="6"/>
  <c r="H508" i="6"/>
  <c r="F508" i="6"/>
  <c r="D508" i="6"/>
  <c r="G503" i="6"/>
  <c r="B503" i="6"/>
  <c r="C503" i="6"/>
  <c r="D497" i="6"/>
  <c r="F497" i="6"/>
  <c r="E497" i="6"/>
  <c r="A502" i="6"/>
  <c r="I497" i="6"/>
  <c r="H497" i="6"/>
  <c r="G492" i="6"/>
  <c r="C492" i="6"/>
  <c r="B492" i="6"/>
  <c r="A507" i="6" l="1"/>
  <c r="I502" i="6"/>
  <c r="H502" i="6"/>
  <c r="F502" i="6"/>
  <c r="E502" i="6"/>
  <c r="D502" i="6"/>
  <c r="G497" i="6"/>
  <c r="C497" i="6"/>
  <c r="B497" i="6"/>
  <c r="H519" i="6"/>
  <c r="F519" i="6"/>
  <c r="A524" i="6"/>
  <c r="I519" i="6"/>
  <c r="E519" i="6"/>
  <c r="D519" i="6"/>
  <c r="H511" i="6"/>
  <c r="F511" i="6"/>
  <c r="A516" i="6"/>
  <c r="E511" i="6"/>
  <c r="D511" i="6"/>
  <c r="I511" i="6"/>
  <c r="H513" i="6"/>
  <c r="F513" i="6"/>
  <c r="D513" i="6"/>
  <c r="A518" i="6"/>
  <c r="I513" i="6"/>
  <c r="E513" i="6"/>
  <c r="C506" i="6"/>
  <c r="G506" i="6"/>
  <c r="B506" i="6"/>
  <c r="G505" i="6"/>
  <c r="C505" i="6"/>
  <c r="B505" i="6"/>
  <c r="F510" i="6"/>
  <c r="A515" i="6"/>
  <c r="I510" i="6"/>
  <c r="H510" i="6"/>
  <c r="E510" i="6"/>
  <c r="D510" i="6"/>
  <c r="G508" i="6"/>
  <c r="C508" i="6"/>
  <c r="B508" i="6"/>
  <c r="C514" i="6"/>
  <c r="G514" i="6"/>
  <c r="B514" i="6"/>
  <c r="G519" i="6" l="1"/>
  <c r="B519" i="6"/>
  <c r="C519" i="6"/>
  <c r="I524" i="6"/>
  <c r="E524" i="6"/>
  <c r="D524" i="6"/>
  <c r="H524" i="6"/>
  <c r="F524" i="6"/>
  <c r="A529" i="6"/>
  <c r="G511" i="6"/>
  <c r="B511" i="6"/>
  <c r="C511" i="6"/>
  <c r="I516" i="6"/>
  <c r="E516" i="6"/>
  <c r="D516" i="6"/>
  <c r="H516" i="6"/>
  <c r="F516" i="6"/>
  <c r="A521" i="6"/>
  <c r="G510" i="6"/>
  <c r="B510" i="6"/>
  <c r="C510" i="6"/>
  <c r="I515" i="6"/>
  <c r="E515" i="6"/>
  <c r="D515" i="6"/>
  <c r="A520" i="6"/>
  <c r="H515" i="6"/>
  <c r="F515" i="6"/>
  <c r="G502" i="6"/>
  <c r="C502" i="6"/>
  <c r="B502" i="6"/>
  <c r="C513" i="6"/>
  <c r="G513" i="6"/>
  <c r="B513" i="6"/>
  <c r="I518" i="6"/>
  <c r="H518" i="6"/>
  <c r="F518" i="6"/>
  <c r="E518" i="6"/>
  <c r="D518" i="6"/>
  <c r="A523" i="6"/>
  <c r="E507" i="6"/>
  <c r="H507" i="6"/>
  <c r="F507" i="6"/>
  <c r="D507" i="6"/>
  <c r="A512" i="6"/>
  <c r="I507" i="6"/>
  <c r="G507" i="6" l="1"/>
  <c r="C507" i="6"/>
  <c r="B507" i="6"/>
  <c r="C515" i="6"/>
  <c r="B515" i="6"/>
  <c r="G515" i="6"/>
  <c r="H521" i="6"/>
  <c r="F521" i="6"/>
  <c r="E521" i="6"/>
  <c r="D521" i="6"/>
  <c r="A526" i="6"/>
  <c r="I521" i="6"/>
  <c r="C516" i="6"/>
  <c r="B516" i="6"/>
  <c r="G516" i="6"/>
  <c r="I529" i="6"/>
  <c r="H529" i="6"/>
  <c r="F529" i="6"/>
  <c r="E529" i="6"/>
  <c r="D529" i="6"/>
  <c r="A534" i="6"/>
  <c r="A517" i="6"/>
  <c r="H512" i="6"/>
  <c r="I512" i="6"/>
  <c r="F512" i="6"/>
  <c r="E512" i="6"/>
  <c r="D512" i="6"/>
  <c r="G518" i="6"/>
  <c r="B518" i="6"/>
  <c r="C518" i="6"/>
  <c r="G524" i="6"/>
  <c r="C524" i="6"/>
  <c r="B524" i="6"/>
  <c r="I523" i="6"/>
  <c r="E523" i="6"/>
  <c r="D523" i="6"/>
  <c r="H523" i="6"/>
  <c r="F523" i="6"/>
  <c r="A528" i="6"/>
  <c r="A525" i="6"/>
  <c r="H520" i="6"/>
  <c r="D520" i="6"/>
  <c r="I520" i="6"/>
  <c r="F520" i="6"/>
  <c r="E520" i="6"/>
  <c r="G529" i="6" l="1"/>
  <c r="C529" i="6"/>
  <c r="B529" i="6"/>
  <c r="G521" i="6"/>
  <c r="C521" i="6"/>
  <c r="B521" i="6"/>
  <c r="G512" i="6"/>
  <c r="C512" i="6"/>
  <c r="B512" i="6"/>
  <c r="I534" i="6"/>
  <c r="H534" i="6"/>
  <c r="F534" i="6"/>
  <c r="D534" i="6"/>
  <c r="A539" i="6"/>
  <c r="E534" i="6"/>
  <c r="I526" i="6"/>
  <c r="H526" i="6"/>
  <c r="F526" i="6"/>
  <c r="A531" i="6"/>
  <c r="E526" i="6"/>
  <c r="D526" i="6"/>
  <c r="G523" i="6"/>
  <c r="C523" i="6"/>
  <c r="B523" i="6"/>
  <c r="G520" i="6"/>
  <c r="C520" i="6"/>
  <c r="B520" i="6"/>
  <c r="A530" i="6"/>
  <c r="F525" i="6"/>
  <c r="E525" i="6"/>
  <c r="D525" i="6"/>
  <c r="I525" i="6"/>
  <c r="H525" i="6"/>
  <c r="A533" i="6"/>
  <c r="H528" i="6"/>
  <c r="I528" i="6"/>
  <c r="F528" i="6"/>
  <c r="E528" i="6"/>
  <c r="D528" i="6"/>
  <c r="A522" i="6"/>
  <c r="I517" i="6"/>
  <c r="H517" i="6"/>
  <c r="F517" i="6"/>
  <c r="E517" i="6"/>
  <c r="D517" i="6"/>
  <c r="G526" i="6" l="1"/>
  <c r="B526" i="6"/>
  <c r="C526" i="6"/>
  <c r="I531" i="6"/>
  <c r="E531" i="6"/>
  <c r="D531" i="6"/>
  <c r="H531" i="6"/>
  <c r="F531" i="6"/>
  <c r="A536" i="6"/>
  <c r="A544" i="6"/>
  <c r="I539" i="6"/>
  <c r="H539" i="6"/>
  <c r="F539" i="6"/>
  <c r="E539" i="6"/>
  <c r="D539" i="6"/>
  <c r="B517" i="6"/>
  <c r="G517" i="6"/>
  <c r="C517" i="6"/>
  <c r="E522" i="6"/>
  <c r="D522" i="6"/>
  <c r="A527" i="6"/>
  <c r="I522" i="6"/>
  <c r="H522" i="6"/>
  <c r="F522" i="6"/>
  <c r="G528" i="6"/>
  <c r="C528" i="6"/>
  <c r="B528" i="6"/>
  <c r="G534" i="6"/>
  <c r="B534" i="6"/>
  <c r="C534" i="6"/>
  <c r="A538" i="6"/>
  <c r="I533" i="6"/>
  <c r="H533" i="6"/>
  <c r="F533" i="6"/>
  <c r="E533" i="6"/>
  <c r="D533" i="6"/>
  <c r="B525" i="6"/>
  <c r="G525" i="6"/>
  <c r="C525" i="6"/>
  <c r="E530" i="6"/>
  <c r="D530" i="6"/>
  <c r="A535" i="6"/>
  <c r="I530" i="6"/>
  <c r="H530" i="6"/>
  <c r="F530" i="6"/>
  <c r="C530" i="6" l="1"/>
  <c r="B530" i="6"/>
  <c r="G530" i="6"/>
  <c r="C522" i="6"/>
  <c r="G522" i="6"/>
  <c r="B522" i="6"/>
  <c r="C539" i="6"/>
  <c r="B539" i="6"/>
  <c r="G539" i="6"/>
  <c r="A549" i="6"/>
  <c r="I544" i="6"/>
  <c r="H544" i="6"/>
  <c r="F544" i="6"/>
  <c r="E544" i="6"/>
  <c r="D544" i="6"/>
  <c r="H535" i="6"/>
  <c r="F535" i="6"/>
  <c r="E535" i="6"/>
  <c r="D535" i="6"/>
  <c r="A540" i="6"/>
  <c r="I535" i="6"/>
  <c r="A541" i="6"/>
  <c r="H536" i="6"/>
  <c r="I536" i="6"/>
  <c r="F536" i="6"/>
  <c r="E536" i="6"/>
  <c r="D536" i="6"/>
  <c r="B533" i="6"/>
  <c r="G533" i="6"/>
  <c r="C533" i="6"/>
  <c r="F538" i="6"/>
  <c r="E538" i="6"/>
  <c r="D538" i="6"/>
  <c r="A543" i="6"/>
  <c r="I538" i="6"/>
  <c r="H538" i="6"/>
  <c r="G531" i="6"/>
  <c r="C531" i="6"/>
  <c r="B531" i="6"/>
  <c r="H527" i="6"/>
  <c r="F527" i="6"/>
  <c r="E527" i="6"/>
  <c r="D527" i="6"/>
  <c r="A532" i="6"/>
  <c r="I527" i="6"/>
  <c r="I540" i="6" l="1"/>
  <c r="H540" i="6"/>
  <c r="F540" i="6"/>
  <c r="E540" i="6"/>
  <c r="D540" i="6"/>
  <c r="A545" i="6"/>
  <c r="G527" i="6"/>
  <c r="C527" i="6"/>
  <c r="B527" i="6"/>
  <c r="G544" i="6"/>
  <c r="C544" i="6"/>
  <c r="B544" i="6"/>
  <c r="C538" i="6"/>
  <c r="B538" i="6"/>
  <c r="G538" i="6"/>
  <c r="I543" i="6"/>
  <c r="H543" i="6"/>
  <c r="F543" i="6"/>
  <c r="E543" i="6"/>
  <c r="D543" i="6"/>
  <c r="A548" i="6"/>
  <c r="D549" i="6"/>
  <c r="A554" i="6"/>
  <c r="I549" i="6"/>
  <c r="H549" i="6"/>
  <c r="F549" i="6"/>
  <c r="E549" i="6"/>
  <c r="G536" i="6"/>
  <c r="C536" i="6"/>
  <c r="B536" i="6"/>
  <c r="G535" i="6"/>
  <c r="C535" i="6"/>
  <c r="B535" i="6"/>
  <c r="I532" i="6"/>
  <c r="H532" i="6"/>
  <c r="F532" i="6"/>
  <c r="E532" i="6"/>
  <c r="D532" i="6"/>
  <c r="A537" i="6"/>
  <c r="A546" i="6"/>
  <c r="I541" i="6"/>
  <c r="H541" i="6"/>
  <c r="F541" i="6"/>
  <c r="E541" i="6"/>
  <c r="D541" i="6"/>
  <c r="C549" i="6" l="1"/>
  <c r="B549" i="6"/>
  <c r="G549" i="6"/>
  <c r="I548" i="6"/>
  <c r="H548" i="6"/>
  <c r="F548" i="6"/>
  <c r="E548" i="6"/>
  <c r="D548" i="6"/>
  <c r="A553" i="6"/>
  <c r="G532" i="6"/>
  <c r="C532" i="6"/>
  <c r="B532" i="6"/>
  <c r="F554" i="6"/>
  <c r="E554" i="6"/>
  <c r="D554" i="6"/>
  <c r="A559" i="6"/>
  <c r="I554" i="6"/>
  <c r="H554" i="6"/>
  <c r="G543" i="6"/>
  <c r="C543" i="6"/>
  <c r="B543" i="6"/>
  <c r="I545" i="6"/>
  <c r="H545" i="6"/>
  <c r="F545" i="6"/>
  <c r="E545" i="6"/>
  <c r="D545" i="6"/>
  <c r="A550" i="6"/>
  <c r="C541" i="6"/>
  <c r="B541" i="6"/>
  <c r="G541" i="6"/>
  <c r="F546" i="6"/>
  <c r="E546" i="6"/>
  <c r="D546" i="6"/>
  <c r="A551" i="6"/>
  <c r="I546" i="6"/>
  <c r="H546" i="6"/>
  <c r="I537" i="6"/>
  <c r="H537" i="6"/>
  <c r="F537" i="6"/>
  <c r="D537" i="6"/>
  <c r="A542" i="6"/>
  <c r="G540" i="6"/>
  <c r="C540" i="6"/>
  <c r="B540" i="6"/>
  <c r="G545" i="6" l="1"/>
  <c r="C545" i="6"/>
  <c r="B545" i="6"/>
  <c r="G537" i="6"/>
  <c r="C537" i="6"/>
  <c r="B537" i="6"/>
  <c r="I553" i="6"/>
  <c r="H553" i="6"/>
  <c r="F553" i="6"/>
  <c r="E553" i="6"/>
  <c r="D553" i="6"/>
  <c r="A558" i="6"/>
  <c r="G554" i="6"/>
  <c r="C554" i="6"/>
  <c r="B554" i="6"/>
  <c r="I542" i="6"/>
  <c r="H542" i="6"/>
  <c r="F542" i="6"/>
  <c r="A547" i="6"/>
  <c r="D542" i="6"/>
  <c r="I559" i="6"/>
  <c r="H559" i="6"/>
  <c r="F559" i="6"/>
  <c r="E559" i="6"/>
  <c r="D559" i="6"/>
  <c r="A564" i="6"/>
  <c r="G546" i="6"/>
  <c r="C546" i="6"/>
  <c r="B546" i="6"/>
  <c r="I551" i="6"/>
  <c r="H551" i="6"/>
  <c r="F551" i="6"/>
  <c r="E551" i="6"/>
  <c r="D551" i="6"/>
  <c r="A556" i="6"/>
  <c r="G548" i="6"/>
  <c r="C548" i="6"/>
  <c r="B548" i="6"/>
  <c r="I550" i="6"/>
  <c r="H550" i="6"/>
  <c r="F550" i="6"/>
  <c r="D550" i="6"/>
  <c r="A555" i="6"/>
  <c r="E550" i="6"/>
  <c r="G542" i="6" l="1"/>
  <c r="C542" i="6"/>
  <c r="B542" i="6"/>
  <c r="A563" i="6"/>
  <c r="I558" i="6"/>
  <c r="H558" i="6"/>
  <c r="F558" i="6"/>
  <c r="E558" i="6"/>
  <c r="D558" i="6"/>
  <c r="I556" i="6"/>
  <c r="H556" i="6"/>
  <c r="F556" i="6"/>
  <c r="E556" i="6"/>
  <c r="E557" i="6" s="1"/>
  <c r="D556" i="6"/>
  <c r="A561" i="6"/>
  <c r="G553" i="6"/>
  <c r="C553" i="6"/>
  <c r="B553" i="6"/>
  <c r="G559" i="6"/>
  <c r="C559" i="6"/>
  <c r="B559" i="6"/>
  <c r="A560" i="6"/>
  <c r="I555" i="6"/>
  <c r="H555" i="6"/>
  <c r="F555" i="6"/>
  <c r="E555" i="6"/>
  <c r="D555" i="6"/>
  <c r="A552" i="6"/>
  <c r="I547" i="6"/>
  <c r="F547" i="6"/>
  <c r="E547" i="6"/>
  <c r="D547" i="6"/>
  <c r="H547" i="6"/>
  <c r="G550" i="6"/>
  <c r="C550" i="6"/>
  <c r="B550" i="6"/>
  <c r="G551" i="6"/>
  <c r="C551" i="6"/>
  <c r="B551" i="6"/>
  <c r="I564" i="6"/>
  <c r="H564" i="6"/>
  <c r="F564" i="6"/>
  <c r="E564" i="6"/>
  <c r="D564" i="6"/>
  <c r="A569" i="6"/>
  <c r="I561" i="6" l="1"/>
  <c r="H561" i="6"/>
  <c r="F561" i="6"/>
  <c r="E561" i="6"/>
  <c r="D561" i="6"/>
  <c r="A566" i="6"/>
  <c r="A565" i="6"/>
  <c r="I560" i="6"/>
  <c r="H560" i="6"/>
  <c r="F560" i="6"/>
  <c r="E560" i="6"/>
  <c r="D560" i="6"/>
  <c r="G556" i="6"/>
  <c r="C556" i="6"/>
  <c r="B556" i="6"/>
  <c r="G564" i="6"/>
  <c r="C564" i="6"/>
  <c r="B564" i="6"/>
  <c r="G555" i="6"/>
  <c r="C555" i="6"/>
  <c r="B555" i="6"/>
  <c r="I569" i="6"/>
  <c r="H569" i="6"/>
  <c r="F569" i="6"/>
  <c r="E569" i="6"/>
  <c r="D569" i="6"/>
  <c r="A574" i="6"/>
  <c r="G558" i="6"/>
  <c r="C558" i="6"/>
  <c r="B558" i="6"/>
  <c r="G547" i="6"/>
  <c r="C547" i="6"/>
  <c r="B547" i="6"/>
  <c r="A557" i="6"/>
  <c r="I552" i="6"/>
  <c r="H552" i="6"/>
  <c r="F552" i="6"/>
  <c r="E552" i="6"/>
  <c r="D552" i="6"/>
  <c r="A568" i="6"/>
  <c r="I563" i="6"/>
  <c r="H563" i="6"/>
  <c r="F563" i="6"/>
  <c r="E563" i="6"/>
  <c r="D563" i="6"/>
  <c r="G569" i="6" l="1"/>
  <c r="C569" i="6"/>
  <c r="B569" i="6"/>
  <c r="E568" i="6"/>
  <c r="D568" i="6"/>
  <c r="A573" i="6"/>
  <c r="H568" i="6"/>
  <c r="I568" i="6"/>
  <c r="F568" i="6"/>
  <c r="D557" i="6"/>
  <c r="A562" i="6"/>
  <c r="I557" i="6"/>
  <c r="H557" i="6"/>
  <c r="F557" i="6"/>
  <c r="G560" i="6"/>
  <c r="B560" i="6"/>
  <c r="F565" i="6"/>
  <c r="E565" i="6"/>
  <c r="D565" i="6"/>
  <c r="A570" i="6"/>
  <c r="I565" i="6"/>
  <c r="A571" i="6"/>
  <c r="I566" i="6"/>
  <c r="H566" i="6"/>
  <c r="H565" i="6" s="1"/>
  <c r="F566" i="6"/>
  <c r="E566" i="6"/>
  <c r="D566" i="6"/>
  <c r="G563" i="6"/>
  <c r="B563" i="6"/>
  <c r="G552" i="6"/>
  <c r="C552" i="6"/>
  <c r="B552" i="6"/>
  <c r="A579" i="6"/>
  <c r="I574" i="6"/>
  <c r="H574" i="6"/>
  <c r="E574" i="6"/>
  <c r="D574" i="6"/>
  <c r="F574" i="6"/>
  <c r="G561" i="6"/>
  <c r="B561" i="6"/>
  <c r="G566" i="6" l="1"/>
  <c r="B566" i="6"/>
  <c r="C566" i="6"/>
  <c r="A576" i="6"/>
  <c r="I571" i="6"/>
  <c r="H571" i="6"/>
  <c r="F571" i="6"/>
  <c r="E571" i="6"/>
  <c r="D571" i="6"/>
  <c r="I570" i="6"/>
  <c r="H570" i="6"/>
  <c r="F570" i="6"/>
  <c r="E570" i="6"/>
  <c r="D570" i="6"/>
  <c r="A575" i="6"/>
  <c r="C557" i="6"/>
  <c r="B557" i="6"/>
  <c r="G557" i="6"/>
  <c r="I562" i="6"/>
  <c r="H562" i="6"/>
  <c r="F562" i="6"/>
  <c r="E562" i="6"/>
  <c r="D562" i="6"/>
  <c r="A567" i="6"/>
  <c r="G574" i="6"/>
  <c r="C574" i="6"/>
  <c r="B574" i="6"/>
  <c r="C568" i="6"/>
  <c r="B568" i="6"/>
  <c r="G568" i="6"/>
  <c r="H573" i="6"/>
  <c r="F573" i="6"/>
  <c r="E573" i="6"/>
  <c r="D573" i="6"/>
  <c r="A578" i="6"/>
  <c r="I573" i="6"/>
  <c r="G565" i="6"/>
  <c r="C565" i="6"/>
  <c r="B565" i="6"/>
  <c r="A584" i="6"/>
  <c r="I579" i="6"/>
  <c r="H579" i="6"/>
  <c r="F579" i="6"/>
  <c r="E579" i="6"/>
  <c r="D579" i="6"/>
  <c r="I575" i="6" l="1"/>
  <c r="H575" i="6"/>
  <c r="F575" i="6"/>
  <c r="E575" i="6"/>
  <c r="D575" i="6"/>
  <c r="A580" i="6"/>
  <c r="B579" i="6"/>
  <c r="G579" i="6"/>
  <c r="C579" i="6"/>
  <c r="G562" i="6"/>
  <c r="B562" i="6"/>
  <c r="F584" i="6"/>
  <c r="E584" i="6"/>
  <c r="D584" i="6"/>
  <c r="A589" i="6"/>
  <c r="H584" i="6"/>
  <c r="I584" i="6"/>
  <c r="G570" i="6"/>
  <c r="C570" i="6"/>
  <c r="B570" i="6"/>
  <c r="I578" i="6"/>
  <c r="H578" i="6"/>
  <c r="F578" i="6"/>
  <c r="E578" i="6"/>
  <c r="D578" i="6"/>
  <c r="A583" i="6"/>
  <c r="G573" i="6"/>
  <c r="C573" i="6"/>
  <c r="B573" i="6"/>
  <c r="B571" i="6"/>
  <c r="G571" i="6"/>
  <c r="C571" i="6"/>
  <c r="I567" i="6"/>
  <c r="H567" i="6"/>
  <c r="F567" i="6"/>
  <c r="E567" i="6"/>
  <c r="D567" i="6"/>
  <c r="A572" i="6"/>
  <c r="E576" i="6"/>
  <c r="D576" i="6"/>
  <c r="A581" i="6"/>
  <c r="I576" i="6"/>
  <c r="H576" i="6"/>
  <c r="F576" i="6"/>
  <c r="G578" i="6" l="1"/>
  <c r="C578" i="6"/>
  <c r="B578" i="6"/>
  <c r="I589" i="6"/>
  <c r="H589" i="6"/>
  <c r="F589" i="6"/>
  <c r="E589" i="6"/>
  <c r="D589" i="6"/>
  <c r="A594" i="6"/>
  <c r="I572" i="6"/>
  <c r="H572" i="6"/>
  <c r="F572" i="6"/>
  <c r="E572" i="6"/>
  <c r="D572" i="6"/>
  <c r="A577" i="6"/>
  <c r="I580" i="6"/>
  <c r="H580" i="6"/>
  <c r="F580" i="6"/>
  <c r="E580" i="6"/>
  <c r="D580" i="6"/>
  <c r="A585" i="6"/>
  <c r="C584" i="6"/>
  <c r="B584" i="6"/>
  <c r="G584" i="6"/>
  <c r="C576" i="6"/>
  <c r="B576" i="6"/>
  <c r="G576" i="6"/>
  <c r="I581" i="6"/>
  <c r="H581" i="6"/>
  <c r="E581" i="6"/>
  <c r="D581" i="6"/>
  <c r="A586" i="6"/>
  <c r="I583" i="6"/>
  <c r="H583" i="6"/>
  <c r="F583" i="6"/>
  <c r="E583" i="6"/>
  <c r="D583" i="6"/>
  <c r="A588" i="6"/>
  <c r="G567" i="6"/>
  <c r="C567" i="6"/>
  <c r="B567" i="6"/>
  <c r="G575" i="6"/>
  <c r="C575" i="6"/>
  <c r="B575" i="6"/>
  <c r="G580" i="6" l="1"/>
  <c r="C580" i="6"/>
  <c r="B580" i="6"/>
  <c r="I588" i="6"/>
  <c r="H588" i="6"/>
  <c r="F588" i="6"/>
  <c r="E588" i="6"/>
  <c r="D588" i="6"/>
  <c r="A593" i="6"/>
  <c r="G572" i="6"/>
  <c r="C572" i="6"/>
  <c r="B572" i="6"/>
  <c r="I594" i="6"/>
  <c r="H594" i="6"/>
  <c r="F594" i="6"/>
  <c r="E594" i="6"/>
  <c r="D594" i="6"/>
  <c r="A599" i="6"/>
  <c r="G583" i="6"/>
  <c r="C583" i="6"/>
  <c r="B583" i="6"/>
  <c r="I586" i="6"/>
  <c r="H586" i="6"/>
  <c r="F586" i="6"/>
  <c r="E586" i="6"/>
  <c r="D586" i="6"/>
  <c r="A591" i="6"/>
  <c r="I585" i="6"/>
  <c r="H585" i="6"/>
  <c r="F585" i="6"/>
  <c r="E585" i="6"/>
  <c r="A590" i="6"/>
  <c r="D585" i="6"/>
  <c r="G581" i="6"/>
  <c r="C581" i="6"/>
  <c r="B581" i="6"/>
  <c r="G589" i="6"/>
  <c r="C589" i="6"/>
  <c r="B589" i="6"/>
  <c r="I577" i="6"/>
  <c r="H577" i="6"/>
  <c r="F577" i="6"/>
  <c r="E577" i="6"/>
  <c r="D577" i="6"/>
  <c r="A582" i="6"/>
  <c r="G577" i="6" l="1"/>
  <c r="B577" i="6"/>
  <c r="C577" i="6"/>
  <c r="I593" i="6"/>
  <c r="H593" i="6"/>
  <c r="F593" i="6"/>
  <c r="E593" i="6"/>
  <c r="A598" i="6"/>
  <c r="D593" i="6"/>
  <c r="G594" i="6"/>
  <c r="C594" i="6"/>
  <c r="B594" i="6"/>
  <c r="I599" i="6"/>
  <c r="H599" i="6"/>
  <c r="F599" i="6"/>
  <c r="E599" i="6"/>
  <c r="D599" i="6"/>
  <c r="A604" i="6"/>
  <c r="G585" i="6"/>
  <c r="C585" i="6"/>
  <c r="B585" i="6"/>
  <c r="G588" i="6"/>
  <c r="C588" i="6"/>
  <c r="B588" i="6"/>
  <c r="G586" i="6"/>
  <c r="C586" i="6"/>
  <c r="B586" i="6"/>
  <c r="A587" i="6"/>
  <c r="I582" i="6"/>
  <c r="H582" i="6"/>
  <c r="F582" i="6"/>
  <c r="E582" i="6"/>
  <c r="D582" i="6"/>
  <c r="A595" i="6"/>
  <c r="I590" i="6"/>
  <c r="H590" i="6"/>
  <c r="F590" i="6"/>
  <c r="E590" i="6"/>
  <c r="D590" i="6"/>
  <c r="I591" i="6"/>
  <c r="H591" i="6"/>
  <c r="F591" i="6"/>
  <c r="E591" i="6"/>
  <c r="D591" i="6"/>
  <c r="A596" i="6"/>
  <c r="I604" i="6" l="1"/>
  <c r="H604" i="6"/>
  <c r="F604" i="6"/>
  <c r="E604" i="6"/>
  <c r="D604" i="6"/>
  <c r="A609" i="6"/>
  <c r="G591" i="6"/>
  <c r="C591" i="6"/>
  <c r="B591" i="6"/>
  <c r="G599" i="6"/>
  <c r="C599" i="6"/>
  <c r="B599" i="6"/>
  <c r="G590" i="6"/>
  <c r="C590" i="6"/>
  <c r="B590" i="6"/>
  <c r="A600" i="6"/>
  <c r="H595" i="6"/>
  <c r="I595" i="6"/>
  <c r="F595" i="6"/>
  <c r="E595" i="6"/>
  <c r="D595" i="6"/>
  <c r="A603" i="6"/>
  <c r="I598" i="6"/>
  <c r="H598" i="6"/>
  <c r="F598" i="6"/>
  <c r="E598" i="6"/>
  <c r="D598" i="6"/>
  <c r="I596" i="6"/>
  <c r="H596" i="6"/>
  <c r="F596" i="6"/>
  <c r="E596" i="6"/>
  <c r="D596" i="6"/>
  <c r="A601" i="6"/>
  <c r="G582" i="6"/>
  <c r="C582" i="6"/>
  <c r="B582" i="6"/>
  <c r="A592" i="6"/>
  <c r="I587" i="6"/>
  <c r="H587" i="6"/>
  <c r="E587" i="6"/>
  <c r="D587" i="6"/>
  <c r="F587" i="6"/>
  <c r="G593" i="6"/>
  <c r="B593" i="6"/>
  <c r="C593" i="6"/>
  <c r="G598" i="6" l="1"/>
  <c r="C598" i="6"/>
  <c r="B598" i="6"/>
  <c r="F600" i="6"/>
  <c r="E600" i="6"/>
  <c r="D600" i="6"/>
  <c r="A605" i="6"/>
  <c r="I600" i="6"/>
  <c r="H600" i="6"/>
  <c r="I609" i="6"/>
  <c r="H609" i="6"/>
  <c r="F609" i="6"/>
  <c r="E609" i="6"/>
  <c r="D609" i="6"/>
  <c r="A614" i="6"/>
  <c r="I601" i="6"/>
  <c r="H601" i="6"/>
  <c r="F601" i="6"/>
  <c r="E601" i="6"/>
  <c r="D601" i="6"/>
  <c r="A606" i="6"/>
  <c r="C587" i="6"/>
  <c r="B587" i="6"/>
  <c r="G587" i="6"/>
  <c r="G596" i="6"/>
  <c r="C596" i="6"/>
  <c r="B596" i="6"/>
  <c r="A608" i="6"/>
  <c r="D603" i="6"/>
  <c r="I603" i="6"/>
  <c r="H603" i="6"/>
  <c r="F603" i="6"/>
  <c r="E603" i="6"/>
  <c r="F592" i="6"/>
  <c r="E592" i="6"/>
  <c r="D592" i="6"/>
  <c r="A597" i="6"/>
  <c r="I592" i="6"/>
  <c r="H592" i="6"/>
  <c r="C595" i="6"/>
  <c r="B595" i="6"/>
  <c r="G595" i="6"/>
  <c r="G604" i="6"/>
  <c r="C604" i="6"/>
  <c r="B604" i="6"/>
  <c r="A619" i="6" l="1"/>
  <c r="I614" i="6"/>
  <c r="H614" i="6"/>
  <c r="F614" i="6"/>
  <c r="D614" i="6"/>
  <c r="E614" i="6"/>
  <c r="G609" i="6"/>
  <c r="C609" i="6"/>
  <c r="B609" i="6"/>
  <c r="C592" i="6"/>
  <c r="B592" i="6"/>
  <c r="G592" i="6"/>
  <c r="C600" i="6"/>
  <c r="B600" i="6"/>
  <c r="G600" i="6"/>
  <c r="I597" i="6"/>
  <c r="H597" i="6"/>
  <c r="F597" i="6"/>
  <c r="E597" i="6"/>
  <c r="D597" i="6"/>
  <c r="A602" i="6"/>
  <c r="I605" i="6"/>
  <c r="H605" i="6"/>
  <c r="F605" i="6"/>
  <c r="E605" i="6"/>
  <c r="D605" i="6"/>
  <c r="A610" i="6"/>
  <c r="C603" i="6"/>
  <c r="B603" i="6"/>
  <c r="G603" i="6"/>
  <c r="G601" i="6"/>
  <c r="C601" i="6"/>
  <c r="B601" i="6"/>
  <c r="F608" i="6"/>
  <c r="E608" i="6"/>
  <c r="D608" i="6"/>
  <c r="A613" i="6"/>
  <c r="I608" i="6"/>
  <c r="H608" i="6"/>
  <c r="A611" i="6"/>
  <c r="I606" i="6"/>
  <c r="H606" i="6"/>
  <c r="F606" i="6"/>
  <c r="E606" i="6"/>
  <c r="D606" i="6"/>
  <c r="G605" i="6" l="1"/>
  <c r="C605" i="6"/>
  <c r="B605" i="6"/>
  <c r="G597" i="6"/>
  <c r="C597" i="6"/>
  <c r="B597" i="6"/>
  <c r="I602" i="6"/>
  <c r="H602" i="6"/>
  <c r="F602" i="6"/>
  <c r="E602" i="6"/>
  <c r="D602" i="6"/>
  <c r="A607" i="6"/>
  <c r="C608" i="6"/>
  <c r="B608" i="6"/>
  <c r="G608" i="6"/>
  <c r="G606" i="6"/>
  <c r="C606" i="6"/>
  <c r="B606" i="6"/>
  <c r="A616" i="6"/>
  <c r="F611" i="6"/>
  <c r="E611" i="6"/>
  <c r="D611" i="6"/>
  <c r="I611" i="6"/>
  <c r="H611" i="6"/>
  <c r="I613" i="6"/>
  <c r="H613" i="6"/>
  <c r="F613" i="6"/>
  <c r="E613" i="6"/>
  <c r="D613" i="6"/>
  <c r="A618" i="6"/>
  <c r="I610" i="6"/>
  <c r="H610" i="6"/>
  <c r="F610" i="6"/>
  <c r="E610" i="6"/>
  <c r="D610" i="6"/>
  <c r="A615" i="6"/>
  <c r="G614" i="6"/>
  <c r="C614" i="6"/>
  <c r="B614" i="6"/>
  <c r="A624" i="6"/>
  <c r="I619" i="6"/>
  <c r="H619" i="6"/>
  <c r="F619" i="6"/>
  <c r="E619" i="6"/>
  <c r="D619" i="6"/>
  <c r="F616" i="6" l="1"/>
  <c r="E616" i="6"/>
  <c r="D616" i="6"/>
  <c r="A621" i="6"/>
  <c r="I616" i="6"/>
  <c r="H616" i="6"/>
  <c r="C611" i="6"/>
  <c r="B611" i="6"/>
  <c r="G611" i="6"/>
  <c r="I615" i="6"/>
  <c r="H615" i="6"/>
  <c r="F615" i="6"/>
  <c r="E615" i="6"/>
  <c r="D615" i="6"/>
  <c r="A620" i="6"/>
  <c r="I607" i="6"/>
  <c r="H607" i="6"/>
  <c r="F607" i="6"/>
  <c r="E607" i="6"/>
  <c r="D607" i="6"/>
  <c r="A612" i="6"/>
  <c r="E624" i="6"/>
  <c r="D624" i="6"/>
  <c r="A629" i="6"/>
  <c r="I624" i="6"/>
  <c r="H624" i="6"/>
  <c r="G602" i="6"/>
  <c r="C602" i="6"/>
  <c r="B602" i="6"/>
  <c r="G610" i="6"/>
  <c r="C610" i="6"/>
  <c r="B610" i="6"/>
  <c r="I618" i="6"/>
  <c r="F618" i="6"/>
  <c r="E618" i="6"/>
  <c r="D618" i="6"/>
  <c r="A623" i="6"/>
  <c r="C619" i="6"/>
  <c r="B619" i="6"/>
  <c r="G619" i="6"/>
  <c r="G613" i="6"/>
  <c r="C613" i="6"/>
  <c r="B613" i="6"/>
  <c r="C624" i="6" l="1"/>
  <c r="B624" i="6"/>
  <c r="G624" i="6"/>
  <c r="I629" i="6"/>
  <c r="H629" i="6"/>
  <c r="F629" i="6"/>
  <c r="E629" i="6"/>
  <c r="D629" i="6"/>
  <c r="A634" i="6"/>
  <c r="I612" i="6"/>
  <c r="H612" i="6"/>
  <c r="F612" i="6"/>
  <c r="E612" i="6"/>
  <c r="D612" i="6"/>
  <c r="A617" i="6"/>
  <c r="G607" i="6"/>
  <c r="C607" i="6"/>
  <c r="B607" i="6"/>
  <c r="I620" i="6"/>
  <c r="H620" i="6"/>
  <c r="F620" i="6"/>
  <c r="E620" i="6"/>
  <c r="D620" i="6"/>
  <c r="A625" i="6"/>
  <c r="I623" i="6"/>
  <c r="H623" i="6"/>
  <c r="F623" i="6"/>
  <c r="E623" i="6"/>
  <c r="D623" i="6"/>
  <c r="A628" i="6"/>
  <c r="G615" i="6"/>
  <c r="C615" i="6"/>
  <c r="B615" i="6"/>
  <c r="G618" i="6"/>
  <c r="C618" i="6"/>
  <c r="B618" i="6"/>
  <c r="C616" i="6"/>
  <c r="B616" i="6"/>
  <c r="G616" i="6"/>
  <c r="I621" i="6"/>
  <c r="H621" i="6"/>
  <c r="H622" i="6" s="1"/>
  <c r="F621" i="6"/>
  <c r="E621" i="6"/>
  <c r="D621" i="6"/>
  <c r="A626" i="6"/>
  <c r="E622" i="6" l="1"/>
  <c r="I625" i="6"/>
  <c r="H625" i="6"/>
  <c r="F625" i="6"/>
  <c r="E625" i="6"/>
  <c r="A630" i="6"/>
  <c r="D625" i="6"/>
  <c r="I626" i="6"/>
  <c r="H626" i="6"/>
  <c r="F626" i="6"/>
  <c r="E626" i="6"/>
  <c r="D626" i="6"/>
  <c r="A631" i="6"/>
  <c r="G620" i="6"/>
  <c r="C620" i="6"/>
  <c r="B620" i="6"/>
  <c r="G621" i="6"/>
  <c r="C621" i="6"/>
  <c r="B621" i="6"/>
  <c r="I617" i="6"/>
  <c r="H617" i="6"/>
  <c r="H618" i="6" s="1"/>
  <c r="F617" i="6"/>
  <c r="E617" i="6"/>
  <c r="D617" i="6"/>
  <c r="A622" i="6"/>
  <c r="G612" i="6"/>
  <c r="C612" i="6"/>
  <c r="B612" i="6"/>
  <c r="I634" i="6"/>
  <c r="H634" i="6"/>
  <c r="F634" i="6"/>
  <c r="E634" i="6"/>
  <c r="D634" i="6"/>
  <c r="A639" i="6"/>
  <c r="I628" i="6"/>
  <c r="H628" i="6"/>
  <c r="F628" i="6"/>
  <c r="E628" i="6"/>
  <c r="D628" i="6"/>
  <c r="A633" i="6"/>
  <c r="G629" i="6"/>
  <c r="C629" i="6"/>
  <c r="B629" i="6"/>
  <c r="F624" i="6"/>
  <c r="G623" i="6"/>
  <c r="C623" i="6"/>
  <c r="B623" i="6"/>
  <c r="G617" i="6" l="1"/>
  <c r="C617" i="6"/>
  <c r="B617" i="6"/>
  <c r="I631" i="6"/>
  <c r="H631" i="6"/>
  <c r="F631" i="6"/>
  <c r="E631" i="6"/>
  <c r="D631" i="6"/>
  <c r="A636" i="6"/>
  <c r="A627" i="6"/>
  <c r="I622" i="6"/>
  <c r="F622" i="6"/>
  <c r="D622" i="6"/>
  <c r="G628" i="6"/>
  <c r="C628" i="6"/>
  <c r="B628" i="6"/>
  <c r="G626" i="6"/>
  <c r="C626" i="6"/>
  <c r="B626" i="6"/>
  <c r="A635" i="6"/>
  <c r="I630" i="6"/>
  <c r="H630" i="6"/>
  <c r="F630" i="6"/>
  <c r="E630" i="6"/>
  <c r="D630" i="6"/>
  <c r="I633" i="6"/>
  <c r="H633" i="6"/>
  <c r="F633" i="6"/>
  <c r="E633" i="6"/>
  <c r="A638" i="6"/>
  <c r="D633" i="6"/>
  <c r="G634" i="6"/>
  <c r="C634" i="6"/>
  <c r="B634" i="6"/>
  <c r="I639" i="6"/>
  <c r="H639" i="6"/>
  <c r="F639" i="6"/>
  <c r="E639" i="6"/>
  <c r="D639" i="6"/>
  <c r="A644" i="6"/>
  <c r="G625" i="6"/>
  <c r="C625" i="6"/>
  <c r="B625" i="6"/>
  <c r="G622" i="6" l="1"/>
  <c r="C622" i="6"/>
  <c r="B622" i="6"/>
  <c r="A632" i="6"/>
  <c r="I627" i="6"/>
  <c r="H627" i="6"/>
  <c r="F627" i="6"/>
  <c r="E627" i="6"/>
  <c r="D627" i="6"/>
  <c r="I636" i="6"/>
  <c r="H636" i="6"/>
  <c r="F636" i="6"/>
  <c r="E636" i="6"/>
  <c r="D636" i="6"/>
  <c r="A641" i="6"/>
  <c r="A640" i="6"/>
  <c r="I635" i="6"/>
  <c r="H635" i="6"/>
  <c r="F635" i="6"/>
  <c r="E635" i="6"/>
  <c r="D635" i="6"/>
  <c r="A643" i="6"/>
  <c r="I638" i="6"/>
  <c r="H638" i="6"/>
  <c r="F638" i="6"/>
  <c r="E638" i="6"/>
  <c r="D638" i="6"/>
  <c r="C630" i="6"/>
  <c r="B630" i="6"/>
  <c r="G630" i="6"/>
  <c r="G631" i="6"/>
  <c r="C631" i="6"/>
  <c r="B631" i="6"/>
  <c r="I644" i="6"/>
  <c r="H644" i="6"/>
  <c r="F644" i="6"/>
  <c r="E644" i="6"/>
  <c r="D644" i="6"/>
  <c r="A649" i="6"/>
  <c r="G633" i="6"/>
  <c r="C633" i="6"/>
  <c r="B633" i="6"/>
  <c r="G639" i="6"/>
  <c r="C639" i="6"/>
  <c r="B639" i="6"/>
  <c r="C635" i="6" l="1"/>
  <c r="B635" i="6"/>
  <c r="G635" i="6"/>
  <c r="F640" i="6"/>
  <c r="E640" i="6"/>
  <c r="D640" i="6"/>
  <c r="A645" i="6"/>
  <c r="I640" i="6"/>
  <c r="H640" i="6"/>
  <c r="F649" i="6"/>
  <c r="A654" i="6"/>
  <c r="I649" i="6"/>
  <c r="H649" i="6"/>
  <c r="E649" i="6"/>
  <c r="D649" i="6"/>
  <c r="I641" i="6"/>
  <c r="H641" i="6"/>
  <c r="F641" i="6"/>
  <c r="E641" i="6"/>
  <c r="A646" i="6"/>
  <c r="D641" i="6"/>
  <c r="A648" i="6"/>
  <c r="I643" i="6"/>
  <c r="H643" i="6"/>
  <c r="F643" i="6"/>
  <c r="E643" i="6"/>
  <c r="D643" i="6"/>
  <c r="G636" i="6"/>
  <c r="C636" i="6"/>
  <c r="B636" i="6"/>
  <c r="G644" i="6"/>
  <c r="C644" i="6"/>
  <c r="B644" i="6"/>
  <c r="C627" i="6"/>
  <c r="B627" i="6"/>
  <c r="G627" i="6"/>
  <c r="F632" i="6"/>
  <c r="E632" i="6"/>
  <c r="D632" i="6"/>
  <c r="A637" i="6"/>
  <c r="I632" i="6"/>
  <c r="H632" i="6"/>
  <c r="C638" i="6"/>
  <c r="B638" i="6"/>
  <c r="G638" i="6"/>
  <c r="G641" i="6" l="1"/>
  <c r="C641" i="6"/>
  <c r="B641" i="6"/>
  <c r="C643" i="6"/>
  <c r="B643" i="6"/>
  <c r="G643" i="6"/>
  <c r="I646" i="6"/>
  <c r="A651" i="6"/>
  <c r="H646" i="6"/>
  <c r="F646" i="6"/>
  <c r="E646" i="6"/>
  <c r="D646" i="6"/>
  <c r="B649" i="6"/>
  <c r="G649" i="6"/>
  <c r="C649" i="6"/>
  <c r="I654" i="6"/>
  <c r="A659" i="6"/>
  <c r="H654" i="6"/>
  <c r="F654" i="6"/>
  <c r="E654" i="6"/>
  <c r="D654" i="6"/>
  <c r="C640" i="6"/>
  <c r="B640" i="6"/>
  <c r="G640" i="6"/>
  <c r="C632" i="6"/>
  <c r="B632" i="6"/>
  <c r="G632" i="6"/>
  <c r="I645" i="6"/>
  <c r="H645" i="6"/>
  <c r="F645" i="6"/>
  <c r="E645" i="6"/>
  <c r="D645" i="6"/>
  <c r="A650" i="6"/>
  <c r="I637" i="6"/>
  <c r="H637" i="6"/>
  <c r="F637" i="6"/>
  <c r="E637" i="6"/>
  <c r="D637" i="6"/>
  <c r="A642" i="6"/>
  <c r="A653" i="6"/>
  <c r="I648" i="6"/>
  <c r="H648" i="6"/>
  <c r="F648" i="6"/>
  <c r="E648" i="6"/>
  <c r="D648" i="6"/>
  <c r="G648" i="6" l="1"/>
  <c r="C648" i="6"/>
  <c r="B648" i="6"/>
  <c r="A664" i="6"/>
  <c r="H659" i="6"/>
  <c r="F659" i="6"/>
  <c r="E659" i="6"/>
  <c r="D659" i="6"/>
  <c r="I659" i="6"/>
  <c r="G654" i="6"/>
  <c r="C654" i="6"/>
  <c r="B654" i="6"/>
  <c r="G637" i="6"/>
  <c r="C637" i="6"/>
  <c r="B637" i="6"/>
  <c r="E650" i="6"/>
  <c r="D650" i="6"/>
  <c r="A655" i="6"/>
  <c r="I650" i="6"/>
  <c r="H650" i="6"/>
  <c r="F650" i="6"/>
  <c r="A656" i="6"/>
  <c r="I651" i="6"/>
  <c r="H651" i="6"/>
  <c r="F651" i="6"/>
  <c r="E651" i="6"/>
  <c r="D651" i="6"/>
  <c r="G646" i="6"/>
  <c r="C646" i="6"/>
  <c r="B646" i="6"/>
  <c r="D653" i="6"/>
  <c r="A658" i="6"/>
  <c r="I653" i="6"/>
  <c r="H653" i="6"/>
  <c r="F653" i="6"/>
  <c r="E653" i="6"/>
  <c r="G645" i="6"/>
  <c r="C645" i="6"/>
  <c r="B645" i="6"/>
  <c r="I642" i="6"/>
  <c r="H642" i="6"/>
  <c r="F642" i="6"/>
  <c r="E642" i="6"/>
  <c r="D642" i="6"/>
  <c r="A647" i="6"/>
  <c r="A661" i="6" l="1"/>
  <c r="I656" i="6"/>
  <c r="H656" i="6"/>
  <c r="F656" i="6"/>
  <c r="E656" i="6"/>
  <c r="D656" i="6"/>
  <c r="G650" i="6"/>
  <c r="C650" i="6"/>
  <c r="B650" i="6"/>
  <c r="I655" i="6"/>
  <c r="H655" i="6"/>
  <c r="D655" i="6"/>
  <c r="E655" i="6"/>
  <c r="F655" i="6"/>
  <c r="A660" i="6"/>
  <c r="G651" i="6"/>
  <c r="C651" i="6"/>
  <c r="B651" i="6"/>
  <c r="G642" i="6"/>
  <c r="C642" i="6"/>
  <c r="B642" i="6"/>
  <c r="H647" i="6"/>
  <c r="I647" i="6"/>
  <c r="F647" i="6"/>
  <c r="E647" i="6"/>
  <c r="D647" i="6"/>
  <c r="A652" i="6"/>
  <c r="C659" i="6"/>
  <c r="B659" i="6"/>
  <c r="G659" i="6"/>
  <c r="C653" i="6"/>
  <c r="B653" i="6"/>
  <c r="G653" i="6"/>
  <c r="F658" i="6"/>
  <c r="E658" i="6"/>
  <c r="D658" i="6"/>
  <c r="I658" i="6"/>
  <c r="H658" i="6"/>
  <c r="A663" i="6"/>
  <c r="D664" i="6"/>
  <c r="A669" i="6"/>
  <c r="I664" i="6"/>
  <c r="H664" i="6"/>
  <c r="F664" i="6"/>
  <c r="E664" i="6"/>
  <c r="G647" i="6" l="1"/>
  <c r="C647" i="6"/>
  <c r="B647" i="6"/>
  <c r="F663" i="6"/>
  <c r="A668" i="6"/>
  <c r="I663" i="6"/>
  <c r="E663" i="6"/>
  <c r="D663" i="6"/>
  <c r="H663" i="6"/>
  <c r="I660" i="6"/>
  <c r="A665" i="6"/>
  <c r="H660" i="6"/>
  <c r="F660" i="6"/>
  <c r="E660" i="6"/>
  <c r="D660" i="6"/>
  <c r="C664" i="6"/>
  <c r="B664" i="6"/>
  <c r="G655" i="6"/>
  <c r="C655" i="6"/>
  <c r="B655" i="6"/>
  <c r="I669" i="6"/>
  <c r="H669" i="6"/>
  <c r="E669" i="6"/>
  <c r="D669" i="6"/>
  <c r="A674" i="6"/>
  <c r="F669" i="6"/>
  <c r="G658" i="6"/>
  <c r="C658" i="6"/>
  <c r="B658" i="6"/>
  <c r="A657" i="6"/>
  <c r="I652" i="6"/>
  <c r="H652" i="6"/>
  <c r="F652" i="6"/>
  <c r="E652" i="6"/>
  <c r="D652" i="6"/>
  <c r="G656" i="6"/>
  <c r="C656" i="6"/>
  <c r="B656" i="6"/>
  <c r="D661" i="6"/>
  <c r="A666" i="6"/>
  <c r="I661" i="6"/>
  <c r="H661" i="6"/>
  <c r="F661" i="6"/>
  <c r="E661" i="6"/>
  <c r="F666" i="6" l="1"/>
  <c r="E666" i="6"/>
  <c r="A671" i="6"/>
  <c r="I666" i="6"/>
  <c r="H666" i="6"/>
  <c r="D666" i="6"/>
  <c r="A670" i="6"/>
  <c r="I665" i="6"/>
  <c r="H665" i="6"/>
  <c r="F665" i="6"/>
  <c r="E665" i="6"/>
  <c r="D665" i="6"/>
  <c r="G660" i="6"/>
  <c r="C660" i="6"/>
  <c r="B660" i="6"/>
  <c r="G652" i="6"/>
  <c r="C652" i="6"/>
  <c r="B652" i="6"/>
  <c r="B663" i="6"/>
  <c r="C663" i="6"/>
  <c r="G669" i="6"/>
  <c r="C669" i="6"/>
  <c r="B669" i="6"/>
  <c r="I668" i="6"/>
  <c r="H668" i="6"/>
  <c r="A673" i="6"/>
  <c r="F668" i="6"/>
  <c r="E668" i="6"/>
  <c r="D668" i="6"/>
  <c r="C661" i="6"/>
  <c r="B661" i="6"/>
  <c r="F657" i="6"/>
  <c r="A662" i="6"/>
  <c r="I657" i="6"/>
  <c r="H657" i="6"/>
  <c r="E657" i="6"/>
  <c r="D657" i="6"/>
  <c r="I674" i="6"/>
  <c r="E674" i="6"/>
  <c r="H674" i="6"/>
  <c r="F674" i="6"/>
  <c r="D674" i="6"/>
  <c r="A679" i="6"/>
  <c r="C674" i="6" l="1"/>
  <c r="B674" i="6"/>
  <c r="G668" i="6"/>
  <c r="C668" i="6"/>
  <c r="B668" i="6"/>
  <c r="C665" i="6"/>
  <c r="B665" i="6"/>
  <c r="A684" i="6"/>
  <c r="I679" i="6"/>
  <c r="H679" i="6"/>
  <c r="F679" i="6"/>
  <c r="E679" i="6"/>
  <c r="D679" i="6"/>
  <c r="A675" i="6"/>
  <c r="I670" i="6"/>
  <c r="H670" i="6"/>
  <c r="F670" i="6"/>
  <c r="E670" i="6"/>
  <c r="D670" i="6"/>
  <c r="B666" i="6"/>
  <c r="C666" i="6"/>
  <c r="A667" i="6"/>
  <c r="H662" i="6"/>
  <c r="F662" i="6"/>
  <c r="E662" i="6"/>
  <c r="D662" i="6"/>
  <c r="I662" i="6"/>
  <c r="A676" i="6"/>
  <c r="I671" i="6"/>
  <c r="H671" i="6"/>
  <c r="F671" i="6"/>
  <c r="E671" i="6"/>
  <c r="D671" i="6"/>
  <c r="A678" i="6"/>
  <c r="I673" i="6"/>
  <c r="H673" i="6"/>
  <c r="F673" i="6"/>
  <c r="E673" i="6"/>
  <c r="D673" i="6"/>
  <c r="G657" i="6"/>
  <c r="C657" i="6"/>
  <c r="B657" i="6"/>
  <c r="C679" i="6" l="1"/>
  <c r="B679" i="6"/>
  <c r="C673" i="6"/>
  <c r="B673" i="6"/>
  <c r="H678" i="6"/>
  <c r="F678" i="6"/>
  <c r="E678" i="6"/>
  <c r="D678" i="6"/>
  <c r="A683" i="6"/>
  <c r="I678" i="6"/>
  <c r="H684" i="6"/>
  <c r="F684" i="6"/>
  <c r="E684" i="6"/>
  <c r="D684" i="6"/>
  <c r="A689" i="6"/>
  <c r="I684" i="6"/>
  <c r="D667" i="6"/>
  <c r="A672" i="6"/>
  <c r="I667" i="6"/>
  <c r="H667" i="6"/>
  <c r="F667" i="6"/>
  <c r="E667" i="6"/>
  <c r="G671" i="6"/>
  <c r="C671" i="6"/>
  <c r="B671" i="6"/>
  <c r="A681" i="6"/>
  <c r="I676" i="6"/>
  <c r="H676" i="6"/>
  <c r="F676" i="6"/>
  <c r="F675" i="6" s="1"/>
  <c r="E676" i="6"/>
  <c r="D676" i="6"/>
  <c r="H675" i="6"/>
  <c r="E675" i="6"/>
  <c r="D675" i="6"/>
  <c r="I675" i="6"/>
  <c r="A680" i="6"/>
  <c r="B670" i="6"/>
  <c r="G670" i="6"/>
  <c r="C670" i="6"/>
  <c r="C662" i="6"/>
  <c r="B662" i="6"/>
  <c r="C684" i="6" l="1"/>
  <c r="B684" i="6"/>
  <c r="I689" i="6"/>
  <c r="F689" i="6"/>
  <c r="E689" i="6"/>
  <c r="D689" i="6"/>
  <c r="A694" i="6"/>
  <c r="H689" i="6"/>
  <c r="H672" i="6"/>
  <c r="F672" i="6"/>
  <c r="E672" i="6"/>
  <c r="D672" i="6"/>
  <c r="I672" i="6"/>
  <c r="A677" i="6"/>
  <c r="I680" i="6"/>
  <c r="E680" i="6"/>
  <c r="F680" i="6"/>
  <c r="D680" i="6"/>
  <c r="A685" i="6"/>
  <c r="H680" i="6"/>
  <c r="C678" i="6"/>
  <c r="B678" i="6"/>
  <c r="I683" i="6"/>
  <c r="E683" i="6"/>
  <c r="D683" i="6"/>
  <c r="A688" i="6"/>
  <c r="H683" i="6"/>
  <c r="F683" i="6"/>
  <c r="C667" i="6"/>
  <c r="B667" i="6"/>
  <c r="C675" i="6"/>
  <c r="B675" i="6"/>
  <c r="C676" i="6"/>
  <c r="B676" i="6"/>
  <c r="H681" i="6"/>
  <c r="F681" i="6"/>
  <c r="E681" i="6"/>
  <c r="D681" i="6"/>
  <c r="A686" i="6"/>
  <c r="I681" i="6"/>
  <c r="G672" i="6" l="1"/>
  <c r="B672" i="6"/>
  <c r="C672" i="6"/>
  <c r="B683" i="6"/>
  <c r="C683" i="6"/>
  <c r="I677" i="6"/>
  <c r="E677" i="6"/>
  <c r="H677" i="6"/>
  <c r="F677" i="6"/>
  <c r="D677" i="6"/>
  <c r="A682" i="6"/>
  <c r="B680" i="6"/>
  <c r="C680" i="6"/>
  <c r="A699" i="6"/>
  <c r="H694" i="6"/>
  <c r="F694" i="6"/>
  <c r="E694" i="6"/>
  <c r="D694" i="6"/>
  <c r="I694" i="6"/>
  <c r="C681" i="6"/>
  <c r="B681" i="6"/>
  <c r="I686" i="6"/>
  <c r="E686" i="6"/>
  <c r="D686" i="6"/>
  <c r="H686" i="6"/>
  <c r="F686" i="6"/>
  <c r="A691" i="6"/>
  <c r="B689" i="6"/>
  <c r="C689" i="6"/>
  <c r="A693" i="6"/>
  <c r="I688" i="6"/>
  <c r="H688" i="6"/>
  <c r="F688" i="6"/>
  <c r="D688" i="6"/>
  <c r="E688" i="6"/>
  <c r="A690" i="6"/>
  <c r="I685" i="6"/>
  <c r="H685" i="6"/>
  <c r="F685" i="6"/>
  <c r="E685" i="6"/>
  <c r="D685" i="6"/>
  <c r="C694" i="6" l="1"/>
  <c r="B694" i="6"/>
  <c r="A704" i="6"/>
  <c r="I699" i="6"/>
  <c r="F699" i="6"/>
  <c r="E699" i="6"/>
  <c r="D699" i="6"/>
  <c r="H699" i="6"/>
  <c r="A687" i="6"/>
  <c r="I682" i="6"/>
  <c r="H682" i="6"/>
  <c r="F682" i="6"/>
  <c r="E682" i="6"/>
  <c r="D682" i="6"/>
  <c r="C685" i="6"/>
  <c r="B685" i="6"/>
  <c r="F690" i="6"/>
  <c r="E690" i="6"/>
  <c r="D690" i="6"/>
  <c r="A695" i="6"/>
  <c r="I690" i="6"/>
  <c r="H690" i="6"/>
  <c r="C688" i="6"/>
  <c r="B688" i="6"/>
  <c r="B677" i="6"/>
  <c r="C677" i="6"/>
  <c r="B686" i="6"/>
  <c r="C686" i="6"/>
  <c r="D693" i="6"/>
  <c r="A698" i="6"/>
  <c r="I693" i="6"/>
  <c r="H693" i="6"/>
  <c r="F693" i="6"/>
  <c r="E693" i="6"/>
  <c r="A696" i="6"/>
  <c r="I691" i="6"/>
  <c r="H691" i="6"/>
  <c r="F691" i="6"/>
  <c r="E691" i="6"/>
  <c r="D691" i="6"/>
  <c r="I695" i="6" l="1"/>
  <c r="H695" i="6"/>
  <c r="F695" i="6"/>
  <c r="E695" i="6"/>
  <c r="D695" i="6"/>
  <c r="A700" i="6"/>
  <c r="G690" i="6"/>
  <c r="C690" i="6"/>
  <c r="B690" i="6"/>
  <c r="G691" i="6"/>
  <c r="C691" i="6"/>
  <c r="B691" i="6"/>
  <c r="D696" i="6"/>
  <c r="A701" i="6"/>
  <c r="I696" i="6"/>
  <c r="H696" i="6"/>
  <c r="F696" i="6"/>
  <c r="E696" i="6"/>
  <c r="C682" i="6"/>
  <c r="B682" i="6"/>
  <c r="H687" i="6"/>
  <c r="F687" i="6"/>
  <c r="E687" i="6"/>
  <c r="D687" i="6"/>
  <c r="I687" i="6"/>
  <c r="A692" i="6"/>
  <c r="C693" i="6"/>
  <c r="B693" i="6"/>
  <c r="I698" i="6"/>
  <c r="H698" i="6"/>
  <c r="F698" i="6"/>
  <c r="E698" i="6"/>
  <c r="D698" i="6"/>
  <c r="A703" i="6"/>
  <c r="B699" i="6"/>
  <c r="C699" i="6"/>
  <c r="G699" i="6"/>
  <c r="E704" i="6"/>
  <c r="D704" i="6"/>
  <c r="A709" i="6"/>
  <c r="I704" i="6"/>
  <c r="H704" i="6"/>
  <c r="F704" i="6"/>
  <c r="H709" i="6" l="1"/>
  <c r="F709" i="6"/>
  <c r="E709" i="6"/>
  <c r="D709" i="6"/>
  <c r="A714" i="6"/>
  <c r="I709" i="6"/>
  <c r="I703" i="6"/>
  <c r="H703" i="6"/>
  <c r="F703" i="6"/>
  <c r="E703" i="6"/>
  <c r="D703" i="6"/>
  <c r="A708" i="6"/>
  <c r="G698" i="6"/>
  <c r="C698" i="6"/>
  <c r="B698" i="6"/>
  <c r="H701" i="6"/>
  <c r="F701" i="6"/>
  <c r="E701" i="6"/>
  <c r="D701" i="6"/>
  <c r="A706" i="6"/>
  <c r="I701" i="6"/>
  <c r="C704" i="6"/>
  <c r="B704" i="6"/>
  <c r="G704" i="6"/>
  <c r="I700" i="6"/>
  <c r="H700" i="6"/>
  <c r="F700" i="6"/>
  <c r="D700" i="6"/>
  <c r="A705" i="6"/>
  <c r="E700" i="6"/>
  <c r="I692" i="6"/>
  <c r="H692" i="6"/>
  <c r="F692" i="6"/>
  <c r="E692" i="6"/>
  <c r="D692" i="6"/>
  <c r="A697" i="6"/>
  <c r="C696" i="6"/>
  <c r="B696" i="6"/>
  <c r="C687" i="6"/>
  <c r="B687" i="6"/>
  <c r="C695" i="6"/>
  <c r="B695" i="6"/>
  <c r="I706" i="6" l="1"/>
  <c r="H706" i="6"/>
  <c r="F706" i="6"/>
  <c r="E706" i="6"/>
  <c r="D706" i="6"/>
  <c r="A711" i="6"/>
  <c r="I697" i="6"/>
  <c r="F697" i="6"/>
  <c r="E697" i="6"/>
  <c r="D697" i="6"/>
  <c r="H697" i="6"/>
  <c r="A702" i="6"/>
  <c r="G692" i="6"/>
  <c r="C692" i="6"/>
  <c r="B692" i="6"/>
  <c r="G701" i="6"/>
  <c r="C701" i="6"/>
  <c r="B701" i="6"/>
  <c r="I705" i="6"/>
  <c r="F705" i="6"/>
  <c r="E705" i="6"/>
  <c r="D705" i="6"/>
  <c r="H705" i="6"/>
  <c r="A710" i="6"/>
  <c r="I714" i="6"/>
  <c r="H714" i="6"/>
  <c r="F714" i="6"/>
  <c r="E714" i="6"/>
  <c r="D714" i="6"/>
  <c r="A719" i="6"/>
  <c r="I708" i="6"/>
  <c r="H708" i="6"/>
  <c r="F708" i="6"/>
  <c r="D708" i="6"/>
  <c r="A713" i="6"/>
  <c r="E708" i="6"/>
  <c r="G709" i="6"/>
  <c r="C709" i="6"/>
  <c r="B709" i="6"/>
  <c r="G703" i="6"/>
  <c r="C703" i="6"/>
  <c r="B703" i="6"/>
  <c r="G700" i="6"/>
  <c r="C700" i="6"/>
  <c r="B700" i="6"/>
  <c r="A715" i="6" l="1"/>
  <c r="I710" i="6"/>
  <c r="H710" i="6"/>
  <c r="F710" i="6"/>
  <c r="E710" i="6"/>
  <c r="D710" i="6"/>
  <c r="G697" i="6"/>
  <c r="C697" i="6"/>
  <c r="B697" i="6"/>
  <c r="I719" i="6"/>
  <c r="H719" i="6"/>
  <c r="F719" i="6"/>
  <c r="E719" i="6"/>
  <c r="D719" i="6"/>
  <c r="A724" i="6"/>
  <c r="I711" i="6"/>
  <c r="H711" i="6"/>
  <c r="F711" i="6"/>
  <c r="E711" i="6"/>
  <c r="D711" i="6"/>
  <c r="A716" i="6"/>
  <c r="G708" i="6"/>
  <c r="C708" i="6"/>
  <c r="B708" i="6"/>
  <c r="G705" i="6"/>
  <c r="C705" i="6"/>
  <c r="B705" i="6"/>
  <c r="I713" i="6"/>
  <c r="H713" i="6"/>
  <c r="F713" i="6"/>
  <c r="E713" i="6"/>
  <c r="D713" i="6"/>
  <c r="A718" i="6"/>
  <c r="A707" i="6"/>
  <c r="I702" i="6"/>
  <c r="H702" i="6"/>
  <c r="F702" i="6"/>
  <c r="E702" i="6"/>
  <c r="D702" i="6"/>
  <c r="G714" i="6"/>
  <c r="C714" i="6"/>
  <c r="B714" i="6"/>
  <c r="G706" i="6"/>
  <c r="C706" i="6"/>
  <c r="B706" i="6"/>
  <c r="I716" i="6" l="1"/>
  <c r="H716" i="6"/>
  <c r="F716" i="6"/>
  <c r="E716" i="6"/>
  <c r="D716" i="6"/>
  <c r="A721" i="6"/>
  <c r="I724" i="6"/>
  <c r="H724" i="6"/>
  <c r="F724" i="6"/>
  <c r="E724" i="6"/>
  <c r="D724" i="6"/>
  <c r="A729" i="6"/>
  <c r="G702" i="6"/>
  <c r="C702" i="6"/>
  <c r="B702" i="6"/>
  <c r="G719" i="6"/>
  <c r="C719" i="6"/>
  <c r="B719" i="6"/>
  <c r="A723" i="6"/>
  <c r="I718" i="6"/>
  <c r="H718" i="6"/>
  <c r="F718" i="6"/>
  <c r="E718" i="6"/>
  <c r="D718" i="6"/>
  <c r="A712" i="6"/>
  <c r="I707" i="6"/>
  <c r="E707" i="6"/>
  <c r="D707" i="6"/>
  <c r="H707" i="6"/>
  <c r="F707" i="6"/>
  <c r="G713" i="6"/>
  <c r="C713" i="6"/>
  <c r="B713" i="6"/>
  <c r="G711" i="6"/>
  <c r="C711" i="6"/>
  <c r="B711" i="6"/>
  <c r="G710" i="6"/>
  <c r="C710" i="6"/>
  <c r="B710" i="6"/>
  <c r="A720" i="6"/>
  <c r="I715" i="6"/>
  <c r="H715" i="6"/>
  <c r="F715" i="6"/>
  <c r="E715" i="6"/>
  <c r="D715" i="6"/>
  <c r="I729" i="6" l="1"/>
  <c r="H729" i="6"/>
  <c r="F729" i="6"/>
  <c r="E729" i="6"/>
  <c r="D729" i="6"/>
  <c r="A734" i="6"/>
  <c r="G718" i="6"/>
  <c r="C718" i="6"/>
  <c r="B718" i="6"/>
  <c r="B715" i="6"/>
  <c r="G715" i="6"/>
  <c r="C715" i="6"/>
  <c r="A728" i="6"/>
  <c r="I723" i="6"/>
  <c r="H723" i="6"/>
  <c r="F723" i="6"/>
  <c r="E723" i="6"/>
  <c r="D723" i="6"/>
  <c r="G724" i="6"/>
  <c r="C724" i="6"/>
  <c r="B724" i="6"/>
  <c r="I721" i="6"/>
  <c r="H721" i="6"/>
  <c r="F721" i="6"/>
  <c r="E721" i="6"/>
  <c r="D721" i="6"/>
  <c r="A726" i="6"/>
  <c r="E720" i="6"/>
  <c r="D720" i="6"/>
  <c r="A725" i="6"/>
  <c r="I720" i="6"/>
  <c r="H720" i="6"/>
  <c r="F720" i="6"/>
  <c r="B707" i="6"/>
  <c r="C707" i="6"/>
  <c r="G707" i="6"/>
  <c r="E712" i="6"/>
  <c r="D712" i="6"/>
  <c r="A717" i="6"/>
  <c r="I712" i="6"/>
  <c r="H712" i="6"/>
  <c r="F712" i="6"/>
  <c r="G716" i="6"/>
  <c r="C716" i="6"/>
  <c r="B716" i="6"/>
  <c r="B723" i="6" l="1"/>
  <c r="G723" i="6"/>
  <c r="C723" i="6"/>
  <c r="E728" i="6"/>
  <c r="D728" i="6"/>
  <c r="A733" i="6"/>
  <c r="F728" i="6"/>
  <c r="I728" i="6"/>
  <c r="H728" i="6"/>
  <c r="C712" i="6"/>
  <c r="B712" i="6"/>
  <c r="G712" i="6"/>
  <c r="H725" i="6"/>
  <c r="F725" i="6"/>
  <c r="E725" i="6"/>
  <c r="D725" i="6"/>
  <c r="A730" i="6"/>
  <c r="I725" i="6"/>
  <c r="A739" i="6"/>
  <c r="I734" i="6"/>
  <c r="H734" i="6"/>
  <c r="F734" i="6"/>
  <c r="E734" i="6"/>
  <c r="D734" i="6"/>
  <c r="G721" i="6"/>
  <c r="C721" i="6"/>
  <c r="B721" i="6"/>
  <c r="H717" i="6"/>
  <c r="F717" i="6"/>
  <c r="E717" i="6"/>
  <c r="D717" i="6"/>
  <c r="A722" i="6"/>
  <c r="I717" i="6"/>
  <c r="C720" i="6"/>
  <c r="B720" i="6"/>
  <c r="G720" i="6"/>
  <c r="A731" i="6"/>
  <c r="I726" i="6"/>
  <c r="H726" i="6"/>
  <c r="F726" i="6"/>
  <c r="E726" i="6"/>
  <c r="D726" i="6"/>
  <c r="G729" i="6"/>
  <c r="C729" i="6"/>
  <c r="B729" i="6"/>
  <c r="A744" i="6" l="1"/>
  <c r="I739" i="6"/>
  <c r="H739" i="6"/>
  <c r="F739" i="6"/>
  <c r="E739" i="6"/>
  <c r="D739" i="6"/>
  <c r="G725" i="6"/>
  <c r="C725" i="6"/>
  <c r="B725" i="6"/>
  <c r="G726" i="6"/>
  <c r="C726" i="6"/>
  <c r="B726" i="6"/>
  <c r="A736" i="6"/>
  <c r="I731" i="6"/>
  <c r="H731" i="6"/>
  <c r="F731" i="6"/>
  <c r="E731" i="6"/>
  <c r="D731" i="6"/>
  <c r="G717" i="6"/>
  <c r="C717" i="6"/>
  <c r="B717" i="6"/>
  <c r="C728" i="6"/>
  <c r="B728" i="6"/>
  <c r="G728" i="6"/>
  <c r="I722" i="6"/>
  <c r="H722" i="6"/>
  <c r="F722" i="6"/>
  <c r="E722" i="6"/>
  <c r="D722" i="6"/>
  <c r="A727" i="6"/>
  <c r="H733" i="6"/>
  <c r="F733" i="6"/>
  <c r="E733" i="6"/>
  <c r="D733" i="6"/>
  <c r="A738" i="6"/>
  <c r="I733" i="6"/>
  <c r="I730" i="6"/>
  <c r="H730" i="6"/>
  <c r="F730" i="6"/>
  <c r="E730" i="6"/>
  <c r="D730" i="6"/>
  <c r="A735" i="6"/>
  <c r="G734" i="6"/>
  <c r="C734" i="6"/>
  <c r="B734" i="6"/>
  <c r="I735" i="6" l="1"/>
  <c r="H735" i="6"/>
  <c r="F735" i="6"/>
  <c r="E735" i="6"/>
  <c r="D735" i="6"/>
  <c r="A740" i="6"/>
  <c r="B731" i="6"/>
  <c r="G731" i="6"/>
  <c r="C731" i="6"/>
  <c r="G730" i="6"/>
  <c r="C730" i="6"/>
  <c r="B730" i="6"/>
  <c r="E736" i="6"/>
  <c r="D736" i="6"/>
  <c r="A741" i="6"/>
  <c r="I736" i="6"/>
  <c r="H736" i="6"/>
  <c r="F736" i="6"/>
  <c r="G733" i="6"/>
  <c r="C733" i="6"/>
  <c r="B733" i="6"/>
  <c r="I738" i="6"/>
  <c r="H738" i="6"/>
  <c r="F738" i="6"/>
  <c r="E738" i="6"/>
  <c r="D738" i="6"/>
  <c r="A743" i="6"/>
  <c r="I727" i="6"/>
  <c r="H727" i="6"/>
  <c r="F727" i="6"/>
  <c r="E727" i="6"/>
  <c r="D727" i="6"/>
  <c r="A732" i="6"/>
  <c r="B739" i="6"/>
  <c r="C739" i="6"/>
  <c r="G739" i="6"/>
  <c r="G722" i="6"/>
  <c r="C722" i="6"/>
  <c r="B722" i="6"/>
  <c r="F744" i="6"/>
  <c r="E744" i="6"/>
  <c r="D744" i="6"/>
  <c r="A749" i="6"/>
  <c r="I744" i="6"/>
  <c r="H744" i="6"/>
  <c r="C736" i="6" l="1"/>
  <c r="B736" i="6"/>
  <c r="G736" i="6"/>
  <c r="C744" i="6"/>
  <c r="B744" i="6"/>
  <c r="G744" i="6"/>
  <c r="I741" i="6"/>
  <c r="H741" i="6"/>
  <c r="F741" i="6"/>
  <c r="E741" i="6"/>
  <c r="D741" i="6"/>
  <c r="A746" i="6"/>
  <c r="G738" i="6"/>
  <c r="C738" i="6"/>
  <c r="B738" i="6"/>
  <c r="I740" i="6"/>
  <c r="H740" i="6"/>
  <c r="F740" i="6"/>
  <c r="E740" i="6"/>
  <c r="D740" i="6"/>
  <c r="A745" i="6"/>
  <c r="I732" i="6"/>
  <c r="H732" i="6"/>
  <c r="F732" i="6"/>
  <c r="E732" i="6"/>
  <c r="D732" i="6"/>
  <c r="A737" i="6"/>
  <c r="G727" i="6"/>
  <c r="C727" i="6"/>
  <c r="B727" i="6"/>
  <c r="I743" i="6"/>
  <c r="H743" i="6"/>
  <c r="F743" i="6"/>
  <c r="E743" i="6"/>
  <c r="D743" i="6"/>
  <c r="A748" i="6"/>
  <c r="I749" i="6"/>
  <c r="H749" i="6"/>
  <c r="F749" i="6"/>
  <c r="E749" i="6"/>
  <c r="D749" i="6"/>
  <c r="A754" i="6"/>
  <c r="G735" i="6"/>
  <c r="C735" i="6"/>
  <c r="B735" i="6"/>
  <c r="G740" i="6" l="1"/>
  <c r="C740" i="6"/>
  <c r="B740" i="6"/>
  <c r="G732" i="6"/>
  <c r="C732" i="6"/>
  <c r="B732" i="6"/>
  <c r="G749" i="6"/>
  <c r="C749" i="6"/>
  <c r="B749" i="6"/>
  <c r="I748" i="6"/>
  <c r="H748" i="6"/>
  <c r="F748" i="6"/>
  <c r="E748" i="6"/>
  <c r="D748" i="6"/>
  <c r="A753" i="6"/>
  <c r="I746" i="6"/>
  <c r="H746" i="6"/>
  <c r="F746" i="6"/>
  <c r="E746" i="6"/>
  <c r="D746" i="6"/>
  <c r="A751" i="6"/>
  <c r="I745" i="6"/>
  <c r="H745" i="6"/>
  <c r="F745" i="6"/>
  <c r="E745" i="6"/>
  <c r="D745" i="6"/>
  <c r="A750" i="6"/>
  <c r="I754" i="6"/>
  <c r="H754" i="6"/>
  <c r="F754" i="6"/>
  <c r="E754" i="6"/>
  <c r="D754" i="6"/>
  <c r="A759" i="6"/>
  <c r="C741" i="6"/>
  <c r="B741" i="6"/>
  <c r="G743" i="6"/>
  <c r="C743" i="6"/>
  <c r="B743" i="6"/>
  <c r="I737" i="6"/>
  <c r="H737" i="6"/>
  <c r="F737" i="6"/>
  <c r="E737" i="6"/>
  <c r="D737" i="6"/>
  <c r="A742" i="6"/>
  <c r="G746" i="6" l="1"/>
  <c r="C746" i="6"/>
  <c r="B746" i="6"/>
  <c r="G737" i="6"/>
  <c r="C737" i="6"/>
  <c r="B737" i="6"/>
  <c r="I753" i="6"/>
  <c r="H753" i="6"/>
  <c r="F753" i="6"/>
  <c r="E753" i="6"/>
  <c r="D753" i="6"/>
  <c r="A758" i="6"/>
  <c r="G748" i="6"/>
  <c r="C748" i="6"/>
  <c r="B748" i="6"/>
  <c r="I751" i="6"/>
  <c r="H751" i="6"/>
  <c r="F751" i="6"/>
  <c r="E751" i="6"/>
  <c r="D751" i="6"/>
  <c r="A756" i="6"/>
  <c r="I759" i="6"/>
  <c r="H759" i="6"/>
  <c r="F759" i="6"/>
  <c r="E759" i="6"/>
  <c r="D759" i="6"/>
  <c r="A764" i="6"/>
  <c r="A747" i="6"/>
  <c r="I742" i="6"/>
  <c r="H742" i="6"/>
  <c r="F742" i="6"/>
  <c r="E742" i="6"/>
  <c r="D742" i="6"/>
  <c r="G745" i="6"/>
  <c r="C745" i="6"/>
  <c r="B745" i="6"/>
  <c r="G754" i="6"/>
  <c r="C754" i="6"/>
  <c r="B754" i="6"/>
  <c r="A755" i="6"/>
  <c r="I750" i="6"/>
  <c r="H750" i="6"/>
  <c r="F750" i="6"/>
  <c r="E750" i="6"/>
  <c r="D750" i="6"/>
  <c r="I756" i="6" l="1"/>
  <c r="H756" i="6"/>
  <c r="F756" i="6"/>
  <c r="E756" i="6"/>
  <c r="D756" i="6"/>
  <c r="A761" i="6"/>
  <c r="A763" i="6"/>
  <c r="I758" i="6"/>
  <c r="H758" i="6"/>
  <c r="F758" i="6"/>
  <c r="E758" i="6"/>
  <c r="D758" i="6"/>
  <c r="G759" i="6"/>
  <c r="C759" i="6"/>
  <c r="B759" i="6"/>
  <c r="G753" i="6"/>
  <c r="C753" i="6"/>
  <c r="B753" i="6"/>
  <c r="G750" i="6"/>
  <c r="C750" i="6"/>
  <c r="B750" i="6"/>
  <c r="A760" i="6"/>
  <c r="I755" i="6"/>
  <c r="H755" i="6"/>
  <c r="F755" i="6"/>
  <c r="E755" i="6"/>
  <c r="D755" i="6"/>
  <c r="A752" i="6"/>
  <c r="I747" i="6"/>
  <c r="H747" i="6"/>
  <c r="F747" i="6"/>
  <c r="E747" i="6"/>
  <c r="D747" i="6"/>
  <c r="G742" i="6"/>
  <c r="C742" i="6"/>
  <c r="B742" i="6"/>
  <c r="I764" i="6"/>
  <c r="H764" i="6"/>
  <c r="F764" i="6"/>
  <c r="E764" i="6"/>
  <c r="D764" i="6"/>
  <c r="A769" i="6"/>
  <c r="G751" i="6"/>
  <c r="C751" i="6"/>
  <c r="B751" i="6"/>
  <c r="C755" i="6" l="1"/>
  <c r="B755" i="6"/>
  <c r="G755" i="6"/>
  <c r="I769" i="6"/>
  <c r="H769" i="6"/>
  <c r="F769" i="6"/>
  <c r="E769" i="6"/>
  <c r="D769" i="6"/>
  <c r="A774" i="6"/>
  <c r="G758" i="6"/>
  <c r="C758" i="6"/>
  <c r="B758" i="6"/>
  <c r="A768" i="6"/>
  <c r="I763" i="6"/>
  <c r="H763" i="6"/>
  <c r="F763" i="6"/>
  <c r="E763" i="6"/>
  <c r="D763" i="6"/>
  <c r="I761" i="6"/>
  <c r="H761" i="6"/>
  <c r="F761" i="6"/>
  <c r="E761" i="6"/>
  <c r="D761" i="6"/>
  <c r="A766" i="6"/>
  <c r="C747" i="6"/>
  <c r="B747" i="6"/>
  <c r="G747" i="6"/>
  <c r="F752" i="6"/>
  <c r="E752" i="6"/>
  <c r="D752" i="6"/>
  <c r="A757" i="6"/>
  <c r="I752" i="6"/>
  <c r="H752" i="6"/>
  <c r="F760" i="6"/>
  <c r="E760" i="6"/>
  <c r="D760" i="6"/>
  <c r="A765" i="6"/>
  <c r="I760" i="6"/>
  <c r="H760" i="6"/>
  <c r="G764" i="6"/>
  <c r="C764" i="6"/>
  <c r="B764" i="6"/>
  <c r="G756" i="6"/>
  <c r="C756" i="6"/>
  <c r="B756" i="6"/>
  <c r="G761" i="6" l="1"/>
  <c r="C761" i="6"/>
  <c r="B761" i="6"/>
  <c r="C763" i="6"/>
  <c r="B763" i="6"/>
  <c r="G763" i="6"/>
  <c r="A771" i="6"/>
  <c r="I766" i="6"/>
  <c r="H766" i="6"/>
  <c r="F766" i="6"/>
  <c r="E766" i="6"/>
  <c r="D766" i="6"/>
  <c r="C760" i="6"/>
  <c r="B760" i="6"/>
  <c r="G760" i="6"/>
  <c r="I765" i="6"/>
  <c r="H765" i="6"/>
  <c r="F765" i="6"/>
  <c r="E765" i="6"/>
  <c r="D765" i="6"/>
  <c r="A770" i="6"/>
  <c r="F768" i="6"/>
  <c r="E768" i="6"/>
  <c r="D768" i="6"/>
  <c r="A773" i="6"/>
  <c r="I768" i="6"/>
  <c r="H768" i="6"/>
  <c r="A779" i="6"/>
  <c r="I774" i="6"/>
  <c r="H774" i="6"/>
  <c r="F774" i="6"/>
  <c r="E774" i="6"/>
  <c r="D774" i="6"/>
  <c r="I757" i="6"/>
  <c r="H757" i="6"/>
  <c r="F757" i="6"/>
  <c r="E757" i="6"/>
  <c r="D757" i="6"/>
  <c r="A762" i="6"/>
  <c r="C752" i="6"/>
  <c r="B752" i="6"/>
  <c r="G752" i="6"/>
  <c r="G769" i="6"/>
  <c r="C769" i="6"/>
  <c r="B769" i="6"/>
  <c r="G765" i="6" l="1"/>
  <c r="C765" i="6"/>
  <c r="B765" i="6"/>
  <c r="G757" i="6"/>
  <c r="C757" i="6"/>
  <c r="B757" i="6"/>
  <c r="I762" i="6"/>
  <c r="H762" i="6"/>
  <c r="F762" i="6"/>
  <c r="E762" i="6"/>
  <c r="D762" i="6"/>
  <c r="A767" i="6"/>
  <c r="G766" i="6"/>
  <c r="C766" i="6"/>
  <c r="B766" i="6"/>
  <c r="A776" i="6"/>
  <c r="D771" i="6"/>
  <c r="F771" i="6"/>
  <c r="E771" i="6"/>
  <c r="I771" i="6"/>
  <c r="H771" i="6"/>
  <c r="G774" i="6"/>
  <c r="C774" i="6"/>
  <c r="B774" i="6"/>
  <c r="I770" i="6"/>
  <c r="H770" i="6"/>
  <c r="F770" i="6"/>
  <c r="E770" i="6"/>
  <c r="D770" i="6"/>
  <c r="A775" i="6"/>
  <c r="C768" i="6"/>
  <c r="B768" i="6"/>
  <c r="G768" i="6"/>
  <c r="A784" i="6"/>
  <c r="I779" i="6"/>
  <c r="H779" i="6"/>
  <c r="F779" i="6"/>
  <c r="E779" i="6"/>
  <c r="D779" i="6"/>
  <c r="I773" i="6"/>
  <c r="H773" i="6"/>
  <c r="F773" i="6"/>
  <c r="E773" i="6"/>
  <c r="D773" i="6"/>
  <c r="A778" i="6"/>
  <c r="I767" i="6" l="1"/>
  <c r="H767" i="6"/>
  <c r="F767" i="6"/>
  <c r="E767" i="6"/>
  <c r="D767" i="6"/>
  <c r="A772" i="6"/>
  <c r="G773" i="6"/>
  <c r="C773" i="6"/>
  <c r="B773" i="6"/>
  <c r="F776" i="6"/>
  <c r="E776" i="6"/>
  <c r="D776" i="6"/>
  <c r="A781" i="6"/>
  <c r="I776" i="6"/>
  <c r="H776" i="6"/>
  <c r="G762" i="6"/>
  <c r="C762" i="6"/>
  <c r="B762" i="6"/>
  <c r="C771" i="6"/>
  <c r="B771" i="6"/>
  <c r="G771" i="6"/>
  <c r="I775" i="6"/>
  <c r="H775" i="6"/>
  <c r="F775" i="6"/>
  <c r="E775" i="6"/>
  <c r="D775" i="6"/>
  <c r="A780" i="6"/>
  <c r="C779" i="6"/>
  <c r="B779" i="6"/>
  <c r="G779" i="6"/>
  <c r="F784" i="6"/>
  <c r="E784" i="6"/>
  <c r="D784" i="6"/>
  <c r="A789" i="6"/>
  <c r="I784" i="6"/>
  <c r="H784" i="6"/>
  <c r="I778" i="6"/>
  <c r="H778" i="6"/>
  <c r="F778" i="6"/>
  <c r="E778" i="6"/>
  <c r="D778" i="6"/>
  <c r="A783" i="6"/>
  <c r="G770" i="6"/>
  <c r="C770" i="6"/>
  <c r="B770" i="6"/>
  <c r="C776" i="6" l="1"/>
  <c r="B776" i="6"/>
  <c r="G776" i="6"/>
  <c r="I781" i="6"/>
  <c r="H781" i="6"/>
  <c r="F781" i="6"/>
  <c r="E781" i="6"/>
  <c r="D781" i="6"/>
  <c r="A786" i="6"/>
  <c r="I783" i="6"/>
  <c r="H783" i="6"/>
  <c r="F783" i="6"/>
  <c r="E783" i="6"/>
  <c r="D783" i="6"/>
  <c r="A788" i="6"/>
  <c r="C784" i="6"/>
  <c r="B784" i="6"/>
  <c r="G784" i="6"/>
  <c r="I789" i="6"/>
  <c r="H789" i="6"/>
  <c r="F789" i="6"/>
  <c r="E789" i="6"/>
  <c r="D789" i="6"/>
  <c r="A794" i="6"/>
  <c r="I772" i="6"/>
  <c r="H772" i="6"/>
  <c r="F772" i="6"/>
  <c r="E772" i="6"/>
  <c r="D772" i="6"/>
  <c r="A777" i="6"/>
  <c r="G775" i="6"/>
  <c r="C775" i="6"/>
  <c r="B775" i="6"/>
  <c r="I780" i="6"/>
  <c r="H780" i="6"/>
  <c r="F780" i="6"/>
  <c r="E780" i="6"/>
  <c r="D780" i="6"/>
  <c r="A785" i="6"/>
  <c r="G778" i="6"/>
  <c r="C778" i="6"/>
  <c r="B778" i="6"/>
  <c r="G767" i="6"/>
  <c r="C767" i="6"/>
  <c r="B767" i="6"/>
  <c r="I785" i="6" l="1"/>
  <c r="H785" i="6"/>
  <c r="F785" i="6"/>
  <c r="E785" i="6"/>
  <c r="D785" i="6"/>
  <c r="A790" i="6"/>
  <c r="G789" i="6"/>
  <c r="C789" i="6"/>
  <c r="B789" i="6"/>
  <c r="G783" i="6"/>
  <c r="C783" i="6"/>
  <c r="B783" i="6"/>
  <c r="I788" i="6"/>
  <c r="H788" i="6"/>
  <c r="F788" i="6"/>
  <c r="E788" i="6"/>
  <c r="D788" i="6"/>
  <c r="A793" i="6"/>
  <c r="I786" i="6"/>
  <c r="H786" i="6"/>
  <c r="F786" i="6"/>
  <c r="E786" i="6"/>
  <c r="D786" i="6"/>
  <c r="A791" i="6"/>
  <c r="D794" i="6"/>
  <c r="I794" i="6"/>
  <c r="H794" i="6"/>
  <c r="F794" i="6"/>
  <c r="E794" i="6"/>
  <c r="A799" i="6"/>
  <c r="I777" i="6"/>
  <c r="H777" i="6"/>
  <c r="F777" i="6"/>
  <c r="E777" i="6"/>
  <c r="D777" i="6"/>
  <c r="A782" i="6"/>
  <c r="G781" i="6"/>
  <c r="C781" i="6"/>
  <c r="B781" i="6"/>
  <c r="G780" i="6"/>
  <c r="C780" i="6"/>
  <c r="B780" i="6"/>
  <c r="G772" i="6"/>
  <c r="C772" i="6"/>
  <c r="B772" i="6"/>
  <c r="G788" i="6" l="1"/>
  <c r="C788" i="6"/>
  <c r="B788" i="6"/>
  <c r="A798" i="6"/>
  <c r="I793" i="6"/>
  <c r="H793" i="6"/>
  <c r="F793" i="6"/>
  <c r="E793" i="6"/>
  <c r="D793" i="6"/>
  <c r="G786" i="6"/>
  <c r="C786" i="6"/>
  <c r="B786" i="6"/>
  <c r="G777" i="6"/>
  <c r="C777" i="6"/>
  <c r="B777" i="6"/>
  <c r="A804" i="6"/>
  <c r="I799" i="6"/>
  <c r="H799" i="6"/>
  <c r="F799" i="6"/>
  <c r="E799" i="6"/>
  <c r="D799" i="6"/>
  <c r="A795" i="6"/>
  <c r="I790" i="6"/>
  <c r="H790" i="6"/>
  <c r="F790" i="6"/>
  <c r="E790" i="6"/>
  <c r="D790" i="6"/>
  <c r="I791" i="6"/>
  <c r="H791" i="6"/>
  <c r="F791" i="6"/>
  <c r="E791" i="6"/>
  <c r="D791" i="6"/>
  <c r="A796" i="6"/>
  <c r="G794" i="6"/>
  <c r="C794" i="6"/>
  <c r="B794" i="6"/>
  <c r="A787" i="6"/>
  <c r="I782" i="6"/>
  <c r="H782" i="6"/>
  <c r="F782" i="6"/>
  <c r="D782" i="6"/>
  <c r="E782" i="6"/>
  <c r="G785" i="6"/>
  <c r="C785" i="6"/>
  <c r="B785" i="6"/>
  <c r="G799" i="6" l="1"/>
  <c r="C799" i="6"/>
  <c r="B799" i="6"/>
  <c r="I804" i="6"/>
  <c r="H804" i="6"/>
  <c r="F804" i="6"/>
  <c r="E804" i="6"/>
  <c r="D804" i="6"/>
  <c r="A809" i="6"/>
  <c r="A801" i="6"/>
  <c r="I796" i="6"/>
  <c r="H796" i="6"/>
  <c r="F796" i="6"/>
  <c r="E796" i="6"/>
  <c r="D796" i="6"/>
  <c r="A792" i="6"/>
  <c r="I787" i="6"/>
  <c r="H787" i="6"/>
  <c r="F787" i="6"/>
  <c r="E787" i="6"/>
  <c r="D787" i="6"/>
  <c r="G790" i="6"/>
  <c r="C790" i="6"/>
  <c r="B790" i="6"/>
  <c r="G782" i="6"/>
  <c r="C782" i="6"/>
  <c r="B782" i="6"/>
  <c r="G793" i="6"/>
  <c r="C793" i="6"/>
  <c r="B793" i="6"/>
  <c r="E795" i="6"/>
  <c r="H795" i="6"/>
  <c r="F795" i="6"/>
  <c r="D795" i="6"/>
  <c r="A800" i="6"/>
  <c r="I795" i="6"/>
  <c r="G791" i="6"/>
  <c r="C791" i="6"/>
  <c r="B791" i="6"/>
  <c r="H798" i="6"/>
  <c r="F798" i="6"/>
  <c r="E798" i="6"/>
  <c r="D798" i="6"/>
  <c r="A803" i="6"/>
  <c r="I798" i="6"/>
  <c r="B798" i="6" l="1"/>
  <c r="G798" i="6"/>
  <c r="C798" i="6"/>
  <c r="C787" i="6"/>
  <c r="B787" i="6"/>
  <c r="G787" i="6"/>
  <c r="G796" i="6"/>
  <c r="C796" i="6"/>
  <c r="B796" i="6"/>
  <c r="H801" i="6"/>
  <c r="F801" i="6"/>
  <c r="E801" i="6"/>
  <c r="D801" i="6"/>
  <c r="I801" i="6"/>
  <c r="A806" i="6"/>
  <c r="A814" i="6"/>
  <c r="I809" i="6"/>
  <c r="H809" i="6"/>
  <c r="F809" i="6"/>
  <c r="E809" i="6"/>
  <c r="D809" i="6"/>
  <c r="C795" i="6"/>
  <c r="G795" i="6"/>
  <c r="B795" i="6"/>
  <c r="H800" i="6"/>
  <c r="F800" i="6"/>
  <c r="A805" i="6"/>
  <c r="I800" i="6"/>
  <c r="E800" i="6"/>
  <c r="D800" i="6"/>
  <c r="H792" i="6"/>
  <c r="F792" i="6"/>
  <c r="A797" i="6"/>
  <c r="E792" i="6"/>
  <c r="D792" i="6"/>
  <c r="I792" i="6"/>
  <c r="G804" i="6"/>
  <c r="C804" i="6"/>
  <c r="B804" i="6"/>
  <c r="E803" i="6"/>
  <c r="A808" i="6"/>
  <c r="I803" i="6"/>
  <c r="H803" i="6"/>
  <c r="F803" i="6"/>
  <c r="D803" i="6"/>
  <c r="I814" i="6" l="1"/>
  <c r="H814" i="6"/>
  <c r="F814" i="6"/>
  <c r="E814" i="6"/>
  <c r="D814" i="6"/>
  <c r="A819" i="6"/>
  <c r="A811" i="6"/>
  <c r="I806" i="6"/>
  <c r="H806" i="6"/>
  <c r="F806" i="6"/>
  <c r="E806" i="6"/>
  <c r="D806" i="6"/>
  <c r="G801" i="6"/>
  <c r="C801" i="6"/>
  <c r="B801" i="6"/>
  <c r="H808" i="6"/>
  <c r="F808" i="6"/>
  <c r="A813" i="6"/>
  <c r="E808" i="6"/>
  <c r="D808" i="6"/>
  <c r="I808" i="6"/>
  <c r="C803" i="6"/>
  <c r="G803" i="6"/>
  <c r="B803" i="6"/>
  <c r="E802" i="6"/>
  <c r="G809" i="6"/>
  <c r="C809" i="6"/>
  <c r="B809" i="6"/>
  <c r="I797" i="6"/>
  <c r="H797" i="6"/>
  <c r="F797" i="6"/>
  <c r="E797" i="6"/>
  <c r="D797" i="6"/>
  <c r="A802" i="6"/>
  <c r="G792" i="6"/>
  <c r="C792" i="6"/>
  <c r="B792" i="6"/>
  <c r="G800" i="6"/>
  <c r="C800" i="6"/>
  <c r="B800" i="6"/>
  <c r="I805" i="6"/>
  <c r="E805" i="6"/>
  <c r="D805" i="6"/>
  <c r="A810" i="6"/>
  <c r="H805" i="6"/>
  <c r="F805" i="6"/>
  <c r="H810" i="6" l="1"/>
  <c r="D810" i="6"/>
  <c r="A815" i="6"/>
  <c r="I810" i="6"/>
  <c r="F810" i="6"/>
  <c r="E810" i="6"/>
  <c r="I813" i="6"/>
  <c r="E813" i="6"/>
  <c r="D813" i="6"/>
  <c r="A818" i="6"/>
  <c r="H813" i="6"/>
  <c r="F813" i="6"/>
  <c r="B808" i="6"/>
  <c r="C808" i="6"/>
  <c r="G808" i="6"/>
  <c r="B806" i="6"/>
  <c r="G806" i="6"/>
  <c r="C806" i="6"/>
  <c r="H802" i="6"/>
  <c r="D802" i="6"/>
  <c r="A807" i="6"/>
  <c r="I802" i="6"/>
  <c r="F802" i="6"/>
  <c r="E811" i="6"/>
  <c r="A816" i="6"/>
  <c r="I811" i="6"/>
  <c r="H811" i="6"/>
  <c r="F811" i="6"/>
  <c r="D811" i="6"/>
  <c r="E819" i="6"/>
  <c r="A824" i="6"/>
  <c r="I819" i="6"/>
  <c r="H819" i="6"/>
  <c r="F819" i="6"/>
  <c r="D819" i="6"/>
  <c r="G797" i="6"/>
  <c r="C797" i="6"/>
  <c r="B797" i="6"/>
  <c r="B805" i="6"/>
  <c r="G805" i="6"/>
  <c r="C805" i="6"/>
  <c r="B814" i="6"/>
  <c r="G814" i="6"/>
  <c r="C814" i="6"/>
  <c r="H818" i="6" l="1"/>
  <c r="D818" i="6"/>
  <c r="E818" i="6"/>
  <c r="A823" i="6"/>
  <c r="F818" i="6"/>
  <c r="I818" i="6"/>
  <c r="G813" i="6"/>
  <c r="C813" i="6"/>
  <c r="B813" i="6"/>
  <c r="G802" i="6"/>
  <c r="C802" i="6"/>
  <c r="B802" i="6"/>
  <c r="I807" i="6"/>
  <c r="H807" i="6"/>
  <c r="F807" i="6"/>
  <c r="E807" i="6"/>
  <c r="D807" i="6"/>
  <c r="A812" i="6"/>
  <c r="G810" i="6"/>
  <c r="C810" i="6"/>
  <c r="B810" i="6"/>
  <c r="C819" i="6"/>
  <c r="G819" i="6"/>
  <c r="B819" i="6"/>
  <c r="H824" i="6"/>
  <c r="F824" i="6"/>
  <c r="A829" i="6"/>
  <c r="I824" i="6"/>
  <c r="E824" i="6"/>
  <c r="D824" i="6"/>
  <c r="A820" i="6"/>
  <c r="I815" i="6"/>
  <c r="H815" i="6"/>
  <c r="F815" i="6"/>
  <c r="E815" i="6"/>
  <c r="D815" i="6"/>
  <c r="C811" i="6"/>
  <c r="G811" i="6"/>
  <c r="B811" i="6"/>
  <c r="H816" i="6"/>
  <c r="F816" i="6"/>
  <c r="A821" i="6"/>
  <c r="I816" i="6"/>
  <c r="E816" i="6"/>
  <c r="E817" i="6" s="1"/>
  <c r="D816" i="6"/>
  <c r="G807" i="6" l="1"/>
  <c r="C807" i="6"/>
  <c r="B807" i="6"/>
  <c r="G815" i="6"/>
  <c r="B815" i="6"/>
  <c r="C815" i="6"/>
  <c r="A817" i="6"/>
  <c r="I812" i="6"/>
  <c r="H812" i="6"/>
  <c r="F812" i="6"/>
  <c r="E812" i="6"/>
  <c r="D812" i="6"/>
  <c r="A825" i="6"/>
  <c r="I820" i="6"/>
  <c r="H820" i="6"/>
  <c r="F820" i="6"/>
  <c r="E820" i="6"/>
  <c r="D820" i="6"/>
  <c r="B816" i="6"/>
  <c r="G816" i="6"/>
  <c r="C816" i="6"/>
  <c r="I821" i="6"/>
  <c r="E821" i="6"/>
  <c r="D821" i="6"/>
  <c r="H821" i="6"/>
  <c r="F821" i="6"/>
  <c r="A826" i="6"/>
  <c r="G818" i="6"/>
  <c r="C818" i="6"/>
  <c r="B818" i="6"/>
  <c r="G824" i="6"/>
  <c r="B824" i="6"/>
  <c r="C824" i="6"/>
  <c r="I823" i="6"/>
  <c r="H823" i="6"/>
  <c r="F823" i="6"/>
  <c r="A828" i="6"/>
  <c r="E823" i="6"/>
  <c r="D823" i="6"/>
  <c r="I829" i="6"/>
  <c r="F829" i="6"/>
  <c r="E829" i="6"/>
  <c r="D829" i="6"/>
  <c r="H829" i="6"/>
  <c r="A834" i="6"/>
  <c r="G820" i="6" l="1"/>
  <c r="C820" i="6"/>
  <c r="B820" i="6"/>
  <c r="I828" i="6"/>
  <c r="E828" i="6"/>
  <c r="H828" i="6"/>
  <c r="F828" i="6"/>
  <c r="D828" i="6"/>
  <c r="A833" i="6"/>
  <c r="A830" i="6"/>
  <c r="H825" i="6"/>
  <c r="F825" i="6"/>
  <c r="E825" i="6"/>
  <c r="D825" i="6"/>
  <c r="I825" i="6"/>
  <c r="G823" i="6"/>
  <c r="C823" i="6"/>
  <c r="B823" i="6"/>
  <c r="I834" i="6"/>
  <c r="H834" i="6"/>
  <c r="F834" i="6"/>
  <c r="D834" i="6"/>
  <c r="E834" i="6"/>
  <c r="A839" i="6"/>
  <c r="G812" i="6"/>
  <c r="C812" i="6"/>
  <c r="B812" i="6"/>
  <c r="G821" i="6"/>
  <c r="C821" i="6"/>
  <c r="B821" i="6"/>
  <c r="A822" i="6"/>
  <c r="I817" i="6"/>
  <c r="H817" i="6"/>
  <c r="F817" i="6"/>
  <c r="D817" i="6"/>
  <c r="I826" i="6"/>
  <c r="H826" i="6"/>
  <c r="F826" i="6"/>
  <c r="D826" i="6"/>
  <c r="A831" i="6"/>
  <c r="E826" i="6"/>
  <c r="C829" i="6"/>
  <c r="G829" i="6"/>
  <c r="B829" i="6"/>
  <c r="I831" i="6" l="1"/>
  <c r="F831" i="6"/>
  <c r="H831" i="6"/>
  <c r="E831" i="6"/>
  <c r="D831" i="6"/>
  <c r="A836" i="6"/>
  <c r="C825" i="6"/>
  <c r="B825" i="6"/>
  <c r="G825" i="6"/>
  <c r="I830" i="6"/>
  <c r="F830" i="6"/>
  <c r="E830" i="6"/>
  <c r="D830" i="6"/>
  <c r="A835" i="6"/>
  <c r="H830" i="6"/>
  <c r="A838" i="6"/>
  <c r="H833" i="6"/>
  <c r="F833" i="6"/>
  <c r="I833" i="6"/>
  <c r="E833" i="6"/>
  <c r="D833" i="6"/>
  <c r="G817" i="6"/>
  <c r="C817" i="6"/>
  <c r="B817" i="6"/>
  <c r="I839" i="6"/>
  <c r="F839" i="6"/>
  <c r="H839" i="6"/>
  <c r="E839" i="6"/>
  <c r="D839" i="6"/>
  <c r="A844" i="6"/>
  <c r="I822" i="6"/>
  <c r="A827" i="6"/>
  <c r="H822" i="6"/>
  <c r="F822" i="6"/>
  <c r="E822" i="6"/>
  <c r="D822" i="6"/>
  <c r="C828" i="6"/>
  <c r="G828" i="6"/>
  <c r="B828" i="6"/>
  <c r="G834" i="6"/>
  <c r="C834" i="6"/>
  <c r="B834" i="6"/>
  <c r="G826" i="6"/>
  <c r="C826" i="6"/>
  <c r="B826" i="6"/>
  <c r="G833" i="6" l="1"/>
  <c r="C833" i="6"/>
  <c r="B833" i="6"/>
  <c r="B822" i="6"/>
  <c r="G822" i="6"/>
  <c r="C822" i="6"/>
  <c r="I844" i="6"/>
  <c r="E844" i="6"/>
  <c r="H844" i="6"/>
  <c r="F844" i="6"/>
  <c r="D844" i="6"/>
  <c r="A849" i="6"/>
  <c r="I836" i="6"/>
  <c r="E836" i="6"/>
  <c r="H836" i="6"/>
  <c r="A841" i="6"/>
  <c r="F836" i="6"/>
  <c r="D836" i="6"/>
  <c r="E835" i="6"/>
  <c r="D835" i="6"/>
  <c r="A840" i="6"/>
  <c r="F835" i="6"/>
  <c r="H835" i="6"/>
  <c r="I835" i="6"/>
  <c r="I838" i="6"/>
  <c r="H838" i="6"/>
  <c r="F838" i="6"/>
  <c r="E838" i="6"/>
  <c r="D838" i="6"/>
  <c r="A843" i="6"/>
  <c r="B830" i="6"/>
  <c r="C830" i="6"/>
  <c r="G830" i="6"/>
  <c r="E827" i="6"/>
  <c r="D827" i="6"/>
  <c r="A832" i="6"/>
  <c r="I827" i="6"/>
  <c r="H827" i="6"/>
  <c r="F827" i="6"/>
  <c r="G839" i="6"/>
  <c r="B839" i="6"/>
  <c r="C839" i="6"/>
  <c r="G831" i="6"/>
  <c r="B831" i="6"/>
  <c r="C831" i="6"/>
  <c r="A846" i="6" l="1"/>
  <c r="H841" i="6"/>
  <c r="F841" i="6"/>
  <c r="I841" i="6"/>
  <c r="E841" i="6"/>
  <c r="D841" i="6"/>
  <c r="C836" i="6"/>
  <c r="G836" i="6"/>
  <c r="B836" i="6"/>
  <c r="C827" i="6"/>
  <c r="G827" i="6"/>
  <c r="B827" i="6"/>
  <c r="H832" i="6"/>
  <c r="F832" i="6"/>
  <c r="A837" i="6"/>
  <c r="I832" i="6"/>
  <c r="E832" i="6"/>
  <c r="D832" i="6"/>
  <c r="A854" i="6"/>
  <c r="H849" i="6"/>
  <c r="F849" i="6"/>
  <c r="I849" i="6"/>
  <c r="E849" i="6"/>
  <c r="D849" i="6"/>
  <c r="C835" i="6"/>
  <c r="G835" i="6"/>
  <c r="B835" i="6"/>
  <c r="C844" i="6"/>
  <c r="G844" i="6"/>
  <c r="B844" i="6"/>
  <c r="E843" i="6"/>
  <c r="D843" i="6"/>
  <c r="A848" i="6"/>
  <c r="I843" i="6"/>
  <c r="H843" i="6"/>
  <c r="F843" i="6"/>
  <c r="H840" i="6"/>
  <c r="F840" i="6"/>
  <c r="A845" i="6"/>
  <c r="E840" i="6"/>
  <c r="D840" i="6"/>
  <c r="I840" i="6"/>
  <c r="B838" i="6"/>
  <c r="G838" i="6"/>
  <c r="C838" i="6"/>
  <c r="G832" i="6" l="1"/>
  <c r="C832" i="6"/>
  <c r="B832" i="6"/>
  <c r="I845" i="6"/>
  <c r="F845" i="6"/>
  <c r="E845" i="6"/>
  <c r="D845" i="6"/>
  <c r="A850" i="6"/>
  <c r="H845" i="6"/>
  <c r="I837" i="6"/>
  <c r="F837" i="6"/>
  <c r="E837" i="6"/>
  <c r="D837" i="6"/>
  <c r="H837" i="6"/>
  <c r="A842" i="6"/>
  <c r="G849" i="6"/>
  <c r="C849" i="6"/>
  <c r="B849" i="6"/>
  <c r="A859" i="6"/>
  <c r="I854" i="6"/>
  <c r="H854" i="6"/>
  <c r="F854" i="6"/>
  <c r="E854" i="6"/>
  <c r="D854" i="6"/>
  <c r="H848" i="6"/>
  <c r="F848" i="6"/>
  <c r="A853" i="6"/>
  <c r="I848" i="6"/>
  <c r="E848" i="6"/>
  <c r="D848" i="6"/>
  <c r="G840" i="6"/>
  <c r="C840" i="6"/>
  <c r="B840" i="6"/>
  <c r="C843" i="6"/>
  <c r="G843" i="6"/>
  <c r="B843" i="6"/>
  <c r="G841" i="6"/>
  <c r="C841" i="6"/>
  <c r="B841" i="6"/>
  <c r="I846" i="6"/>
  <c r="H846" i="6"/>
  <c r="A851" i="6"/>
  <c r="F846" i="6"/>
  <c r="E846" i="6"/>
  <c r="D846" i="6"/>
  <c r="I842" i="6" l="1"/>
  <c r="H842" i="6"/>
  <c r="F842" i="6"/>
  <c r="D842" i="6"/>
  <c r="E842" i="6"/>
  <c r="A847" i="6"/>
  <c r="B846" i="6"/>
  <c r="G846" i="6"/>
  <c r="C846" i="6"/>
  <c r="E851" i="6"/>
  <c r="D851" i="6"/>
  <c r="A856" i="6"/>
  <c r="I851" i="6"/>
  <c r="H851" i="6"/>
  <c r="F851" i="6"/>
  <c r="C837" i="6"/>
  <c r="G837" i="6"/>
  <c r="B837" i="6"/>
  <c r="I850" i="6"/>
  <c r="H850" i="6"/>
  <c r="F850" i="6"/>
  <c r="D850" i="6"/>
  <c r="A855" i="6"/>
  <c r="E850" i="6"/>
  <c r="E859" i="6"/>
  <c r="D859" i="6"/>
  <c r="A864" i="6"/>
  <c r="I859" i="6"/>
  <c r="H859" i="6"/>
  <c r="F859" i="6"/>
  <c r="G848" i="6"/>
  <c r="C848" i="6"/>
  <c r="B848" i="6"/>
  <c r="C845" i="6"/>
  <c r="B845" i="6"/>
  <c r="G845" i="6"/>
  <c r="I853" i="6"/>
  <c r="H853" i="6"/>
  <c r="F853" i="6"/>
  <c r="E853" i="6"/>
  <c r="D853" i="6"/>
  <c r="A858" i="6"/>
  <c r="B854" i="6"/>
  <c r="G854" i="6"/>
  <c r="C854" i="6"/>
  <c r="I858" i="6" l="1"/>
  <c r="H858" i="6"/>
  <c r="F858" i="6"/>
  <c r="E858" i="6"/>
  <c r="D858" i="6"/>
  <c r="A863" i="6"/>
  <c r="C851" i="6"/>
  <c r="G851" i="6"/>
  <c r="B851" i="6"/>
  <c r="H856" i="6"/>
  <c r="F856" i="6"/>
  <c r="E856" i="6"/>
  <c r="A861" i="6"/>
  <c r="D856" i="6"/>
  <c r="I856" i="6"/>
  <c r="I855" i="6"/>
  <c r="H855" i="6"/>
  <c r="F855" i="6"/>
  <c r="D855" i="6"/>
  <c r="E855" i="6"/>
  <c r="A860" i="6"/>
  <c r="C853" i="6"/>
  <c r="B853" i="6"/>
  <c r="G853" i="6"/>
  <c r="I847" i="6"/>
  <c r="F847" i="6"/>
  <c r="H847" i="6"/>
  <c r="E847" i="6"/>
  <c r="D847" i="6"/>
  <c r="A852" i="6"/>
  <c r="C859" i="6"/>
  <c r="B859" i="6"/>
  <c r="G859" i="6"/>
  <c r="H864" i="6"/>
  <c r="F864" i="6"/>
  <c r="E864" i="6"/>
  <c r="D864" i="6"/>
  <c r="A869" i="6"/>
  <c r="I864" i="6"/>
  <c r="G850" i="6"/>
  <c r="C850" i="6"/>
  <c r="B850" i="6"/>
  <c r="G842" i="6"/>
  <c r="C842" i="6"/>
  <c r="B842" i="6"/>
  <c r="I860" i="6" l="1"/>
  <c r="F860" i="6"/>
  <c r="E860" i="6"/>
  <c r="H860" i="6"/>
  <c r="D860" i="6"/>
  <c r="A865" i="6"/>
  <c r="G855" i="6"/>
  <c r="B855" i="6"/>
  <c r="C855" i="6"/>
  <c r="I861" i="6"/>
  <c r="H861" i="6"/>
  <c r="F861" i="6"/>
  <c r="E861" i="6"/>
  <c r="D861" i="6"/>
  <c r="A866" i="6"/>
  <c r="G856" i="6"/>
  <c r="C856" i="6"/>
  <c r="B856" i="6"/>
  <c r="I852" i="6"/>
  <c r="E852" i="6"/>
  <c r="H852" i="6"/>
  <c r="F852" i="6"/>
  <c r="D852" i="6"/>
  <c r="A857" i="6"/>
  <c r="I863" i="6"/>
  <c r="H863" i="6"/>
  <c r="F863" i="6"/>
  <c r="D863" i="6"/>
  <c r="A868" i="6"/>
  <c r="E863" i="6"/>
  <c r="I869" i="6"/>
  <c r="H869" i="6"/>
  <c r="F869" i="6"/>
  <c r="E869" i="6"/>
  <c r="D869" i="6"/>
  <c r="A874" i="6"/>
  <c r="G864" i="6"/>
  <c r="C864" i="6"/>
  <c r="B864" i="6"/>
  <c r="G847" i="6"/>
  <c r="B847" i="6"/>
  <c r="C847" i="6"/>
  <c r="G858" i="6"/>
  <c r="C858" i="6"/>
  <c r="B858" i="6"/>
  <c r="G852" i="6" l="1"/>
  <c r="C852" i="6"/>
  <c r="B852" i="6"/>
  <c r="G861" i="6"/>
  <c r="C861" i="6"/>
  <c r="B861" i="6"/>
  <c r="A862" i="6"/>
  <c r="H857" i="6"/>
  <c r="F857" i="6"/>
  <c r="I857" i="6"/>
  <c r="E857" i="6"/>
  <c r="D857" i="6"/>
  <c r="A870" i="6"/>
  <c r="I865" i="6"/>
  <c r="H865" i="6"/>
  <c r="F865" i="6"/>
  <c r="E865" i="6"/>
  <c r="D865" i="6"/>
  <c r="G869" i="6"/>
  <c r="C869" i="6"/>
  <c r="B869" i="6"/>
  <c r="I866" i="6"/>
  <c r="H866" i="6"/>
  <c r="F866" i="6"/>
  <c r="E866" i="6"/>
  <c r="D866" i="6"/>
  <c r="A871" i="6"/>
  <c r="I868" i="6"/>
  <c r="F868" i="6"/>
  <c r="E868" i="6"/>
  <c r="H868" i="6"/>
  <c r="D868" i="6"/>
  <c r="A873" i="6"/>
  <c r="I874" i="6"/>
  <c r="H874" i="6"/>
  <c r="F874" i="6"/>
  <c r="E874" i="6"/>
  <c r="D874" i="6"/>
  <c r="A879" i="6"/>
  <c r="G863" i="6"/>
  <c r="C863" i="6"/>
  <c r="B863" i="6"/>
  <c r="G860" i="6"/>
  <c r="C860" i="6"/>
  <c r="B860" i="6"/>
  <c r="G865" i="6" l="1"/>
  <c r="C865" i="6"/>
  <c r="B865" i="6"/>
  <c r="G866" i="6"/>
  <c r="C866" i="6"/>
  <c r="B866" i="6"/>
  <c r="A875" i="6"/>
  <c r="I870" i="6"/>
  <c r="H870" i="6"/>
  <c r="F870" i="6"/>
  <c r="E870" i="6"/>
  <c r="D870" i="6"/>
  <c r="G857" i="6"/>
  <c r="C857" i="6"/>
  <c r="B857" i="6"/>
  <c r="G874" i="6"/>
  <c r="C874" i="6"/>
  <c r="B874" i="6"/>
  <c r="A878" i="6"/>
  <c r="I873" i="6"/>
  <c r="H873" i="6"/>
  <c r="F873" i="6"/>
  <c r="E873" i="6"/>
  <c r="D873" i="6"/>
  <c r="I879" i="6"/>
  <c r="H879" i="6"/>
  <c r="F879" i="6"/>
  <c r="E879" i="6"/>
  <c r="D879" i="6"/>
  <c r="A884" i="6"/>
  <c r="A867" i="6"/>
  <c r="I862" i="6"/>
  <c r="H862" i="6"/>
  <c r="F862" i="6"/>
  <c r="E862" i="6"/>
  <c r="D862" i="6"/>
  <c r="G868" i="6"/>
  <c r="C868" i="6"/>
  <c r="B868" i="6"/>
  <c r="I871" i="6"/>
  <c r="H871" i="6"/>
  <c r="F871" i="6"/>
  <c r="D871" i="6"/>
  <c r="A876" i="6"/>
  <c r="E871" i="6"/>
  <c r="G871" i="6" l="1"/>
  <c r="C871" i="6"/>
  <c r="B871" i="6"/>
  <c r="B870" i="6"/>
  <c r="G870" i="6"/>
  <c r="C870" i="6"/>
  <c r="I876" i="6"/>
  <c r="H876" i="6"/>
  <c r="F876" i="6"/>
  <c r="E876" i="6"/>
  <c r="D876" i="6"/>
  <c r="A881" i="6"/>
  <c r="A883" i="6"/>
  <c r="I878" i="6"/>
  <c r="H878" i="6"/>
  <c r="F878" i="6"/>
  <c r="E878" i="6"/>
  <c r="D878" i="6"/>
  <c r="B862" i="6"/>
  <c r="G862" i="6"/>
  <c r="C862" i="6"/>
  <c r="E867" i="6"/>
  <c r="D867" i="6"/>
  <c r="A872" i="6"/>
  <c r="I867" i="6"/>
  <c r="H867" i="6"/>
  <c r="F867" i="6"/>
  <c r="E875" i="6"/>
  <c r="D875" i="6"/>
  <c r="A880" i="6"/>
  <c r="I875" i="6"/>
  <c r="H875" i="6"/>
  <c r="F875" i="6"/>
  <c r="I884" i="6"/>
  <c r="H884" i="6"/>
  <c r="F884" i="6"/>
  <c r="E884" i="6"/>
  <c r="D884" i="6"/>
  <c r="A889" i="6"/>
  <c r="G873" i="6"/>
  <c r="C873" i="6"/>
  <c r="B873" i="6"/>
  <c r="G879" i="6"/>
  <c r="C879" i="6"/>
  <c r="B879" i="6"/>
  <c r="B878" i="6" l="1"/>
  <c r="G878" i="6"/>
  <c r="C878" i="6"/>
  <c r="E883" i="6"/>
  <c r="D883" i="6"/>
  <c r="A888" i="6"/>
  <c r="I883" i="6"/>
  <c r="H883" i="6"/>
  <c r="F883" i="6"/>
  <c r="A886" i="6"/>
  <c r="I881" i="6"/>
  <c r="H881" i="6"/>
  <c r="F881" i="6"/>
  <c r="D881" i="6"/>
  <c r="E881" i="6"/>
  <c r="E882" i="6" s="1"/>
  <c r="A894" i="6"/>
  <c r="I889" i="6"/>
  <c r="H889" i="6"/>
  <c r="F889" i="6"/>
  <c r="E889" i="6"/>
  <c r="D889" i="6"/>
  <c r="G884" i="6"/>
  <c r="C884" i="6"/>
  <c r="B884" i="6"/>
  <c r="G876" i="6"/>
  <c r="C876" i="6"/>
  <c r="B876" i="6"/>
  <c r="C875" i="6"/>
  <c r="B875" i="6"/>
  <c r="G875" i="6"/>
  <c r="H880" i="6"/>
  <c r="F880" i="6"/>
  <c r="E880" i="6"/>
  <c r="D880" i="6"/>
  <c r="A885" i="6"/>
  <c r="I880" i="6"/>
  <c r="H872" i="6"/>
  <c r="F872" i="6"/>
  <c r="E872" i="6"/>
  <c r="D872" i="6"/>
  <c r="A877" i="6"/>
  <c r="I872" i="6"/>
  <c r="C867" i="6"/>
  <c r="B867" i="6"/>
  <c r="G867" i="6"/>
  <c r="G889" i="6" l="1"/>
  <c r="C889" i="6"/>
  <c r="B889" i="6"/>
  <c r="A899" i="6"/>
  <c r="I894" i="6"/>
  <c r="H894" i="6"/>
  <c r="D894" i="6"/>
  <c r="F894" i="6"/>
  <c r="E894" i="6"/>
  <c r="G880" i="6"/>
  <c r="C880" i="6"/>
  <c r="B880" i="6"/>
  <c r="G881" i="6"/>
  <c r="C881" i="6"/>
  <c r="B881" i="6"/>
  <c r="A891" i="6"/>
  <c r="I886" i="6"/>
  <c r="H886" i="6"/>
  <c r="F886" i="6"/>
  <c r="E886" i="6"/>
  <c r="D886" i="6"/>
  <c r="G872" i="6"/>
  <c r="C872" i="6"/>
  <c r="B872" i="6"/>
  <c r="I885" i="6"/>
  <c r="H885" i="6"/>
  <c r="F885" i="6"/>
  <c r="E885" i="6"/>
  <c r="D885" i="6"/>
  <c r="A890" i="6"/>
  <c r="C883" i="6"/>
  <c r="B883" i="6"/>
  <c r="G883" i="6"/>
  <c r="I877" i="6"/>
  <c r="H877" i="6"/>
  <c r="F877" i="6"/>
  <c r="E877" i="6"/>
  <c r="D877" i="6"/>
  <c r="A882" i="6"/>
  <c r="H888" i="6"/>
  <c r="F888" i="6"/>
  <c r="E888" i="6"/>
  <c r="D888" i="6"/>
  <c r="A893" i="6"/>
  <c r="I888" i="6"/>
  <c r="B886" i="6" l="1"/>
  <c r="G886" i="6"/>
  <c r="C886" i="6"/>
  <c r="E891" i="6"/>
  <c r="D891" i="6"/>
  <c r="A896" i="6"/>
  <c r="I891" i="6"/>
  <c r="H891" i="6"/>
  <c r="F891" i="6"/>
  <c r="I882" i="6"/>
  <c r="H882" i="6"/>
  <c r="F882" i="6"/>
  <c r="D882" i="6"/>
  <c r="A887" i="6"/>
  <c r="I890" i="6"/>
  <c r="H890" i="6"/>
  <c r="F890" i="6"/>
  <c r="E890" i="6"/>
  <c r="D890" i="6"/>
  <c r="A895" i="6"/>
  <c r="B894" i="6"/>
  <c r="C894" i="6"/>
  <c r="G894" i="6"/>
  <c r="E899" i="6"/>
  <c r="D899" i="6"/>
  <c r="A904" i="6"/>
  <c r="I899" i="6"/>
  <c r="H899" i="6"/>
  <c r="F899" i="6"/>
  <c r="G877" i="6"/>
  <c r="C877" i="6"/>
  <c r="B877" i="6"/>
  <c r="G888" i="6"/>
  <c r="C888" i="6"/>
  <c r="B888" i="6"/>
  <c r="I893" i="6"/>
  <c r="H893" i="6"/>
  <c r="F893" i="6"/>
  <c r="E893" i="6"/>
  <c r="D893" i="6"/>
  <c r="A898" i="6"/>
  <c r="G885" i="6"/>
  <c r="C885" i="6"/>
  <c r="B885" i="6"/>
  <c r="G890" i="6" l="1"/>
  <c r="C890" i="6"/>
  <c r="B890" i="6"/>
  <c r="I887" i="6"/>
  <c r="H887" i="6"/>
  <c r="F887" i="6"/>
  <c r="E887" i="6"/>
  <c r="D887" i="6"/>
  <c r="A892" i="6"/>
  <c r="G882" i="6"/>
  <c r="C882" i="6"/>
  <c r="B882" i="6"/>
  <c r="I895" i="6"/>
  <c r="H895" i="6"/>
  <c r="F895" i="6"/>
  <c r="E895" i="6"/>
  <c r="D895" i="6"/>
  <c r="A900" i="6"/>
  <c r="I898" i="6"/>
  <c r="H898" i="6"/>
  <c r="F898" i="6"/>
  <c r="E898" i="6"/>
  <c r="D898" i="6"/>
  <c r="A903" i="6"/>
  <c r="G893" i="6"/>
  <c r="C893" i="6"/>
  <c r="B893" i="6"/>
  <c r="C891" i="6"/>
  <c r="B891" i="6"/>
  <c r="G891" i="6"/>
  <c r="H896" i="6"/>
  <c r="F896" i="6"/>
  <c r="E896" i="6"/>
  <c r="D896" i="6"/>
  <c r="A901" i="6"/>
  <c r="I896" i="6"/>
  <c r="C899" i="6"/>
  <c r="B899" i="6"/>
  <c r="G899" i="6"/>
  <c r="H904" i="6"/>
  <c r="F904" i="6"/>
  <c r="E904" i="6"/>
  <c r="D904" i="6"/>
  <c r="A909" i="6"/>
  <c r="I904" i="6"/>
  <c r="G898" i="6" l="1"/>
  <c r="C898" i="6"/>
  <c r="B898" i="6"/>
  <c r="G904" i="6"/>
  <c r="C904" i="6"/>
  <c r="B904" i="6"/>
  <c r="I900" i="6"/>
  <c r="H900" i="6"/>
  <c r="F900" i="6"/>
  <c r="E900" i="6"/>
  <c r="D900" i="6"/>
  <c r="A905" i="6"/>
  <c r="G895" i="6"/>
  <c r="C895" i="6"/>
  <c r="B895" i="6"/>
  <c r="I901" i="6"/>
  <c r="H901" i="6"/>
  <c r="F901" i="6"/>
  <c r="E901" i="6"/>
  <c r="D901" i="6"/>
  <c r="A906" i="6"/>
  <c r="I892" i="6"/>
  <c r="H892" i="6"/>
  <c r="F892" i="6"/>
  <c r="E892" i="6"/>
  <c r="D892" i="6"/>
  <c r="A897" i="6"/>
  <c r="G896" i="6"/>
  <c r="C896" i="6"/>
  <c r="B896" i="6"/>
  <c r="I903" i="6"/>
  <c r="H903" i="6"/>
  <c r="F903" i="6"/>
  <c r="E903" i="6"/>
  <c r="D903" i="6"/>
  <c r="A908" i="6"/>
  <c r="G887" i="6"/>
  <c r="C887" i="6"/>
  <c r="B887" i="6"/>
  <c r="I909" i="6"/>
  <c r="H909" i="6"/>
  <c r="F909" i="6"/>
  <c r="E909" i="6"/>
  <c r="D909" i="6"/>
  <c r="A914" i="6"/>
  <c r="I906" i="6" l="1"/>
  <c r="H906" i="6"/>
  <c r="F906" i="6"/>
  <c r="E906" i="6"/>
  <c r="D906" i="6"/>
  <c r="A911" i="6"/>
  <c r="I914" i="6"/>
  <c r="H914" i="6"/>
  <c r="F914" i="6"/>
  <c r="E914" i="6"/>
  <c r="D914" i="6"/>
  <c r="A919" i="6"/>
  <c r="I908" i="6"/>
  <c r="H908" i="6"/>
  <c r="F908" i="6"/>
  <c r="E908" i="6"/>
  <c r="D908" i="6"/>
  <c r="A913" i="6"/>
  <c r="A910" i="6"/>
  <c r="I905" i="6"/>
  <c r="H905" i="6"/>
  <c r="F905" i="6"/>
  <c r="E905" i="6"/>
  <c r="D905" i="6"/>
  <c r="G901" i="6"/>
  <c r="C901" i="6"/>
  <c r="B901" i="6"/>
  <c r="G892" i="6"/>
  <c r="C892" i="6"/>
  <c r="B892" i="6"/>
  <c r="G909" i="6"/>
  <c r="C909" i="6"/>
  <c r="B909" i="6"/>
  <c r="G903" i="6"/>
  <c r="C903" i="6"/>
  <c r="B903" i="6"/>
  <c r="G900" i="6"/>
  <c r="C900" i="6"/>
  <c r="B900" i="6"/>
  <c r="A902" i="6"/>
  <c r="I897" i="6"/>
  <c r="H897" i="6"/>
  <c r="F897" i="6"/>
  <c r="E897" i="6"/>
  <c r="D897" i="6"/>
  <c r="A915" i="6" l="1"/>
  <c r="I910" i="6"/>
  <c r="H910" i="6"/>
  <c r="F910" i="6"/>
  <c r="E910" i="6"/>
  <c r="D910" i="6"/>
  <c r="A918" i="6"/>
  <c r="I913" i="6"/>
  <c r="H913" i="6"/>
  <c r="F913" i="6"/>
  <c r="D913" i="6"/>
  <c r="E913" i="6"/>
  <c r="A907" i="6"/>
  <c r="I902" i="6"/>
  <c r="F902" i="6"/>
  <c r="E902" i="6"/>
  <c r="D902" i="6"/>
  <c r="H902" i="6"/>
  <c r="I919" i="6"/>
  <c r="H919" i="6"/>
  <c r="F919" i="6"/>
  <c r="E919" i="6"/>
  <c r="D919" i="6"/>
  <c r="A924" i="6"/>
  <c r="G908" i="6"/>
  <c r="C908" i="6"/>
  <c r="B908" i="6"/>
  <c r="G914" i="6"/>
  <c r="C914" i="6"/>
  <c r="B914" i="6"/>
  <c r="I911" i="6"/>
  <c r="H911" i="6"/>
  <c r="F911" i="6"/>
  <c r="E911" i="6"/>
  <c r="D911" i="6"/>
  <c r="A916" i="6"/>
  <c r="G897" i="6"/>
  <c r="C897" i="6"/>
  <c r="B897" i="6"/>
  <c r="G905" i="6"/>
  <c r="C905" i="6"/>
  <c r="B905" i="6"/>
  <c r="G906" i="6"/>
  <c r="C906" i="6"/>
  <c r="B906" i="6"/>
  <c r="I924" i="6" l="1"/>
  <c r="H924" i="6"/>
  <c r="F924" i="6"/>
  <c r="E924" i="6"/>
  <c r="D924" i="6"/>
  <c r="A929" i="6"/>
  <c r="E907" i="6"/>
  <c r="D907" i="6"/>
  <c r="A912" i="6"/>
  <c r="I907" i="6"/>
  <c r="H907" i="6"/>
  <c r="F907" i="6"/>
  <c r="I916" i="6"/>
  <c r="H916" i="6"/>
  <c r="F916" i="6"/>
  <c r="E916" i="6"/>
  <c r="D916" i="6"/>
  <c r="A921" i="6"/>
  <c r="G919" i="6"/>
  <c r="C919" i="6"/>
  <c r="B919" i="6"/>
  <c r="B902" i="6"/>
  <c r="G902" i="6"/>
  <c r="C902" i="6"/>
  <c r="G913" i="6"/>
  <c r="C913" i="6"/>
  <c r="B913" i="6"/>
  <c r="G911" i="6"/>
  <c r="C911" i="6"/>
  <c r="B911" i="6"/>
  <c r="A923" i="6"/>
  <c r="I918" i="6"/>
  <c r="H918" i="6"/>
  <c r="F918" i="6"/>
  <c r="E918" i="6"/>
  <c r="D918" i="6"/>
  <c r="B910" i="6"/>
  <c r="G910" i="6"/>
  <c r="C910" i="6"/>
  <c r="E915" i="6"/>
  <c r="D915" i="6"/>
  <c r="A920" i="6"/>
  <c r="I915" i="6"/>
  <c r="H915" i="6"/>
  <c r="F915" i="6"/>
  <c r="G916" i="6" l="1"/>
  <c r="C916" i="6"/>
  <c r="B916" i="6"/>
  <c r="C915" i="6"/>
  <c r="B915" i="6"/>
  <c r="G915" i="6"/>
  <c r="H920" i="6"/>
  <c r="F920" i="6"/>
  <c r="E920" i="6"/>
  <c r="D920" i="6"/>
  <c r="A925" i="6"/>
  <c r="I920" i="6"/>
  <c r="C907" i="6"/>
  <c r="B907" i="6"/>
  <c r="G907" i="6"/>
  <c r="H912" i="6"/>
  <c r="F912" i="6"/>
  <c r="E912" i="6"/>
  <c r="D912" i="6"/>
  <c r="A917" i="6"/>
  <c r="I912" i="6"/>
  <c r="B918" i="6"/>
  <c r="G918" i="6"/>
  <c r="C918" i="6"/>
  <c r="E923" i="6"/>
  <c r="D923" i="6"/>
  <c r="A928" i="6"/>
  <c r="I923" i="6"/>
  <c r="H923" i="6"/>
  <c r="F923" i="6"/>
  <c r="A926" i="6"/>
  <c r="I921" i="6"/>
  <c r="H921" i="6"/>
  <c r="F921" i="6"/>
  <c r="E921" i="6"/>
  <c r="D921" i="6"/>
  <c r="A934" i="6"/>
  <c r="I929" i="6"/>
  <c r="H929" i="6"/>
  <c r="F929" i="6"/>
  <c r="E929" i="6"/>
  <c r="D929" i="6"/>
  <c r="G924" i="6"/>
  <c r="C924" i="6"/>
  <c r="B924" i="6"/>
  <c r="G920" i="6" l="1"/>
  <c r="C920" i="6"/>
  <c r="B920" i="6"/>
  <c r="G912" i="6"/>
  <c r="C912" i="6"/>
  <c r="B912" i="6"/>
  <c r="I925" i="6"/>
  <c r="H925" i="6"/>
  <c r="F925" i="6"/>
  <c r="E925" i="6"/>
  <c r="D925" i="6"/>
  <c r="A930" i="6"/>
  <c r="G921" i="6"/>
  <c r="C921" i="6"/>
  <c r="B921" i="6"/>
  <c r="A939" i="6"/>
  <c r="I934" i="6"/>
  <c r="F934" i="6"/>
  <c r="E934" i="6"/>
  <c r="D934" i="6"/>
  <c r="H934" i="6"/>
  <c r="A931" i="6"/>
  <c r="I926" i="6"/>
  <c r="H926" i="6"/>
  <c r="F926" i="6"/>
  <c r="E926" i="6"/>
  <c r="D926" i="6"/>
  <c r="C923" i="6"/>
  <c r="B923" i="6"/>
  <c r="G923" i="6"/>
  <c r="G929" i="6"/>
  <c r="C929" i="6"/>
  <c r="B929" i="6"/>
  <c r="H928" i="6"/>
  <c r="F928" i="6"/>
  <c r="E928" i="6"/>
  <c r="D928" i="6"/>
  <c r="A933" i="6"/>
  <c r="I928" i="6"/>
  <c r="I917" i="6"/>
  <c r="H917" i="6"/>
  <c r="F917" i="6"/>
  <c r="E917" i="6"/>
  <c r="D917" i="6"/>
  <c r="A922" i="6"/>
  <c r="B926" i="6" l="1"/>
  <c r="G926" i="6"/>
  <c r="C926" i="6"/>
  <c r="I922" i="6"/>
  <c r="H922" i="6"/>
  <c r="F922" i="6"/>
  <c r="E922" i="6"/>
  <c r="D922" i="6"/>
  <c r="A927" i="6"/>
  <c r="I933" i="6"/>
  <c r="H933" i="6"/>
  <c r="F933" i="6"/>
  <c r="E933" i="6"/>
  <c r="D933" i="6"/>
  <c r="A938" i="6"/>
  <c r="I930" i="6"/>
  <c r="H930" i="6"/>
  <c r="F930" i="6"/>
  <c r="E930" i="6"/>
  <c r="D930" i="6"/>
  <c r="A935" i="6"/>
  <c r="E939" i="6"/>
  <c r="D939" i="6"/>
  <c r="A944" i="6"/>
  <c r="I939" i="6"/>
  <c r="H939" i="6"/>
  <c r="F939" i="6"/>
  <c r="B934" i="6"/>
  <c r="G934" i="6"/>
  <c r="C934" i="6"/>
  <c r="G917" i="6"/>
  <c r="C917" i="6"/>
  <c r="B917" i="6"/>
  <c r="G925" i="6"/>
  <c r="C925" i="6"/>
  <c r="B925" i="6"/>
  <c r="G928" i="6"/>
  <c r="C928" i="6"/>
  <c r="B928" i="6"/>
  <c r="E931" i="6"/>
  <c r="D931" i="6"/>
  <c r="A936" i="6"/>
  <c r="I931" i="6"/>
  <c r="H931" i="6"/>
  <c r="F931" i="6"/>
  <c r="C931" i="6" l="1"/>
  <c r="B931" i="6"/>
  <c r="G931" i="6"/>
  <c r="G930" i="6"/>
  <c r="C930" i="6"/>
  <c r="B930" i="6"/>
  <c r="G933" i="6"/>
  <c r="C933" i="6"/>
  <c r="B933" i="6"/>
  <c r="H936" i="6"/>
  <c r="F936" i="6"/>
  <c r="E936" i="6"/>
  <c r="D936" i="6"/>
  <c r="A941" i="6"/>
  <c r="I936" i="6"/>
  <c r="I927" i="6"/>
  <c r="H927" i="6"/>
  <c r="F927" i="6"/>
  <c r="E927" i="6"/>
  <c r="D927" i="6"/>
  <c r="A932" i="6"/>
  <c r="I938" i="6"/>
  <c r="H938" i="6"/>
  <c r="F938" i="6"/>
  <c r="E938" i="6"/>
  <c r="D938" i="6"/>
  <c r="A943" i="6"/>
  <c r="C939" i="6"/>
  <c r="B939" i="6"/>
  <c r="G939" i="6"/>
  <c r="I935" i="6"/>
  <c r="H935" i="6"/>
  <c r="F935" i="6"/>
  <c r="E935" i="6"/>
  <c r="D935" i="6"/>
  <c r="A940" i="6"/>
  <c r="G922" i="6"/>
  <c r="C922" i="6"/>
  <c r="B922" i="6"/>
  <c r="H944" i="6"/>
  <c r="F944" i="6"/>
  <c r="E944" i="6"/>
  <c r="D944" i="6"/>
  <c r="A949" i="6"/>
  <c r="I944" i="6"/>
  <c r="I941" i="6" l="1"/>
  <c r="H941" i="6"/>
  <c r="F941" i="6"/>
  <c r="E941" i="6"/>
  <c r="D941" i="6"/>
  <c r="A946" i="6"/>
  <c r="G938" i="6"/>
  <c r="C938" i="6"/>
  <c r="B938" i="6"/>
  <c r="I932" i="6"/>
  <c r="H932" i="6"/>
  <c r="F932" i="6"/>
  <c r="E932" i="6"/>
  <c r="D932" i="6"/>
  <c r="A937" i="6"/>
  <c r="I940" i="6"/>
  <c r="H940" i="6"/>
  <c r="F940" i="6"/>
  <c r="E940" i="6"/>
  <c r="D940" i="6"/>
  <c r="A945" i="6"/>
  <c r="G935" i="6"/>
  <c r="C935" i="6"/>
  <c r="B935" i="6"/>
  <c r="G927" i="6"/>
  <c r="C927" i="6"/>
  <c r="B927" i="6"/>
  <c r="G936" i="6"/>
  <c r="C936" i="6"/>
  <c r="B936" i="6"/>
  <c r="G944" i="6"/>
  <c r="C944" i="6"/>
  <c r="B944" i="6"/>
  <c r="I949" i="6"/>
  <c r="H949" i="6"/>
  <c r="F949" i="6"/>
  <c r="E949" i="6"/>
  <c r="D949" i="6"/>
  <c r="A954" i="6"/>
  <c r="I943" i="6"/>
  <c r="H943" i="6"/>
  <c r="F943" i="6"/>
  <c r="E943" i="6"/>
  <c r="D943" i="6"/>
  <c r="A948" i="6"/>
  <c r="G940" i="6" l="1"/>
  <c r="C940" i="6"/>
  <c r="B940" i="6"/>
  <c r="G943" i="6"/>
  <c r="C943" i="6"/>
  <c r="B943" i="6"/>
  <c r="I954" i="6"/>
  <c r="H954" i="6"/>
  <c r="F954" i="6"/>
  <c r="E954" i="6"/>
  <c r="D954" i="6"/>
  <c r="A959" i="6"/>
  <c r="A942" i="6"/>
  <c r="I937" i="6"/>
  <c r="H937" i="6"/>
  <c r="F937" i="6"/>
  <c r="E937" i="6"/>
  <c r="D937" i="6"/>
  <c r="I948" i="6"/>
  <c r="H948" i="6"/>
  <c r="F948" i="6"/>
  <c r="E948" i="6"/>
  <c r="D948" i="6"/>
  <c r="A953" i="6"/>
  <c r="G932" i="6"/>
  <c r="C932" i="6"/>
  <c r="B932" i="6"/>
  <c r="I946" i="6"/>
  <c r="H946" i="6"/>
  <c r="F946" i="6"/>
  <c r="E946" i="6"/>
  <c r="D946" i="6"/>
  <c r="A951" i="6"/>
  <c r="G949" i="6"/>
  <c r="C949" i="6"/>
  <c r="B949" i="6"/>
  <c r="A950" i="6"/>
  <c r="I945" i="6"/>
  <c r="H945" i="6"/>
  <c r="F945" i="6"/>
  <c r="D945" i="6"/>
  <c r="E945" i="6"/>
  <c r="G941" i="6"/>
  <c r="C941" i="6"/>
  <c r="B941" i="6"/>
  <c r="G948" i="6" l="1"/>
  <c r="C948" i="6"/>
  <c r="B948" i="6"/>
  <c r="A958" i="6"/>
  <c r="I953" i="6"/>
  <c r="H953" i="6"/>
  <c r="F953" i="6"/>
  <c r="E953" i="6"/>
  <c r="D953" i="6"/>
  <c r="G937" i="6"/>
  <c r="C937" i="6"/>
  <c r="B937" i="6"/>
  <c r="A955" i="6"/>
  <c r="I950" i="6"/>
  <c r="H950" i="6"/>
  <c r="F950" i="6"/>
  <c r="E950" i="6"/>
  <c r="D950" i="6"/>
  <c r="A947" i="6"/>
  <c r="I942" i="6"/>
  <c r="H942" i="6"/>
  <c r="F942" i="6"/>
  <c r="E942" i="6"/>
  <c r="D942" i="6"/>
  <c r="I959" i="6"/>
  <c r="H959" i="6"/>
  <c r="F959" i="6"/>
  <c r="E959" i="6"/>
  <c r="D959" i="6"/>
  <c r="A964" i="6"/>
  <c r="G945" i="6"/>
  <c r="C945" i="6"/>
  <c r="B945" i="6"/>
  <c r="I951" i="6"/>
  <c r="H951" i="6"/>
  <c r="F951" i="6"/>
  <c r="E951" i="6"/>
  <c r="D951" i="6"/>
  <c r="A956" i="6"/>
  <c r="G954" i="6"/>
  <c r="C954" i="6"/>
  <c r="B954" i="6"/>
  <c r="G946" i="6"/>
  <c r="C946" i="6"/>
  <c r="B946" i="6"/>
  <c r="E947" i="6" l="1"/>
  <c r="D947" i="6"/>
  <c r="A952" i="6"/>
  <c r="I947" i="6"/>
  <c r="H947" i="6"/>
  <c r="F947" i="6"/>
  <c r="B950" i="6"/>
  <c r="G950" i="6"/>
  <c r="C950" i="6"/>
  <c r="E955" i="6"/>
  <c r="D955" i="6"/>
  <c r="A960" i="6"/>
  <c r="I955" i="6"/>
  <c r="H955" i="6"/>
  <c r="F955" i="6"/>
  <c r="B942" i="6"/>
  <c r="G942" i="6"/>
  <c r="C942" i="6"/>
  <c r="I956" i="6"/>
  <c r="H956" i="6"/>
  <c r="F956" i="6"/>
  <c r="E956" i="6"/>
  <c r="D956" i="6"/>
  <c r="A961" i="6"/>
  <c r="G951" i="6"/>
  <c r="C951" i="6"/>
  <c r="B951" i="6"/>
  <c r="I964" i="6"/>
  <c r="H964" i="6"/>
  <c r="F964" i="6"/>
  <c r="E964" i="6"/>
  <c r="D964" i="6"/>
  <c r="A969" i="6"/>
  <c r="G953" i="6"/>
  <c r="C953" i="6"/>
  <c r="B953" i="6"/>
  <c r="A963" i="6"/>
  <c r="I958" i="6"/>
  <c r="H958" i="6"/>
  <c r="F958" i="6"/>
  <c r="E958" i="6"/>
  <c r="D958" i="6"/>
  <c r="G959" i="6"/>
  <c r="C959" i="6"/>
  <c r="B959" i="6"/>
  <c r="G956" i="6" l="1"/>
  <c r="C956" i="6"/>
  <c r="B956" i="6"/>
  <c r="A966" i="6"/>
  <c r="I961" i="6"/>
  <c r="H961" i="6"/>
  <c r="F961" i="6"/>
  <c r="E961" i="6"/>
  <c r="D961" i="6"/>
  <c r="C955" i="6"/>
  <c r="B955" i="6"/>
  <c r="G955" i="6"/>
  <c r="H960" i="6"/>
  <c r="F960" i="6"/>
  <c r="E960" i="6"/>
  <c r="D960" i="6"/>
  <c r="A965" i="6"/>
  <c r="I960" i="6"/>
  <c r="B958" i="6"/>
  <c r="G958" i="6"/>
  <c r="C958" i="6"/>
  <c r="A974" i="6"/>
  <c r="I969" i="6"/>
  <c r="H969" i="6"/>
  <c r="F969" i="6"/>
  <c r="E969" i="6"/>
  <c r="D969" i="6"/>
  <c r="E963" i="6"/>
  <c r="D963" i="6"/>
  <c r="A968" i="6"/>
  <c r="I963" i="6"/>
  <c r="H963" i="6"/>
  <c r="F963" i="6"/>
  <c r="G964" i="6"/>
  <c r="C964" i="6"/>
  <c r="B964" i="6"/>
  <c r="C947" i="6"/>
  <c r="B947" i="6"/>
  <c r="G947" i="6"/>
  <c r="H952" i="6"/>
  <c r="F952" i="6"/>
  <c r="E952" i="6"/>
  <c r="D952" i="6"/>
  <c r="A957" i="6"/>
  <c r="I952" i="6"/>
  <c r="G960" i="6" l="1"/>
  <c r="C960" i="6"/>
  <c r="B960" i="6"/>
  <c r="I965" i="6"/>
  <c r="H965" i="6"/>
  <c r="F965" i="6"/>
  <c r="E965" i="6"/>
  <c r="D965" i="6"/>
  <c r="A970" i="6"/>
  <c r="G952" i="6"/>
  <c r="C952" i="6"/>
  <c r="B952" i="6"/>
  <c r="C963" i="6"/>
  <c r="B963" i="6"/>
  <c r="G963" i="6"/>
  <c r="H968" i="6"/>
  <c r="F968" i="6"/>
  <c r="E968" i="6"/>
  <c r="D968" i="6"/>
  <c r="A973" i="6"/>
  <c r="I968" i="6"/>
  <c r="I957" i="6"/>
  <c r="H957" i="6"/>
  <c r="F957" i="6"/>
  <c r="E957" i="6"/>
  <c r="D957" i="6"/>
  <c r="A962" i="6"/>
  <c r="G961" i="6"/>
  <c r="C961" i="6"/>
  <c r="B961" i="6"/>
  <c r="A979" i="6"/>
  <c r="I974" i="6"/>
  <c r="H974" i="6"/>
  <c r="F974" i="6"/>
  <c r="E974" i="6"/>
  <c r="D974" i="6"/>
  <c r="A971" i="6"/>
  <c r="I966" i="6"/>
  <c r="F966" i="6"/>
  <c r="E966" i="6"/>
  <c r="D966" i="6"/>
  <c r="H966" i="6"/>
  <c r="G969" i="6"/>
  <c r="C969" i="6"/>
  <c r="B969" i="6"/>
  <c r="G968" i="6" l="1"/>
  <c r="C968" i="6"/>
  <c r="B968" i="6"/>
  <c r="I973" i="6"/>
  <c r="H973" i="6"/>
  <c r="F973" i="6"/>
  <c r="E973" i="6"/>
  <c r="D973" i="6"/>
  <c r="A978" i="6"/>
  <c r="B966" i="6"/>
  <c r="G966" i="6"/>
  <c r="C966" i="6"/>
  <c r="I970" i="6"/>
  <c r="H970" i="6"/>
  <c r="F970" i="6"/>
  <c r="E970" i="6"/>
  <c r="D970" i="6"/>
  <c r="A975" i="6"/>
  <c r="G957" i="6"/>
  <c r="C957" i="6"/>
  <c r="B957" i="6"/>
  <c r="B974" i="6"/>
  <c r="G974" i="6"/>
  <c r="C974" i="6"/>
  <c r="E979" i="6"/>
  <c r="D979" i="6"/>
  <c r="A984" i="6"/>
  <c r="I979" i="6"/>
  <c r="H979" i="6"/>
  <c r="F979" i="6"/>
  <c r="G965" i="6"/>
  <c r="C965" i="6"/>
  <c r="B965" i="6"/>
  <c r="I962" i="6"/>
  <c r="H962" i="6"/>
  <c r="F962" i="6"/>
  <c r="E962" i="6"/>
  <c r="D962" i="6"/>
  <c r="A967" i="6"/>
  <c r="E971" i="6"/>
  <c r="D971" i="6"/>
  <c r="A976" i="6"/>
  <c r="I971" i="6"/>
  <c r="H971" i="6"/>
  <c r="F971" i="6"/>
  <c r="C971" i="6" l="1"/>
  <c r="B971" i="6"/>
  <c r="G971" i="6"/>
  <c r="H976" i="6"/>
  <c r="F976" i="6"/>
  <c r="E976" i="6"/>
  <c r="D976" i="6"/>
  <c r="A981" i="6"/>
  <c r="I976" i="6"/>
  <c r="I975" i="6"/>
  <c r="H975" i="6"/>
  <c r="F975" i="6"/>
  <c r="E975" i="6"/>
  <c r="D975" i="6"/>
  <c r="A980" i="6"/>
  <c r="G970" i="6"/>
  <c r="C970" i="6"/>
  <c r="B970" i="6"/>
  <c r="I978" i="6"/>
  <c r="H978" i="6"/>
  <c r="F978" i="6"/>
  <c r="E978" i="6"/>
  <c r="D978" i="6"/>
  <c r="A983" i="6"/>
  <c r="I967" i="6"/>
  <c r="H967" i="6"/>
  <c r="F967" i="6"/>
  <c r="E967" i="6"/>
  <c r="D967" i="6"/>
  <c r="A972" i="6"/>
  <c r="C979" i="6"/>
  <c r="B979" i="6"/>
  <c r="G979" i="6"/>
  <c r="G973" i="6"/>
  <c r="C973" i="6"/>
  <c r="B973" i="6"/>
  <c r="G962" i="6"/>
  <c r="C962" i="6"/>
  <c r="B962" i="6"/>
  <c r="H984" i="6"/>
  <c r="F984" i="6"/>
  <c r="E984" i="6"/>
  <c r="D984" i="6"/>
  <c r="A989" i="6"/>
  <c r="I984" i="6"/>
  <c r="G984" i="6" l="1"/>
  <c r="C984" i="6"/>
  <c r="B984" i="6"/>
  <c r="I989" i="6"/>
  <c r="H989" i="6"/>
  <c r="F989" i="6"/>
  <c r="E989" i="6"/>
  <c r="D989" i="6"/>
  <c r="A994" i="6"/>
  <c r="G978" i="6"/>
  <c r="C978" i="6"/>
  <c r="B978" i="6"/>
  <c r="I980" i="6"/>
  <c r="H980" i="6"/>
  <c r="F980" i="6"/>
  <c r="E980" i="6"/>
  <c r="D980" i="6"/>
  <c r="A985" i="6"/>
  <c r="G975" i="6"/>
  <c r="C975" i="6"/>
  <c r="B975" i="6"/>
  <c r="I983" i="6"/>
  <c r="H983" i="6"/>
  <c r="F983" i="6"/>
  <c r="E983" i="6"/>
  <c r="D983" i="6"/>
  <c r="A988" i="6"/>
  <c r="G976" i="6"/>
  <c r="C976" i="6"/>
  <c r="B976" i="6"/>
  <c r="I981" i="6"/>
  <c r="H981" i="6"/>
  <c r="F981" i="6"/>
  <c r="E981" i="6"/>
  <c r="D981" i="6"/>
  <c r="A986" i="6"/>
  <c r="I972" i="6"/>
  <c r="H972" i="6"/>
  <c r="F972" i="6"/>
  <c r="E972" i="6"/>
  <c r="D972" i="6"/>
  <c r="A977" i="6"/>
  <c r="G967" i="6"/>
  <c r="C967" i="6"/>
  <c r="B967" i="6"/>
  <c r="G983" i="6" l="1"/>
  <c r="C983" i="6"/>
  <c r="B983" i="6"/>
  <c r="A990" i="6"/>
  <c r="I985" i="6"/>
  <c r="H985" i="6"/>
  <c r="F985" i="6"/>
  <c r="E985" i="6"/>
  <c r="D985" i="6"/>
  <c r="G980" i="6"/>
  <c r="C980" i="6"/>
  <c r="B980" i="6"/>
  <c r="A982" i="6"/>
  <c r="I977" i="6"/>
  <c r="H977" i="6"/>
  <c r="F977" i="6"/>
  <c r="D977" i="6"/>
  <c r="E977" i="6"/>
  <c r="G972" i="6"/>
  <c r="C972" i="6"/>
  <c r="B972" i="6"/>
  <c r="I994" i="6"/>
  <c r="H994" i="6"/>
  <c r="F994" i="6"/>
  <c r="E994" i="6"/>
  <c r="D994" i="6"/>
  <c r="A999" i="6"/>
  <c r="G981" i="6"/>
  <c r="C981" i="6"/>
  <c r="B981" i="6"/>
  <c r="G989" i="6"/>
  <c r="C989" i="6"/>
  <c r="B989" i="6"/>
  <c r="I986" i="6"/>
  <c r="H986" i="6"/>
  <c r="F986" i="6"/>
  <c r="E986" i="6"/>
  <c r="D986" i="6"/>
  <c r="A991" i="6"/>
  <c r="I988" i="6"/>
  <c r="H988" i="6"/>
  <c r="F988" i="6"/>
  <c r="E988" i="6"/>
  <c r="D988" i="6"/>
  <c r="A993" i="6"/>
  <c r="G994" i="6" l="1"/>
  <c r="C994" i="6"/>
  <c r="B994" i="6"/>
  <c r="A998" i="6"/>
  <c r="I993" i="6"/>
  <c r="H993" i="6"/>
  <c r="F993" i="6"/>
  <c r="E993" i="6"/>
  <c r="D993" i="6"/>
  <c r="G988" i="6"/>
  <c r="C988" i="6"/>
  <c r="B988" i="6"/>
  <c r="G977" i="6"/>
  <c r="C977" i="6"/>
  <c r="B977" i="6"/>
  <c r="A987" i="6"/>
  <c r="I982" i="6"/>
  <c r="H982" i="6"/>
  <c r="F982" i="6"/>
  <c r="E982" i="6"/>
  <c r="D982" i="6"/>
  <c r="I991" i="6"/>
  <c r="H991" i="6"/>
  <c r="F991" i="6"/>
  <c r="E991" i="6"/>
  <c r="D991" i="6"/>
  <c r="A996" i="6"/>
  <c r="G985" i="6"/>
  <c r="C985" i="6"/>
  <c r="B985" i="6"/>
  <c r="G986" i="6"/>
  <c r="C986" i="6"/>
  <c r="B986" i="6"/>
  <c r="A995" i="6"/>
  <c r="I990" i="6"/>
  <c r="H990" i="6"/>
  <c r="F990" i="6"/>
  <c r="E990" i="6"/>
  <c r="D990" i="6"/>
  <c r="I999" i="6"/>
  <c r="H999" i="6"/>
  <c r="F999" i="6"/>
  <c r="E999" i="6"/>
  <c r="D999" i="6"/>
  <c r="A1004" i="6"/>
  <c r="G999" i="6" l="1"/>
  <c r="C999" i="6"/>
  <c r="B999" i="6"/>
  <c r="I1004" i="6"/>
  <c r="H1004" i="6"/>
  <c r="F1004" i="6"/>
  <c r="E1004" i="6"/>
  <c r="D1004" i="6"/>
  <c r="A1009" i="6"/>
  <c r="G991" i="6"/>
  <c r="C991" i="6"/>
  <c r="B991" i="6"/>
  <c r="E987" i="6"/>
  <c r="D987" i="6"/>
  <c r="A992" i="6"/>
  <c r="I987" i="6"/>
  <c r="H987" i="6"/>
  <c r="F987" i="6"/>
  <c r="G993" i="6"/>
  <c r="C993" i="6"/>
  <c r="B993" i="6"/>
  <c r="B982" i="6"/>
  <c r="G982" i="6"/>
  <c r="C982" i="6"/>
  <c r="E995" i="6"/>
  <c r="D995" i="6"/>
  <c r="A1000" i="6"/>
  <c r="I995" i="6"/>
  <c r="H995" i="6"/>
  <c r="F995" i="6"/>
  <c r="A1003" i="6"/>
  <c r="I998" i="6"/>
  <c r="F998" i="6"/>
  <c r="E998" i="6"/>
  <c r="D998" i="6"/>
  <c r="H998" i="6"/>
  <c r="I996" i="6"/>
  <c r="H996" i="6"/>
  <c r="F996" i="6"/>
  <c r="E996" i="6"/>
  <c r="D996" i="6"/>
  <c r="A1001" i="6"/>
  <c r="B990" i="6"/>
  <c r="G990" i="6"/>
  <c r="C990" i="6"/>
  <c r="A1006" i="6" l="1"/>
  <c r="I1001" i="6"/>
  <c r="H1001" i="6"/>
  <c r="F1001" i="6"/>
  <c r="E1001" i="6"/>
  <c r="D1001" i="6"/>
  <c r="C987" i="6"/>
  <c r="B987" i="6"/>
  <c r="G987" i="6"/>
  <c r="H992" i="6"/>
  <c r="F992" i="6"/>
  <c r="E992" i="6"/>
  <c r="D992" i="6"/>
  <c r="A997" i="6"/>
  <c r="I992" i="6"/>
  <c r="A1014" i="6"/>
  <c r="I1009" i="6"/>
  <c r="H1009" i="6"/>
  <c r="F1009" i="6"/>
  <c r="D1009" i="6"/>
  <c r="E1009" i="6"/>
  <c r="B998" i="6"/>
  <c r="G998" i="6"/>
  <c r="C998" i="6"/>
  <c r="E1003" i="6"/>
  <c r="D1003" i="6"/>
  <c r="A1008" i="6"/>
  <c r="I1003" i="6"/>
  <c r="H1003" i="6"/>
  <c r="F1003" i="6"/>
  <c r="C995" i="6"/>
  <c r="B995" i="6"/>
  <c r="G995" i="6"/>
  <c r="G1004" i="6"/>
  <c r="C1004" i="6"/>
  <c r="B1004" i="6"/>
  <c r="G996" i="6"/>
  <c r="C996" i="6"/>
  <c r="B996" i="6"/>
  <c r="H1000" i="6"/>
  <c r="F1000" i="6"/>
  <c r="E1000" i="6"/>
  <c r="D1000" i="6"/>
  <c r="A1005" i="6"/>
  <c r="I1000" i="6"/>
  <c r="I1005" i="6" l="1"/>
  <c r="H1005" i="6"/>
  <c r="F1005" i="6"/>
  <c r="E1005" i="6"/>
  <c r="D1005" i="6"/>
  <c r="A1010" i="6"/>
  <c r="G1009" i="6"/>
  <c r="C1009" i="6"/>
  <c r="B1009" i="6"/>
  <c r="I1014" i="6"/>
  <c r="H1014" i="6"/>
  <c r="F1014" i="6"/>
  <c r="E1014" i="6"/>
  <c r="D1014" i="6"/>
  <c r="G992" i="6"/>
  <c r="C992" i="6"/>
  <c r="B992" i="6"/>
  <c r="I997" i="6"/>
  <c r="H997" i="6"/>
  <c r="F997" i="6"/>
  <c r="E997" i="6"/>
  <c r="D997" i="6"/>
  <c r="A1002" i="6"/>
  <c r="G1000" i="6"/>
  <c r="C1000" i="6"/>
  <c r="B1000" i="6"/>
  <c r="C1003" i="6"/>
  <c r="B1003" i="6"/>
  <c r="G1003" i="6"/>
  <c r="H1008" i="6"/>
  <c r="F1008" i="6"/>
  <c r="E1008" i="6"/>
  <c r="D1008" i="6"/>
  <c r="A1013" i="6"/>
  <c r="I1008" i="6"/>
  <c r="G1001" i="6"/>
  <c r="C1001" i="6"/>
  <c r="B1001" i="6"/>
  <c r="A1011" i="6"/>
  <c r="I1006" i="6"/>
  <c r="H1006" i="6"/>
  <c r="F1006" i="6"/>
  <c r="E1006" i="6"/>
  <c r="D1006" i="6"/>
  <c r="G997" i="6" l="1"/>
  <c r="C997" i="6"/>
  <c r="B997" i="6"/>
  <c r="B1014" i="6"/>
  <c r="G1014" i="6"/>
  <c r="C1014" i="6"/>
  <c r="I1010" i="6"/>
  <c r="H1010" i="6"/>
  <c r="F1010" i="6"/>
  <c r="E1010" i="6"/>
  <c r="D1010" i="6"/>
  <c r="A1015" i="6"/>
  <c r="B1006" i="6"/>
  <c r="G1006" i="6"/>
  <c r="C1006" i="6"/>
  <c r="E1011" i="6"/>
  <c r="D1011" i="6"/>
  <c r="A1016" i="6"/>
  <c r="I1011" i="6"/>
  <c r="H1011" i="6"/>
  <c r="F1011" i="6"/>
  <c r="G1008" i="6"/>
  <c r="C1008" i="6"/>
  <c r="B1008" i="6"/>
  <c r="I1013" i="6"/>
  <c r="H1013" i="6"/>
  <c r="F1013" i="6"/>
  <c r="E1013" i="6"/>
  <c r="D1013" i="6"/>
  <c r="A1018" i="6"/>
  <c r="I1002" i="6"/>
  <c r="H1002" i="6"/>
  <c r="F1002" i="6"/>
  <c r="E1002" i="6"/>
  <c r="D1002" i="6"/>
  <c r="A1007" i="6"/>
  <c r="G1005" i="6"/>
  <c r="C1005" i="6"/>
  <c r="B1005" i="6"/>
  <c r="H1016" i="6" l="1"/>
  <c r="F1016" i="6"/>
  <c r="E1016" i="6"/>
  <c r="D1016" i="6"/>
  <c r="I1016" i="6"/>
  <c r="I1007" i="6"/>
  <c r="H1007" i="6"/>
  <c r="F1007" i="6"/>
  <c r="E1007" i="6"/>
  <c r="D1007" i="6"/>
  <c r="A1012" i="6"/>
  <c r="I1015" i="6"/>
  <c r="H1015" i="6"/>
  <c r="F1015" i="6"/>
  <c r="E1015" i="6"/>
  <c r="D1015" i="6"/>
  <c r="C1011" i="6"/>
  <c r="B1011" i="6"/>
  <c r="G1011" i="6"/>
  <c r="G1010" i="6"/>
  <c r="C1010" i="6"/>
  <c r="B1010" i="6"/>
  <c r="G1002" i="6"/>
  <c r="C1002" i="6"/>
  <c r="B1002" i="6"/>
  <c r="I1018" i="6"/>
  <c r="H1018" i="6"/>
  <c r="F1018" i="6"/>
  <c r="E1018" i="6"/>
  <c r="D1018" i="6"/>
  <c r="G1013" i="6"/>
  <c r="C1013" i="6"/>
  <c r="B1013" i="6"/>
  <c r="G1015" i="6" l="1"/>
  <c r="C1015" i="6"/>
  <c r="B1015" i="6"/>
  <c r="I1012" i="6"/>
  <c r="H1012" i="6"/>
  <c r="F1012" i="6"/>
  <c r="E1012" i="6"/>
  <c r="D1012" i="6"/>
  <c r="A1017" i="6"/>
  <c r="G1007" i="6"/>
  <c r="C1007" i="6"/>
  <c r="B1007" i="6"/>
  <c r="G1016" i="6"/>
  <c r="C1016" i="6"/>
  <c r="B1016" i="6"/>
  <c r="G1018" i="6"/>
  <c r="C1018" i="6"/>
  <c r="B1018" i="6"/>
  <c r="I1017" i="6" l="1"/>
  <c r="H1017" i="6"/>
  <c r="F1017" i="6"/>
  <c r="E1017" i="6"/>
  <c r="D1017" i="6"/>
  <c r="G1012" i="6"/>
  <c r="C1012" i="6"/>
  <c r="B1012" i="6"/>
  <c r="G1017" i="6" l="1"/>
  <c r="C1017" i="6"/>
  <c r="B1017" i="6"/>
  <c r="H3" i="3" l="1"/>
  <c r="I3" i="3" l="1"/>
  <c r="H4" i="3"/>
  <c r="I4" i="3" l="1"/>
  <c r="H2" i="3" l="1"/>
  <c r="H2" i="14" l="1"/>
  <c r="I4" i="14" l="1"/>
  <c r="I5" i="14"/>
  <c r="I6" i="14"/>
  <c r="I4" i="9" l="1"/>
  <c r="I5" i="9"/>
  <c r="I3" i="14"/>
  <c r="B12" i="4" l="1"/>
  <c r="H2" i="9"/>
  <c r="H4" i="14" l="1"/>
  <c r="H3" i="14"/>
  <c r="H5" i="14"/>
  <c r="H6" i="14"/>
  <c r="H4" i="9" l="1"/>
  <c r="I3" i="9"/>
  <c r="H3" i="9"/>
  <c r="H5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tc={8CF8ADE2-6313-45A4-AF98-1CB581EE6B42}</author>
  </authors>
  <commentList>
    <comment ref="B2" authorId="0" shapeId="0" xr:uid="{8CF8ADE2-6313-45A4-AF98-1CB581EE6B42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this have to be spot or is there a way I can have it as a fwd as well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tc={8E1CC42E-1E2C-47C3-9AB8-8222E9337983}</author>
  </authors>
  <commentList>
    <comment ref="L1" authorId="0" shapeId="0" xr:uid="{8E1CC42E-1E2C-47C3-9AB8-8222E933798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needs to be fixed, these are placeholder values. Also need to split the Dec65 C into separate trades and also make sure that doesn’t stuff up the other report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tc={999E3775-8C6D-4CEB-B758-A3C3DA251CC2}</author>
  </authors>
  <commentList>
    <comment ref="D1" authorId="0" shapeId="0" xr:uid="{999E3775-8C6D-4CEB-B758-A3C3DA251CC2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return if this is a constituent of an equally weighted portfolio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<sst xmlns="http://schemas.openxmlformats.org/spreadsheetml/2006/main" count="356" uniqueCount="104">
  <si>
    <t>Type</t>
  </si>
  <si>
    <t>Subtype</t>
  </si>
  <si>
    <t>Option</t>
  </si>
  <si>
    <t>Spot</t>
  </si>
  <si>
    <t>ACCU spot</t>
  </si>
  <si>
    <t>Qty</t>
  </si>
  <si>
    <t>Name</t>
  </si>
  <si>
    <t>Fwd</t>
  </si>
  <si>
    <t>Put</t>
  </si>
  <si>
    <t>Call</t>
  </si>
  <si>
    <t>Strike</t>
  </si>
  <si>
    <t>Expiry</t>
  </si>
  <si>
    <t>Price</t>
  </si>
  <si>
    <t>NZU Spot</t>
  </si>
  <si>
    <t>Vol</t>
  </si>
  <si>
    <t>HIR</t>
  </si>
  <si>
    <t>Generic</t>
  </si>
  <si>
    <t>Method</t>
  </si>
  <si>
    <t>Spread</t>
  </si>
  <si>
    <t>A/C</t>
  </si>
  <si>
    <t>Rate</t>
  </si>
  <si>
    <t>FX</t>
  </si>
  <si>
    <t>Date</t>
  </si>
  <si>
    <t>ACCU</t>
  </si>
  <si>
    <t>NZU</t>
  </si>
  <si>
    <t>EUA</t>
  </si>
  <si>
    <t>UKA</t>
  </si>
  <si>
    <t>IC Hydro</t>
  </si>
  <si>
    <t>Kariba</t>
  </si>
  <si>
    <t>Sumatra</t>
  </si>
  <si>
    <t>Delta Blue</t>
  </si>
  <si>
    <t>CCA</t>
  </si>
  <si>
    <t>FUM</t>
  </si>
  <si>
    <t>USDAUD</t>
  </si>
  <si>
    <t>GBPAUD</t>
  </si>
  <si>
    <t>EURAUD</t>
  </si>
  <si>
    <t>NZDAUD</t>
  </si>
  <si>
    <t>MO1 Comdty</t>
  </si>
  <si>
    <t>UKE1 Comdty</t>
  </si>
  <si>
    <t>DATES</t>
  </si>
  <si>
    <t>LGC</t>
  </si>
  <si>
    <t>Market</t>
  </si>
  <si>
    <t>VCM</t>
  </si>
  <si>
    <t>EU</t>
  </si>
  <si>
    <t>UK</t>
  </si>
  <si>
    <t>AUS</t>
  </si>
  <si>
    <t>NZ</t>
  </si>
  <si>
    <t>USA</t>
  </si>
  <si>
    <t>Mkt Return</t>
  </si>
  <si>
    <t>Beta Portfolio Return</t>
  </si>
  <si>
    <t>FUM Return</t>
  </si>
  <si>
    <t>Alpha</t>
  </si>
  <si>
    <t>Total</t>
  </si>
  <si>
    <t>1% Move (Adj for FUM FX)</t>
  </si>
  <si>
    <t>AUD Required Return</t>
  </si>
  <si>
    <t>Required Delta</t>
  </si>
  <si>
    <t>Current Delta</t>
  </si>
  <si>
    <t>Actual Weight (% FUM)</t>
  </si>
  <si>
    <t>Over / Under Weight</t>
  </si>
  <si>
    <t>CQC1 Comdty</t>
  </si>
  <si>
    <t>LUI1 Comdty</t>
  </si>
  <si>
    <t>RGGI</t>
  </si>
  <si>
    <t>Date_Reference</t>
  </si>
  <si>
    <t>Mkt</t>
  </si>
  <si>
    <t>Code</t>
  </si>
  <si>
    <t>ACCU 30P Mar25</t>
  </si>
  <si>
    <t>px_last(dates=range(-4y,0d))</t>
  </si>
  <si>
    <t>px_last(dates=range(-6y,0d))</t>
  </si>
  <si>
    <t>FJS1 Comdty</t>
  </si>
  <si>
    <t>NZU 60C Feb25</t>
  </si>
  <si>
    <t>NZU 75C Feb25</t>
  </si>
  <si>
    <t>Book</t>
  </si>
  <si>
    <t>Strategy</t>
  </si>
  <si>
    <t>Options</t>
  </si>
  <si>
    <t>Underlying</t>
  </si>
  <si>
    <t>Bought Options</t>
  </si>
  <si>
    <t>Beta</t>
  </si>
  <si>
    <t>Delta</t>
  </si>
  <si>
    <t>NZU May25</t>
  </si>
  <si>
    <t>Futures</t>
  </si>
  <si>
    <t>ACCU Mar25</t>
  </si>
  <si>
    <t>Weight</t>
  </si>
  <si>
    <t>ACCU 33P Apr25</t>
  </si>
  <si>
    <t>Sold Options</t>
  </si>
  <si>
    <t>NZU 62P Mar25</t>
  </si>
  <si>
    <t>RGGI V25 Dec25</t>
  </si>
  <si>
    <t>EUA Dec25</t>
  </si>
  <si>
    <t>NZU 55P Nov25</t>
  </si>
  <si>
    <t>EUA Mar25 75C</t>
  </si>
  <si>
    <t>EUA Mar25 85C</t>
  </si>
  <si>
    <t>UKA Dec25</t>
  </si>
  <si>
    <t>ACCU 41C Mar25</t>
  </si>
  <si>
    <t>EUA Mar25 80C</t>
  </si>
  <si>
    <t>EUA Mar25 90C</t>
  </si>
  <si>
    <t>CCA V25 Sep25 30C</t>
  </si>
  <si>
    <t>CCA V25 Sep25 40C</t>
  </si>
  <si>
    <t>CCA V25 Sep25 45C</t>
  </si>
  <si>
    <t>CCA V25 Sep25</t>
  </si>
  <si>
    <t>EUA Jun25 80C</t>
  </si>
  <si>
    <t>EUA Jun25 65P</t>
  </si>
  <si>
    <t>RGGI V25 Sep25 20P</t>
  </si>
  <si>
    <t>RGGI V25 Sep25 17P</t>
  </si>
  <si>
    <t>RGGI V25 Sep25 20C</t>
  </si>
  <si>
    <t>RGGI V25 Sep25 25C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</si>
</sst>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_-&quot;$&quot;* #,##0_-;\-&quot;$&quot;* #,##0_-;_-&quot;$&quot;* &quot;-&quot;??_-;_-@_-"/>
    <numFmt numFmtId="167" formatCode="_-&quot;$&quot;* #,##0.000_-;\-&quot;$&quot;* #,##0.000_-;_-&quot;$&quot;* &quot;-&quot;??_-;_-@_-"/>
    <numFmt numFmtId="168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2" fontId="0" fillId="0" borderId="0" xfId="0" applyNumberFormat="1"/>
    <xf numFmtId="43" fontId="0" fillId="0" borderId="0" xfId="1" applyFont="1"/>
    <xf numFmtId="165" fontId="1" fillId="0" borderId="0" xfId="1" applyNumberFormat="1" applyFont="1" applyFill="1" applyBorder="1"/>
    <xf numFmtId="43" fontId="1" fillId="0" borderId="0" xfId="1" applyFont="1" applyFill="1" applyBorder="1"/>
    <xf numFmtId="0" fontId="2" fillId="0" borderId="0" xfId="0" applyFont="1"/>
    <xf numFmtId="44" fontId="0" fillId="0" borderId="0" xfId="2" applyFont="1"/>
    <xf numFmtId="44" fontId="0" fillId="0" borderId="0" xfId="0" applyNumberFormat="1"/>
    <xf numFmtId="1" fontId="0" fillId="0" borderId="0" xfId="0" applyNumberFormat="1"/>
    <xf numFmtId="0" fontId="0" fillId="0" borderId="1" xfId="0" applyBorder="1"/>
    <xf numFmtId="164" fontId="1" fillId="0" borderId="0" xfId="1" applyNumberFormat="1" applyFont="1" applyFill="1"/>
    <xf numFmtId="44" fontId="1" fillId="0" borderId="0" xfId="2" applyFont="1" applyFill="1"/>
    <xf numFmtId="10" fontId="0" fillId="0" borderId="0" xfId="0" applyNumberFormat="1"/>
    <xf numFmtId="166" fontId="0" fillId="0" borderId="0" xfId="2" applyNumberFormat="1" applyFont="1"/>
    <xf numFmtId="9" fontId="0" fillId="0" borderId="0" xfId="0" applyNumberFormat="1"/>
    <xf numFmtId="166" fontId="0" fillId="0" borderId="0" xfId="0" applyNumberFormat="1"/>
    <xf numFmtId="10" fontId="0" fillId="0" borderId="0" xfId="3" applyNumberFormat="1" applyFont="1"/>
    <xf numFmtId="0" fontId="2" fillId="2" borderId="0" xfId="0" applyFont="1" applyFill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9" fontId="0" fillId="0" borderId="0" xfId="3" applyFont="1"/>
    <xf numFmtId="0" fontId="0" fillId="0" borderId="6" xfId="0" applyBorder="1"/>
    <xf numFmtId="44" fontId="0" fillId="0" borderId="6" xfId="0" applyNumberFormat="1" applyBorder="1"/>
    <xf numFmtId="0" fontId="0" fillId="0" borderId="7" xfId="0" applyBorder="1"/>
    <xf numFmtId="0" fontId="0" fillId="0" borderId="8" xfId="0" quotePrefix="1" applyBorder="1"/>
    <xf numFmtId="0" fontId="0" fillId="0" borderId="8" xfId="0" applyBorder="1"/>
    <xf numFmtId="167" fontId="1" fillId="0" borderId="0" xfId="2" applyNumberFormat="1" applyFont="1" applyFill="1"/>
    <xf numFmtId="44" fontId="0" fillId="0" borderId="0" xfId="2" applyFont="1" applyFill="1"/>
    <xf numFmtId="0" fontId="0" fillId="2" borderId="0" xfId="0" applyFill="1"/>
    <xf numFmtId="14" fontId="0" fillId="0" borderId="0" xfId="1" applyNumberFormat="1" applyFont="1"/>
    <xf numFmtId="164" fontId="0" fillId="0" borderId="0" xfId="1" applyNumberFormat="1" applyFont="1" applyFill="1"/>
    <xf numFmtId="1" fontId="0" fillId="3" borderId="0" xfId="0" applyNumberFormat="1" applyFill="1"/>
    <xf numFmtId="164" fontId="1" fillId="0" borderId="0" xfId="1" applyNumberFormat="1" applyFont="1" applyFill="1" applyBorder="1"/>
    <xf numFmtId="168" fontId="0" fillId="0" borderId="0" xfId="0" applyNumberFormat="1"/>
    <xf numFmtId="164" fontId="1" fillId="2" borderId="0" xfId="1" applyNumberFormat="1" applyFont="1" applyFill="1"/>
    <xf numFmtId="164" fontId="1" fillId="2" borderId="0" xfId="1" applyNumberFormat="1" applyFont="1" applyFill="1" applyBorder="1"/>
    <xf numFmtId="1" fontId="2" fillId="0" borderId="0" xfId="0" applyNumberFormat="1" applyFont="1"/>
    <xf numFmtId="164" fontId="2" fillId="4" borderId="0" xfId="1" applyNumberFormat="1" applyFont="1" applyFill="1"/>
    <xf numFmtId="167" fontId="0" fillId="0" borderId="0" xfId="2" applyNumberFormat="1" applyFont="1" applyFill="1"/>
    <xf numFmtId="167" fontId="0" fillId="0" borderId="0" xfId="2" applyNumberFormat="1" applyFont="1" applyBorder="1"/>
    <xf numFmtId="164" fontId="0" fillId="0" borderId="0" xfId="1" applyNumberFormat="1" applyFont="1" applyBorder="1"/>
    <xf numFmtId="44" fontId="0" fillId="0" borderId="0" xfId="2" applyFont="1" applyBorder="1"/>
    <xf numFmtId="43" fontId="0" fillId="0" borderId="0" xfId="1" applyFont="1" applyBorder="1"/>
    <xf numFmtId="164" fontId="2" fillId="0" borderId="0" xfId="1" applyNumberFormat="1" applyFont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Data...2260352604</v>
        <stp/>
        <stp>BDP|16979732917588998185</stp>
        <tr r="D21" s="15"/>
      </tp>
      <tp t="s">
        <v>#N/A Requesting Data...2848755752</v>
        <stp/>
        <stp>BDP|12403179917693826887</stp>
        <tr r="D16" s="15"/>
      </tp>
      <tp t="s">
        <v>#N/A Requesting Data...2568051142</v>
        <stp/>
        <stp>BDP|13802487996667096777</stp>
        <tr r="D5" s="15"/>
      </tp>
      <tp t="s">
        <v>#N/A Requesting Data...4286004857</v>
        <stp/>
        <stp>BDP|14359912411117167418</stp>
        <tr r="D17" s="15"/>
      </tp>
      <tp t="s">
        <v>#N/A Requesting Data...2792943257</v>
        <stp/>
        <stp>BDP|16104273721639536334</stp>
        <tr r="D3" s="15"/>
      </tp>
      <tp t="s">
        <v>#N/A Requesting Data...2723828672</v>
        <stp/>
        <stp>BDP|14828666504938016747</stp>
        <tr r="D20" s="15"/>
      </tp>
      <tp t="s">
        <v>#N/A Requesting Data...3072831082</v>
        <stp/>
        <stp>BDP|18145822242733990034</stp>
        <tr r="D9" s="15"/>
      </tp>
      <tp t="s">
        <v>#N/A Requesting Data...1843679924</v>
        <stp/>
        <stp>BDP|13844576125257503414</stp>
        <tr r="D8" s="15"/>
      </tp>
      <tp t="s">
        <v>#N/A Requesting Data...1700566156</v>
        <stp/>
        <stp>BDP|18413969972466856796</stp>
        <tr r="D2" s="15"/>
      </tp>
      <tp t="s">
        <v>#N/A Requesting Data...1593432495</v>
        <stp/>
        <stp>BDP|13455537824353049364</stp>
        <tr r="D12" s="15"/>
      </tp>
    </main>
    <main first="bofaddin.rtdserver">
      <tp>
        <v>47</v>
        <stp/>
        <stp>BDP|948859565122800664|22</stp>
        <stp>UKEZ5 Comdty</stp>
        <stp>LAST_PRICE</stp>
        <tr r="B11" s="4"/>
      </tp>
      <tp>
        <v>70.34</v>
        <stp/>
        <stp>BDP|16697128797627650473|22</stp>
        <stp>MZBZ5 Comdty</stp>
        <stp>LAST_PRICE</stp>
        <tr r="B10" s="4"/>
      </tp>
      <tp t="s">
        <v>#N/A Requesting Data...2653834662</v>
        <stp/>
        <stp>BDP|8604852293206120269</stp>
        <tr r="D23" s="15"/>
      </tp>
      <tp>
        <v>2.08</v>
        <stp/>
        <stp>BDP|13259060989212145144|22</stp>
        <stp>GBPAUD Curncy</stp>
        <stp>LAST_PRICE</stp>
        <tr r="B15" s="4"/>
      </tp>
      <tp t="s">
        <v>#N/A Requesting Data...3239323588</v>
        <stp/>
        <stp>BDP|7826056829348719513</stp>
        <tr r="D19" s="15"/>
      </tp>
      <tp t="s">
        <v>#N/A Requesting Data...4056445728</v>
        <stp/>
        <stp>BDP|3231585390617975197</stp>
        <tr r="D11" s="15"/>
      </tp>
      <tp t="s">
        <v>#N/A Requesting Data...3067026784</v>
        <stp/>
        <stp>BDP|4866458148699870719</stp>
        <tr r="D10" s="15"/>
      </tp>
      <tp t="s">
        <v>#N/A Requesting Data...2386202124</v>
        <stp/>
        <stp>BQL|7387239321953628093</stp>
        <tr r="A1" s="7"/>
      </tp>
      <tp t="s">
        <v>#N/A Requesting Data...2283020797</v>
        <stp/>
        <stp>BDP|4878437144148086840</stp>
        <tr r="D7" s="15"/>
      </tp>
      <tp t="s">
        <v>#N/A Requesting Data...1920539065</v>
        <stp/>
        <stp>BDP|8162082263572445850</stp>
        <tr r="D6" s="15"/>
      </tp>
      <tp t="s">
        <v>#N/A Requesting Data...2756647540</v>
        <stp/>
        <stp>BDP|8987876146122022215</stp>
        <tr r="D22" s="15"/>
      </tp>
      <tp t="s">
        <v>#N/A Requesting Data...3448956843</v>
        <stp/>
        <stp>BDP|4375994790395777538</stp>
        <tr r="D18" s="15"/>
      </tp>
      <tp t="s">
        <v>#N/A Requesting Data...3267002941</v>
        <stp/>
        <stp>BDP|7935035926041233149</stp>
        <tr r="D15" s="15"/>
      </tp>
    </main>
    <main first="bofaddin.rtdserver">
      <tp>
        <v>57.75</v>
        <stp/>
        <stp>BDP|1337230446152007068|22</stp>
        <stp>NZUSSPOT Index</stp>
        <stp>LAST_PRICE</stp>
        <tr r="B9" s="4"/>
      </tp>
      <tp t="s">
        <v>#N/A Requesting Data...1552366747</v>
        <stp/>
        <stp>BDP|3389221734255434733</stp>
        <tr r="D24" s="15"/>
      </tp>
      <tp t="s">
        <v>#N/A Requesting Data...2876598666</v>
        <stp/>
        <stp>BDP|9243568664143696979</stp>
        <tr r="D4" s="15"/>
      </tp>
      <tp t="s">
        <v>#N/A Requesting Data...3835592381</v>
        <stp/>
        <stp>BDP|8730420369461293879</stp>
        <tr r="D14" s="15"/>
      </tp>
      <tp>
        <v>1.7928200000000001</v>
        <stp/>
        <stp>BDP|11560996371103908644|22</stp>
        <stp>EURAUD Curncy</stp>
        <stp>LAST_PRICE</stp>
        <tr r="B16" s="4"/>
      </tp>
    </main>
    <main first="bofaddin.rtdserver">
      <tp t="s">
        <v>#N/A Requesting Data...3016083355</v>
        <stp/>
        <stp>BQL|163553232832318733</stp>
        <tr r="A1" s="16"/>
      </tp>
      <tp t="s">
        <v>#N/A Requesting Data...3989694478</v>
        <stp/>
        <stp>BDP|374378588517601785</stp>
        <tr r="D13" s="1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volatileDependencies" Target="volatileDependenci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Sam_Analysis/Carbon/Sam_Daily%20CEF%20(4).xlsm" TargetMode="External"/><Relationship Id="rId1" Type="http://schemas.openxmlformats.org/officeDocument/2006/relationships/externalLinkPath" Target="https://attungacapital.sharepoint.com/Attunga/Shared%20Documents/Sam_Analysis/Carbon/Sam_Daily%20CEF%20(4)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Sam_Analysis/Carbon/Sam_Daily%20COF.xlsm" TargetMode="External"/><Relationship Id="rId1" Type="http://schemas.openxmlformats.org/officeDocument/2006/relationships/externalLinkPath" Target="https://attungacapital.sharepoint.com/Attunga/Shared%20Documents/Sam_Analysis/Carbon/Sam_Daily%20COF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Operations/CEF%20-%20Settlements%20Summary.xlsm" TargetMode="External"/><Relationship Id="rId1" Type="http://schemas.openxmlformats.org/officeDocument/2006/relationships/externalLinkPath" Target="https://attungacapital.sharepoint.com/Attunga/Shared%20Documents/Operations/CEF%20-%20Settlements%20Summar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oker_Reval"/>
      <sheetName val="ACCU_Holdings"/>
      <sheetName val="Cash &amp; FX_Sam"/>
      <sheetName val="Cash Flows"/>
      <sheetName val="Sheet1"/>
      <sheetName val="Monthly_MTM"/>
      <sheetName val="Daily_MTM"/>
      <sheetName val="Daily_MTM_live"/>
      <sheetName val="UKA_Options"/>
      <sheetName val="ACCU_Options"/>
      <sheetName val="EUA_Options"/>
      <sheetName val="NZ_Options"/>
      <sheetName val="CCA_Options"/>
      <sheetName val="RGGI_Options"/>
      <sheetName val="Known Mkt Options"/>
      <sheetName val="NZU Trade"/>
      <sheetName val="Option Sigma"/>
      <sheetName val="ACCU Data"/>
      <sheetName val="NZU Data"/>
      <sheetName val="LGC_Spot"/>
    </sheetNames>
    <sheetDataSet>
      <sheetData sheetId="0">
        <row r="2">
          <cell r="D2" t="str">
            <v>Product</v>
          </cell>
          <cell r="E2" t="str">
            <v>Prior Price</v>
          </cell>
          <cell r="F2" t="str">
            <v>Price</v>
          </cell>
          <cell r="G2" t="str">
            <v>Broker Premium</v>
          </cell>
          <cell r="H2" t="str">
            <v>Prior_Reval</v>
          </cell>
          <cell r="I2" t="str">
            <v>Broker_Reval</v>
          </cell>
          <cell r="J2" t="str">
            <v>Country / Project'</v>
          </cell>
          <cell r="K2" t="str">
            <v>Method</v>
          </cell>
          <cell r="L2" t="str">
            <v>Vintage</v>
          </cell>
          <cell r="M2" t="str">
            <v>Qty</v>
          </cell>
        </row>
        <row r="3">
          <cell r="D3" t="str">
            <v>IC Hydro</v>
          </cell>
          <cell r="E3">
            <v>4.7</v>
          </cell>
          <cell r="F3">
            <v>4.7</v>
          </cell>
          <cell r="G3">
            <v>1</v>
          </cell>
          <cell r="H3">
            <v>4.7</v>
          </cell>
          <cell r="I3">
            <v>4.7</v>
          </cell>
          <cell r="J3" t="str">
            <v>Cote d'Ivoire</v>
          </cell>
          <cell r="K3" t="str">
            <v>Hydro</v>
          </cell>
          <cell r="L3">
            <v>2021</v>
          </cell>
          <cell r="M3">
            <v>99856</v>
          </cell>
        </row>
        <row r="4">
          <cell r="D4" t="str">
            <v>Sumatra</v>
          </cell>
          <cell r="E4">
            <v>17.75</v>
          </cell>
          <cell r="F4">
            <v>17.75</v>
          </cell>
          <cell r="G4">
            <v>1</v>
          </cell>
          <cell r="H4">
            <v>17.75</v>
          </cell>
          <cell r="I4">
            <v>17.75</v>
          </cell>
          <cell r="J4" t="str">
            <v>Indonesia</v>
          </cell>
          <cell r="K4" t="str">
            <v>ARR;WRC</v>
          </cell>
          <cell r="L4">
            <v>2019</v>
          </cell>
          <cell r="M4">
            <v>380</v>
          </cell>
        </row>
        <row r="5">
          <cell r="D5" t="str">
            <v>GEO spot</v>
          </cell>
          <cell r="E5">
            <v>0</v>
          </cell>
          <cell r="F5"/>
          <cell r="G5">
            <v>1</v>
          </cell>
          <cell r="H5">
            <v>0</v>
          </cell>
          <cell r="I5">
            <v>0</v>
          </cell>
          <cell r="J5" t="str">
            <v>India</v>
          </cell>
          <cell r="K5" t="str">
            <v>Solar</v>
          </cell>
          <cell r="L5">
            <v>2020</v>
          </cell>
          <cell r="M5">
            <v>0</v>
          </cell>
        </row>
        <row r="6">
          <cell r="D6" t="str">
            <v>Mai Ndombe</v>
          </cell>
          <cell r="E6">
            <v>6.5</v>
          </cell>
          <cell r="F6">
            <v>5.75</v>
          </cell>
          <cell r="G6">
            <v>1</v>
          </cell>
          <cell r="H6">
            <v>6.5</v>
          </cell>
          <cell r="I6">
            <v>5.75</v>
          </cell>
          <cell r="J6" t="str">
            <v>Congo</v>
          </cell>
          <cell r="K6" t="str">
            <v>REDD</v>
          </cell>
          <cell r="L6">
            <v>2019</v>
          </cell>
          <cell r="M6">
            <v>0</v>
          </cell>
        </row>
        <row r="7">
          <cell r="D7" t="str">
            <v>NGEO spot</v>
          </cell>
          <cell r="E7">
            <v>0.24</v>
          </cell>
          <cell r="F7"/>
          <cell r="G7">
            <v>1</v>
          </cell>
          <cell r="H7">
            <v>0.24</v>
          </cell>
          <cell r="I7">
            <v>0</v>
          </cell>
          <cell r="J7" t="str">
            <v>China</v>
          </cell>
          <cell r="K7" t="str">
            <v>ARR</v>
          </cell>
          <cell r="L7">
            <v>2016</v>
          </cell>
          <cell r="M7">
            <v>0</v>
          </cell>
        </row>
        <row r="8">
          <cell r="D8" t="str">
            <v>Kariba</v>
          </cell>
          <cell r="E8">
            <v>0.24</v>
          </cell>
          <cell r="F8">
            <v>0.24</v>
          </cell>
          <cell r="G8">
            <v>1</v>
          </cell>
          <cell r="H8">
            <v>0.24</v>
          </cell>
          <cell r="I8">
            <v>0.24</v>
          </cell>
          <cell r="J8" t="str">
            <v>Zimbabwe</v>
          </cell>
          <cell r="K8" t="str">
            <v>REDD</v>
          </cell>
          <cell r="L8">
            <v>2016</v>
          </cell>
          <cell r="M8">
            <v>2395</v>
          </cell>
        </row>
        <row r="9">
          <cell r="D9" t="str">
            <v>NGEO spot</v>
          </cell>
          <cell r="E9">
            <v>0.24</v>
          </cell>
          <cell r="F9"/>
          <cell r="G9">
            <v>1</v>
          </cell>
          <cell r="H9">
            <v>0.24</v>
          </cell>
          <cell r="I9">
            <v>0</v>
          </cell>
          <cell r="J9" t="str">
            <v>Brazil</v>
          </cell>
          <cell r="K9" t="str">
            <v>REDD</v>
          </cell>
          <cell r="L9">
            <v>2017</v>
          </cell>
          <cell r="M9">
            <v>0</v>
          </cell>
        </row>
        <row r="10">
          <cell r="D10" t="str">
            <v>NGEO spot</v>
          </cell>
          <cell r="E10">
            <v>0.24</v>
          </cell>
          <cell r="F10"/>
          <cell r="G10">
            <v>1</v>
          </cell>
          <cell r="H10">
            <v>0.24</v>
          </cell>
          <cell r="I10">
            <v>0</v>
          </cell>
          <cell r="J10" t="str">
            <v>Sth Card</v>
          </cell>
          <cell r="K10" t="str">
            <v>REDD</v>
          </cell>
          <cell r="L10">
            <v>2016</v>
          </cell>
          <cell r="M10">
            <v>0</v>
          </cell>
        </row>
        <row r="11">
          <cell r="D11" t="str">
            <v>NGEO spot</v>
          </cell>
          <cell r="E11">
            <v>0.24</v>
          </cell>
          <cell r="F11"/>
          <cell r="G11">
            <v>1</v>
          </cell>
          <cell r="H11">
            <v>0.24</v>
          </cell>
          <cell r="I11">
            <v>0</v>
          </cell>
          <cell r="J11" t="str">
            <v>China</v>
          </cell>
          <cell r="K11" t="str">
            <v>IFM</v>
          </cell>
          <cell r="L11">
            <v>2017</v>
          </cell>
          <cell r="M11">
            <v>0</v>
          </cell>
        </row>
        <row r="12">
          <cell r="D12" t="str">
            <v>NGEO spot</v>
          </cell>
          <cell r="E12">
            <v>0.24</v>
          </cell>
          <cell r="F12"/>
          <cell r="G12">
            <v>1</v>
          </cell>
          <cell r="H12">
            <v>0.24</v>
          </cell>
          <cell r="I12">
            <v>0</v>
          </cell>
          <cell r="J12" t="str">
            <v>Brazil</v>
          </cell>
          <cell r="K12" t="str">
            <v>REDD</v>
          </cell>
          <cell r="L12">
            <v>2016</v>
          </cell>
          <cell r="M12">
            <v>0</v>
          </cell>
        </row>
        <row r="13">
          <cell r="D13" t="str">
            <v>Delta Blue</v>
          </cell>
          <cell r="E13">
            <v>26</v>
          </cell>
          <cell r="F13">
            <v>26</v>
          </cell>
          <cell r="G13">
            <v>1.96</v>
          </cell>
          <cell r="H13">
            <v>26</v>
          </cell>
          <cell r="I13">
            <v>25.5</v>
          </cell>
          <cell r="J13" t="str">
            <v>Delta Blue</v>
          </cell>
          <cell r="K13" t="str">
            <v>ARR;WRC</v>
          </cell>
          <cell r="L13">
            <v>2016</v>
          </cell>
          <cell r="M13" t="str">
            <v/>
          </cell>
        </row>
        <row r="14">
          <cell r="D14" t="str">
            <v>Delta Blue</v>
          </cell>
          <cell r="E14">
            <v>27</v>
          </cell>
          <cell r="F14">
            <v>27</v>
          </cell>
          <cell r="G14">
            <v>1.96</v>
          </cell>
          <cell r="H14">
            <v>27</v>
          </cell>
          <cell r="I14">
            <v>26.5</v>
          </cell>
          <cell r="J14" t="str">
            <v>Delta Blue</v>
          </cell>
          <cell r="K14" t="str">
            <v>ARR;WRC</v>
          </cell>
          <cell r="L14">
            <v>2017</v>
          </cell>
          <cell r="M14" t="str">
            <v/>
          </cell>
        </row>
        <row r="15">
          <cell r="D15" t="str">
            <v>Delta Blue</v>
          </cell>
          <cell r="E15">
            <v>28</v>
          </cell>
          <cell r="F15">
            <v>28</v>
          </cell>
          <cell r="G15">
            <v>1.7632681564245809</v>
          </cell>
          <cell r="H15">
            <v>28</v>
          </cell>
          <cell r="I15">
            <v>27.5</v>
          </cell>
          <cell r="J15" t="str">
            <v>Delta Blue</v>
          </cell>
          <cell r="K15" t="str">
            <v>ARR;WRC</v>
          </cell>
          <cell r="L15">
            <v>2018</v>
          </cell>
          <cell r="M15" t="str">
            <v/>
          </cell>
        </row>
        <row r="16">
          <cell r="D16" t="str">
            <v>Delta Blue</v>
          </cell>
          <cell r="E16">
            <v>29</v>
          </cell>
          <cell r="F16">
            <v>29</v>
          </cell>
          <cell r="G16">
            <v>1.7632681564245809</v>
          </cell>
          <cell r="H16">
            <v>29</v>
          </cell>
          <cell r="I16">
            <v>28.5</v>
          </cell>
          <cell r="J16" t="str">
            <v>Delta Blue</v>
          </cell>
          <cell r="K16" t="str">
            <v>ARR;WRC</v>
          </cell>
          <cell r="L16">
            <v>2019</v>
          </cell>
          <cell r="M16">
            <v>0</v>
          </cell>
        </row>
        <row r="17">
          <cell r="D17" t="str">
            <v>Delta Blue</v>
          </cell>
          <cell r="E17">
            <v>30.5</v>
          </cell>
          <cell r="F17">
            <v>30.5</v>
          </cell>
          <cell r="G17">
            <v>1.7632681564245809</v>
          </cell>
          <cell r="H17">
            <v>30.5</v>
          </cell>
          <cell r="I17">
            <v>30</v>
          </cell>
          <cell r="J17" t="str">
            <v>Delta Blue</v>
          </cell>
          <cell r="K17" t="str">
            <v>ARR;WRC</v>
          </cell>
          <cell r="L17">
            <v>2020</v>
          </cell>
          <cell r="M17" t="str">
            <v/>
          </cell>
        </row>
        <row r="18">
          <cell r="D18" t="str">
            <v>Delta Blue</v>
          </cell>
          <cell r="E18">
            <v>32</v>
          </cell>
          <cell r="F18">
            <v>32</v>
          </cell>
          <cell r="G18">
            <v>1.7632681564245809</v>
          </cell>
          <cell r="H18">
            <v>32</v>
          </cell>
          <cell r="I18">
            <v>31.5</v>
          </cell>
          <cell r="J18" t="str">
            <v>Delta Blue</v>
          </cell>
          <cell r="K18" t="str">
            <v>ARR;WRC</v>
          </cell>
          <cell r="L18">
            <v>2021</v>
          </cell>
          <cell r="M18" t="str">
            <v/>
          </cell>
        </row>
        <row r="19">
          <cell r="G19"/>
          <cell r="H19" t="str">
            <v>Delta Blue</v>
          </cell>
          <cell r="I19" t="e">
            <v>#DIV/0!</v>
          </cell>
          <cell r="J19"/>
          <cell r="M19">
            <v>0</v>
          </cell>
        </row>
      </sheetData>
      <sheetData sheetId="1"/>
      <sheetData sheetId="2"/>
      <sheetData sheetId="3"/>
      <sheetData sheetId="4"/>
      <sheetData sheetId="5">
        <row r="33">
          <cell r="R33" t="str">
            <v>Market</v>
          </cell>
          <cell r="S33" t="str">
            <v>PnL (AUD)</v>
          </cell>
        </row>
        <row r="34">
          <cell r="R34" t="str">
            <v>VCM</v>
          </cell>
          <cell r="S34">
            <v>-109.91280403854991</v>
          </cell>
        </row>
        <row r="35">
          <cell r="R35" t="str">
            <v>EU</v>
          </cell>
          <cell r="S35">
            <v>0</v>
          </cell>
        </row>
        <row r="36">
          <cell r="R36" t="str">
            <v>UKA</v>
          </cell>
          <cell r="S36">
            <v>0</v>
          </cell>
        </row>
        <row r="37">
          <cell r="R37" t="str">
            <v>AUS</v>
          </cell>
          <cell r="S37">
            <v>0</v>
          </cell>
        </row>
        <row r="38">
          <cell r="R38" t="str">
            <v>LGC</v>
          </cell>
          <cell r="S38">
            <v>0</v>
          </cell>
        </row>
        <row r="39">
          <cell r="R39" t="str">
            <v>NZ</v>
          </cell>
          <cell r="S39">
            <v>-44875.173631483594</v>
          </cell>
        </row>
        <row r="40">
          <cell r="R40" t="str">
            <v>CCA</v>
          </cell>
          <cell r="S40">
            <v>0</v>
          </cell>
        </row>
        <row r="41">
          <cell r="R41" t="str">
            <v>RGGI</v>
          </cell>
          <cell r="S41">
            <v>0</v>
          </cell>
        </row>
        <row r="42">
          <cell r="R42" t="str">
            <v>FX</v>
          </cell>
          <cell r="S42">
            <v>0</v>
          </cell>
        </row>
        <row r="43">
          <cell r="R43" t="str">
            <v>Exchange PnL</v>
          </cell>
          <cell r="S43">
            <v>0</v>
          </cell>
        </row>
        <row r="46">
          <cell r="T46"/>
        </row>
        <row r="47">
          <cell r="R47"/>
          <cell r="S47" t="str">
            <v>Mkt Return</v>
          </cell>
          <cell r="T47" t="str">
            <v>Beta Portfolio Return</v>
          </cell>
          <cell r="U47" t="str">
            <v>FUM Return</v>
          </cell>
          <cell r="V47" t="str">
            <v>Alpha</v>
          </cell>
          <cell r="X47" t="str">
            <v>Market</v>
          </cell>
          <cell r="Y47" t="str">
            <v>Theoretical Weight</v>
          </cell>
          <cell r="Z47" t="str">
            <v>1% Move (Adj for FUM FX)</v>
          </cell>
          <cell r="AA47" t="str">
            <v>AUD Required Return</v>
          </cell>
          <cell r="AB47" t="str">
            <v>Required Delta</v>
          </cell>
          <cell r="AC47" t="str">
            <v>Current Delta</v>
          </cell>
          <cell r="AD47" t="str">
            <v>Actual Weight (% FUM)</v>
          </cell>
          <cell r="AE47" t="str">
            <v>Over / Under Weight</v>
          </cell>
        </row>
        <row r="48">
          <cell r="R48" t="str">
            <v>EU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X48" t="str">
            <v>EUA</v>
          </cell>
          <cell r="Y48">
            <v>0.16666666666666666</v>
          </cell>
          <cell r="Z48">
            <v>0</v>
          </cell>
          <cell r="AA48">
            <v>7398.9813242784376</v>
          </cell>
          <cell r="AB48" t="e">
            <v>#DIV/0!</v>
          </cell>
          <cell r="AC48">
            <v>-32</v>
          </cell>
          <cell r="AD48">
            <v>0</v>
          </cell>
          <cell r="AE48">
            <v>-0.16666666666666666</v>
          </cell>
        </row>
        <row r="49">
          <cell r="R49" t="str">
            <v>UK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X49" t="str">
            <v>UKA</v>
          </cell>
          <cell r="Y49">
            <v>0.16666666666666666</v>
          </cell>
          <cell r="Z49">
            <v>0</v>
          </cell>
          <cell r="AA49">
            <v>6406.5603177653911</v>
          </cell>
          <cell r="AB49" t="e">
            <v>#DIV/0!</v>
          </cell>
          <cell r="AC49">
            <v>17</v>
          </cell>
          <cell r="AD49">
            <v>0</v>
          </cell>
          <cell r="AE49">
            <v>-0.16666666666666666</v>
          </cell>
        </row>
        <row r="50">
          <cell r="R50" t="str">
            <v>ACCU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X50" t="str">
            <v>ACCU</v>
          </cell>
          <cell r="Y50">
            <v>0.16666666666666666</v>
          </cell>
          <cell r="Z50">
            <v>0.35499999999999998</v>
          </cell>
          <cell r="AA50">
            <v>13333.333333333332</v>
          </cell>
          <cell r="AB50">
            <v>37453.183520599247</v>
          </cell>
          <cell r="AC50">
            <v>32.255000000000003</v>
          </cell>
          <cell r="AD50">
            <v>0.1431315625</v>
          </cell>
          <cell r="AE50">
            <v>-2.3535104166666654E-2</v>
          </cell>
        </row>
        <row r="51">
          <cell r="R51"/>
          <cell r="S51"/>
          <cell r="T51"/>
          <cell r="U51"/>
          <cell r="V51"/>
          <cell r="X51" t="str">
            <v>RGGI</v>
          </cell>
          <cell r="Y51">
            <v>0.16700000000000001</v>
          </cell>
          <cell r="Z51">
            <v>0</v>
          </cell>
          <cell r="AA51">
            <v>13360</v>
          </cell>
          <cell r="AB51" t="e">
            <v>#DIV/0!</v>
          </cell>
          <cell r="AC51" t="e">
            <v>#NUM!</v>
          </cell>
          <cell r="AD51" t="e">
            <v>#NUM!</v>
          </cell>
          <cell r="AE51" t="e">
            <v>#NUM!</v>
          </cell>
        </row>
        <row r="52">
          <cell r="R52" t="str">
            <v>NZ</v>
          </cell>
          <cell r="S52">
            <v>-6.8143100511074417E-3</v>
          </cell>
          <cell r="T52">
            <v>-1.1357183418512402E-3</v>
          </cell>
          <cell r="U52">
            <v>-5.609396703935449E-3</v>
          </cell>
          <cell r="V52">
            <v>-4.473678362084209E-3</v>
          </cell>
          <cell r="X52" t="str">
            <v>NZU</v>
          </cell>
          <cell r="Y52">
            <v>0.16666666666666666</v>
          </cell>
          <cell r="Z52">
            <v>0</v>
          </cell>
          <cell r="AA52">
            <v>14514.841425357426</v>
          </cell>
          <cell r="AB52">
            <v>24896.812050355795</v>
          </cell>
          <cell r="AC52">
            <v>123.14339559429014</v>
          </cell>
          <cell r="AD52">
            <v>0</v>
          </cell>
          <cell r="AE52">
            <v>-0.16666666666666666</v>
          </cell>
        </row>
        <row r="53">
          <cell r="R53" t="str">
            <v>CCA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X53" t="str">
            <v>CCA</v>
          </cell>
          <cell r="Y53">
            <v>0.16666666666666666</v>
          </cell>
          <cell r="Z53">
            <v>0</v>
          </cell>
          <cell r="AA53">
            <v>8715.9999999999982</v>
          </cell>
          <cell r="AB53" t="e">
            <v>#DIV/0!</v>
          </cell>
          <cell r="AC53" t="e">
            <v>#VALUE!</v>
          </cell>
          <cell r="AD53" t="e">
            <v>#VALUE!</v>
          </cell>
          <cell r="AE53" t="e">
            <v>#VALUE!</v>
          </cell>
        </row>
        <row r="54">
          <cell r="X54" t="str">
            <v>VCM</v>
          </cell>
          <cell r="Y54"/>
          <cell r="AC54" t="str">
            <v>VCM</v>
          </cell>
          <cell r="AD54">
            <v>1.9112322166131256E-2</v>
          </cell>
          <cell r="AE54">
            <v>1.9112322166131256E-2</v>
          </cell>
        </row>
      </sheetData>
      <sheetData sheetId="6">
        <row r="3">
          <cell r="H3"/>
        </row>
        <row r="18">
          <cell r="H18"/>
        </row>
        <row r="19">
          <cell r="D19"/>
          <cell r="F19"/>
          <cell r="G19"/>
          <cell r="H19"/>
          <cell r="I19"/>
          <cell r="J19"/>
        </row>
        <row r="20">
          <cell r="D20"/>
          <cell r="F20"/>
          <cell r="G20"/>
          <cell r="H20"/>
          <cell r="I20"/>
          <cell r="J20"/>
        </row>
        <row r="21">
          <cell r="D21" t="str">
            <v>ACCU</v>
          </cell>
          <cell r="F21" t="str">
            <v>ACCU Generic</v>
          </cell>
          <cell r="H21">
            <v>5253</v>
          </cell>
          <cell r="I21">
            <v>35.65</v>
          </cell>
          <cell r="J21">
            <v>35.6</v>
          </cell>
        </row>
        <row r="22">
          <cell r="D22" t="str">
            <v>ACCU</v>
          </cell>
          <cell r="F22" t="str">
            <v>ACCU NoAD</v>
          </cell>
          <cell r="H22">
            <v>15000</v>
          </cell>
          <cell r="I22">
            <v>35.65</v>
          </cell>
          <cell r="J22">
            <v>35.5</v>
          </cell>
        </row>
        <row r="23">
          <cell r="D23" t="str">
            <v>ACCU</v>
          </cell>
          <cell r="F23" t="str">
            <v>ACCU HIR</v>
          </cell>
          <cell r="H23">
            <v>12002</v>
          </cell>
          <cell r="I23">
            <v>35.65</v>
          </cell>
          <cell r="J23">
            <v>35.6</v>
          </cell>
        </row>
        <row r="24">
          <cell r="D24" t="str">
            <v>ACCU</v>
          </cell>
          <cell r="F24" t="str">
            <v>ACCU Affo</v>
          </cell>
          <cell r="H24">
            <v>0</v>
          </cell>
          <cell r="I24">
            <v>51</v>
          </cell>
          <cell r="J24">
            <v>51</v>
          </cell>
        </row>
        <row r="25">
          <cell r="H25"/>
          <cell r="I25"/>
          <cell r="J25"/>
        </row>
        <row r="26">
          <cell r="H26"/>
          <cell r="I26"/>
          <cell r="J26"/>
        </row>
        <row r="27">
          <cell r="D27" t="str">
            <v>ACCU</v>
          </cell>
          <cell r="F27" t="str">
            <v>ACCU Mar26</v>
          </cell>
          <cell r="H27">
            <v>0</v>
          </cell>
          <cell r="I27">
            <v>36.15</v>
          </cell>
          <cell r="J27">
            <v>36.150001525878906</v>
          </cell>
        </row>
        <row r="28">
          <cell r="H28"/>
          <cell r="I28"/>
          <cell r="J28"/>
        </row>
        <row r="29">
          <cell r="H29"/>
          <cell r="I29"/>
          <cell r="J29"/>
        </row>
        <row r="30">
          <cell r="H30"/>
          <cell r="I30"/>
          <cell r="J30"/>
        </row>
        <row r="31">
          <cell r="H31"/>
          <cell r="I31"/>
          <cell r="J31"/>
        </row>
        <row r="32">
          <cell r="H32"/>
          <cell r="I32"/>
          <cell r="J32"/>
        </row>
        <row r="33">
          <cell r="H33"/>
          <cell r="I33"/>
          <cell r="J33"/>
        </row>
        <row r="34">
          <cell r="H34"/>
          <cell r="I34"/>
          <cell r="J34"/>
        </row>
        <row r="35">
          <cell r="H35"/>
          <cell r="I35"/>
          <cell r="J35"/>
        </row>
        <row r="36">
          <cell r="H36"/>
          <cell r="I36"/>
          <cell r="J36"/>
        </row>
        <row r="37">
          <cell r="D37"/>
          <cell r="F37"/>
          <cell r="G37"/>
          <cell r="H37"/>
          <cell r="I37"/>
          <cell r="J37"/>
        </row>
        <row r="38">
          <cell r="D38"/>
          <cell r="F38"/>
          <cell r="G38"/>
          <cell r="H38"/>
          <cell r="I38"/>
          <cell r="J38"/>
        </row>
        <row r="39">
          <cell r="F39" t="str">
            <v>LGC Spot</v>
          </cell>
          <cell r="H39">
            <v>0</v>
          </cell>
          <cell r="I39">
            <v>23</v>
          </cell>
          <cell r="J39">
            <v>23</v>
          </cell>
        </row>
        <row r="40">
          <cell r="H40"/>
          <cell r="I40"/>
          <cell r="J40"/>
        </row>
        <row r="41">
          <cell r="D41" t="str">
            <v>LGC</v>
          </cell>
          <cell r="F41" t="str">
            <v>LGC Cal27</v>
          </cell>
          <cell r="H41">
            <v>25000</v>
          </cell>
          <cell r="I41">
            <v>13.5</v>
          </cell>
          <cell r="J41">
            <v>13.5</v>
          </cell>
        </row>
        <row r="42">
          <cell r="H42"/>
          <cell r="I42"/>
          <cell r="J42"/>
        </row>
        <row r="43">
          <cell r="H43"/>
          <cell r="I43"/>
          <cell r="J43"/>
        </row>
        <row r="44">
          <cell r="H44"/>
          <cell r="I44"/>
          <cell r="J44"/>
        </row>
        <row r="45">
          <cell r="D45"/>
          <cell r="F45"/>
          <cell r="G45"/>
          <cell r="H45"/>
          <cell r="I45"/>
          <cell r="J45"/>
        </row>
        <row r="46">
          <cell r="H46"/>
          <cell r="I46"/>
          <cell r="J46"/>
        </row>
        <row r="47">
          <cell r="D47" t="str">
            <v>NZU</v>
          </cell>
          <cell r="F47" t="str">
            <v>NZU Spot</v>
          </cell>
          <cell r="G47"/>
          <cell r="H47">
            <v>50000</v>
          </cell>
          <cell r="I47">
            <v>58.6</v>
          </cell>
          <cell r="J47">
            <v>58.3</v>
          </cell>
        </row>
        <row r="48">
          <cell r="H48"/>
          <cell r="I48"/>
          <cell r="J48"/>
        </row>
        <row r="49">
          <cell r="D49" t="str">
            <v>NZU</v>
          </cell>
          <cell r="F49" t="str">
            <v>NZU May 26</v>
          </cell>
          <cell r="H49">
            <v>55000</v>
          </cell>
          <cell r="I49">
            <v>60</v>
          </cell>
          <cell r="J49">
            <v>59.5</v>
          </cell>
        </row>
        <row r="50">
          <cell r="H50"/>
          <cell r="I50"/>
          <cell r="J50"/>
        </row>
        <row r="51">
          <cell r="H51"/>
          <cell r="I51"/>
          <cell r="J51"/>
        </row>
        <row r="52">
          <cell r="H52"/>
          <cell r="I52"/>
          <cell r="J52"/>
        </row>
        <row r="53">
          <cell r="H53"/>
          <cell r="I53"/>
          <cell r="J53"/>
        </row>
        <row r="54">
          <cell r="D54" t="str">
            <v>NZU</v>
          </cell>
          <cell r="F54" t="str">
            <v>NZU 55P Nov25</v>
          </cell>
          <cell r="H54">
            <v>-50000</v>
          </cell>
          <cell r="I54">
            <v>2.7795422528879996</v>
          </cell>
          <cell r="J54">
            <v>3.0370340437945451</v>
          </cell>
        </row>
        <row r="55">
          <cell r="H55"/>
          <cell r="I55"/>
          <cell r="J55"/>
        </row>
        <row r="56">
          <cell r="H56"/>
          <cell r="I56"/>
          <cell r="J56"/>
        </row>
        <row r="57">
          <cell r="H57"/>
          <cell r="I57"/>
          <cell r="J57"/>
        </row>
        <row r="58">
          <cell r="H58"/>
          <cell r="I58"/>
          <cell r="J58"/>
        </row>
        <row r="59">
          <cell r="H59"/>
          <cell r="I59"/>
          <cell r="J59"/>
        </row>
        <row r="60">
          <cell r="H60"/>
        </row>
        <row r="61">
          <cell r="H61"/>
        </row>
        <row r="62">
          <cell r="H62"/>
        </row>
        <row r="63">
          <cell r="H63"/>
        </row>
        <row r="64">
          <cell r="H64"/>
        </row>
        <row r="65">
          <cell r="H65"/>
        </row>
        <row r="66">
          <cell r="H66"/>
        </row>
        <row r="67">
          <cell r="H67"/>
        </row>
      </sheetData>
      <sheetData sheetId="7">
        <row r="1">
          <cell r="R1" t="str">
            <v>Currency</v>
          </cell>
        </row>
        <row r="2">
          <cell r="I2"/>
          <cell r="J2"/>
          <cell r="R2" t="str">
            <v>Today</v>
          </cell>
        </row>
        <row r="3">
          <cell r="I3"/>
          <cell r="J3"/>
          <cell r="Q3" t="str">
            <v>USDAUD</v>
          </cell>
          <cell r="R3">
            <v>1.5306999999999999</v>
          </cell>
        </row>
        <row r="4">
          <cell r="I4"/>
          <cell r="J4"/>
          <cell r="Q4" t="str">
            <v>EURAUD</v>
          </cell>
          <cell r="R4">
            <v>1.7939700000000001</v>
          </cell>
        </row>
        <row r="5">
          <cell r="I5"/>
          <cell r="J5"/>
          <cell r="Q5" t="str">
            <v>NZDAUD</v>
          </cell>
          <cell r="R5">
            <v>0.91849999999999998</v>
          </cell>
        </row>
        <row r="6">
          <cell r="I6"/>
          <cell r="J6"/>
          <cell r="Q6" t="str">
            <v>NZDUSD</v>
          </cell>
          <cell r="R6">
            <v>0.60009999999999997</v>
          </cell>
        </row>
        <row r="7">
          <cell r="I7"/>
          <cell r="J7"/>
          <cell r="Q7" t="str">
            <v>GBPAUD</v>
          </cell>
          <cell r="R7">
            <v>2.0808</v>
          </cell>
        </row>
        <row r="8">
          <cell r="I8"/>
          <cell r="J8"/>
          <cell r="Q8" t="str">
            <v>GBPEUR</v>
          </cell>
          <cell r="R8">
            <v>1.1597999999999999</v>
          </cell>
        </row>
        <row r="9">
          <cell r="I9"/>
          <cell r="J9"/>
          <cell r="R9">
            <v>1</v>
          </cell>
        </row>
        <row r="10">
          <cell r="I10"/>
          <cell r="J10"/>
        </row>
        <row r="11">
          <cell r="I11"/>
          <cell r="J11"/>
        </row>
        <row r="12">
          <cell r="I12"/>
          <cell r="J12"/>
        </row>
        <row r="13">
          <cell r="F13"/>
          <cell r="G13"/>
          <cell r="H13"/>
          <cell r="I13"/>
          <cell r="J13"/>
        </row>
        <row r="14">
          <cell r="I14"/>
          <cell r="J14"/>
        </row>
        <row r="15">
          <cell r="I15"/>
          <cell r="J15"/>
        </row>
        <row r="16">
          <cell r="I16"/>
          <cell r="J16"/>
        </row>
        <row r="17">
          <cell r="I17"/>
          <cell r="J17"/>
        </row>
        <row r="18">
          <cell r="I18"/>
          <cell r="J18"/>
          <cell r="R18">
            <v>35.5</v>
          </cell>
        </row>
        <row r="19">
          <cell r="F19"/>
          <cell r="G19"/>
          <cell r="H19"/>
          <cell r="I19"/>
          <cell r="J19"/>
        </row>
        <row r="20">
          <cell r="F20" t="str">
            <v/>
          </cell>
          <cell r="G20" t="str">
            <v/>
          </cell>
          <cell r="H20" t="str">
            <v/>
          </cell>
          <cell r="I20" t="str">
            <v/>
          </cell>
          <cell r="J20"/>
          <cell r="R20">
            <v>35.5</v>
          </cell>
        </row>
        <row r="21">
          <cell r="F21" t="str">
            <v>ACCU Generic</v>
          </cell>
          <cell r="G21" t="str">
            <v/>
          </cell>
          <cell r="H21">
            <v>5253</v>
          </cell>
          <cell r="I21">
            <v>35.6</v>
          </cell>
          <cell r="J21">
            <v>35.5</v>
          </cell>
        </row>
        <row r="22">
          <cell r="F22" t="str">
            <v>ACCU NoAD</v>
          </cell>
          <cell r="G22" t="str">
            <v/>
          </cell>
          <cell r="H22">
            <v>15000</v>
          </cell>
          <cell r="I22">
            <v>35.5</v>
          </cell>
          <cell r="J22">
            <v>35.5</v>
          </cell>
        </row>
        <row r="23">
          <cell r="F23" t="str">
            <v>ACCU HIR</v>
          </cell>
          <cell r="G23" t="str">
            <v/>
          </cell>
          <cell r="H23">
            <v>12002</v>
          </cell>
          <cell r="I23">
            <v>35.6</v>
          </cell>
          <cell r="J23">
            <v>35.5</v>
          </cell>
        </row>
        <row r="24">
          <cell r="F24" t="str">
            <v>ACCU Affo</v>
          </cell>
          <cell r="G24" t="str">
            <v/>
          </cell>
          <cell r="H24" t="str">
            <v/>
          </cell>
          <cell r="I24">
            <v>51</v>
          </cell>
          <cell r="J24">
            <v>51</v>
          </cell>
        </row>
        <row r="25">
          <cell r="F25" t="str">
            <v/>
          </cell>
          <cell r="G25" t="str">
            <v/>
          </cell>
          <cell r="H25" t="str">
            <v/>
          </cell>
          <cell r="I25" t="str">
            <v/>
          </cell>
          <cell r="J25"/>
        </row>
        <row r="26">
          <cell r="F26" t="str">
            <v/>
          </cell>
          <cell r="G26" t="str">
            <v/>
          </cell>
          <cell r="H26" t="str">
            <v/>
          </cell>
          <cell r="I26" t="str">
            <v/>
          </cell>
          <cell r="J26"/>
        </row>
        <row r="27">
          <cell r="F27" t="str">
            <v>ACCU Mar26</v>
          </cell>
          <cell r="G27" t="str">
            <v/>
          </cell>
          <cell r="H27" t="str">
            <v/>
          </cell>
          <cell r="I27">
            <v>36.150001525878906</v>
          </cell>
          <cell r="J27">
            <v>36.15</v>
          </cell>
        </row>
        <row r="28">
          <cell r="F28" t="str">
            <v/>
          </cell>
          <cell r="G28" t="str">
            <v/>
          </cell>
          <cell r="H28" t="str">
            <v/>
          </cell>
          <cell r="I28" t="str">
            <v/>
          </cell>
          <cell r="J28"/>
        </row>
        <row r="29">
          <cell r="F29" t="str">
            <v/>
          </cell>
          <cell r="G29" t="str">
            <v/>
          </cell>
          <cell r="H29" t="str">
            <v/>
          </cell>
          <cell r="I29">
            <v>34.578882364202165</v>
          </cell>
          <cell r="J29">
            <v>34.578882364202165</v>
          </cell>
        </row>
        <row r="30">
          <cell r="F30" t="str">
            <v/>
          </cell>
          <cell r="G30" t="str">
            <v/>
          </cell>
          <cell r="H30" t="str">
            <v/>
          </cell>
          <cell r="I30">
            <v>34.578882364202165</v>
          </cell>
          <cell r="J30">
            <v>34.578882364202165</v>
          </cell>
        </row>
        <row r="31">
          <cell r="I31"/>
          <cell r="J31"/>
        </row>
        <row r="32">
          <cell r="F32" t="str">
            <v/>
          </cell>
          <cell r="G32" t="str">
            <v/>
          </cell>
          <cell r="H32" t="str">
            <v/>
          </cell>
          <cell r="I32" t="str">
            <v/>
          </cell>
          <cell r="J32"/>
        </row>
        <row r="33">
          <cell r="F33" t="str">
            <v/>
          </cell>
          <cell r="G33" t="str">
            <v/>
          </cell>
          <cell r="H33" t="str">
            <v/>
          </cell>
          <cell r="I33" t="str">
            <v/>
          </cell>
          <cell r="J33"/>
        </row>
        <row r="34">
          <cell r="I34"/>
          <cell r="J34"/>
        </row>
        <row r="35">
          <cell r="F35" t="str">
            <v/>
          </cell>
          <cell r="G35" t="str">
            <v/>
          </cell>
          <cell r="H35" t="str">
            <v/>
          </cell>
          <cell r="I35" t="str">
            <v/>
          </cell>
          <cell r="J35"/>
        </row>
        <row r="36">
          <cell r="F36" t="str">
            <v/>
          </cell>
          <cell r="G36" t="str">
            <v/>
          </cell>
          <cell r="H36" t="str">
            <v/>
          </cell>
          <cell r="I36" t="str">
            <v/>
          </cell>
          <cell r="J36"/>
        </row>
        <row r="37">
          <cell r="I37"/>
          <cell r="J37"/>
        </row>
        <row r="38">
          <cell r="F38" t="str">
            <v/>
          </cell>
          <cell r="G38" t="str">
            <v/>
          </cell>
          <cell r="H38" t="str">
            <v/>
          </cell>
          <cell r="I38" t="str">
            <v/>
          </cell>
          <cell r="J38"/>
        </row>
        <row r="39">
          <cell r="F39" t="str">
            <v>LGC Spot</v>
          </cell>
          <cell r="G39" t="str">
            <v/>
          </cell>
          <cell r="H39" t="str">
            <v/>
          </cell>
          <cell r="I39">
            <v>23</v>
          </cell>
          <cell r="J39">
            <v>31</v>
          </cell>
        </row>
        <row r="40">
          <cell r="F40" t="str">
            <v/>
          </cell>
          <cell r="G40" t="str">
            <v/>
          </cell>
          <cell r="H40" t="str">
            <v/>
          </cell>
          <cell r="I40" t="str">
            <v/>
          </cell>
          <cell r="J40"/>
        </row>
        <row r="41">
          <cell r="F41" t="str">
            <v>LGC Cal27</v>
          </cell>
          <cell r="G41" t="str">
            <v/>
          </cell>
          <cell r="H41">
            <v>25000</v>
          </cell>
          <cell r="I41">
            <v>13.5</v>
          </cell>
          <cell r="J41">
            <v>13.5</v>
          </cell>
        </row>
        <row r="42">
          <cell r="F42" t="str">
            <v/>
          </cell>
          <cell r="G42" t="str">
            <v/>
          </cell>
          <cell r="H42" t="str">
            <v/>
          </cell>
          <cell r="I42" t="str">
            <v/>
          </cell>
          <cell r="J42"/>
        </row>
        <row r="43">
          <cell r="F43" t="str">
            <v/>
          </cell>
          <cell r="G43" t="str">
            <v/>
          </cell>
          <cell r="H43" t="str">
            <v/>
          </cell>
          <cell r="I43" t="str">
            <v/>
          </cell>
          <cell r="J43"/>
        </row>
        <row r="44">
          <cell r="F44" t="str">
            <v/>
          </cell>
          <cell r="G44" t="str">
            <v/>
          </cell>
          <cell r="H44" t="str">
            <v/>
          </cell>
          <cell r="I44" t="str">
            <v/>
          </cell>
          <cell r="J44"/>
        </row>
        <row r="45">
          <cell r="F45" t="str">
            <v/>
          </cell>
          <cell r="G45" t="str">
            <v/>
          </cell>
          <cell r="H45" t="str">
            <v/>
          </cell>
          <cell r="I45" t="str">
            <v/>
          </cell>
          <cell r="J45"/>
        </row>
        <row r="46">
          <cell r="F46" t="str">
            <v/>
          </cell>
          <cell r="G46" t="str">
            <v/>
          </cell>
          <cell r="H46" t="str">
            <v/>
          </cell>
          <cell r="I46" t="str">
            <v/>
          </cell>
          <cell r="J46"/>
        </row>
        <row r="47">
          <cell r="F47" t="str">
            <v>NZU Spot</v>
          </cell>
          <cell r="G47" t="str">
            <v/>
          </cell>
          <cell r="H47">
            <v>50000</v>
          </cell>
          <cell r="I47">
            <v>58.3</v>
          </cell>
          <cell r="J47">
            <v>57.75</v>
          </cell>
        </row>
        <row r="48">
          <cell r="F48" t="str">
            <v/>
          </cell>
          <cell r="G48" t="str">
            <v/>
          </cell>
          <cell r="I48"/>
          <cell r="J48"/>
        </row>
        <row r="49">
          <cell r="F49" t="str">
            <v>NZU May 26</v>
          </cell>
          <cell r="G49" t="str">
            <v/>
          </cell>
          <cell r="H49">
            <v>55000</v>
          </cell>
          <cell r="I49">
            <v>59.5</v>
          </cell>
          <cell r="J49">
            <v>59.5</v>
          </cell>
        </row>
        <row r="50">
          <cell r="F50" t="str">
            <v/>
          </cell>
          <cell r="G50" t="str">
            <v/>
          </cell>
          <cell r="H50" t="str">
            <v/>
          </cell>
          <cell r="I50" t="str">
            <v/>
          </cell>
          <cell r="J50"/>
        </row>
        <row r="51">
          <cell r="F51" t="str">
            <v/>
          </cell>
          <cell r="G51" t="str">
            <v/>
          </cell>
          <cell r="H51" t="str">
            <v/>
          </cell>
          <cell r="I51" t="str">
            <v/>
          </cell>
          <cell r="J51"/>
        </row>
        <row r="52">
          <cell r="F52" t="str">
            <v/>
          </cell>
          <cell r="G52" t="str">
            <v/>
          </cell>
          <cell r="H52" t="str">
            <v/>
          </cell>
          <cell r="I52" t="str">
            <v/>
          </cell>
          <cell r="J52"/>
        </row>
        <row r="53">
          <cell r="F53" t="str">
            <v/>
          </cell>
          <cell r="G53" t="str">
            <v/>
          </cell>
          <cell r="H53" t="str">
            <v/>
          </cell>
          <cell r="I53" t="str">
            <v/>
          </cell>
          <cell r="J53"/>
        </row>
        <row r="54">
          <cell r="F54" t="str">
            <v>NZU 55P Nov25</v>
          </cell>
          <cell r="G54" t="str">
            <v/>
          </cell>
          <cell r="H54">
            <v>-50000</v>
          </cell>
          <cell r="I54">
            <v>3.0370340437945451</v>
          </cell>
          <cell r="J54">
            <v>3.1973285921328767</v>
          </cell>
        </row>
        <row r="55">
          <cell r="I55"/>
          <cell r="J55"/>
        </row>
        <row r="56">
          <cell r="F56" t="str">
            <v/>
          </cell>
          <cell r="G56" t="str">
            <v/>
          </cell>
          <cell r="H56" t="str">
            <v/>
          </cell>
          <cell r="I56" t="str">
            <v/>
          </cell>
          <cell r="J56"/>
        </row>
        <row r="57">
          <cell r="F57" t="str">
            <v/>
          </cell>
          <cell r="G57" t="str">
            <v/>
          </cell>
          <cell r="H57" t="str">
            <v/>
          </cell>
          <cell r="I57" t="str">
            <v/>
          </cell>
          <cell r="J57"/>
        </row>
        <row r="58">
          <cell r="F58" t="str">
            <v/>
          </cell>
          <cell r="G58" t="str">
            <v/>
          </cell>
          <cell r="H58" t="str">
            <v/>
          </cell>
          <cell r="I58" t="str">
            <v/>
          </cell>
          <cell r="J58"/>
        </row>
        <row r="59">
          <cell r="F59"/>
          <cell r="G59"/>
          <cell r="H59"/>
          <cell r="I59"/>
          <cell r="J59"/>
        </row>
        <row r="60">
          <cell r="I60"/>
          <cell r="J60"/>
        </row>
        <row r="61">
          <cell r="I61"/>
          <cell r="J61"/>
        </row>
        <row r="62">
          <cell r="F62"/>
          <cell r="G62"/>
          <cell r="H62"/>
          <cell r="I62"/>
          <cell r="J62"/>
        </row>
        <row r="63">
          <cell r="I63"/>
          <cell r="J63"/>
        </row>
        <row r="64">
          <cell r="I64"/>
          <cell r="J64"/>
        </row>
        <row r="65">
          <cell r="I65"/>
          <cell r="J65"/>
        </row>
        <row r="66">
          <cell r="I66"/>
          <cell r="J66"/>
        </row>
        <row r="67">
          <cell r="I67"/>
          <cell r="J67"/>
        </row>
        <row r="68">
          <cell r="I68"/>
          <cell r="J68"/>
        </row>
        <row r="69">
          <cell r="F69" t="str">
            <v/>
          </cell>
          <cell r="G69" t="str">
            <v/>
          </cell>
          <cell r="I69"/>
          <cell r="J69"/>
        </row>
        <row r="70">
          <cell r="F70" t="str">
            <v/>
          </cell>
          <cell r="G70" t="str">
            <v/>
          </cell>
          <cell r="H70" t="str">
            <v/>
          </cell>
          <cell r="I70" t="str">
            <v/>
          </cell>
          <cell r="J70"/>
        </row>
        <row r="71">
          <cell r="F71" t="str">
            <v/>
          </cell>
          <cell r="G71" t="str">
            <v/>
          </cell>
          <cell r="H71" t="str">
            <v/>
          </cell>
          <cell r="I71" t="str">
            <v/>
          </cell>
          <cell r="J71"/>
        </row>
        <row r="72">
          <cell r="F72">
            <v>1522</v>
          </cell>
          <cell r="G72">
            <v>2021</v>
          </cell>
          <cell r="H72">
            <v>99375</v>
          </cell>
          <cell r="I72">
            <v>1</v>
          </cell>
          <cell r="J72">
            <v>1</v>
          </cell>
        </row>
        <row r="73">
          <cell r="F73">
            <v>902</v>
          </cell>
          <cell r="G73">
            <v>2016</v>
          </cell>
          <cell r="H73">
            <v>2395</v>
          </cell>
          <cell r="I73">
            <v>0.24</v>
          </cell>
          <cell r="J73">
            <v>0.24</v>
          </cell>
        </row>
        <row r="74">
          <cell r="F74" t="str">
            <v/>
          </cell>
          <cell r="G74" t="str">
            <v/>
          </cell>
          <cell r="H74" t="str">
            <v/>
          </cell>
          <cell r="I74"/>
          <cell r="J74"/>
        </row>
        <row r="75">
          <cell r="F75" t="str">
            <v/>
          </cell>
          <cell r="G75" t="str">
            <v/>
          </cell>
          <cell r="H75" t="str">
            <v/>
          </cell>
          <cell r="I75"/>
          <cell r="J75"/>
        </row>
        <row r="76">
          <cell r="F76" t="str">
            <v/>
          </cell>
          <cell r="G76" t="str">
            <v/>
          </cell>
          <cell r="H76" t="str">
            <v/>
          </cell>
          <cell r="I76"/>
          <cell r="J76"/>
        </row>
        <row r="77">
          <cell r="F77" t="str">
            <v/>
          </cell>
          <cell r="G77" t="str">
            <v/>
          </cell>
          <cell r="H77" t="str">
            <v/>
          </cell>
          <cell r="I77"/>
          <cell r="J77"/>
        </row>
        <row r="78">
          <cell r="F78" t="str">
            <v/>
          </cell>
          <cell r="G78" t="str">
            <v/>
          </cell>
          <cell r="I78"/>
          <cell r="J78"/>
        </row>
        <row r="79">
          <cell r="F79" t="str">
            <v/>
          </cell>
          <cell r="G79" t="str">
            <v/>
          </cell>
          <cell r="H79" t="str">
            <v/>
          </cell>
          <cell r="I79"/>
          <cell r="J79"/>
        </row>
        <row r="80">
          <cell r="F80" t="str">
            <v/>
          </cell>
          <cell r="G80" t="str">
            <v/>
          </cell>
          <cell r="H80" t="str">
            <v/>
          </cell>
          <cell r="I80"/>
          <cell r="J80"/>
        </row>
      </sheetData>
      <sheetData sheetId="8">
        <row r="8">
          <cell r="C8" t="str">
            <v>UKA Dec25</v>
          </cell>
          <cell r="D8" t="str">
            <v>UKEZ5P 34.00 Comdty</v>
          </cell>
          <cell r="E8" t="str">
            <v>UKEZ5P 28.00 Comdty</v>
          </cell>
        </row>
        <row r="9">
          <cell r="C9"/>
          <cell r="D9"/>
          <cell r="E9"/>
          <cell r="F9"/>
          <cell r="G9"/>
        </row>
        <row r="10">
          <cell r="C10">
            <v>47.37</v>
          </cell>
          <cell r="D10">
            <v>0.71</v>
          </cell>
          <cell r="E10">
            <v>0.23</v>
          </cell>
          <cell r="F10"/>
          <cell r="G10"/>
        </row>
        <row r="11">
          <cell r="C11">
            <v>47.37</v>
          </cell>
          <cell r="D11">
            <v>0.69998022261818293</v>
          </cell>
          <cell r="E11">
            <v>0.22530807793393226</v>
          </cell>
          <cell r="F11"/>
          <cell r="G11"/>
          <cell r="H11"/>
        </row>
        <row r="12">
          <cell r="C12">
            <v>17000</v>
          </cell>
          <cell r="D12">
            <v>0</v>
          </cell>
          <cell r="E12">
            <v>0</v>
          </cell>
        </row>
      </sheetData>
      <sheetData sheetId="9">
        <row r="1">
          <cell r="A1" t="str">
            <v>Rate</v>
          </cell>
          <cell r="B1">
            <v>4.4999999999999998E-2</v>
          </cell>
        </row>
        <row r="2">
          <cell r="D2" t="str">
            <v>ACCU 30P Mar25</v>
          </cell>
          <cell r="E2" t="str">
            <v>ACCU 41C Mar25</v>
          </cell>
          <cell r="F2" t="str">
            <v>ACCU 33P Apr25</v>
          </cell>
          <cell r="G2" t="str">
            <v>ACCU Mar25</v>
          </cell>
          <cell r="H2" t="str">
            <v>ACCU Mar26</v>
          </cell>
          <cell r="I2"/>
          <cell r="J2"/>
          <cell r="K2" t="str">
            <v>ACCU Generic</v>
          </cell>
          <cell r="L2" t="str">
            <v>ACCU Affo</v>
          </cell>
          <cell r="M2" t="str">
            <v>ACCU NoAD</v>
          </cell>
          <cell r="N2" t="str">
            <v>ACCU HIR</v>
          </cell>
          <cell r="Q2" t="str">
            <v>ACCU 42C Jan25</v>
          </cell>
          <cell r="R2" t="str">
            <v>ACCU 42C Jan25</v>
          </cell>
          <cell r="T2" t="str">
            <v>ACCU 43C Feb25</v>
          </cell>
          <cell r="U2" t="str">
            <v>ACCU 43C Feb25</v>
          </cell>
          <cell r="W2" t="str">
            <v>ACCU 41C Mar25</v>
          </cell>
          <cell r="X2" t="str">
            <v>ACCU 40C Mar25</v>
          </cell>
          <cell r="Z2" t="str">
            <v>ACCU 34C Apr25</v>
          </cell>
          <cell r="AA2" t="str">
            <v>ACCU 32P Apr25</v>
          </cell>
          <cell r="AC2" t="str">
            <v>ACCU 25P May25</v>
          </cell>
          <cell r="AD2" t="str">
            <v>ACCU 32P May25</v>
          </cell>
          <cell r="AF2" t="str">
            <v>ACCU 31P Jul25</v>
          </cell>
          <cell r="AG2" t="str">
            <v>ACCU 48C Jul25</v>
          </cell>
          <cell r="AI2" t="str">
            <v>ACCU 38C Oct25</v>
          </cell>
          <cell r="AJ2" t="str">
            <v>ACCU 48C Oct25</v>
          </cell>
          <cell r="AL2" t="str">
            <v>ACCU 38C Nov25</v>
          </cell>
          <cell r="AM2" t="str">
            <v>ACCU 48C Nov25</v>
          </cell>
          <cell r="AO2" t="str">
            <v>ACCU 25P Dec25</v>
          </cell>
          <cell r="AP2" t="str">
            <v>ACCU 33P Dec25</v>
          </cell>
        </row>
        <row r="3">
          <cell r="D3">
            <v>30</v>
          </cell>
          <cell r="E3">
            <v>41</v>
          </cell>
          <cell r="F3">
            <v>33</v>
          </cell>
          <cell r="G3"/>
          <cell r="H3"/>
          <cell r="I3"/>
          <cell r="J3"/>
          <cell r="K3"/>
          <cell r="L3"/>
          <cell r="M3"/>
          <cell r="N3"/>
          <cell r="Q3">
            <v>42</v>
          </cell>
          <cell r="R3">
            <v>42</v>
          </cell>
          <cell r="T3">
            <v>43</v>
          </cell>
          <cell r="U3">
            <v>43</v>
          </cell>
          <cell r="W3">
            <v>41</v>
          </cell>
          <cell r="X3">
            <v>40</v>
          </cell>
          <cell r="Z3">
            <v>34</v>
          </cell>
          <cell r="AA3">
            <v>32</v>
          </cell>
          <cell r="AC3">
            <v>25</v>
          </cell>
          <cell r="AD3">
            <v>32</v>
          </cell>
          <cell r="AF3">
            <v>31</v>
          </cell>
          <cell r="AG3">
            <v>48</v>
          </cell>
          <cell r="AI3">
            <v>38</v>
          </cell>
          <cell r="AJ3">
            <v>48</v>
          </cell>
          <cell r="AL3">
            <v>38</v>
          </cell>
          <cell r="AM3">
            <v>48</v>
          </cell>
          <cell r="AO3">
            <v>25</v>
          </cell>
          <cell r="AP3">
            <v>33</v>
          </cell>
        </row>
        <row r="4">
          <cell r="D4">
            <v>0.28000000000000003</v>
          </cell>
          <cell r="E4">
            <v>0.28999999999999998</v>
          </cell>
          <cell r="F4">
            <v>0.28000000000000003</v>
          </cell>
          <cell r="G4"/>
          <cell r="H4"/>
          <cell r="I4"/>
          <cell r="J4"/>
          <cell r="K4"/>
          <cell r="L4"/>
          <cell r="M4"/>
          <cell r="N4"/>
          <cell r="Q4">
            <v>0.28999999999999998</v>
          </cell>
          <cell r="R4">
            <v>0.28999999999999998</v>
          </cell>
          <cell r="T4">
            <v>0.29349999999999998</v>
          </cell>
          <cell r="U4">
            <v>0.29349999999999998</v>
          </cell>
          <cell r="W4">
            <v>0.28999999999999998</v>
          </cell>
          <cell r="X4">
            <v>0.28999999999999998</v>
          </cell>
          <cell r="Z4">
            <v>0.28000000000000003</v>
          </cell>
          <cell r="AA4">
            <v>0.28000000000000003</v>
          </cell>
          <cell r="AC4">
            <v>0.28000000000000003</v>
          </cell>
          <cell r="AD4">
            <v>0.28000000000000003</v>
          </cell>
          <cell r="AF4">
            <v>0.28000000000000003</v>
          </cell>
          <cell r="AG4">
            <v>0.28000000000000003</v>
          </cell>
          <cell r="AH4"/>
          <cell r="AI4">
            <v>0.28000000000000003</v>
          </cell>
          <cell r="AJ4">
            <v>0.28000000000000003</v>
          </cell>
          <cell r="AK4"/>
          <cell r="AL4">
            <v>0.27500000000000002</v>
          </cell>
          <cell r="AM4">
            <v>0.27500000000000002</v>
          </cell>
          <cell r="AO4">
            <v>0.29499999999999998</v>
          </cell>
          <cell r="AP4">
            <v>0.29499999999999998</v>
          </cell>
        </row>
        <row r="5">
          <cell r="D5">
            <v>4.4999999999999998E-2</v>
          </cell>
          <cell r="E5">
            <v>4.4999999999999998E-2</v>
          </cell>
          <cell r="F5">
            <v>4.4999999999999998E-2</v>
          </cell>
          <cell r="G5">
            <v>4.4999999999999998E-2</v>
          </cell>
          <cell r="H5">
            <v>4.4999999999999998E-2</v>
          </cell>
          <cell r="I5"/>
          <cell r="J5"/>
          <cell r="K5"/>
          <cell r="L5"/>
          <cell r="M5"/>
          <cell r="N5"/>
          <cell r="Q5">
            <v>4.4999999999999998E-2</v>
          </cell>
          <cell r="R5">
            <v>4.4999999999999998E-2</v>
          </cell>
          <cell r="T5">
            <v>4.4999999999999998E-2</v>
          </cell>
          <cell r="U5">
            <v>4.4999999999999998E-2</v>
          </cell>
          <cell r="W5">
            <v>4.4999999999999998E-2</v>
          </cell>
          <cell r="X5">
            <v>4.4999999999999998E-2</v>
          </cell>
          <cell r="Z5">
            <v>4.4999999999999998E-2</v>
          </cell>
          <cell r="AA5">
            <v>4.4999999999999998E-2</v>
          </cell>
          <cell r="AC5">
            <v>4.4999999999999998E-2</v>
          </cell>
          <cell r="AD5">
            <v>4.4999999999999998E-2</v>
          </cell>
          <cell r="AF5">
            <v>4.4999999999999998E-2</v>
          </cell>
          <cell r="AG5">
            <v>4.4999999999999998E-2</v>
          </cell>
          <cell r="AH5"/>
          <cell r="AI5">
            <v>4.4999999999999998E-2</v>
          </cell>
          <cell r="AJ5">
            <v>4.4999999999999998E-2</v>
          </cell>
          <cell r="AK5"/>
          <cell r="AL5">
            <v>4.4999999999999998E-2</v>
          </cell>
          <cell r="AM5">
            <v>4.4999999999999998E-2</v>
          </cell>
          <cell r="AO5">
            <v>4.4999999999999998E-2</v>
          </cell>
          <cell r="AP5">
            <v>4.4999999999999998E-2</v>
          </cell>
        </row>
        <row r="6">
          <cell r="D6">
            <v>3.3628999999999999E-2</v>
          </cell>
          <cell r="E6">
            <v>3.3628999999999999E-2</v>
          </cell>
          <cell r="F6">
            <v>3.3628999999999999E-2</v>
          </cell>
          <cell r="G6"/>
          <cell r="H6"/>
          <cell r="I6"/>
          <cell r="J6"/>
          <cell r="K6"/>
          <cell r="L6"/>
          <cell r="M6"/>
          <cell r="N6"/>
          <cell r="Q6">
            <v>3.3628999999999999E-2</v>
          </cell>
          <cell r="R6">
            <v>3.3628999999999999E-2</v>
          </cell>
          <cell r="T6">
            <v>3.3628999999999999E-2</v>
          </cell>
          <cell r="U6">
            <v>3.3628999999999999E-2</v>
          </cell>
          <cell r="W6">
            <v>3.3628999999999999E-2</v>
          </cell>
          <cell r="X6">
            <v>3.3628999999999999E-2</v>
          </cell>
          <cell r="Z6">
            <v>3.3628999999999999E-2</v>
          </cell>
          <cell r="AA6">
            <v>3.3628999999999999E-2</v>
          </cell>
          <cell r="AC6">
            <v>3.3628999999999999E-2</v>
          </cell>
          <cell r="AD6">
            <v>3.3628999999999999E-2</v>
          </cell>
          <cell r="AF6">
            <v>3.3628999999999999E-2</v>
          </cell>
          <cell r="AG6">
            <v>3.3628999999999999E-2</v>
          </cell>
          <cell r="AH6"/>
          <cell r="AI6">
            <v>3.3628999999999999E-2</v>
          </cell>
          <cell r="AJ6">
            <v>3.3628999999999999E-2</v>
          </cell>
          <cell r="AK6"/>
          <cell r="AL6">
            <v>3.3628999999999999E-2</v>
          </cell>
          <cell r="AM6">
            <v>3.3628999999999999E-2</v>
          </cell>
          <cell r="AO6">
            <v>3.3628999999999999E-2</v>
          </cell>
          <cell r="AP6">
            <v>3.3628999999999999E-2</v>
          </cell>
        </row>
        <row r="7">
          <cell r="D7" t="str">
            <v>buy</v>
          </cell>
          <cell r="E7" t="str">
            <v>sell</v>
          </cell>
          <cell r="F7" t="str">
            <v>buy</v>
          </cell>
          <cell r="G7" t="str">
            <v>sell</v>
          </cell>
          <cell r="H7" t="str">
            <v>sell</v>
          </cell>
          <cell r="I7"/>
          <cell r="J7"/>
          <cell r="K7" t="str">
            <v>buy</v>
          </cell>
          <cell r="L7" t="str">
            <v>buy</v>
          </cell>
          <cell r="M7" t="str">
            <v>buy</v>
          </cell>
          <cell r="N7" t="str">
            <v>buy</v>
          </cell>
          <cell r="Q7" t="str">
            <v>buy</v>
          </cell>
          <cell r="R7" t="str">
            <v>buy</v>
          </cell>
          <cell r="T7" t="str">
            <v>buy</v>
          </cell>
          <cell r="U7" t="str">
            <v>buy</v>
          </cell>
          <cell r="W7" t="str">
            <v>sell</v>
          </cell>
          <cell r="X7" t="str">
            <v>buy</v>
          </cell>
          <cell r="Z7" t="str">
            <v>buy</v>
          </cell>
          <cell r="AA7" t="str">
            <v>buy</v>
          </cell>
          <cell r="AC7" t="str">
            <v>buy</v>
          </cell>
          <cell r="AD7" t="str">
            <v>buy</v>
          </cell>
          <cell r="AF7" t="str">
            <v>buy</v>
          </cell>
          <cell r="AG7" t="str">
            <v>buy</v>
          </cell>
          <cell r="AI7" t="str">
            <v>buy</v>
          </cell>
          <cell r="AJ7" t="str">
            <v>buy</v>
          </cell>
          <cell r="AL7" t="str">
            <v>buy</v>
          </cell>
          <cell r="AM7" t="str">
            <v>buy</v>
          </cell>
          <cell r="AO7" t="str">
            <v>buy</v>
          </cell>
          <cell r="AP7" t="str">
            <v>buy</v>
          </cell>
        </row>
        <row r="8">
          <cell r="D8" t="str">
            <v>put</v>
          </cell>
          <cell r="E8" t="str">
            <v>call</v>
          </cell>
          <cell r="F8" t="str">
            <v>put</v>
          </cell>
          <cell r="G8"/>
          <cell r="H8"/>
          <cell r="I8"/>
          <cell r="J8"/>
          <cell r="K8"/>
          <cell r="L8"/>
          <cell r="M8"/>
          <cell r="N8"/>
          <cell r="Q8" t="str">
            <v>call</v>
          </cell>
          <cell r="R8" t="str">
            <v>call</v>
          </cell>
          <cell r="T8" t="str">
            <v>call</v>
          </cell>
          <cell r="U8" t="str">
            <v>call</v>
          </cell>
          <cell r="W8" t="str">
            <v>call</v>
          </cell>
          <cell r="X8" t="str">
            <v>call</v>
          </cell>
          <cell r="Z8" t="str">
            <v>call</v>
          </cell>
          <cell r="AA8" t="str">
            <v>put</v>
          </cell>
          <cell r="AC8" t="str">
            <v>put</v>
          </cell>
          <cell r="AD8" t="str">
            <v>put</v>
          </cell>
          <cell r="AF8" t="str">
            <v>put</v>
          </cell>
          <cell r="AG8" t="str">
            <v>call</v>
          </cell>
          <cell r="AI8" t="str">
            <v>call</v>
          </cell>
          <cell r="AJ8" t="str">
            <v>call</v>
          </cell>
          <cell r="AL8" t="str">
            <v>call</v>
          </cell>
          <cell r="AM8" t="str">
            <v>call</v>
          </cell>
          <cell r="AO8" t="str">
            <v>put</v>
          </cell>
          <cell r="AP8" t="str">
            <v>put</v>
          </cell>
        </row>
        <row r="9">
          <cell r="D9" t="str">
            <v>P</v>
          </cell>
          <cell r="E9" t="str">
            <v>C</v>
          </cell>
          <cell r="F9" t="str">
            <v>P</v>
          </cell>
          <cell r="G9"/>
          <cell r="H9"/>
        </row>
        <row r="10">
          <cell r="D10" t="str">
            <v>ACCU 30P Mar25</v>
          </cell>
          <cell r="E10" t="str">
            <v>ACCU 41C Mar25</v>
          </cell>
          <cell r="F10" t="str">
            <v>ACCU 33P Apr25</v>
          </cell>
          <cell r="G10" t="str">
            <v>AAOH5 Comdty</v>
          </cell>
          <cell r="H10" t="str">
            <v>AAOH6 Comdty</v>
          </cell>
          <cell r="I10"/>
          <cell r="J10"/>
          <cell r="K10" t="str">
            <v>ACCU Generic</v>
          </cell>
          <cell r="L10" t="str">
            <v>ACCU Affo</v>
          </cell>
          <cell r="M10" t="str">
            <v>ACCU NoAD</v>
          </cell>
          <cell r="N10" t="str">
            <v>ACCU HIR</v>
          </cell>
          <cell r="Q10" t="str">
            <v>ACCU 42C Jan25</v>
          </cell>
          <cell r="R10" t="str">
            <v>ACCU 42C Jan25</v>
          </cell>
          <cell r="T10" t="str">
            <v>ACCU 43C Feb25</v>
          </cell>
          <cell r="U10" t="str">
            <v>ACCU 43C Feb25</v>
          </cell>
          <cell r="W10" t="str">
            <v>ACCU 41C Mar25</v>
          </cell>
          <cell r="X10" t="str">
            <v>ACCU 40C Mar25</v>
          </cell>
          <cell r="Z10" t="str">
            <v>ACCU 34C Apr25</v>
          </cell>
          <cell r="AA10" t="str">
            <v>ACCU 32P Apr25</v>
          </cell>
          <cell r="AC10" t="str">
            <v>ACCU 25P May25</v>
          </cell>
          <cell r="AD10" t="str">
            <v>ACCU 32P May25</v>
          </cell>
          <cell r="AF10" t="str">
            <v>ACCU 31P Jul25</v>
          </cell>
          <cell r="AG10" t="str">
            <v>ACCU 48C Jul25</v>
          </cell>
          <cell r="AI10" t="str">
            <v>ACCU 38C Oct25</v>
          </cell>
          <cell r="AJ10" t="str">
            <v>ACCU 48C Oct25</v>
          </cell>
          <cell r="AL10" t="str">
            <v>ACCU 38C Nov25</v>
          </cell>
          <cell r="AM10" t="str">
            <v>ACCU 48C Nov25</v>
          </cell>
          <cell r="AO10" t="str">
            <v>ACCU 25P Dec25</v>
          </cell>
          <cell r="AP10" t="str">
            <v>ACCU 33P Dec25</v>
          </cell>
        </row>
        <row r="11">
          <cell r="D11">
            <v>2</v>
          </cell>
          <cell r="E11">
            <v>0.95</v>
          </cell>
          <cell r="F11">
            <v>1.1000000000000001</v>
          </cell>
          <cell r="G11">
            <v>35.75</v>
          </cell>
          <cell r="H11">
            <v>40.85</v>
          </cell>
          <cell r="I11"/>
          <cell r="J11"/>
          <cell r="K11"/>
          <cell r="L11"/>
          <cell r="M11"/>
          <cell r="N11"/>
          <cell r="Q11"/>
          <cell r="R11"/>
          <cell r="T11"/>
          <cell r="U11"/>
          <cell r="W11"/>
          <cell r="X11"/>
          <cell r="Z11"/>
          <cell r="AA11"/>
          <cell r="AC11"/>
          <cell r="AD11"/>
          <cell r="AF11"/>
          <cell r="AG11"/>
          <cell r="AH11"/>
          <cell r="AI11"/>
          <cell r="AJ11"/>
          <cell r="AK11"/>
          <cell r="AL11"/>
          <cell r="AM11"/>
          <cell r="AO11"/>
          <cell r="AP11"/>
          <cell r="AT11"/>
        </row>
        <row r="12">
          <cell r="D12" t="e">
            <v>#N/A</v>
          </cell>
          <cell r="E12" t="e">
            <v>#N/A</v>
          </cell>
          <cell r="F12" t="e">
            <v>#N/A</v>
          </cell>
          <cell r="G12" t="str">
            <v>#N/A</v>
          </cell>
          <cell r="H12">
            <v>36.150001525878906</v>
          </cell>
          <cell r="I12"/>
          <cell r="J12"/>
          <cell r="K12">
            <v>35.6</v>
          </cell>
          <cell r="L12">
            <v>51</v>
          </cell>
          <cell r="M12">
            <v>35.5</v>
          </cell>
          <cell r="N12">
            <v>35.6</v>
          </cell>
          <cell r="O12"/>
          <cell r="Q12"/>
          <cell r="R12"/>
          <cell r="T12"/>
          <cell r="U12"/>
          <cell r="W12"/>
          <cell r="X12"/>
          <cell r="Z12"/>
          <cell r="AA12"/>
          <cell r="AC12"/>
          <cell r="AD12"/>
          <cell r="AF12"/>
          <cell r="AG12"/>
          <cell r="AH12"/>
          <cell r="AI12"/>
          <cell r="AJ12"/>
          <cell r="AK12"/>
          <cell r="AL12"/>
          <cell r="AM12"/>
          <cell r="AO12"/>
          <cell r="AP12"/>
        </row>
        <row r="13">
          <cell r="D13" t="str">
            <v/>
          </cell>
          <cell r="E13" t="str">
            <v/>
          </cell>
          <cell r="F13" t="str">
            <v/>
          </cell>
          <cell r="G13">
            <v>35.220203680138617</v>
          </cell>
          <cell r="H13">
            <v>0</v>
          </cell>
          <cell r="I13"/>
          <cell r="J13"/>
          <cell r="K13">
            <v>35.5</v>
          </cell>
          <cell r="L13">
            <v>51</v>
          </cell>
          <cell r="M13">
            <v>35.5</v>
          </cell>
          <cell r="N13">
            <v>35.5</v>
          </cell>
          <cell r="O13"/>
          <cell r="Q13" t="e">
            <v>#VALUE!</v>
          </cell>
          <cell r="R13" t="e">
            <v>#VALUE!</v>
          </cell>
          <cell r="T13" t="e">
            <v>#VALUE!</v>
          </cell>
          <cell r="U13" t="e">
            <v>#VALUE!</v>
          </cell>
          <cell r="W13" t="e">
            <v>#VALUE!</v>
          </cell>
          <cell r="X13" t="e">
            <v>#VALUE!</v>
          </cell>
          <cell r="Z13" t="e">
            <v>#VALUE!</v>
          </cell>
          <cell r="AA13" t="e">
            <v>#VALUE!</v>
          </cell>
          <cell r="AC13" t="e">
            <v>#VALUE!</v>
          </cell>
          <cell r="AD13" t="e">
            <v>#VALUE!</v>
          </cell>
          <cell r="AF13" t="e">
            <v>#VALUE!</v>
          </cell>
          <cell r="AG13" t="e">
            <v>#VALUE!</v>
          </cell>
          <cell r="AH13"/>
          <cell r="AI13">
            <v>1.2380949276485875</v>
          </cell>
          <cell r="AJ13">
            <v>4.9910702173580845E-2</v>
          </cell>
          <cell r="AK13"/>
          <cell r="AL13">
            <v>1.2033364887689668</v>
          </cell>
          <cell r="AM13">
            <v>4.4437475635792478E-2</v>
          </cell>
          <cell r="AO13">
            <v>6.2333761326065606E-2</v>
          </cell>
          <cell r="AP13">
            <v>1.3484882021716373</v>
          </cell>
        </row>
        <row r="14">
          <cell r="D14">
            <v>50000</v>
          </cell>
          <cell r="E14">
            <v>-50000</v>
          </cell>
          <cell r="F14">
            <v>50000</v>
          </cell>
          <cell r="G14">
            <v>0</v>
          </cell>
          <cell r="H14">
            <v>0</v>
          </cell>
          <cell r="I14"/>
          <cell r="J14"/>
          <cell r="K14">
            <v>5253</v>
          </cell>
          <cell r="L14">
            <v>1775</v>
          </cell>
          <cell r="M14">
            <v>15000</v>
          </cell>
          <cell r="N14">
            <v>12002</v>
          </cell>
          <cell r="O14"/>
          <cell r="P14"/>
          <cell r="Q14">
            <v>75000</v>
          </cell>
          <cell r="R14">
            <v>75000</v>
          </cell>
          <cell r="T14">
            <v>50000</v>
          </cell>
          <cell r="U14">
            <v>-50000</v>
          </cell>
          <cell r="W14">
            <v>-50000</v>
          </cell>
          <cell r="X14">
            <v>50000</v>
          </cell>
          <cell r="Z14">
            <v>50000</v>
          </cell>
          <cell r="AA14">
            <v>-50000</v>
          </cell>
          <cell r="AC14">
            <v>50000</v>
          </cell>
          <cell r="AD14">
            <v>50000</v>
          </cell>
          <cell r="AF14">
            <v>50000</v>
          </cell>
          <cell r="AG14">
            <v>-50000</v>
          </cell>
          <cell r="AH14"/>
          <cell r="AI14">
            <v>50000</v>
          </cell>
          <cell r="AJ14">
            <v>-50000</v>
          </cell>
          <cell r="AK14"/>
          <cell r="AL14">
            <v>50000</v>
          </cell>
          <cell r="AM14">
            <v>-50000</v>
          </cell>
          <cell r="AO14">
            <v>50000</v>
          </cell>
          <cell r="AP14">
            <v>-50000</v>
          </cell>
        </row>
        <row r="15">
          <cell r="D15" t="str">
            <v/>
          </cell>
          <cell r="E15" t="str">
            <v/>
          </cell>
          <cell r="F15" t="str">
            <v/>
          </cell>
          <cell r="G15">
            <v>1</v>
          </cell>
          <cell r="H15">
            <v>1</v>
          </cell>
          <cell r="I15"/>
          <cell r="J15"/>
          <cell r="K15">
            <v>1</v>
          </cell>
          <cell r="L15">
            <v>1</v>
          </cell>
          <cell r="M15">
            <v>1</v>
          </cell>
          <cell r="N15">
            <v>1</v>
          </cell>
          <cell r="Q15" t="e">
            <v>#VALUE!</v>
          </cell>
          <cell r="R15" t="e">
            <v>#VALUE!</v>
          </cell>
          <cell r="T15" t="e">
            <v>#VALUE!</v>
          </cell>
          <cell r="U15" t="e">
            <v>#VALUE!</v>
          </cell>
          <cell r="W15" t="e">
            <v>#VALUE!</v>
          </cell>
          <cell r="X15" t="e">
            <v>#VALUE!</v>
          </cell>
          <cell r="Z15" t="e">
            <v>#VALUE!</v>
          </cell>
          <cell r="AA15" t="e">
            <v>#VALUE!</v>
          </cell>
          <cell r="AC15" t="e">
            <v>#VALUE!</v>
          </cell>
          <cell r="AD15" t="e">
            <v>#VALUE!</v>
          </cell>
          <cell r="AF15" t="e">
            <v>#VALUE!</v>
          </cell>
          <cell r="AG15" t="e">
            <v>#VALUE!</v>
          </cell>
          <cell r="AH15"/>
          <cell r="AI15">
            <v>0.34111330786589644</v>
          </cell>
          <cell r="AJ15">
            <v>2.1768916303833812E-2</v>
          </cell>
          <cell r="AK15"/>
          <cell r="AL15">
            <v>0.33753493235541376</v>
          </cell>
          <cell r="AM15">
            <v>1.9811582745676702E-2</v>
          </cell>
          <cell r="AO15">
            <v>-2.8056231032999573E-2</v>
          </cell>
          <cell r="AP15">
            <v>-0.31197311604963829</v>
          </cell>
        </row>
        <row r="16">
          <cell r="D16" t="str">
            <v/>
          </cell>
          <cell r="E16" t="str">
            <v/>
          </cell>
          <cell r="F16" t="str">
            <v/>
          </cell>
          <cell r="G16">
            <v>0</v>
          </cell>
          <cell r="H16">
            <v>0</v>
          </cell>
          <cell r="I16"/>
          <cell r="J16"/>
          <cell r="K16">
            <v>5253</v>
          </cell>
          <cell r="L16">
            <v>1775</v>
          </cell>
          <cell r="M16">
            <v>15000</v>
          </cell>
          <cell r="N16">
            <v>12002</v>
          </cell>
          <cell r="O16"/>
          <cell r="P16"/>
          <cell r="Q16" t="e">
            <v>#VALUE!</v>
          </cell>
          <cell r="R16" t="e">
            <v>#VALUE!</v>
          </cell>
          <cell r="T16" t="e">
            <v>#VALUE!</v>
          </cell>
          <cell r="U16" t="e">
            <v>#VALUE!</v>
          </cell>
          <cell r="W16" t="e">
            <v>#VALUE!</v>
          </cell>
          <cell r="X16" t="e">
            <v>#VALUE!</v>
          </cell>
          <cell r="Z16" t="e">
            <v>#VALUE!</v>
          </cell>
          <cell r="AA16" t="e">
            <v>#VALUE!</v>
          </cell>
          <cell r="AC16" t="e">
            <v>#VALUE!</v>
          </cell>
          <cell r="AD16" t="e">
            <v>#VALUE!</v>
          </cell>
          <cell r="AF16" t="e">
            <v>#VALUE!</v>
          </cell>
          <cell r="AG16" t="e">
            <v>#VALUE!</v>
          </cell>
          <cell r="AH16"/>
          <cell r="AI16">
            <v>17055.665393294821</v>
          </cell>
          <cell r="AJ16">
            <v>-1088.4458151916906</v>
          </cell>
          <cell r="AK16"/>
          <cell r="AL16">
            <v>16876.746617770688</v>
          </cell>
          <cell r="AM16">
            <v>-990.57913728383505</v>
          </cell>
          <cell r="AO16">
            <v>-1402.8115516499786</v>
          </cell>
          <cell r="AP16">
            <v>15598.655802481915</v>
          </cell>
        </row>
        <row r="17">
          <cell r="D17" t="str">
            <v/>
          </cell>
          <cell r="E17" t="str">
            <v/>
          </cell>
          <cell r="F17" t="str">
            <v/>
          </cell>
          <cell r="G17" t="e">
            <v>#VALUE!</v>
          </cell>
          <cell r="H17">
            <v>0</v>
          </cell>
          <cell r="I17"/>
          <cell r="J17"/>
          <cell r="K17" t="e">
            <v>#REF!</v>
          </cell>
          <cell r="L17">
            <v>0</v>
          </cell>
          <cell r="M17"/>
          <cell r="N17"/>
          <cell r="O17"/>
          <cell r="Q17" t="e">
            <v>#VALUE!</v>
          </cell>
          <cell r="R17" t="e">
            <v>#VALUE!</v>
          </cell>
          <cell r="T17" t="e">
            <v>#VALUE!</v>
          </cell>
          <cell r="U17" t="e">
            <v>#VALUE!</v>
          </cell>
          <cell r="W17" t="e">
            <v>#VALUE!</v>
          </cell>
          <cell r="X17" t="e">
            <v>#VALUE!</v>
          </cell>
          <cell r="Z17" t="e">
            <v>#VALUE!</v>
          </cell>
          <cell r="AA17" t="e">
            <v>#VALUE!</v>
          </cell>
          <cell r="AC17" t="e">
            <v>#VALUE!</v>
          </cell>
          <cell r="AD17" t="e">
            <v>#VALUE!</v>
          </cell>
          <cell r="AF17" t="e">
            <v>#VALUE!</v>
          </cell>
          <cell r="AG17" t="e">
            <v>#VALUE!</v>
          </cell>
          <cell r="AH17"/>
          <cell r="AI17">
            <v>61904.746382429374</v>
          </cell>
          <cell r="AJ17">
            <v>2495.5351086790424</v>
          </cell>
          <cell r="AK17"/>
          <cell r="AL17">
            <v>60166.824438448341</v>
          </cell>
          <cell r="AM17">
            <v>2221.873781789624</v>
          </cell>
          <cell r="AO17">
            <v>3116.6880663032803</v>
          </cell>
          <cell r="AP17">
            <v>67424.410108581869</v>
          </cell>
        </row>
        <row r="18">
          <cell r="D18" t="str">
            <v/>
          </cell>
          <cell r="E18" t="str">
            <v/>
          </cell>
          <cell r="F18" t="str">
            <v/>
          </cell>
          <cell r="G18" t="e">
            <v>#VALUE!</v>
          </cell>
          <cell r="H18">
            <v>0</v>
          </cell>
          <cell r="I18"/>
          <cell r="J18"/>
          <cell r="K18"/>
          <cell r="L18"/>
          <cell r="M18"/>
          <cell r="N18"/>
          <cell r="Q18">
            <v>0</v>
          </cell>
          <cell r="R18">
            <v>0</v>
          </cell>
          <cell r="T18">
            <v>0</v>
          </cell>
          <cell r="U18">
            <v>0</v>
          </cell>
          <cell r="W18">
            <v>0</v>
          </cell>
          <cell r="X18">
            <v>0</v>
          </cell>
          <cell r="Z18">
            <v>0</v>
          </cell>
          <cell r="AA18">
            <v>0</v>
          </cell>
          <cell r="AC18">
            <v>0</v>
          </cell>
          <cell r="AD18">
            <v>0</v>
          </cell>
          <cell r="AF18">
            <v>0</v>
          </cell>
          <cell r="AG18">
            <v>0</v>
          </cell>
          <cell r="AH18"/>
          <cell r="AI18">
            <v>0</v>
          </cell>
          <cell r="AJ18">
            <v>0</v>
          </cell>
          <cell r="AK18"/>
          <cell r="AL18">
            <v>0</v>
          </cell>
          <cell r="AM18">
            <v>0</v>
          </cell>
          <cell r="AO18">
            <v>0</v>
          </cell>
          <cell r="AP18">
            <v>0</v>
          </cell>
        </row>
        <row r="19">
          <cell r="D19">
            <v>45730</v>
          </cell>
          <cell r="E19">
            <v>45730</v>
          </cell>
          <cell r="F19">
            <v>45762</v>
          </cell>
          <cell r="G19">
            <v>45782</v>
          </cell>
          <cell r="H19">
            <v>46147</v>
          </cell>
          <cell r="I19"/>
          <cell r="J19"/>
          <cell r="K19"/>
          <cell r="L19"/>
          <cell r="M19"/>
          <cell r="N19"/>
          <cell r="Q19">
            <v>45672</v>
          </cell>
          <cell r="R19">
            <v>45672</v>
          </cell>
          <cell r="T19">
            <v>45703</v>
          </cell>
          <cell r="U19">
            <v>45703</v>
          </cell>
          <cell r="W19">
            <v>45731</v>
          </cell>
          <cell r="X19">
            <v>45731</v>
          </cell>
          <cell r="Z19">
            <v>45762</v>
          </cell>
          <cell r="AA19">
            <v>45762</v>
          </cell>
          <cell r="AC19">
            <v>45792</v>
          </cell>
          <cell r="AD19">
            <v>45792</v>
          </cell>
          <cell r="AF19">
            <v>45823</v>
          </cell>
          <cell r="AG19">
            <v>45823</v>
          </cell>
          <cell r="AH19"/>
          <cell r="AI19">
            <v>45945</v>
          </cell>
          <cell r="AJ19">
            <v>45945</v>
          </cell>
          <cell r="AK19"/>
          <cell r="AL19">
            <v>45945</v>
          </cell>
          <cell r="AM19">
            <v>45945</v>
          </cell>
          <cell r="AO19">
            <v>46006</v>
          </cell>
          <cell r="AP19">
            <v>46006</v>
          </cell>
        </row>
      </sheetData>
      <sheetData sheetId="10">
        <row r="1">
          <cell r="B1">
            <v>70.06973275929964</v>
          </cell>
          <cell r="C1" t="str">
            <v>EUA Dec25</v>
          </cell>
          <cell r="D1" t="str">
            <v>EUA Mar25 55P</v>
          </cell>
          <cell r="E1" t="str">
            <v>EUA Mar25 60P</v>
          </cell>
          <cell r="F1" t="str">
            <v>EUA Mar25 70C</v>
          </cell>
          <cell r="G1" t="str">
            <v>EUA Mar25 75C</v>
          </cell>
          <cell r="H1" t="str">
            <v>EUA Mar25 85C</v>
          </cell>
          <cell r="K1" t="str">
            <v>EUA Mar25 75C</v>
          </cell>
          <cell r="L1" t="str">
            <v>EUA Mar25 80C</v>
          </cell>
          <cell r="M1" t="str">
            <v>EUA Mar25 85C</v>
          </cell>
          <cell r="N1" t="str">
            <v>EUA Mar25 90C</v>
          </cell>
          <cell r="O1"/>
          <cell r="P1" t="str">
            <v>EUA Mar25 55P</v>
          </cell>
          <cell r="Q1" t="str">
            <v>EUA Mar25 60P</v>
          </cell>
          <cell r="R1" t="str">
            <v>EUA Mar25 70P</v>
          </cell>
          <cell r="S1" t="str">
            <v>EUA Mar25 75P</v>
          </cell>
          <cell r="T1"/>
          <cell r="U1"/>
          <cell r="V1" t="str">
            <v>EUA Dec25 50P</v>
          </cell>
          <cell r="W1" t="str">
            <v>EUA Dec25 60P</v>
          </cell>
          <cell r="X1" t="str">
            <v>EUA Dec25 80C</v>
          </cell>
          <cell r="Y1"/>
          <cell r="Z1"/>
          <cell r="AN1"/>
        </row>
        <row r="2">
          <cell r="B2" t="str">
            <v>Strike</v>
          </cell>
          <cell r="C2"/>
          <cell r="D2">
            <v>55</v>
          </cell>
          <cell r="E2">
            <v>60</v>
          </cell>
          <cell r="F2">
            <v>70</v>
          </cell>
          <cell r="G2">
            <v>75</v>
          </cell>
          <cell r="H2">
            <v>85</v>
          </cell>
          <cell r="I2"/>
          <cell r="J2"/>
          <cell r="K2">
            <v>75</v>
          </cell>
          <cell r="L2">
            <v>80</v>
          </cell>
          <cell r="M2">
            <v>85</v>
          </cell>
          <cell r="N2">
            <v>90</v>
          </cell>
          <cell r="P2">
            <v>55</v>
          </cell>
          <cell r="Q2">
            <v>60</v>
          </cell>
          <cell r="R2">
            <v>70</v>
          </cell>
          <cell r="S2">
            <v>75</v>
          </cell>
          <cell r="V2">
            <v>50</v>
          </cell>
          <cell r="W2">
            <v>60</v>
          </cell>
          <cell r="X2">
            <v>80</v>
          </cell>
          <cell r="Z2" t="str">
            <v>EURAUD</v>
          </cell>
          <cell r="AA2">
            <v>1.7939700000000001</v>
          </cell>
        </row>
        <row r="3">
          <cell r="B3" t="str">
            <v>Vol</v>
          </cell>
          <cell r="C3"/>
          <cell r="D3" t="e">
            <v>#VALUE!</v>
          </cell>
          <cell r="E3" t="e">
            <v>#VALUE!</v>
          </cell>
          <cell r="F3" t="e">
            <v>#VALUE!</v>
          </cell>
          <cell r="G3" t="e">
            <v>#VALUE!</v>
          </cell>
          <cell r="H3" t="e">
            <v>#VALUE!</v>
          </cell>
          <cell r="I3"/>
          <cell r="J3"/>
          <cell r="K3" t="e">
            <v>#VALUE!</v>
          </cell>
          <cell r="L3" t="e">
            <v>#VALUE!</v>
          </cell>
          <cell r="M3" t="e">
            <v>#VALUE!</v>
          </cell>
          <cell r="N3" t="e">
            <v>#VALUE!</v>
          </cell>
          <cell r="P3" t="e">
            <v>#VALUE!</v>
          </cell>
          <cell r="Q3" t="e">
            <v>#VALUE!</v>
          </cell>
          <cell r="R3" t="e">
            <v>#VALUE!</v>
          </cell>
          <cell r="S3" t="e">
            <v>#VALUE!</v>
          </cell>
          <cell r="V3">
            <v>0.37002000000000002</v>
          </cell>
          <cell r="W3">
            <v>0.32408174000000001</v>
          </cell>
          <cell r="X3">
            <v>0.29058416000000004</v>
          </cell>
          <cell r="AA3">
            <v>0.55742292234541269</v>
          </cell>
          <cell r="AB3">
            <v>278.71146117270632</v>
          </cell>
        </row>
        <row r="4">
          <cell r="B4" t="str">
            <v>Rate</v>
          </cell>
          <cell r="C4">
            <v>1.91875E-2</v>
          </cell>
          <cell r="D4">
            <v>1.91875E-2</v>
          </cell>
          <cell r="E4">
            <v>1.91875E-2</v>
          </cell>
          <cell r="F4">
            <v>1.91875E-2</v>
          </cell>
          <cell r="G4">
            <v>1.91875E-2</v>
          </cell>
          <cell r="H4">
            <v>1.91875E-2</v>
          </cell>
          <cell r="K4">
            <v>1.91875E-2</v>
          </cell>
          <cell r="L4">
            <v>1.91875E-2</v>
          </cell>
          <cell r="M4">
            <v>1.91875E-2</v>
          </cell>
          <cell r="N4">
            <v>1.91875E-2</v>
          </cell>
          <cell r="P4">
            <v>1.91875E-2</v>
          </cell>
          <cell r="Q4">
            <v>1.91875E-2</v>
          </cell>
          <cell r="R4">
            <v>1.91875E-2</v>
          </cell>
          <cell r="S4">
            <v>1.91875E-2</v>
          </cell>
          <cell r="V4">
            <v>1.91875E-2</v>
          </cell>
          <cell r="W4">
            <v>1.91875E-2</v>
          </cell>
          <cell r="X4">
            <v>1.91875E-2</v>
          </cell>
        </row>
        <row r="5">
          <cell r="B5" t="str">
            <v>Direction</v>
          </cell>
          <cell r="C5" t="str">
            <v>sell</v>
          </cell>
          <cell r="D5" t="str">
            <v>buy</v>
          </cell>
          <cell r="E5" t="str">
            <v>sell</v>
          </cell>
          <cell r="F5" t="str">
            <v>sell</v>
          </cell>
          <cell r="G5" t="str">
            <v>buy</v>
          </cell>
          <cell r="H5" t="str">
            <v>sell</v>
          </cell>
          <cell r="K5" t="str">
            <v>Buy</v>
          </cell>
          <cell r="L5" t="str">
            <v>Sell</v>
          </cell>
          <cell r="M5" t="str">
            <v>Sell</v>
          </cell>
          <cell r="N5" t="str">
            <v>Sell</v>
          </cell>
          <cell r="P5" t="str">
            <v>Buy</v>
          </cell>
          <cell r="Q5" t="str">
            <v>Sell</v>
          </cell>
          <cell r="R5" t="str">
            <v>Sell</v>
          </cell>
          <cell r="S5" t="str">
            <v>Buy</v>
          </cell>
          <cell r="V5" t="str">
            <v>Sell</v>
          </cell>
          <cell r="W5" t="str">
            <v>Sell</v>
          </cell>
          <cell r="X5" t="str">
            <v>Buy</v>
          </cell>
          <cell r="Z5" t="str">
            <v>USDAUD</v>
          </cell>
          <cell r="AA5">
            <v>1.7939700000000001</v>
          </cell>
        </row>
        <row r="6">
          <cell r="B6" t="str">
            <v>Type</v>
          </cell>
          <cell r="C6"/>
          <cell r="D6" t="str">
            <v>Put</v>
          </cell>
          <cell r="E6" t="str">
            <v>Put</v>
          </cell>
          <cell r="F6" t="str">
            <v>Call</v>
          </cell>
          <cell r="G6" t="str">
            <v>Call</v>
          </cell>
          <cell r="H6" t="str">
            <v>Call</v>
          </cell>
          <cell r="K6" t="str">
            <v>Call</v>
          </cell>
          <cell r="L6" t="str">
            <v>Call</v>
          </cell>
          <cell r="M6" t="str">
            <v>Call</v>
          </cell>
          <cell r="N6" t="str">
            <v>Call</v>
          </cell>
          <cell r="P6" t="str">
            <v>Put</v>
          </cell>
          <cell r="Q6" t="str">
            <v>Put</v>
          </cell>
          <cell r="R6" t="str">
            <v>Put</v>
          </cell>
          <cell r="S6" t="str">
            <v>Put</v>
          </cell>
          <cell r="V6" t="str">
            <v>Put</v>
          </cell>
          <cell r="W6" t="str">
            <v>Put</v>
          </cell>
          <cell r="X6" t="str">
            <v>Call</v>
          </cell>
        </row>
        <row r="7">
          <cell r="B7"/>
          <cell r="C7"/>
          <cell r="D7" t="str">
            <v>P</v>
          </cell>
          <cell r="E7" t="str">
            <v>P</v>
          </cell>
          <cell r="F7" t="str">
            <v>C</v>
          </cell>
          <cell r="G7" t="str">
            <v>C</v>
          </cell>
          <cell r="H7" t="str">
            <v>C</v>
          </cell>
          <cell r="K7" t="str">
            <v>C</v>
          </cell>
          <cell r="L7" t="str">
            <v>C</v>
          </cell>
          <cell r="M7" t="str">
            <v>C</v>
          </cell>
          <cell r="N7" t="str">
            <v>C</v>
          </cell>
          <cell r="P7" t="str">
            <v>P</v>
          </cell>
          <cell r="Q7" t="str">
            <v>P</v>
          </cell>
          <cell r="R7" t="str">
            <v>P</v>
          </cell>
          <cell r="S7" t="str">
            <v>P</v>
          </cell>
          <cell r="V7" t="str">
            <v>P</v>
          </cell>
          <cell r="W7" t="str">
            <v>P</v>
          </cell>
          <cell r="X7" t="str">
            <v>C</v>
          </cell>
        </row>
        <row r="8">
          <cell r="B8" t="str">
            <v>BB Code</v>
          </cell>
          <cell r="C8" t="str">
            <v>MZBZ5 Comdty</v>
          </cell>
          <cell r="D8" t="str">
            <v>MZBH5P 55.00 Comdty</v>
          </cell>
          <cell r="E8" t="str">
            <v>MZBH5P 60.00 Comdty</v>
          </cell>
          <cell r="F8" t="str">
            <v>MZBH5C 70.00 Comdty</v>
          </cell>
          <cell r="G8" t="str">
            <v>MZBH5C 75.00 Comdty</v>
          </cell>
          <cell r="H8" t="str">
            <v>MZBH5C 85.00 Comdty</v>
          </cell>
          <cell r="K8" t="str">
            <v>MZBH5C 75.00 Comdty</v>
          </cell>
          <cell r="L8" t="str">
            <v>MZBH5C 80.00 Comdty</v>
          </cell>
          <cell r="M8" t="str">
            <v>MZBH5C 85.00 Comdty</v>
          </cell>
          <cell r="N8" t="str">
            <v>MZBH5C 90.00 Comdty</v>
          </cell>
          <cell r="P8" t="str">
            <v>MZBH5P 55.00 Comdty</v>
          </cell>
          <cell r="Q8" t="str">
            <v>MZBH5P 60.00 Comdty</v>
          </cell>
          <cell r="R8" t="str">
            <v>MZBH5P 70.00 Comdty</v>
          </cell>
          <cell r="S8" t="str">
            <v>MZBH5P 75.00 Comdty</v>
          </cell>
          <cell r="V8" t="str">
            <v>MZBZ5P 50.00 Comdty</v>
          </cell>
          <cell r="W8" t="str">
            <v>MZBZ5P 60.00 Comdty</v>
          </cell>
          <cell r="X8" t="str">
            <v>MZBZ5C 80.00 Comdty</v>
          </cell>
        </row>
        <row r="9">
          <cell r="B9" t="str">
            <v>TRADE PRICE</v>
          </cell>
          <cell r="C9">
            <v>76.5</v>
          </cell>
          <cell r="D9">
            <v>1.2</v>
          </cell>
          <cell r="E9">
            <v>2.2799999999999998</v>
          </cell>
          <cell r="F9">
            <v>2</v>
          </cell>
          <cell r="G9">
            <v>0.97</v>
          </cell>
          <cell r="H9">
            <v>2.0699999999999998</v>
          </cell>
          <cell r="I9"/>
          <cell r="J9"/>
          <cell r="K9"/>
          <cell r="L9"/>
          <cell r="M9"/>
          <cell r="N9"/>
          <cell r="P9"/>
          <cell r="Q9"/>
          <cell r="R9"/>
          <cell r="S9"/>
          <cell r="V9"/>
          <cell r="W9"/>
          <cell r="X9"/>
        </row>
        <row r="10">
          <cell r="B10" t="str">
            <v>PRIOR SETTLE</v>
          </cell>
          <cell r="C10">
            <v>70.42</v>
          </cell>
          <cell r="D10" t="str">
            <v>#N/A</v>
          </cell>
          <cell r="E10" t="str">
            <v>#N/A</v>
          </cell>
          <cell r="F10" t="str">
            <v>#N/A</v>
          </cell>
          <cell r="G10" t="str">
            <v>#N/A</v>
          </cell>
          <cell r="H10" t="str">
            <v>#N/A</v>
          </cell>
          <cell r="I10"/>
          <cell r="J10"/>
          <cell r="K10" t="str">
            <v>#N/A</v>
          </cell>
          <cell r="L10" t="str">
            <v>#N/A</v>
          </cell>
          <cell r="M10" t="str">
            <v>#N/A</v>
          </cell>
          <cell r="N10" t="str">
            <v>#N/A</v>
          </cell>
          <cell r="P10" t="str">
            <v>#N/A</v>
          </cell>
          <cell r="Q10" t="str">
            <v>#N/A</v>
          </cell>
          <cell r="R10" t="str">
            <v>#N/A</v>
          </cell>
          <cell r="S10" t="str">
            <v>#N/A</v>
          </cell>
          <cell r="V10">
            <v>0.495</v>
          </cell>
          <cell r="W10">
            <v>1.7549999999999999</v>
          </cell>
          <cell r="X10">
            <v>2.1</v>
          </cell>
        </row>
        <row r="11">
          <cell r="B11" t="str">
            <v>MTM PRICE</v>
          </cell>
          <cell r="C11">
            <v>70.650000000000006</v>
          </cell>
          <cell r="D11">
            <v>0</v>
          </cell>
          <cell r="E11">
            <v>0</v>
          </cell>
          <cell r="F11">
            <v>0.2</v>
          </cell>
          <cell r="G11">
            <v>0</v>
          </cell>
          <cell r="H11">
            <v>0</v>
          </cell>
          <cell r="I11"/>
          <cell r="J11"/>
          <cell r="K11" t="e">
            <v>#VALUE!</v>
          </cell>
          <cell r="L11" t="e">
            <v>#VALUE!</v>
          </cell>
          <cell r="M11" t="e">
            <v>#VALUE!</v>
          </cell>
          <cell r="N11" t="e">
            <v>#VALUE!</v>
          </cell>
          <cell r="O11" t="e">
            <v>#VALUE!</v>
          </cell>
          <cell r="P11" t="e">
            <v>#VALUE!</v>
          </cell>
          <cell r="Q11" t="e">
            <v>#VALUE!</v>
          </cell>
          <cell r="R11" t="e">
            <v>#VALUE!</v>
          </cell>
          <cell r="S11" t="e">
            <v>#VALUE!</v>
          </cell>
          <cell r="T11"/>
          <cell r="U11"/>
          <cell r="V11">
            <v>0.47076039649056473</v>
          </cell>
          <cell r="W11">
            <v>1.6905232171952784</v>
          </cell>
          <cell r="X11">
            <v>2.1421119557481845</v>
          </cell>
          <cell r="Y11"/>
        </row>
        <row r="12">
          <cell r="C12">
            <v>-32000</v>
          </cell>
          <cell r="D12">
            <v>50000</v>
          </cell>
          <cell r="E12">
            <v>0</v>
          </cell>
          <cell r="F12">
            <v>-50000</v>
          </cell>
          <cell r="G12">
            <v>50000</v>
          </cell>
          <cell r="H12">
            <v>-50000</v>
          </cell>
          <cell r="I12"/>
          <cell r="J12"/>
          <cell r="K12">
            <v>50000</v>
          </cell>
          <cell r="L12">
            <v>-25000</v>
          </cell>
          <cell r="M12">
            <v>-50000</v>
          </cell>
          <cell r="N12">
            <v>-50000</v>
          </cell>
          <cell r="P12">
            <v>50000</v>
          </cell>
          <cell r="Q12">
            <v>-50000</v>
          </cell>
          <cell r="R12">
            <v>-50000</v>
          </cell>
          <cell r="S12">
            <v>50000</v>
          </cell>
          <cell r="V12">
            <v>50000</v>
          </cell>
          <cell r="W12">
            <v>-50000</v>
          </cell>
          <cell r="X12">
            <v>-50000</v>
          </cell>
        </row>
      </sheetData>
      <sheetData sheetId="11">
        <row r="2">
          <cell r="C2" t="str">
            <v>NZU Spot</v>
          </cell>
          <cell r="D2" t="str">
            <v>NZU May25</v>
          </cell>
          <cell r="E2" t="str">
            <v>NZU 55P Nov25</v>
          </cell>
          <cell r="H2">
            <v>1.0886131069018072</v>
          </cell>
          <cell r="J2" t="str">
            <v>NZU 68C Jan25</v>
          </cell>
        </row>
        <row r="3">
          <cell r="C3"/>
          <cell r="D3"/>
          <cell r="E3">
            <v>55</v>
          </cell>
          <cell r="F3"/>
          <cell r="J3" t="str">
            <v>Jan25</v>
          </cell>
        </row>
        <row r="4">
          <cell r="C4"/>
          <cell r="D4"/>
          <cell r="E4">
            <v>0.35</v>
          </cell>
          <cell r="F4"/>
          <cell r="J4" t="str">
            <v>sell 68 call</v>
          </cell>
        </row>
        <row r="5">
          <cell r="A5">
            <v>4.7500000000000001E-2</v>
          </cell>
          <cell r="C5"/>
          <cell r="D5">
            <v>4.7500000000000001E-2</v>
          </cell>
          <cell r="E5">
            <v>4.7500000000000001E-2</v>
          </cell>
          <cell r="F5"/>
          <cell r="G5"/>
        </row>
        <row r="6">
          <cell r="C6"/>
          <cell r="D6"/>
          <cell r="E6">
            <v>3.5999999999999997E-2</v>
          </cell>
          <cell r="F6"/>
        </row>
        <row r="7">
          <cell r="C7" t="str">
            <v>buy</v>
          </cell>
          <cell r="D7" t="str">
            <v>buy</v>
          </cell>
          <cell r="E7" t="str">
            <v>sell</v>
          </cell>
        </row>
        <row r="8">
          <cell r="C8"/>
          <cell r="D8"/>
          <cell r="E8" t="str">
            <v>put</v>
          </cell>
        </row>
        <row r="9">
          <cell r="C9"/>
          <cell r="D9"/>
          <cell r="E9" t="str">
            <v>P</v>
          </cell>
        </row>
        <row r="10">
          <cell r="C10" t="str">
            <v>NZU Spot</v>
          </cell>
          <cell r="D10" t="str">
            <v>UNSK5 Comdty</v>
          </cell>
          <cell r="E10" t="str">
            <v>NZU 55P Nov25</v>
          </cell>
          <cell r="J10" t="str">
            <v>call</v>
          </cell>
        </row>
        <row r="11">
          <cell r="C11"/>
          <cell r="D11">
            <v>61.35</v>
          </cell>
          <cell r="E11">
            <v>3.75</v>
          </cell>
          <cell r="F11"/>
          <cell r="G11"/>
          <cell r="J11" t="str">
            <v>C</v>
          </cell>
        </row>
        <row r="12">
          <cell r="C12">
            <v>0</v>
          </cell>
          <cell r="D12" t="str">
            <v>#N/A</v>
          </cell>
          <cell r="E12">
            <v>3.0370340437945451</v>
          </cell>
          <cell r="F12"/>
          <cell r="G12"/>
          <cell r="J12" t="str">
            <v>NZU 68C Jan25</v>
          </cell>
        </row>
        <row r="13">
          <cell r="C13">
            <v>0</v>
          </cell>
          <cell r="D13">
            <v>57.270232529322449</v>
          </cell>
          <cell r="E13">
            <v>3.1973285921328767</v>
          </cell>
          <cell r="F13"/>
          <cell r="G13"/>
          <cell r="H13"/>
          <cell r="J13"/>
        </row>
        <row r="14">
          <cell r="C14">
            <v>50000</v>
          </cell>
          <cell r="D14">
            <v>55000</v>
          </cell>
          <cell r="E14">
            <v>-50000</v>
          </cell>
          <cell r="G14"/>
          <cell r="I14"/>
          <cell r="J14"/>
        </row>
        <row r="15">
          <cell r="C15">
            <v>1</v>
          </cell>
          <cell r="D15">
            <v>1</v>
          </cell>
          <cell r="E15">
            <v>-0.36286791188580286</v>
          </cell>
          <cell r="F15"/>
          <cell r="I15" t="e">
            <v>#REF!</v>
          </cell>
          <cell r="J15" t="e">
            <v>#VALUE!</v>
          </cell>
        </row>
        <row r="16">
          <cell r="C16">
            <v>50000</v>
          </cell>
          <cell r="D16">
            <v>55000</v>
          </cell>
          <cell r="E16">
            <v>18143.395594290145</v>
          </cell>
          <cell r="F16"/>
          <cell r="G16"/>
          <cell r="J16">
            <v>50000</v>
          </cell>
        </row>
        <row r="17">
          <cell r="C17">
            <v>0</v>
          </cell>
          <cell r="D17" t="e">
            <v>#VALUE!</v>
          </cell>
          <cell r="E17">
            <v>-8014.7274169165785</v>
          </cell>
          <cell r="F17"/>
          <cell r="G17"/>
          <cell r="J17" t="e">
            <v>#VALUE!</v>
          </cell>
        </row>
        <row r="18">
          <cell r="C18"/>
          <cell r="D18" t="e">
            <v>#VALUE!</v>
          </cell>
          <cell r="E18">
            <v>35648.297810272743</v>
          </cell>
          <cell r="F18"/>
          <cell r="G18"/>
          <cell r="I18" t="e">
            <v>#REF!</v>
          </cell>
          <cell r="J18" t="e">
            <v>#VALUE!</v>
          </cell>
        </row>
        <row r="19">
          <cell r="C19"/>
          <cell r="D19">
            <v>45782</v>
          </cell>
          <cell r="E19">
            <v>45989</v>
          </cell>
          <cell r="F19"/>
          <cell r="G19"/>
          <cell r="I19" t="str">
            <v>Daily Theta</v>
          </cell>
          <cell r="J19" t="e">
            <v>#VALUE!</v>
          </cell>
        </row>
        <row r="33">
          <cell r="B33">
            <v>57.75</v>
          </cell>
        </row>
      </sheetData>
      <sheetData sheetId="12">
        <row r="4">
          <cell r="C4">
            <v>4.4999999999999998E-2</v>
          </cell>
        </row>
      </sheetData>
      <sheetData sheetId="13">
        <row r="4">
          <cell r="C4">
            <v>3.5430000000000003E-2</v>
          </cell>
        </row>
      </sheetData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U_Holdings"/>
      <sheetName val="Cash &amp; FX_Sam"/>
      <sheetName val="Monthly_MTM"/>
      <sheetName val="Daily_MTM"/>
      <sheetName val="Daily_MTM_live"/>
      <sheetName val="Trade Grouping"/>
      <sheetName val="EUA_Options"/>
      <sheetName val="Sheet1"/>
      <sheetName val="UKA_Options"/>
      <sheetName val="ACCU_Options"/>
      <sheetName val="NZ_Options"/>
      <sheetName val="CCA_Options"/>
      <sheetName val="RGGI_Options"/>
      <sheetName val="Known Mkt Options"/>
      <sheetName val="Option Vol"/>
      <sheetName val="EUA_UKA Convergence"/>
      <sheetName val="ACCU Data"/>
      <sheetName val="NZU Data"/>
      <sheetName val="LGC_Spot"/>
      <sheetName val="VaR"/>
      <sheetName val="RGGI_Vol"/>
    </sheetNames>
    <sheetDataSet>
      <sheetData sheetId="0"/>
      <sheetData sheetId="1"/>
      <sheetData sheetId="2">
        <row r="91">
          <cell r="B91">
            <v>13100000</v>
          </cell>
        </row>
      </sheetData>
      <sheetData sheetId="3">
        <row r="19">
          <cell r="S19">
            <v>35.6</v>
          </cell>
        </row>
        <row r="24">
          <cell r="C24" t="str">
            <v>AUS</v>
          </cell>
          <cell r="D24" t="str">
            <v>ACCU</v>
          </cell>
          <cell r="E24" t="str">
            <v>spot</v>
          </cell>
          <cell r="F24" t="str">
            <v>ACCU Generic</v>
          </cell>
          <cell r="H24">
            <v>5000</v>
          </cell>
          <cell r="I24">
            <v>35.65</v>
          </cell>
          <cell r="J24">
            <v>35.6</v>
          </cell>
        </row>
        <row r="26">
          <cell r="H26">
            <v>0</v>
          </cell>
        </row>
        <row r="27">
          <cell r="C27" t="str">
            <v>AUS</v>
          </cell>
          <cell r="D27" t="str">
            <v>ACCU</v>
          </cell>
          <cell r="E27" t="str">
            <v>spot</v>
          </cell>
          <cell r="F27" t="str">
            <v>ACCU HIR</v>
          </cell>
          <cell r="I27">
            <v>35.65</v>
          </cell>
          <cell r="J27">
            <v>35.6</v>
          </cell>
        </row>
        <row r="28">
          <cell r="C28" t="str">
            <v>AUS</v>
          </cell>
          <cell r="D28" t="str">
            <v>ACCU</v>
          </cell>
          <cell r="E28" t="str">
            <v>spot</v>
          </cell>
          <cell r="F28" t="str">
            <v>ACCU NoAD</v>
          </cell>
          <cell r="H28">
            <v>15000</v>
          </cell>
          <cell r="I28">
            <v>35.65</v>
          </cell>
          <cell r="J28">
            <v>35.5</v>
          </cell>
        </row>
        <row r="31">
          <cell r="C31" t="str">
            <v>AUS</v>
          </cell>
          <cell r="D31" t="str">
            <v>ACCU</v>
          </cell>
          <cell r="E31" t="str">
            <v>futures</v>
          </cell>
          <cell r="F31" t="str">
            <v>ACCU Mar26</v>
          </cell>
          <cell r="H31">
            <v>0</v>
          </cell>
          <cell r="I31">
            <v>36.15</v>
          </cell>
          <cell r="J31">
            <v>36.15</v>
          </cell>
        </row>
        <row r="37">
          <cell r="F37" t="str">
            <v>LGC Spot</v>
          </cell>
          <cell r="I37">
            <v>23</v>
          </cell>
          <cell r="J37">
            <v>23</v>
          </cell>
        </row>
        <row r="44">
          <cell r="C44" t="str">
            <v>NZ</v>
          </cell>
          <cell r="D44" t="str">
            <v>NZU</v>
          </cell>
          <cell r="E44" t="str">
            <v>spot</v>
          </cell>
          <cell r="F44" t="str">
            <v>NZU Spot</v>
          </cell>
          <cell r="H44">
            <v>80000</v>
          </cell>
          <cell r="I44">
            <v>58.6</v>
          </cell>
          <cell r="J44">
            <v>58.3</v>
          </cell>
        </row>
        <row r="46">
          <cell r="C46" t="str">
            <v>NZ</v>
          </cell>
          <cell r="D46" t="str">
            <v>NZU</v>
          </cell>
          <cell r="E46" t="str">
            <v>futures</v>
          </cell>
          <cell r="F46" t="str">
            <v>NZU May 26</v>
          </cell>
          <cell r="H46">
            <v>255000</v>
          </cell>
          <cell r="I46">
            <v>59.13</v>
          </cell>
          <cell r="J46">
            <v>60</v>
          </cell>
        </row>
        <row r="56">
          <cell r="C56" t="str">
            <v>RGGI</v>
          </cell>
          <cell r="D56" t="str">
            <v>RGGI</v>
          </cell>
          <cell r="E56" t="str">
            <v>futures</v>
          </cell>
          <cell r="F56" t="str">
            <v>RGGI V25 Dec25</v>
          </cell>
          <cell r="H56">
            <v>15000</v>
          </cell>
          <cell r="I56">
            <v>21.19</v>
          </cell>
          <cell r="J56">
            <v>21.43</v>
          </cell>
        </row>
        <row r="57">
          <cell r="C57" t="str">
            <v>RGGI</v>
          </cell>
          <cell r="D57" t="str">
            <v>RGGI</v>
          </cell>
          <cell r="E57" t="str">
            <v>futures</v>
          </cell>
          <cell r="F57" t="str">
            <v>RGGI V25 Sep25</v>
          </cell>
          <cell r="H57">
            <v>0</v>
          </cell>
          <cell r="I57">
            <v>20.96</v>
          </cell>
          <cell r="J57">
            <v>21.19</v>
          </cell>
        </row>
        <row r="59">
          <cell r="C59" t="str">
            <v>RGGI</v>
          </cell>
          <cell r="D59" t="str">
            <v>RGGI</v>
          </cell>
          <cell r="F59" t="str">
            <v>RGGI V25 Sep25 20P</v>
          </cell>
          <cell r="H59">
            <v>50000</v>
          </cell>
          <cell r="I59">
            <v>1.42</v>
          </cell>
          <cell r="J59">
            <v>1.33</v>
          </cell>
        </row>
        <row r="60">
          <cell r="C60" t="str">
            <v>RGGI</v>
          </cell>
          <cell r="D60" t="str">
            <v>RGGI</v>
          </cell>
          <cell r="F60" t="str">
            <v>RGGI V25 Sep25 17P</v>
          </cell>
          <cell r="H60">
            <v>-100000</v>
          </cell>
          <cell r="I60">
            <v>0.57999999999999996</v>
          </cell>
          <cell r="J60">
            <v>0.54</v>
          </cell>
        </row>
        <row r="62">
          <cell r="C62" t="str">
            <v>RGGI</v>
          </cell>
          <cell r="D62" t="str">
            <v>RGGI</v>
          </cell>
          <cell r="F62" t="str">
            <v>RGGI V25 Sep25 20C</v>
          </cell>
          <cell r="H62">
            <v>100000</v>
          </cell>
          <cell r="I62">
            <v>2.38</v>
          </cell>
          <cell r="J62">
            <v>2.52</v>
          </cell>
        </row>
        <row r="63">
          <cell r="C63" t="str">
            <v>RGGI</v>
          </cell>
          <cell r="D63" t="str">
            <v>RGGI</v>
          </cell>
          <cell r="F63" t="str">
            <v>RGGI V25 Sep25 25C</v>
          </cell>
          <cell r="H63">
            <v>-200000</v>
          </cell>
          <cell r="I63">
            <v>0.45</v>
          </cell>
          <cell r="J63">
            <v>0.49</v>
          </cell>
        </row>
        <row r="71">
          <cell r="C71" t="str">
            <v>CCA</v>
          </cell>
          <cell r="D71" t="str">
            <v>CCA</v>
          </cell>
          <cell r="F71" t="str">
            <v>CCA V25 Sep25</v>
          </cell>
          <cell r="H71">
            <v>0</v>
          </cell>
          <cell r="I71">
            <v>27.73</v>
          </cell>
          <cell r="J71">
            <v>27.68</v>
          </cell>
        </row>
        <row r="72">
          <cell r="C72" t="str">
            <v>CCA</v>
          </cell>
          <cell r="D72" t="str">
            <v>CCA</v>
          </cell>
          <cell r="F72" t="str">
            <v>CCA V25 Dec25</v>
          </cell>
          <cell r="H72">
            <v>0</v>
          </cell>
          <cell r="I72">
            <v>28.15</v>
          </cell>
          <cell r="J72">
            <v>28.1</v>
          </cell>
        </row>
        <row r="74">
          <cell r="C74" t="str">
            <v>CCA</v>
          </cell>
          <cell r="D74" t="str">
            <v>CCA</v>
          </cell>
          <cell r="F74" t="str">
            <v>CCA V25 Sep25 30C</v>
          </cell>
          <cell r="H74">
            <v>100000</v>
          </cell>
          <cell r="I74">
            <v>0.45900000000000002</v>
          </cell>
          <cell r="J74">
            <v>0.443</v>
          </cell>
        </row>
        <row r="75">
          <cell r="C75" t="str">
            <v>CCA</v>
          </cell>
          <cell r="D75" t="str">
            <v>CCA</v>
          </cell>
          <cell r="F75" t="str">
            <v>CCA V25 Sep25 40C</v>
          </cell>
          <cell r="H75">
            <v>-200000</v>
          </cell>
          <cell r="I75">
            <v>1.2999999999999999E-2</v>
          </cell>
          <cell r="J75">
            <v>1.2999999999999999E-2</v>
          </cell>
        </row>
        <row r="76">
          <cell r="C76" t="str">
            <v>CCA</v>
          </cell>
          <cell r="D76" t="str">
            <v>CCA</v>
          </cell>
          <cell r="F76" t="str">
            <v>CCA V25 Sep25 45C</v>
          </cell>
          <cell r="H76">
            <v>100000</v>
          </cell>
          <cell r="I76">
            <v>4.0000000000000001E-3</v>
          </cell>
          <cell r="J76">
            <v>1E-3</v>
          </cell>
        </row>
        <row r="78">
          <cell r="C78" t="str">
            <v>CCA</v>
          </cell>
          <cell r="D78" t="str">
            <v>CCA</v>
          </cell>
          <cell r="F78" t="str">
            <v>CCA V25 Dec25 30C</v>
          </cell>
          <cell r="H78">
            <v>50000</v>
          </cell>
          <cell r="I78">
            <v>1.4650000000000001</v>
          </cell>
          <cell r="J78">
            <v>1.4390000000000001</v>
          </cell>
        </row>
        <row r="79">
          <cell r="C79" t="str">
            <v>CCA</v>
          </cell>
          <cell r="D79" t="str">
            <v>CCA</v>
          </cell>
          <cell r="F79" t="str">
            <v>CCA V25 Dec25 40C</v>
          </cell>
          <cell r="H79">
            <v>-100000</v>
          </cell>
          <cell r="I79">
            <v>0.20899999999999999</v>
          </cell>
          <cell r="J79">
            <v>0.20399999999999999</v>
          </cell>
        </row>
        <row r="80">
          <cell r="C80" t="str">
            <v>CCA</v>
          </cell>
          <cell r="D80" t="str">
            <v>CCA</v>
          </cell>
          <cell r="F80" t="str">
            <v>CCA V25 Dec25 45C</v>
          </cell>
          <cell r="H80">
            <v>50000</v>
          </cell>
          <cell r="I80">
            <v>0.11600000000000001</v>
          </cell>
          <cell r="J80">
            <v>0.113</v>
          </cell>
        </row>
        <row r="83">
          <cell r="C83" t="str">
            <v>FX</v>
          </cell>
          <cell r="D83" t="str">
            <v>NZD</v>
          </cell>
          <cell r="E83" t="str">
            <v>spot</v>
          </cell>
          <cell r="I83">
            <v>0</v>
          </cell>
        </row>
        <row r="84">
          <cell r="C84" t="str">
            <v>FX</v>
          </cell>
          <cell r="D84" t="str">
            <v>USD</v>
          </cell>
          <cell r="E84" t="str">
            <v>spot</v>
          </cell>
          <cell r="I84">
            <v>0</v>
          </cell>
        </row>
      </sheetData>
      <sheetData sheetId="4"/>
      <sheetData sheetId="5"/>
      <sheetData sheetId="6">
        <row r="1">
          <cell r="C1" t="str">
            <v>EUA Dec25</v>
          </cell>
          <cell r="D1" t="str">
            <v>EUA Sep25 65P</v>
          </cell>
          <cell r="E1" t="str">
            <v>EUA Sep25 60P</v>
          </cell>
          <cell r="F1" t="str">
            <v>EUA Sep25 85C</v>
          </cell>
          <cell r="J1" t="str">
            <v>EUA Sep25 60P</v>
          </cell>
          <cell r="K1" t="str">
            <v>EUA Sep25 65P</v>
          </cell>
        </row>
        <row r="2">
          <cell r="D2">
            <v>65</v>
          </cell>
          <cell r="E2">
            <v>60</v>
          </cell>
          <cell r="F2">
            <v>85</v>
          </cell>
          <cell r="J2">
            <v>60</v>
          </cell>
          <cell r="K2">
            <v>65</v>
          </cell>
        </row>
        <row r="3">
          <cell r="A3">
            <v>70.34</v>
          </cell>
          <cell r="D3">
            <v>0.29687449999999999</v>
          </cell>
          <cell r="E3">
            <v>0.32162381000000001</v>
          </cell>
          <cell r="F3">
            <v>0.28419325000000001</v>
          </cell>
          <cell r="J3">
            <v>0.32162381000000001</v>
          </cell>
          <cell r="K3">
            <v>0.29499999999999998</v>
          </cell>
        </row>
        <row r="4">
          <cell r="C4">
            <v>1.9182500000000002E-2</v>
          </cell>
          <cell r="D4">
            <v>1.9182500000000002E-2</v>
          </cell>
          <cell r="E4">
            <v>1.9182500000000002E-2</v>
          </cell>
          <cell r="F4">
            <v>1.9182500000000002E-2</v>
          </cell>
          <cell r="J4">
            <v>1.9182500000000002E-2</v>
          </cell>
          <cell r="K4">
            <v>1.9182500000000002E-2</v>
          </cell>
        </row>
        <row r="5">
          <cell r="C5" t="str">
            <v>sell</v>
          </cell>
          <cell r="D5" t="str">
            <v>sell</v>
          </cell>
          <cell r="E5" t="str">
            <v>buy</v>
          </cell>
          <cell r="F5" t="str">
            <v>sell</v>
          </cell>
          <cell r="J5" t="str">
            <v>Buy</v>
          </cell>
          <cell r="K5" t="str">
            <v>Sell</v>
          </cell>
        </row>
        <row r="6">
          <cell r="D6" t="str">
            <v>Put</v>
          </cell>
          <cell r="E6" t="str">
            <v>Put</v>
          </cell>
          <cell r="F6" t="str">
            <v>Call</v>
          </cell>
          <cell r="J6" t="str">
            <v>Put</v>
          </cell>
          <cell r="K6" t="str">
            <v>Put</v>
          </cell>
        </row>
        <row r="7">
          <cell r="D7" t="str">
            <v>P</v>
          </cell>
          <cell r="E7" t="str">
            <v>P</v>
          </cell>
          <cell r="F7" t="str">
            <v>C</v>
          </cell>
          <cell r="J7" t="str">
            <v>P</v>
          </cell>
          <cell r="K7" t="str">
            <v>P</v>
          </cell>
        </row>
        <row r="8">
          <cell r="C8" t="str">
            <v>MZBZ5 Comdty</v>
          </cell>
          <cell r="D8" t="str">
            <v>MZBU5P 65.00 Comdty</v>
          </cell>
          <cell r="E8" t="str">
            <v>MZBU5P 60.00 Comdty</v>
          </cell>
          <cell r="F8" t="str">
            <v>MZBU5C 85.00 Comdty</v>
          </cell>
          <cell r="J8" t="str">
            <v>MZBU5P 60.00 Comdty</v>
          </cell>
          <cell r="K8" t="str">
            <v>MZBU5P 65.00 Comdty</v>
          </cell>
        </row>
        <row r="9">
          <cell r="D9">
            <v>1.72</v>
          </cell>
          <cell r="E9">
            <v>0.64</v>
          </cell>
          <cell r="F9">
            <v>1.65</v>
          </cell>
        </row>
        <row r="10">
          <cell r="C10">
            <v>70.42</v>
          </cell>
          <cell r="D10">
            <v>1.6000000238418579</v>
          </cell>
          <cell r="E10">
            <v>0.69000005722045898</v>
          </cell>
          <cell r="F10">
            <v>0.34500002861022949</v>
          </cell>
          <cell r="J10">
            <v>0.69000005722045898</v>
          </cell>
          <cell r="K10">
            <v>1.6000000238418579</v>
          </cell>
        </row>
        <row r="11">
          <cell r="C11">
            <v>70.34</v>
          </cell>
          <cell r="D11">
            <v>1.5874790600457562</v>
          </cell>
          <cell r="E11">
            <v>0.67704946755912432</v>
          </cell>
          <cell r="F11">
            <v>0.32328214915497733</v>
          </cell>
          <cell r="J11">
            <v>0.67704946755912432</v>
          </cell>
          <cell r="K11">
            <v>1.5680923856449149</v>
          </cell>
        </row>
        <row r="12">
          <cell r="C12">
            <v>-12000</v>
          </cell>
          <cell r="D12">
            <v>-100000</v>
          </cell>
          <cell r="E12">
            <v>0</v>
          </cell>
          <cell r="F12">
            <v>-50000</v>
          </cell>
          <cell r="J12">
            <v>-50000</v>
          </cell>
          <cell r="K12">
            <v>50000</v>
          </cell>
        </row>
        <row r="13">
          <cell r="C13">
            <v>1</v>
          </cell>
          <cell r="D13">
            <v>-0.25701971605428059</v>
          </cell>
          <cell r="E13">
            <v>-0.1236702839979925</v>
          </cell>
          <cell r="F13">
            <v>8.1717939479344956E-2</v>
          </cell>
          <cell r="J13">
            <v>-0.1236702839979925</v>
          </cell>
          <cell r="K13">
            <v>-0.25596975582073744</v>
          </cell>
        </row>
        <row r="14">
          <cell r="C14">
            <v>-12000</v>
          </cell>
          <cell r="D14">
            <v>25701.971605428058</v>
          </cell>
          <cell r="E14">
            <v>0</v>
          </cell>
          <cell r="F14">
            <v>-4085.896973967248</v>
          </cell>
          <cell r="J14">
            <v>6183.5141998996251</v>
          </cell>
          <cell r="K14">
            <v>-12798.487791036872</v>
          </cell>
        </row>
        <row r="15">
          <cell r="D15">
            <v>3.3172233740725733E-2</v>
          </cell>
          <cell r="E15">
            <v>1.9180902466792049E-2</v>
          </cell>
          <cell r="F15">
            <v>1.729229194032084E-2</v>
          </cell>
        </row>
        <row r="17">
          <cell r="C17">
            <v>959.99999999997954</v>
          </cell>
          <cell r="D17">
            <v>1252.096379610168</v>
          </cell>
          <cell r="E17">
            <v>0</v>
          </cell>
          <cell r="F17">
            <v>1085.8939727626082</v>
          </cell>
        </row>
        <row r="18">
          <cell r="C18">
            <v>0</v>
          </cell>
          <cell r="D18">
            <v>13252.093995424375</v>
          </cell>
          <cell r="E18">
            <v>0</v>
          </cell>
          <cell r="F18">
            <v>66335.892542251124</v>
          </cell>
        </row>
        <row r="19">
          <cell r="C19">
            <v>46006</v>
          </cell>
          <cell r="D19">
            <v>45924</v>
          </cell>
          <cell r="E19">
            <v>45924</v>
          </cell>
          <cell r="F19">
            <v>45924</v>
          </cell>
          <cell r="J19">
            <v>45924</v>
          </cell>
          <cell r="K19">
            <v>45924</v>
          </cell>
        </row>
        <row r="20">
          <cell r="D20">
            <v>45804</v>
          </cell>
          <cell r="E20">
            <v>45804</v>
          </cell>
          <cell r="F20">
            <v>45821</v>
          </cell>
        </row>
        <row r="21">
          <cell r="C21">
            <v>0.43384919330289934</v>
          </cell>
          <cell r="D21">
            <v>0.209191659056324</v>
          </cell>
          <cell r="E21">
            <v>0.209191659056324</v>
          </cell>
          <cell r="F21">
            <v>0.209191659056324</v>
          </cell>
          <cell r="J21">
            <v>0.209191659056324</v>
          </cell>
          <cell r="K21">
            <v>0.209191659056324</v>
          </cell>
        </row>
        <row r="22">
          <cell r="D22">
            <v>77</v>
          </cell>
          <cell r="E22">
            <v>77</v>
          </cell>
          <cell r="F22">
            <v>77</v>
          </cell>
        </row>
      </sheetData>
      <sheetData sheetId="7"/>
      <sheetData sheetId="8"/>
      <sheetData sheetId="9"/>
      <sheetData sheetId="10"/>
      <sheetData sheetId="11">
        <row r="1">
          <cell r="C1" t="str">
            <v>CCA V25 Dec25</v>
          </cell>
          <cell r="D1" t="str">
            <v>CCA V25 Sep25 30C</v>
          </cell>
          <cell r="E1" t="str">
            <v>CCA V25 Sep25 40C</v>
          </cell>
          <cell r="F1" t="str">
            <v>CCA V25 Sep25 45C</v>
          </cell>
          <cell r="G1" t="str">
            <v>CCA V25 Dec25 30C</v>
          </cell>
          <cell r="H1" t="str">
            <v>CCA V25 Dec25 40C</v>
          </cell>
          <cell r="I1" t="str">
            <v>CCA V25 Dec25 45C</v>
          </cell>
          <cell r="K1" t="str">
            <v>CCA V25 Mar25 30P</v>
          </cell>
          <cell r="L1" t="str">
            <v>CCA V25 Mar25 33C</v>
          </cell>
        </row>
        <row r="2">
          <cell r="B2" t="str">
            <v>Strike</v>
          </cell>
          <cell r="D2">
            <v>30</v>
          </cell>
          <cell r="E2">
            <v>40</v>
          </cell>
          <cell r="F2">
            <v>45</v>
          </cell>
          <cell r="G2">
            <v>30</v>
          </cell>
          <cell r="H2">
            <v>40</v>
          </cell>
          <cell r="I2">
            <v>45</v>
          </cell>
          <cell r="J2">
            <v>45</v>
          </cell>
          <cell r="K2">
            <v>30</v>
          </cell>
          <cell r="L2">
            <v>33</v>
          </cell>
        </row>
        <row r="3">
          <cell r="B3" t="str">
            <v>Vol</v>
          </cell>
          <cell r="C3">
            <v>4.2996199999999998E-2</v>
          </cell>
          <cell r="D3">
            <v>0.25752591374214062</v>
          </cell>
          <cell r="E3">
            <v>0.34964836904607299</v>
          </cell>
          <cell r="F3">
            <v>0.38920009711439058</v>
          </cell>
          <cell r="G3">
            <v>0.32271069798548346</v>
          </cell>
          <cell r="H3">
            <v>0.39771379393316425</v>
          </cell>
          <cell r="I3">
            <v>0.44032778020130436</v>
          </cell>
          <cell r="K3">
            <v>0.35</v>
          </cell>
          <cell r="L3">
            <v>0.35</v>
          </cell>
        </row>
        <row r="4">
          <cell r="B4" t="str">
            <v>Rate</v>
          </cell>
          <cell r="C4">
            <v>0.06</v>
          </cell>
          <cell r="D4">
            <v>0.06</v>
          </cell>
          <cell r="E4">
            <v>0.06</v>
          </cell>
          <cell r="F4">
            <v>0.06</v>
          </cell>
          <cell r="G4">
            <v>0.06</v>
          </cell>
          <cell r="H4">
            <v>0.06</v>
          </cell>
          <cell r="I4">
            <v>0.06</v>
          </cell>
          <cell r="K4">
            <v>0.06</v>
          </cell>
          <cell r="L4">
            <v>0.06</v>
          </cell>
        </row>
        <row r="5">
          <cell r="B5" t="str">
            <v>Direction</v>
          </cell>
          <cell r="C5" t="str">
            <v>buy</v>
          </cell>
          <cell r="D5" t="str">
            <v>buy</v>
          </cell>
          <cell r="E5" t="str">
            <v>sell</v>
          </cell>
          <cell r="F5" t="str">
            <v>buy</v>
          </cell>
          <cell r="G5" t="str">
            <v>buy</v>
          </cell>
          <cell r="H5" t="str">
            <v>sell</v>
          </cell>
          <cell r="I5" t="str">
            <v>buy</v>
          </cell>
          <cell r="K5" t="str">
            <v>buy</v>
          </cell>
          <cell r="L5" t="str">
            <v>sell</v>
          </cell>
        </row>
        <row r="6">
          <cell r="B6" t="str">
            <v>Type</v>
          </cell>
          <cell r="D6" t="str">
            <v>call</v>
          </cell>
          <cell r="E6" t="str">
            <v>call</v>
          </cell>
          <cell r="F6" t="str">
            <v>call</v>
          </cell>
          <cell r="G6" t="str">
            <v>call</v>
          </cell>
          <cell r="H6" t="str">
            <v>call</v>
          </cell>
          <cell r="I6" t="str">
            <v>call</v>
          </cell>
          <cell r="K6" t="str">
            <v>put</v>
          </cell>
          <cell r="L6" t="str">
            <v>call</v>
          </cell>
        </row>
        <row r="7">
          <cell r="D7" t="str">
            <v>C</v>
          </cell>
          <cell r="E7" t="str">
            <v>C</v>
          </cell>
          <cell r="F7" t="str">
            <v>C</v>
          </cell>
          <cell r="G7" t="str">
            <v>C</v>
          </cell>
          <cell r="H7" t="str">
            <v>C</v>
          </cell>
          <cell r="I7" t="str">
            <v>C</v>
          </cell>
          <cell r="K7" t="str">
            <v>P</v>
          </cell>
          <cell r="L7" t="str">
            <v>C</v>
          </cell>
        </row>
        <row r="8">
          <cell r="B8" t="str">
            <v>BB Code</v>
          </cell>
          <cell r="C8" t="str">
            <v>CCA V25 Dec25</v>
          </cell>
          <cell r="D8" t="str">
            <v>CCA V25 Sep25 30C</v>
          </cell>
          <cell r="E8" t="str">
            <v>CCA V25 Sep25 40C</v>
          </cell>
          <cell r="F8" t="str">
            <v>CCA V25 Sep25 45C</v>
          </cell>
          <cell r="G8" t="str">
            <v>CCA V25 Dec25 30C</v>
          </cell>
          <cell r="H8" t="str">
            <v>CCA V25 Dec25 40C</v>
          </cell>
          <cell r="I8" t="str">
            <v>CCA V25 Dec25 45C</v>
          </cell>
          <cell r="J8" t="str">
            <v>UKEZ5 45.00 Comdty</v>
          </cell>
          <cell r="K8" t="str">
            <v>UKEZ5P 30.00 Comdty</v>
          </cell>
          <cell r="L8" t="str">
            <v>CCA V25 Mar25 33C</v>
          </cell>
        </row>
        <row r="9">
          <cell r="B9" t="str">
            <v>TRADE PRICE</v>
          </cell>
          <cell r="D9">
            <v>2.08</v>
          </cell>
          <cell r="E9">
            <v>0.42</v>
          </cell>
          <cell r="F9">
            <v>0.22</v>
          </cell>
          <cell r="G9">
            <v>1.71</v>
          </cell>
          <cell r="H9">
            <v>0.31</v>
          </cell>
          <cell r="I9">
            <v>0.2</v>
          </cell>
        </row>
        <row r="10">
          <cell r="B10" t="str">
            <v>SETTLE</v>
          </cell>
          <cell r="C10">
            <v>27.68</v>
          </cell>
          <cell r="D10">
            <v>0.443</v>
          </cell>
          <cell r="E10">
            <v>1.2999999999999999E-2</v>
          </cell>
          <cell r="F10">
            <v>1E-3</v>
          </cell>
          <cell r="G10">
            <v>1.4390000000000001</v>
          </cell>
          <cell r="H10">
            <v>0.33900000000000002</v>
          </cell>
          <cell r="I10">
            <v>0.216</v>
          </cell>
        </row>
        <row r="11">
          <cell r="B11" t="str">
            <v>MTM PRICE</v>
          </cell>
          <cell r="C11">
            <v>28.1</v>
          </cell>
          <cell r="D11">
            <v>0.43282895209021821</v>
          </cell>
          <cell r="E11">
            <v>1.1603159354688418E-2</v>
          </cell>
          <cell r="F11">
            <v>3.1130705584447348E-3</v>
          </cell>
          <cell r="G11">
            <v>1.4210677505557587</v>
          </cell>
          <cell r="H11">
            <v>0.3071936007251666</v>
          </cell>
          <cell r="I11">
            <v>0.19287531189997167</v>
          </cell>
          <cell r="K11" t="e">
            <v>#NUM!</v>
          </cell>
          <cell r="L11" t="e">
            <v>#NUM!</v>
          </cell>
        </row>
        <row r="12">
          <cell r="B12" t="str">
            <v>Volume (tonnes)</v>
          </cell>
          <cell r="D12">
            <v>100000</v>
          </cell>
          <cell r="E12">
            <v>-200000</v>
          </cell>
          <cell r="F12">
            <v>100000</v>
          </cell>
          <cell r="G12">
            <v>50000</v>
          </cell>
          <cell r="H12">
            <v>-100000</v>
          </cell>
          <cell r="I12">
            <v>50000</v>
          </cell>
          <cell r="K12">
            <v>75000</v>
          </cell>
          <cell r="L12">
            <v>75000</v>
          </cell>
        </row>
        <row r="13">
          <cell r="B13" t="str">
            <v>Delta</v>
          </cell>
          <cell r="C13">
            <v>1</v>
          </cell>
          <cell r="D13">
            <v>0.24935579051281015</v>
          </cell>
          <cell r="E13">
            <v>1.1302207570103079E-2</v>
          </cell>
          <cell r="F13">
            <v>3.1042929337201227E-3</v>
          </cell>
          <cell r="G13">
            <v>0</v>
          </cell>
          <cell r="H13">
            <v>0.10893747187331326</v>
          </cell>
          <cell r="I13">
            <v>6.783786301342852E-2</v>
          </cell>
          <cell r="K13" t="e">
            <v>#NUM!</v>
          </cell>
          <cell r="L13" t="e">
            <v>#NUM!</v>
          </cell>
        </row>
        <row r="14">
          <cell r="B14" t="str">
            <v>Total Delta</v>
          </cell>
          <cell r="C14">
            <v>0</v>
          </cell>
          <cell r="D14">
            <v>24935.579051281016</v>
          </cell>
          <cell r="E14">
            <v>-2260.4415140206156</v>
          </cell>
          <cell r="F14">
            <v>310.4292933720123</v>
          </cell>
          <cell r="G14">
            <v>0</v>
          </cell>
          <cell r="H14">
            <v>-10893.747187331326</v>
          </cell>
          <cell r="I14">
            <v>3391.8931506714262</v>
          </cell>
          <cell r="K14" t="e">
            <v>#NUM!</v>
          </cell>
          <cell r="L14" t="e">
            <v>#NUM!</v>
          </cell>
        </row>
        <row r="15">
          <cell r="B15" t="str">
            <v>PnL TODAY</v>
          </cell>
          <cell r="C15">
            <v>0</v>
          </cell>
          <cell r="D15">
            <v>-1017.1047909781794</v>
          </cell>
          <cell r="E15">
            <v>279.36812906231637</v>
          </cell>
          <cell r="F15">
            <v>211.30705584447347</v>
          </cell>
          <cell r="G15">
            <v>-896.61247221206611</v>
          </cell>
          <cell r="H15">
            <v>3180.639927483342</v>
          </cell>
          <cell r="I15">
            <v>-1156.2344050014162</v>
          </cell>
          <cell r="K15" t="e">
            <v>#NUM!</v>
          </cell>
          <cell r="L15" t="e">
            <v>#NUM!</v>
          </cell>
        </row>
        <row r="16">
          <cell r="B16" t="str">
            <v>PnL TOTAL</v>
          </cell>
          <cell r="C16">
            <v>0</v>
          </cell>
          <cell r="D16">
            <v>-164717.10479097819</v>
          </cell>
          <cell r="E16">
            <v>81679.368129062306</v>
          </cell>
          <cell r="F16">
            <v>-21688.692944155526</v>
          </cell>
          <cell r="G16">
            <v>-14446.612472212062</v>
          </cell>
          <cell r="H16">
            <v>280.63992748333931</v>
          </cell>
          <cell r="I16">
            <v>-356.23440500141686</v>
          </cell>
          <cell r="K16">
            <v>0</v>
          </cell>
          <cell r="L16" t="e">
            <v>#NUM!</v>
          </cell>
        </row>
        <row r="17">
          <cell r="B17" t="str">
            <v>Expiry (Syd Time)</v>
          </cell>
          <cell r="C17">
            <v>46015</v>
          </cell>
          <cell r="D17">
            <v>45915</v>
          </cell>
          <cell r="E17">
            <v>45915</v>
          </cell>
          <cell r="F17">
            <v>45915</v>
          </cell>
          <cell r="G17">
            <v>46006</v>
          </cell>
          <cell r="H17">
            <v>46006</v>
          </cell>
          <cell r="I17">
            <v>46006</v>
          </cell>
          <cell r="J17">
            <v>46017</v>
          </cell>
          <cell r="K17">
            <v>45733</v>
          </cell>
          <cell r="L17">
            <v>45733</v>
          </cell>
        </row>
        <row r="18">
          <cell r="A18">
            <v>27.693627963412801</v>
          </cell>
          <cell r="B18" t="str">
            <v>Trade Date</v>
          </cell>
          <cell r="C18">
            <v>44909</v>
          </cell>
          <cell r="D18">
            <v>45763</v>
          </cell>
          <cell r="E18">
            <v>45763</v>
          </cell>
          <cell r="F18">
            <v>45763</v>
          </cell>
          <cell r="G18">
            <v>45831</v>
          </cell>
          <cell r="H18">
            <v>45831</v>
          </cell>
          <cell r="I18">
            <v>45831</v>
          </cell>
          <cell r="K18">
            <v>45847</v>
          </cell>
          <cell r="L18">
            <v>45847</v>
          </cell>
        </row>
        <row r="19">
          <cell r="B19" t="str">
            <v>Time to expiry (settle)</v>
          </cell>
          <cell r="C19">
            <v>0.45850672786656693</v>
          </cell>
          <cell r="D19">
            <v>0.18453412512684089</v>
          </cell>
          <cell r="E19">
            <v>0.18453412512684089</v>
          </cell>
          <cell r="F19">
            <v>0.18453412512684089</v>
          </cell>
          <cell r="G19">
            <v>0.43384919361999158</v>
          </cell>
          <cell r="H19">
            <v>0.43384919361999158</v>
          </cell>
          <cell r="I19">
            <v>0.43384919361999158</v>
          </cell>
          <cell r="K19">
            <v>-0.31409601185946051</v>
          </cell>
          <cell r="L19">
            <v>-0.31409601185946051</v>
          </cell>
        </row>
        <row r="20">
          <cell r="B20" t="str">
            <v>Time to expiry (Live)</v>
          </cell>
          <cell r="C20">
            <v>0.45850672786656693</v>
          </cell>
          <cell r="D20">
            <v>0.18453412512684089</v>
          </cell>
          <cell r="E20">
            <v>0.18453412512684089</v>
          </cell>
          <cell r="F20">
            <v>0.18453412512684089</v>
          </cell>
          <cell r="G20">
            <v>0.43384919361999158</v>
          </cell>
          <cell r="H20">
            <v>0.43384919361999158</v>
          </cell>
          <cell r="I20">
            <v>0.43384919361999158</v>
          </cell>
          <cell r="K20">
            <v>-0.31409601185946051</v>
          </cell>
          <cell r="L20">
            <v>-0.31409601185946051</v>
          </cell>
        </row>
        <row r="21">
          <cell r="B21" t="str">
            <v>Contract Days</v>
          </cell>
          <cell r="D21">
            <v>152</v>
          </cell>
          <cell r="E21">
            <v>152</v>
          </cell>
          <cell r="F21">
            <v>152</v>
          </cell>
          <cell r="G21">
            <v>175</v>
          </cell>
          <cell r="H21">
            <v>175</v>
          </cell>
          <cell r="I21">
            <v>175</v>
          </cell>
          <cell r="K21">
            <v>-114</v>
          </cell>
          <cell r="L21">
            <v>-114</v>
          </cell>
        </row>
      </sheetData>
      <sheetData sheetId="12">
        <row r="1">
          <cell r="C1" t="str">
            <v>RGGI V25 Dec25</v>
          </cell>
          <cell r="D1" t="str">
            <v>RGGI V25 Sep25</v>
          </cell>
          <cell r="E1" t="str">
            <v>RGGI V25 Sep25 20P</v>
          </cell>
          <cell r="F1" t="str">
            <v>RGGI V25 Sep25 17P</v>
          </cell>
          <cell r="G1" t="str">
            <v>RGGI V25 Sep25 20C</v>
          </cell>
          <cell r="H1" t="str">
            <v>RGGI V25 Sep25 25C</v>
          </cell>
          <cell r="K1" t="str">
            <v>RGGI V25 Sep25 25C</v>
          </cell>
          <cell r="L1" t="str">
            <v>RGGI V25 Sep25 28C</v>
          </cell>
        </row>
        <row r="2">
          <cell r="B2" t="str">
            <v>Strike</v>
          </cell>
          <cell r="E2">
            <v>20</v>
          </cell>
          <cell r="F2">
            <v>17</v>
          </cell>
          <cell r="G2">
            <v>20</v>
          </cell>
          <cell r="H2">
            <v>25</v>
          </cell>
          <cell r="J2">
            <v>45</v>
          </cell>
          <cell r="K2">
            <v>25</v>
          </cell>
          <cell r="L2">
            <v>28</v>
          </cell>
        </row>
        <row r="3">
          <cell r="B3" t="str">
            <v>Vol</v>
          </cell>
          <cell r="E3">
            <v>0.53640556696110042</v>
          </cell>
          <cell r="F3">
            <v>0.60637167787752644</v>
          </cell>
          <cell r="G3">
            <v>0.5279766831888475</v>
          </cell>
          <cell r="H3">
            <v>0.45228006578790642</v>
          </cell>
          <cell r="K3">
            <v>0.51570000000000005</v>
          </cell>
          <cell r="L3">
            <v>0.5</v>
          </cell>
        </row>
        <row r="4">
          <cell r="A4">
            <v>21.43</v>
          </cell>
          <cell r="B4" t="str">
            <v>Rate</v>
          </cell>
          <cell r="C4">
            <v>0.05</v>
          </cell>
          <cell r="D4">
            <v>0.05</v>
          </cell>
          <cell r="E4">
            <v>0.05</v>
          </cell>
          <cell r="F4">
            <v>0.05</v>
          </cell>
          <cell r="G4">
            <v>0.05</v>
          </cell>
          <cell r="H4">
            <v>0.05</v>
          </cell>
          <cell r="K4">
            <v>0.05</v>
          </cell>
          <cell r="L4">
            <v>0.05</v>
          </cell>
        </row>
        <row r="5">
          <cell r="B5" t="str">
            <v>Direction</v>
          </cell>
          <cell r="C5" t="str">
            <v>buy</v>
          </cell>
          <cell r="D5" t="str">
            <v>buy</v>
          </cell>
          <cell r="E5" t="str">
            <v>buy</v>
          </cell>
          <cell r="F5" t="str">
            <v>sell</v>
          </cell>
          <cell r="G5" t="str">
            <v>buy</v>
          </cell>
          <cell r="H5" t="str">
            <v>sell</v>
          </cell>
          <cell r="K5" t="str">
            <v>buy</v>
          </cell>
          <cell r="L5" t="str">
            <v>sell</v>
          </cell>
        </row>
        <row r="6">
          <cell r="B6" t="str">
            <v>Type</v>
          </cell>
          <cell r="E6" t="str">
            <v>put</v>
          </cell>
          <cell r="F6" t="str">
            <v>put</v>
          </cell>
          <cell r="G6" t="str">
            <v>call</v>
          </cell>
          <cell r="H6" t="str">
            <v>call</v>
          </cell>
          <cell r="K6" t="str">
            <v>call</v>
          </cell>
          <cell r="L6" t="str">
            <v>call</v>
          </cell>
        </row>
        <row r="8">
          <cell r="B8" t="str">
            <v>BB Code</v>
          </cell>
          <cell r="C8" t="str">
            <v>RGGI V25 Dec25</v>
          </cell>
          <cell r="D8" t="str">
            <v>RGGI V25 Sep25</v>
          </cell>
          <cell r="E8" t="str">
            <v>RGGI V25 Sep25 20P</v>
          </cell>
          <cell r="F8" t="str">
            <v>RGGI V25 Sep25 17P</v>
          </cell>
          <cell r="G8" t="str">
            <v>RGGI V25 Sep25 20C</v>
          </cell>
          <cell r="H8" t="str">
            <v>RGGI V25 Sep25 25C</v>
          </cell>
          <cell r="K8" t="str">
            <v>UKEZ5C 25.00 Comdty</v>
          </cell>
          <cell r="L8" t="str">
            <v>RGGI V25 Sep25 28C</v>
          </cell>
        </row>
        <row r="9">
          <cell r="B9" t="str">
            <v>TRADE PRICE</v>
          </cell>
          <cell r="E9">
            <v>2.76</v>
          </cell>
          <cell r="F9">
            <v>1.55</v>
          </cell>
          <cell r="G9">
            <v>3.36</v>
          </cell>
          <cell r="H9">
            <v>1.23</v>
          </cell>
        </row>
        <row r="10">
          <cell r="B10" t="str">
            <v>SETTLE</v>
          </cell>
          <cell r="C10">
            <v>21.43</v>
          </cell>
          <cell r="D10">
            <v>21.43</v>
          </cell>
          <cell r="E10">
            <v>1.33</v>
          </cell>
          <cell r="F10">
            <v>0.54</v>
          </cell>
          <cell r="G10">
            <v>2.52</v>
          </cell>
          <cell r="H10">
            <v>0.49</v>
          </cell>
        </row>
        <row r="11">
          <cell r="B11" t="str">
            <v>MTM PRICE</v>
          </cell>
          <cell r="C11">
            <v>21.43</v>
          </cell>
          <cell r="D11">
            <v>21.43</v>
          </cell>
          <cell r="E11">
            <v>1.323585740400139</v>
          </cell>
          <cell r="F11">
            <v>0.53225073413960811</v>
          </cell>
          <cell r="G11">
            <v>2.521827116318299</v>
          </cell>
          <cell r="H11">
            <v>0.49575416320518562</v>
          </cell>
          <cell r="K11">
            <v>0.67700076671723142</v>
          </cell>
          <cell r="L11">
            <v>0.24195197446781633</v>
          </cell>
        </row>
        <row r="12">
          <cell r="B12" t="str">
            <v>Volume (tonnes)</v>
          </cell>
          <cell r="C12">
            <v>10000</v>
          </cell>
          <cell r="D12">
            <v>0</v>
          </cell>
          <cell r="E12">
            <v>50000</v>
          </cell>
          <cell r="F12">
            <v>-100000</v>
          </cell>
          <cell r="G12">
            <v>100000</v>
          </cell>
          <cell r="H12">
            <v>-200000</v>
          </cell>
          <cell r="K12">
            <v>100000</v>
          </cell>
          <cell r="L12">
            <v>-100000</v>
          </cell>
        </row>
        <row r="13">
          <cell r="B13" t="str">
            <v>Delta</v>
          </cell>
          <cell r="C13">
            <v>1</v>
          </cell>
          <cell r="D13">
            <v>1</v>
          </cell>
          <cell r="E13">
            <v>-0.33598704667888768</v>
          </cell>
          <cell r="F13">
            <v>-0.15262031062107675</v>
          </cell>
          <cell r="G13">
            <v>0.65590669001111102</v>
          </cell>
          <cell r="H13">
            <v>0.24100345890023531</v>
          </cell>
          <cell r="K13">
            <v>0.27678413555188114</v>
          </cell>
          <cell r="L13">
            <v>0.12646756289712641</v>
          </cell>
        </row>
        <row r="14">
          <cell r="B14" t="str">
            <v>Total Delta</v>
          </cell>
          <cell r="C14">
            <v>10000</v>
          </cell>
          <cell r="D14">
            <v>0</v>
          </cell>
          <cell r="E14">
            <v>-16799.352333944385</v>
          </cell>
          <cell r="F14">
            <v>15262.031062107675</v>
          </cell>
          <cell r="G14">
            <v>65590.669001111106</v>
          </cell>
          <cell r="H14">
            <v>-48200.691780047062</v>
          </cell>
          <cell r="K14">
            <v>27678.413555188115</v>
          </cell>
          <cell r="L14">
            <v>-12646.756289712641</v>
          </cell>
        </row>
        <row r="15">
          <cell r="B15" t="str">
            <v>PnL TODAY</v>
          </cell>
          <cell r="C15">
            <v>0</v>
          </cell>
          <cell r="D15">
            <v>0</v>
          </cell>
          <cell r="E15">
            <v>-320.71297999305415</v>
          </cell>
          <cell r="F15">
            <v>774.9265860391929</v>
          </cell>
          <cell r="G15">
            <v>182.71163182990159</v>
          </cell>
          <cell r="H15">
            <v>-1150.8326410371251</v>
          </cell>
          <cell r="K15">
            <v>67700.076671723145</v>
          </cell>
          <cell r="L15">
            <v>-24195.197446781633</v>
          </cell>
        </row>
        <row r="16">
          <cell r="B16" t="str">
            <v>PnL TOTAL</v>
          </cell>
          <cell r="C16">
            <v>0</v>
          </cell>
          <cell r="D16">
            <v>0</v>
          </cell>
          <cell r="E16">
            <v>-71499.999999999985</v>
          </cell>
          <cell r="F16">
            <v>101774.92658603919</v>
          </cell>
          <cell r="G16">
            <v>-83999.999999999985</v>
          </cell>
          <cell r="H16">
            <v>146849.16735896288</v>
          </cell>
          <cell r="K16">
            <v>67700.076671723145</v>
          </cell>
          <cell r="L16">
            <v>0</v>
          </cell>
        </row>
        <row r="17">
          <cell r="B17" t="str">
            <v>Expiry (Syd Time)</v>
          </cell>
          <cell r="C17">
            <v>46006</v>
          </cell>
          <cell r="D17">
            <v>45915</v>
          </cell>
          <cell r="E17">
            <v>45915</v>
          </cell>
          <cell r="F17">
            <v>45915</v>
          </cell>
          <cell r="G17">
            <v>45915</v>
          </cell>
          <cell r="H17">
            <v>45915</v>
          </cell>
          <cell r="J17">
            <v>46017</v>
          </cell>
          <cell r="K17">
            <v>45915</v>
          </cell>
          <cell r="L17">
            <v>45915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pping"/>
      <sheetName val="Config"/>
      <sheetName val="All Deals"/>
      <sheetName val="CEF Positions"/>
      <sheetName val="Dashboard"/>
      <sheetName val="VaR &amp; FX"/>
      <sheetName val="Sheet2"/>
      <sheetName val="Historical Prices"/>
      <sheetName val="OTC_Collateral"/>
      <sheetName val="Traf Margin"/>
      <sheetName val="Daily"/>
      <sheetName val="Monthly"/>
      <sheetName val="CEF - Summary"/>
      <sheetName val="Futures EUA Dec23"/>
      <sheetName val="OTC Green Options"/>
      <sheetName val="SPOT NZU"/>
      <sheetName val="New Deals"/>
      <sheetName val="Spot ACCU"/>
      <sheetName val="SPOT VCU"/>
      <sheetName val="SPOT NGO"/>
      <sheetName val="SPOT GEO"/>
      <sheetName val="SPOT CGEO"/>
      <sheetName val="Exchange Options"/>
      <sheetName val="Futures UKA Dec23"/>
      <sheetName val="Futures GEO Dec23"/>
      <sheetName val="Futures GEO Dec24"/>
      <sheetName val="Futures GEO Dec25"/>
      <sheetName val="Futures NGO Dec23"/>
      <sheetName val="Futures NGO Dec24"/>
      <sheetName val="Futures NGO Dec25"/>
      <sheetName val="Futures CCA Jun23"/>
      <sheetName val="Futures CCA Dec23"/>
      <sheetName val="SPOT LGC"/>
      <sheetName val="Equity"/>
      <sheetName val="FX USD"/>
      <sheetName val="MBL Positions"/>
      <sheetName val="Visuals"/>
      <sheetName val="PnL Attribution"/>
      <sheetName val="Month End Process"/>
      <sheetName val="PEF VaR"/>
      <sheetName val="ACCU - Summary"/>
      <sheetName val="NZU - Summary"/>
      <sheetName val="ACCU - Forwards"/>
      <sheetName val="ACCU - Option"/>
      <sheetName val="NZU - Option"/>
      <sheetName val="Interest"/>
      <sheetName val="Settlements Details"/>
      <sheetName val="Sheet1"/>
      <sheetName val="FX"/>
      <sheetName val="Pivot Summaries"/>
      <sheetName val="Futures EUA Dec22"/>
      <sheetName val="Futures OVB Dec22"/>
      <sheetName val="Futures GEO Dec22 "/>
      <sheetName val="Futures NGO Dec22"/>
      <sheetName val="Futures NGO Sep22"/>
      <sheetName val="Futures NGO Aug22"/>
      <sheetName val="Futures NGO Jul22"/>
      <sheetName val="Futures NGO Mar22"/>
      <sheetName val="MB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41">
          <cell r="M141" t="str">
            <v>08/30/2018</v>
          </cell>
          <cell r="N141">
            <v>70</v>
          </cell>
        </row>
        <row r="142">
          <cell r="M142" t="str">
            <v>08/31/2018</v>
          </cell>
          <cell r="N142">
            <v>70</v>
          </cell>
        </row>
        <row r="143">
          <cell r="M143" t="str">
            <v>09/03/2018</v>
          </cell>
          <cell r="N143">
            <v>70</v>
          </cell>
        </row>
        <row r="144">
          <cell r="M144" t="str">
            <v>09/04/2018</v>
          </cell>
          <cell r="N144">
            <v>70</v>
          </cell>
        </row>
        <row r="145">
          <cell r="M145" t="str">
            <v>09/05/2018</v>
          </cell>
          <cell r="N145">
            <v>70</v>
          </cell>
        </row>
        <row r="146">
          <cell r="M146" t="str">
            <v>09/06/2018</v>
          </cell>
          <cell r="N146">
            <v>71.75</v>
          </cell>
        </row>
        <row r="147">
          <cell r="M147" t="str">
            <v>09/07/2018</v>
          </cell>
          <cell r="N147">
            <v>71.75</v>
          </cell>
        </row>
        <row r="148">
          <cell r="M148" t="str">
            <v>09/10/2018</v>
          </cell>
          <cell r="N148">
            <v>71</v>
          </cell>
        </row>
        <row r="149">
          <cell r="M149" t="str">
            <v>09/11/2018</v>
          </cell>
          <cell r="N149">
            <v>70.5</v>
          </cell>
        </row>
        <row r="150">
          <cell r="M150" t="str">
            <v>09/12/2018</v>
          </cell>
          <cell r="N150">
            <v>71.25</v>
          </cell>
        </row>
        <row r="151">
          <cell r="M151" t="str">
            <v>09/13/2018</v>
          </cell>
          <cell r="N151">
            <v>71.25</v>
          </cell>
        </row>
        <row r="152">
          <cell r="M152" t="str">
            <v>09/14/2018</v>
          </cell>
          <cell r="N152">
            <v>71.25</v>
          </cell>
        </row>
        <row r="153">
          <cell r="M153" t="str">
            <v>09/17/2018</v>
          </cell>
          <cell r="N153">
            <v>71.25</v>
          </cell>
        </row>
        <row r="154">
          <cell r="M154" t="str">
            <v>09/18/2018</v>
          </cell>
          <cell r="N154">
            <v>71.099999999999994</v>
          </cell>
        </row>
        <row r="155">
          <cell r="M155" t="str">
            <v>09/19/2018</v>
          </cell>
          <cell r="N155">
            <v>71.150000000000006</v>
          </cell>
        </row>
        <row r="156">
          <cell r="M156" t="str">
            <v>09/20/2018</v>
          </cell>
          <cell r="N156">
            <v>71.2</v>
          </cell>
        </row>
        <row r="157">
          <cell r="M157" t="str">
            <v>09/21/2018</v>
          </cell>
          <cell r="N157">
            <v>71.400000000000006</v>
          </cell>
        </row>
        <row r="158">
          <cell r="M158" t="str">
            <v>09/24/2018</v>
          </cell>
          <cell r="N158">
            <v>72.25</v>
          </cell>
        </row>
        <row r="159">
          <cell r="M159" t="str">
            <v>09/25/2018</v>
          </cell>
          <cell r="N159">
            <v>72.150000000000006</v>
          </cell>
        </row>
        <row r="160">
          <cell r="M160" t="str">
            <v>09/26/2018</v>
          </cell>
          <cell r="N160">
            <v>71.900000000000006</v>
          </cell>
        </row>
        <row r="161">
          <cell r="M161" t="str">
            <v>09/27/2018</v>
          </cell>
          <cell r="N161">
            <v>72.150000000000006</v>
          </cell>
        </row>
        <row r="162">
          <cell r="M162" t="str">
            <v>09/28/2018</v>
          </cell>
          <cell r="N162">
            <v>72.150000000000006</v>
          </cell>
        </row>
        <row r="163">
          <cell r="M163" t="str">
            <v>11/05/2018</v>
          </cell>
          <cell r="N163">
            <v>65.5</v>
          </cell>
        </row>
        <row r="164">
          <cell r="M164" t="str">
            <v>11/06/2018</v>
          </cell>
          <cell r="N164">
            <v>65.5</v>
          </cell>
        </row>
        <row r="165">
          <cell r="M165" t="str">
            <v>11/07/2018</v>
          </cell>
          <cell r="N165">
            <v>65.5</v>
          </cell>
        </row>
        <row r="166">
          <cell r="M166" t="str">
            <v>11/08/2018</v>
          </cell>
          <cell r="N166">
            <v>65</v>
          </cell>
        </row>
        <row r="167">
          <cell r="M167" t="str">
            <v>11/09/2018</v>
          </cell>
          <cell r="N167">
            <v>64.5</v>
          </cell>
        </row>
        <row r="168">
          <cell r="M168" t="str">
            <v>11/12/2018</v>
          </cell>
          <cell r="N168">
            <v>64.7</v>
          </cell>
        </row>
        <row r="169">
          <cell r="M169" t="str">
            <v>11/13/2018</v>
          </cell>
          <cell r="N169">
            <v>64.5</v>
          </cell>
        </row>
        <row r="170">
          <cell r="M170" t="str">
            <v>11/14/2018</v>
          </cell>
          <cell r="N170">
            <v>64.25</v>
          </cell>
        </row>
        <row r="171">
          <cell r="M171" t="str">
            <v>11/15/2018</v>
          </cell>
          <cell r="N171">
            <v>64</v>
          </cell>
        </row>
        <row r="172">
          <cell r="M172" t="str">
            <v>11/16/2018</v>
          </cell>
          <cell r="N172">
            <v>64</v>
          </cell>
        </row>
        <row r="173">
          <cell r="M173" t="str">
            <v>11/19/2018</v>
          </cell>
          <cell r="N173">
            <v>64</v>
          </cell>
        </row>
        <row r="174">
          <cell r="M174" t="str">
            <v>11/20/2018</v>
          </cell>
          <cell r="N174">
            <v>64</v>
          </cell>
        </row>
        <row r="175">
          <cell r="M175" t="str">
            <v>11/21/2018</v>
          </cell>
          <cell r="N175">
            <v>64</v>
          </cell>
        </row>
        <row r="176">
          <cell r="M176" t="str">
            <v>11/22/2018</v>
          </cell>
          <cell r="N176">
            <v>62.75</v>
          </cell>
        </row>
        <row r="177">
          <cell r="M177" t="str">
            <v>11/23/2018</v>
          </cell>
          <cell r="N177">
            <v>63.25</v>
          </cell>
        </row>
        <row r="178">
          <cell r="M178" t="str">
            <v>11/26/2018</v>
          </cell>
          <cell r="N178">
            <v>63.25</v>
          </cell>
        </row>
        <row r="179">
          <cell r="M179" t="str">
            <v>11/27/2018</v>
          </cell>
          <cell r="N179">
            <v>63.25</v>
          </cell>
        </row>
        <row r="180">
          <cell r="M180" t="str">
            <v>11/28/2018</v>
          </cell>
          <cell r="N180">
            <v>62.25</v>
          </cell>
        </row>
        <row r="181">
          <cell r="M181" t="str">
            <v>11/29/2018</v>
          </cell>
          <cell r="N181">
            <v>62.25</v>
          </cell>
        </row>
        <row r="182">
          <cell r="M182" t="str">
            <v>11/30/2018</v>
          </cell>
          <cell r="N182">
            <v>62.25</v>
          </cell>
        </row>
        <row r="183">
          <cell r="M183" t="str">
            <v>12/03/2018</v>
          </cell>
          <cell r="N183">
            <v>62.3</v>
          </cell>
        </row>
        <row r="184">
          <cell r="M184" t="str">
            <v>12/04/2018</v>
          </cell>
          <cell r="N184">
            <v>62.3</v>
          </cell>
        </row>
        <row r="185">
          <cell r="M185" t="str">
            <v>12/05/2018</v>
          </cell>
          <cell r="N185">
            <v>62.25</v>
          </cell>
        </row>
        <row r="186">
          <cell r="I186" t="str">
            <v>10/31/2018</v>
          </cell>
          <cell r="J186">
            <v>25</v>
          </cell>
          <cell r="M186" t="str">
            <v>12/06/2018</v>
          </cell>
          <cell r="N186">
            <v>62.6</v>
          </cell>
        </row>
        <row r="187">
          <cell r="I187" t="str">
            <v>11/01/2018</v>
          </cell>
          <cell r="J187">
            <v>25.02</v>
          </cell>
          <cell r="M187" t="str">
            <v>12/07/2018</v>
          </cell>
          <cell r="N187">
            <v>61.5</v>
          </cell>
        </row>
        <row r="188">
          <cell r="I188" t="str">
            <v>11/02/2018</v>
          </cell>
          <cell r="J188">
            <v>25.02</v>
          </cell>
          <cell r="M188" t="str">
            <v>12/10/2018</v>
          </cell>
          <cell r="N188">
            <v>61.5</v>
          </cell>
        </row>
        <row r="189">
          <cell r="I189" t="str">
            <v>11/05/2018</v>
          </cell>
          <cell r="J189">
            <v>25.05</v>
          </cell>
          <cell r="M189" t="str">
            <v>12/11/2018</v>
          </cell>
          <cell r="N189">
            <v>61.5</v>
          </cell>
        </row>
        <row r="190">
          <cell r="I190" t="str">
            <v>11/06/2018</v>
          </cell>
          <cell r="J190">
            <v>25.1</v>
          </cell>
          <cell r="M190" t="str">
            <v>12/12/2018</v>
          </cell>
          <cell r="N190">
            <v>58.7</v>
          </cell>
        </row>
        <row r="191">
          <cell r="I191" t="str">
            <v>11/07/2018</v>
          </cell>
          <cell r="J191">
            <v>25.1</v>
          </cell>
          <cell r="M191" t="str">
            <v>12/13/2018</v>
          </cell>
          <cell r="N191">
            <v>58.7</v>
          </cell>
        </row>
        <row r="192">
          <cell r="I192" t="str">
            <v>11/08/2018</v>
          </cell>
          <cell r="J192">
            <v>25.1</v>
          </cell>
          <cell r="M192" t="str">
            <v>12/14/2018</v>
          </cell>
          <cell r="N192">
            <v>58.7</v>
          </cell>
        </row>
        <row r="193">
          <cell r="I193" t="str">
            <v>11/09/2018</v>
          </cell>
          <cell r="J193">
            <v>25.05</v>
          </cell>
          <cell r="M193" t="str">
            <v>12/17/2018</v>
          </cell>
          <cell r="N193">
            <v>57.8</v>
          </cell>
        </row>
        <row r="194">
          <cell r="I194" t="str">
            <v>11/12/2018</v>
          </cell>
          <cell r="J194">
            <v>25.05</v>
          </cell>
          <cell r="M194" t="str">
            <v>12/18/2018</v>
          </cell>
          <cell r="N194">
            <v>54.7</v>
          </cell>
        </row>
        <row r="195">
          <cell r="I195" t="str">
            <v>11/13/2018</v>
          </cell>
          <cell r="J195">
            <v>25.05</v>
          </cell>
          <cell r="M195" t="str">
            <v>12/19/2018</v>
          </cell>
          <cell r="N195">
            <v>52</v>
          </cell>
        </row>
        <row r="196">
          <cell r="I196" t="str">
            <v>11/14/2018</v>
          </cell>
          <cell r="J196">
            <v>25.05</v>
          </cell>
          <cell r="M196" t="str">
            <v>12/20/2018</v>
          </cell>
          <cell r="N196">
            <v>52</v>
          </cell>
        </row>
        <row r="197">
          <cell r="I197" t="str">
            <v>11/15/2018</v>
          </cell>
          <cell r="J197">
            <v>24.9</v>
          </cell>
          <cell r="M197" t="str">
            <v>12/21/2018</v>
          </cell>
          <cell r="N197">
            <v>48.7</v>
          </cell>
        </row>
        <row r="198">
          <cell r="I198" t="str">
            <v>11/16/2018</v>
          </cell>
          <cell r="J198">
            <v>24.8</v>
          </cell>
          <cell r="M198" t="str">
            <v>12/24/2018</v>
          </cell>
          <cell r="N198">
            <v>48.7</v>
          </cell>
        </row>
        <row r="199">
          <cell r="I199" t="str">
            <v>11/19/2018</v>
          </cell>
          <cell r="J199">
            <v>24.85</v>
          </cell>
          <cell r="M199" t="str">
            <v>12/27/2018</v>
          </cell>
          <cell r="N199">
            <v>48.7</v>
          </cell>
        </row>
        <row r="200">
          <cell r="I200" t="str">
            <v>11/20/2018</v>
          </cell>
          <cell r="J200">
            <v>24.8</v>
          </cell>
          <cell r="M200" t="str">
            <v>12/28/2018</v>
          </cell>
          <cell r="N200">
            <v>48.7</v>
          </cell>
        </row>
        <row r="201">
          <cell r="I201" t="str">
            <v>11/21/2018</v>
          </cell>
          <cell r="J201">
            <v>24.8</v>
          </cell>
          <cell r="M201" t="str">
            <v>12/31/2018</v>
          </cell>
          <cell r="N201">
            <v>48</v>
          </cell>
        </row>
        <row r="202">
          <cell r="I202" t="str">
            <v>11/22/2018</v>
          </cell>
          <cell r="J202">
            <v>24.85</v>
          </cell>
          <cell r="M202" t="str">
            <v>01/02/2019</v>
          </cell>
          <cell r="N202">
            <v>47</v>
          </cell>
        </row>
        <row r="203">
          <cell r="I203" t="str">
            <v>11/23/2018</v>
          </cell>
          <cell r="J203">
            <v>24.8</v>
          </cell>
          <cell r="M203" t="str">
            <v>01/03/2019</v>
          </cell>
          <cell r="N203">
            <v>47.4</v>
          </cell>
        </row>
        <row r="204">
          <cell r="I204" t="str">
            <v>11/26/2018</v>
          </cell>
          <cell r="J204">
            <v>24.9</v>
          </cell>
          <cell r="M204" t="str">
            <v>01/04/2019</v>
          </cell>
          <cell r="N204">
            <v>47.4</v>
          </cell>
        </row>
        <row r="205">
          <cell r="I205" t="str">
            <v>11/27/2018</v>
          </cell>
          <cell r="J205">
            <v>24.95</v>
          </cell>
          <cell r="M205" t="str">
            <v>01/07/2019</v>
          </cell>
          <cell r="N205">
            <v>46</v>
          </cell>
        </row>
        <row r="206">
          <cell r="I206" t="str">
            <v>11/28/2018</v>
          </cell>
          <cell r="J206">
            <v>24.9</v>
          </cell>
          <cell r="M206" t="str">
            <v>01/08/2019</v>
          </cell>
          <cell r="N206">
            <v>45</v>
          </cell>
        </row>
        <row r="207">
          <cell r="I207" t="str">
            <v>11/29/2018</v>
          </cell>
          <cell r="J207">
            <v>25</v>
          </cell>
          <cell r="M207" t="str">
            <v>01/09/2019</v>
          </cell>
          <cell r="N207">
            <v>45</v>
          </cell>
        </row>
        <row r="208">
          <cell r="I208" t="str">
            <v>11/30/2018</v>
          </cell>
          <cell r="J208">
            <v>25</v>
          </cell>
          <cell r="M208" t="str">
            <v>01/10/2019</v>
          </cell>
          <cell r="N208">
            <v>45</v>
          </cell>
        </row>
        <row r="209">
          <cell r="I209" t="str">
            <v>12/03/2018</v>
          </cell>
          <cell r="J209">
            <v>25</v>
          </cell>
          <cell r="M209" t="str">
            <v>01/11/2019</v>
          </cell>
          <cell r="N209">
            <v>45.1</v>
          </cell>
        </row>
        <row r="210">
          <cell r="I210" t="str">
            <v>12/04/2018</v>
          </cell>
          <cell r="J210">
            <v>25</v>
          </cell>
          <cell r="M210" t="str">
            <v>01/14/2019</v>
          </cell>
          <cell r="N210">
            <v>45.25</v>
          </cell>
        </row>
        <row r="211">
          <cell r="I211" t="str">
            <v>12/05/2018</v>
          </cell>
          <cell r="J211">
            <v>25.01</v>
          </cell>
          <cell r="M211" t="str">
            <v>01/15/2019</v>
          </cell>
          <cell r="N211">
            <v>45</v>
          </cell>
        </row>
        <row r="212">
          <cell r="I212" t="str">
            <v>12/06/2018</v>
          </cell>
          <cell r="J212">
            <v>25.1</v>
          </cell>
          <cell r="M212" t="str">
            <v>01/16/2019</v>
          </cell>
          <cell r="N212">
            <v>44</v>
          </cell>
        </row>
        <row r="213">
          <cell r="I213" t="str">
            <v>12/07/2018</v>
          </cell>
          <cell r="J213">
            <v>25.15</v>
          </cell>
          <cell r="M213" t="str">
            <v>01/17/2019</v>
          </cell>
          <cell r="N213">
            <v>41</v>
          </cell>
        </row>
        <row r="214">
          <cell r="I214" t="str">
            <v>12/10/2018</v>
          </cell>
          <cell r="J214">
            <v>25.1</v>
          </cell>
          <cell r="M214" t="str">
            <v>01/18/2019</v>
          </cell>
          <cell r="N214">
            <v>39.25</v>
          </cell>
        </row>
        <row r="215">
          <cell r="I215" t="str">
            <v>12/11/2018</v>
          </cell>
          <cell r="J215">
            <v>25.45</v>
          </cell>
          <cell r="M215" t="str">
            <v>01/21/2019</v>
          </cell>
          <cell r="N215">
            <v>39.35</v>
          </cell>
        </row>
        <row r="216">
          <cell r="I216" t="str">
            <v>12/12/2018</v>
          </cell>
          <cell r="J216">
            <v>25.85</v>
          </cell>
          <cell r="M216" t="str">
            <v>01/22/2019</v>
          </cell>
          <cell r="N216">
            <v>38.75</v>
          </cell>
        </row>
        <row r="217">
          <cell r="I217" t="str">
            <v>12/13/2018</v>
          </cell>
          <cell r="J217">
            <v>24.85</v>
          </cell>
          <cell r="M217" t="str">
            <v>01/23/2019</v>
          </cell>
          <cell r="N217">
            <v>38.25</v>
          </cell>
        </row>
        <row r="218">
          <cell r="I218" t="str">
            <v>12/14/2018</v>
          </cell>
          <cell r="J218">
            <v>24.8</v>
          </cell>
          <cell r="M218" t="str">
            <v>01/24/2019</v>
          </cell>
          <cell r="N218">
            <v>38</v>
          </cell>
        </row>
        <row r="219">
          <cell r="I219" t="str">
            <v>12/17/2018</v>
          </cell>
          <cell r="J219">
            <v>24.8</v>
          </cell>
          <cell r="M219" t="str">
            <v>01/25/2019</v>
          </cell>
          <cell r="N219">
            <v>38.1</v>
          </cell>
        </row>
        <row r="220">
          <cell r="I220" t="str">
            <v>12/18/2018</v>
          </cell>
          <cell r="J220">
            <v>24.82</v>
          </cell>
          <cell r="M220" t="str">
            <v>01/29/2019</v>
          </cell>
          <cell r="N220">
            <v>38.1</v>
          </cell>
        </row>
        <row r="221">
          <cell r="I221" t="str">
            <v>12/19/2018</v>
          </cell>
          <cell r="J221">
            <v>24.85</v>
          </cell>
          <cell r="M221" t="str">
            <v>01/30/2019</v>
          </cell>
          <cell r="N221">
            <v>38.1</v>
          </cell>
        </row>
        <row r="222">
          <cell r="I222" t="str">
            <v>12/20/2018</v>
          </cell>
          <cell r="J222">
            <v>25.05</v>
          </cell>
          <cell r="M222" t="str">
            <v>01/31/2019</v>
          </cell>
          <cell r="N222">
            <v>38.1</v>
          </cell>
        </row>
        <row r="223">
          <cell r="I223" t="str">
            <v>12/21/2018</v>
          </cell>
          <cell r="J223">
            <v>25.1</v>
          </cell>
          <cell r="M223" t="str">
            <v>02/01/2019</v>
          </cell>
          <cell r="N223">
            <v>34.700000000000003</v>
          </cell>
        </row>
        <row r="224">
          <cell r="I224" t="str">
            <v>12/24/2018</v>
          </cell>
          <cell r="J224">
            <v>25.12</v>
          </cell>
          <cell r="M224" t="str">
            <v>02/04/2019</v>
          </cell>
          <cell r="N224">
            <v>35.299999999999997</v>
          </cell>
        </row>
        <row r="225">
          <cell r="I225" t="str">
            <v>01/03/2019</v>
          </cell>
          <cell r="J225">
            <v>25.12</v>
          </cell>
          <cell r="M225" t="str">
            <v>02/05/2019</v>
          </cell>
          <cell r="N225">
            <v>36.5</v>
          </cell>
        </row>
        <row r="226">
          <cell r="I226" t="str">
            <v>01/04/2019</v>
          </cell>
          <cell r="J226">
            <v>25.12</v>
          </cell>
          <cell r="M226" t="str">
            <v>02/06/2019</v>
          </cell>
          <cell r="N226">
            <v>39.25</v>
          </cell>
        </row>
        <row r="227">
          <cell r="I227" t="str">
            <v>01/07/2019</v>
          </cell>
          <cell r="J227">
            <v>25.07</v>
          </cell>
          <cell r="M227" t="str">
            <v>02/07/2019</v>
          </cell>
          <cell r="N227">
            <v>40</v>
          </cell>
        </row>
        <row r="228">
          <cell r="I228" t="str">
            <v>01/08/2019</v>
          </cell>
          <cell r="J228">
            <v>25.02</v>
          </cell>
          <cell r="M228" t="str">
            <v>02/08/2019</v>
          </cell>
          <cell r="N228">
            <v>39.5</v>
          </cell>
        </row>
        <row r="229">
          <cell r="I229" t="str">
            <v>01/09/2019</v>
          </cell>
          <cell r="J229">
            <v>25</v>
          </cell>
          <cell r="M229" t="str">
            <v>02/11/2019</v>
          </cell>
          <cell r="N229">
            <v>39.5</v>
          </cell>
        </row>
        <row r="230">
          <cell r="I230" t="str">
            <v>01/14/2019</v>
          </cell>
          <cell r="J230">
            <v>24.97</v>
          </cell>
          <cell r="M230" t="str">
            <v>02/12/2019</v>
          </cell>
          <cell r="N230">
            <v>39.5</v>
          </cell>
        </row>
        <row r="231">
          <cell r="I231" t="str">
            <v>01/15/2019</v>
          </cell>
          <cell r="J231">
            <v>24.9</v>
          </cell>
          <cell r="M231" t="str">
            <v>02/13/2019</v>
          </cell>
          <cell r="N231">
            <v>39.5</v>
          </cell>
        </row>
        <row r="232">
          <cell r="I232" t="str">
            <v>01/16/2019</v>
          </cell>
          <cell r="J232">
            <v>24.95</v>
          </cell>
          <cell r="M232" t="str">
            <v>02/14/2019</v>
          </cell>
          <cell r="N232">
            <v>39.5</v>
          </cell>
        </row>
        <row r="233">
          <cell r="I233" t="str">
            <v>01/17/2019</v>
          </cell>
          <cell r="J233">
            <v>24.9</v>
          </cell>
          <cell r="M233" t="str">
            <v>02/15/2019</v>
          </cell>
          <cell r="N233">
            <v>39.5</v>
          </cell>
        </row>
        <row r="234">
          <cell r="I234" t="str">
            <v>01/18/2019</v>
          </cell>
          <cell r="J234">
            <v>24.9</v>
          </cell>
          <cell r="M234" t="str">
            <v>02/18/2019</v>
          </cell>
          <cell r="N234">
            <v>39.5</v>
          </cell>
        </row>
        <row r="235">
          <cell r="I235" t="str">
            <v>01/22/2019</v>
          </cell>
          <cell r="J235">
            <v>25.02</v>
          </cell>
          <cell r="M235" t="str">
            <v>02/19/2019</v>
          </cell>
          <cell r="N235">
            <v>38.25</v>
          </cell>
        </row>
        <row r="236">
          <cell r="I236" t="str">
            <v>01/23/2019</v>
          </cell>
          <cell r="J236">
            <v>25.1</v>
          </cell>
          <cell r="M236" t="str">
            <v>02/20/2019</v>
          </cell>
          <cell r="N236">
            <v>38.25</v>
          </cell>
        </row>
        <row r="237">
          <cell r="I237" t="str">
            <v>01/24/2019</v>
          </cell>
          <cell r="J237">
            <v>25.1</v>
          </cell>
          <cell r="M237" t="str">
            <v>02/21/2019</v>
          </cell>
          <cell r="N237">
            <v>37.75</v>
          </cell>
        </row>
        <row r="238">
          <cell r="I238" t="str">
            <v>01/25/2019</v>
          </cell>
          <cell r="J238">
            <v>25.05</v>
          </cell>
          <cell r="M238" t="str">
            <v>02/22/2019</v>
          </cell>
          <cell r="N238">
            <v>37.75</v>
          </cell>
        </row>
        <row r="239">
          <cell r="I239" t="str">
            <v>02/04/2019</v>
          </cell>
          <cell r="J239">
            <v>25.05</v>
          </cell>
          <cell r="M239" t="str">
            <v>02/25/2019</v>
          </cell>
          <cell r="N239">
            <v>37.25</v>
          </cell>
        </row>
        <row r="240">
          <cell r="I240" t="str">
            <v>02/05/2019</v>
          </cell>
          <cell r="J240">
            <v>24.95</v>
          </cell>
          <cell r="M240" t="str">
            <v>02/26/2019</v>
          </cell>
          <cell r="N240">
            <v>36.5</v>
          </cell>
        </row>
        <row r="241">
          <cell r="I241" t="str">
            <v>02/07/2019</v>
          </cell>
          <cell r="J241">
            <v>25</v>
          </cell>
          <cell r="M241" t="str">
            <v>02/27/2019</v>
          </cell>
          <cell r="N241">
            <v>36</v>
          </cell>
        </row>
        <row r="242">
          <cell r="I242" t="str">
            <v>02/08/2019</v>
          </cell>
          <cell r="J242">
            <v>25.05</v>
          </cell>
          <cell r="M242" t="str">
            <v>02/28/2019</v>
          </cell>
          <cell r="N242">
            <v>35.700000000000003</v>
          </cell>
        </row>
        <row r="243">
          <cell r="I243" t="str">
            <v>02/12/2019</v>
          </cell>
          <cell r="J243">
            <v>25.3</v>
          </cell>
          <cell r="M243" t="str">
            <v>03/01/2019</v>
          </cell>
          <cell r="N243">
            <v>35.5</v>
          </cell>
        </row>
        <row r="244">
          <cell r="I244" t="str">
            <v>02/13/2019</v>
          </cell>
          <cell r="J244">
            <v>25.3</v>
          </cell>
          <cell r="M244" t="str">
            <v>03/04/2019</v>
          </cell>
          <cell r="N244">
            <v>35.700000000000003</v>
          </cell>
        </row>
        <row r="245">
          <cell r="I245" t="str">
            <v>02/14/2019</v>
          </cell>
          <cell r="J245">
            <v>25.3</v>
          </cell>
          <cell r="M245" t="str">
            <v>03/05/2019</v>
          </cell>
          <cell r="N245">
            <v>34.799999999999997</v>
          </cell>
        </row>
        <row r="246">
          <cell r="I246" t="str">
            <v>02/15/2019</v>
          </cell>
          <cell r="J246">
            <v>25.22</v>
          </cell>
          <cell r="M246" t="str">
            <v>03/06/2019</v>
          </cell>
          <cell r="N246">
            <v>34.299999999999997</v>
          </cell>
        </row>
        <row r="247">
          <cell r="I247" t="str">
            <v>02/18/2019</v>
          </cell>
          <cell r="J247">
            <v>25.3</v>
          </cell>
          <cell r="M247" t="str">
            <v>03/07/2019</v>
          </cell>
          <cell r="N247">
            <v>34.299999999999997</v>
          </cell>
        </row>
        <row r="248">
          <cell r="I248" t="str">
            <v>02/19/2019</v>
          </cell>
          <cell r="J248">
            <v>25.3</v>
          </cell>
          <cell r="M248" t="str">
            <v>03/08/2019</v>
          </cell>
          <cell r="N248">
            <v>31.8</v>
          </cell>
        </row>
        <row r="249">
          <cell r="I249" t="str">
            <v>02/20/2019</v>
          </cell>
          <cell r="J249">
            <v>25.15</v>
          </cell>
          <cell r="M249" t="str">
            <v>03/11/2019</v>
          </cell>
          <cell r="N249">
            <v>31.5</v>
          </cell>
        </row>
        <row r="250">
          <cell r="I250" t="str">
            <v>02/21/2019</v>
          </cell>
          <cell r="J250">
            <v>25.15</v>
          </cell>
          <cell r="M250" t="str">
            <v>03/12/2019</v>
          </cell>
          <cell r="N250">
            <v>31.7</v>
          </cell>
        </row>
        <row r="251">
          <cell r="I251" t="str">
            <v>02/22/2019</v>
          </cell>
          <cell r="J251">
            <v>25.1</v>
          </cell>
          <cell r="M251" t="str">
            <v>03/13/2019</v>
          </cell>
          <cell r="N251">
            <v>31</v>
          </cell>
        </row>
        <row r="252">
          <cell r="I252" t="str">
            <v>02/25/2019</v>
          </cell>
          <cell r="J252">
            <v>25.15</v>
          </cell>
          <cell r="M252" t="str">
            <v>03/14/2019</v>
          </cell>
          <cell r="N252">
            <v>31</v>
          </cell>
        </row>
        <row r="253">
          <cell r="I253" t="str">
            <v>02/26/2019</v>
          </cell>
          <cell r="J253">
            <v>25.2</v>
          </cell>
          <cell r="M253" t="str">
            <v>03/15/2019</v>
          </cell>
          <cell r="N253">
            <v>31</v>
          </cell>
        </row>
        <row r="254">
          <cell r="I254" t="str">
            <v>02/27/2019</v>
          </cell>
          <cell r="J254">
            <v>25.15</v>
          </cell>
          <cell r="M254" t="str">
            <v>03/18/2019</v>
          </cell>
          <cell r="N254">
            <v>33</v>
          </cell>
        </row>
        <row r="255">
          <cell r="I255" t="str">
            <v>02/28/2019</v>
          </cell>
          <cell r="J255">
            <v>25.2</v>
          </cell>
          <cell r="M255" t="str">
            <v>03/19/2019</v>
          </cell>
          <cell r="N255">
            <v>35</v>
          </cell>
        </row>
        <row r="256">
          <cell r="I256" t="str">
            <v>03/01/2019</v>
          </cell>
          <cell r="J256">
            <v>25.25</v>
          </cell>
          <cell r="M256" t="str">
            <v>03/20/2019</v>
          </cell>
          <cell r="N256">
            <v>35.049999999999997</v>
          </cell>
        </row>
        <row r="257">
          <cell r="I257" t="str">
            <v>03/04/2019</v>
          </cell>
          <cell r="J257">
            <v>25.2</v>
          </cell>
          <cell r="M257" t="str">
            <v>03/21/2019</v>
          </cell>
          <cell r="N257">
            <v>34.5</v>
          </cell>
        </row>
        <row r="258">
          <cell r="I258" t="str">
            <v>03/05/2019</v>
          </cell>
          <cell r="J258">
            <v>25.12</v>
          </cell>
          <cell r="M258" t="str">
            <v>03/22/2019</v>
          </cell>
          <cell r="N258">
            <v>34</v>
          </cell>
        </row>
        <row r="259">
          <cell r="I259" t="str">
            <v>03/06/2019</v>
          </cell>
          <cell r="J259">
            <v>25.15</v>
          </cell>
          <cell r="M259" t="str">
            <v>03/25/2019</v>
          </cell>
          <cell r="N259">
            <v>34.5</v>
          </cell>
        </row>
        <row r="260">
          <cell r="I260" t="str">
            <v>03/07/2019</v>
          </cell>
          <cell r="J260">
            <v>25.2</v>
          </cell>
          <cell r="M260" t="str">
            <v>03/26/2019</v>
          </cell>
          <cell r="N260">
            <v>34.1</v>
          </cell>
        </row>
        <row r="261">
          <cell r="I261" t="str">
            <v>03/08/2019</v>
          </cell>
          <cell r="J261">
            <v>25.25</v>
          </cell>
          <cell r="M261" t="str">
            <v>03/27/2019</v>
          </cell>
          <cell r="N261">
            <v>33.75</v>
          </cell>
        </row>
        <row r="262">
          <cell r="I262" t="str">
            <v>03/11/2019</v>
          </cell>
          <cell r="J262">
            <v>25.15</v>
          </cell>
          <cell r="M262" t="str">
            <v>03/28/2019</v>
          </cell>
          <cell r="N262">
            <v>33.75</v>
          </cell>
        </row>
        <row r="263">
          <cell r="I263" t="str">
            <v>03/12/2019</v>
          </cell>
          <cell r="J263">
            <v>25.3</v>
          </cell>
          <cell r="M263" t="str">
            <v>03/29/2019</v>
          </cell>
          <cell r="N263">
            <v>33.75</v>
          </cell>
        </row>
        <row r="264">
          <cell r="I264" t="str">
            <v>03/13/2019</v>
          </cell>
          <cell r="J264">
            <v>25.4</v>
          </cell>
          <cell r="M264" t="str">
            <v>04/01/2019</v>
          </cell>
          <cell r="N264">
            <v>33.75</v>
          </cell>
        </row>
        <row r="265">
          <cell r="I265" t="str">
            <v>03/14/2019</v>
          </cell>
          <cell r="J265">
            <v>25.45</v>
          </cell>
          <cell r="M265" t="str">
            <v>04/02/2019</v>
          </cell>
          <cell r="N265">
            <v>33.85</v>
          </cell>
        </row>
        <row r="266">
          <cell r="I266" t="str">
            <v>03/15/2019</v>
          </cell>
          <cell r="J266">
            <v>25.45</v>
          </cell>
          <cell r="M266" t="str">
            <v>04/03/2019</v>
          </cell>
          <cell r="N266">
            <v>33.950000000000003</v>
          </cell>
        </row>
        <row r="267">
          <cell r="I267" t="str">
            <v>03/18/2019</v>
          </cell>
          <cell r="J267">
            <v>25.52</v>
          </cell>
          <cell r="M267" t="str">
            <v>04/04/2019</v>
          </cell>
          <cell r="N267">
            <v>33.6</v>
          </cell>
        </row>
        <row r="268">
          <cell r="I268" t="str">
            <v>03/19/2019</v>
          </cell>
          <cell r="J268">
            <v>25.65</v>
          </cell>
          <cell r="M268" t="str">
            <v>04/05/2019</v>
          </cell>
          <cell r="N268">
            <v>33.700000000000003</v>
          </cell>
        </row>
        <row r="269">
          <cell r="I269" t="str">
            <v>03/20/2019</v>
          </cell>
          <cell r="J269">
            <v>25.57</v>
          </cell>
          <cell r="M269" t="str">
            <v>04/08/2019</v>
          </cell>
          <cell r="N269">
            <v>34.15</v>
          </cell>
        </row>
        <row r="270">
          <cell r="I270" t="str">
            <v>03/21/2019</v>
          </cell>
          <cell r="J270">
            <v>25.55</v>
          </cell>
          <cell r="M270" t="str">
            <v>04/09/2019</v>
          </cell>
          <cell r="N270">
            <v>34.5</v>
          </cell>
        </row>
        <row r="271">
          <cell r="I271" t="str">
            <v>03/22/2019</v>
          </cell>
          <cell r="J271">
            <v>25.55</v>
          </cell>
          <cell r="M271" t="str">
            <v>04/10/2019</v>
          </cell>
          <cell r="N271">
            <v>34.5</v>
          </cell>
        </row>
        <row r="272">
          <cell r="I272" t="str">
            <v>03/25/2019</v>
          </cell>
          <cell r="J272">
            <v>25.55</v>
          </cell>
          <cell r="M272" t="str">
            <v>04/11/2019</v>
          </cell>
          <cell r="N272">
            <v>35.4</v>
          </cell>
        </row>
        <row r="273">
          <cell r="I273" t="str">
            <v>03/26/2019</v>
          </cell>
          <cell r="J273">
            <v>25.6</v>
          </cell>
          <cell r="M273" t="str">
            <v>04/12/2019</v>
          </cell>
          <cell r="N273">
            <v>35.5</v>
          </cell>
        </row>
        <row r="274">
          <cell r="I274" t="str">
            <v>03/27/2019</v>
          </cell>
          <cell r="J274">
            <v>25.6</v>
          </cell>
          <cell r="M274" t="str">
            <v>04/15/2019</v>
          </cell>
          <cell r="N274">
            <v>35.5</v>
          </cell>
        </row>
        <row r="275">
          <cell r="I275" t="str">
            <v>03/28/2019</v>
          </cell>
          <cell r="J275">
            <v>25.67</v>
          </cell>
          <cell r="M275" t="str">
            <v>04/16/2019</v>
          </cell>
          <cell r="N275">
            <v>35.5</v>
          </cell>
        </row>
        <row r="276">
          <cell r="I276" t="str">
            <v>03/29/2019</v>
          </cell>
          <cell r="J276">
            <v>25.67</v>
          </cell>
          <cell r="M276" t="str">
            <v>04/17/2019</v>
          </cell>
          <cell r="N276">
            <v>37.5</v>
          </cell>
        </row>
        <row r="277">
          <cell r="I277" t="str">
            <v>04/01/2019</v>
          </cell>
          <cell r="J277">
            <v>25.75</v>
          </cell>
          <cell r="M277" t="str">
            <v>04/18/2019</v>
          </cell>
          <cell r="N277">
            <v>39</v>
          </cell>
        </row>
        <row r="278">
          <cell r="I278" t="str">
            <v>04/02/2019</v>
          </cell>
          <cell r="J278">
            <v>25.7</v>
          </cell>
          <cell r="M278" t="str">
            <v>04/23/2019</v>
          </cell>
          <cell r="N278">
            <v>39.5</v>
          </cell>
        </row>
        <row r="279">
          <cell r="I279" t="str">
            <v>04/03/2019</v>
          </cell>
          <cell r="J279">
            <v>25.65</v>
          </cell>
          <cell r="M279" t="str">
            <v>04/24/2019</v>
          </cell>
          <cell r="N279">
            <v>41</v>
          </cell>
        </row>
        <row r="280">
          <cell r="I280" t="str">
            <v>04/04/2019</v>
          </cell>
          <cell r="J280">
            <v>25.62</v>
          </cell>
          <cell r="M280" t="str">
            <v>04/26/2019</v>
          </cell>
          <cell r="N280">
            <v>44.25</v>
          </cell>
        </row>
        <row r="281">
          <cell r="I281" t="str">
            <v>04/05/2019</v>
          </cell>
          <cell r="J281">
            <v>25.63</v>
          </cell>
          <cell r="M281" t="str">
            <v>04/29/2019</v>
          </cell>
          <cell r="N281">
            <v>43.9</v>
          </cell>
        </row>
        <row r="282">
          <cell r="I282" t="str">
            <v>04/08/2019</v>
          </cell>
          <cell r="J282">
            <v>25.65</v>
          </cell>
          <cell r="M282" t="str">
            <v>04/30/2019</v>
          </cell>
          <cell r="N282">
            <v>40.1</v>
          </cell>
        </row>
        <row r="283">
          <cell r="I283" t="str">
            <v>04/09/2019</v>
          </cell>
          <cell r="J283">
            <v>25.65</v>
          </cell>
          <cell r="M283" t="str">
            <v>05/01/2019</v>
          </cell>
          <cell r="N283">
            <v>38.9</v>
          </cell>
        </row>
        <row r="284">
          <cell r="I284" t="str">
            <v>04/10/2019</v>
          </cell>
          <cell r="J284">
            <v>25.62</v>
          </cell>
          <cell r="M284" t="str">
            <v>05/02/2019</v>
          </cell>
          <cell r="N284">
            <v>37.4</v>
          </cell>
        </row>
        <row r="285">
          <cell r="I285" t="str">
            <v>04/11/2019</v>
          </cell>
          <cell r="J285">
            <v>25.62</v>
          </cell>
          <cell r="M285" t="str">
            <v>05/03/2019</v>
          </cell>
          <cell r="N285">
            <v>38.25</v>
          </cell>
        </row>
        <row r="286">
          <cell r="I286" t="str">
            <v>04/12/2019</v>
          </cell>
          <cell r="J286">
            <v>25.62</v>
          </cell>
          <cell r="M286" t="str">
            <v>05/06/2019</v>
          </cell>
          <cell r="N286">
            <v>38.5</v>
          </cell>
        </row>
        <row r="287">
          <cell r="I287" t="str">
            <v>04/15/2019</v>
          </cell>
          <cell r="J287">
            <v>25.6</v>
          </cell>
          <cell r="M287" t="str">
            <v>05/07/2019</v>
          </cell>
          <cell r="N287">
            <v>37.4</v>
          </cell>
        </row>
        <row r="288">
          <cell r="I288" t="str">
            <v>04/16/2019</v>
          </cell>
          <cell r="J288">
            <v>25.65</v>
          </cell>
          <cell r="M288" t="str">
            <v>05/08/2019</v>
          </cell>
          <cell r="N288">
            <v>38.25</v>
          </cell>
        </row>
        <row r="289">
          <cell r="I289" t="str">
            <v>04/17/2019</v>
          </cell>
          <cell r="J289">
            <v>25.65</v>
          </cell>
          <cell r="M289" t="str">
            <v>05/09/2019</v>
          </cell>
          <cell r="N289">
            <v>39.700000000000003</v>
          </cell>
        </row>
        <row r="290">
          <cell r="I290" t="str">
            <v>04/18/2019</v>
          </cell>
          <cell r="J290">
            <v>25.67</v>
          </cell>
          <cell r="M290" t="str">
            <v>05/10/2019</v>
          </cell>
          <cell r="N290">
            <v>40.5</v>
          </cell>
        </row>
        <row r="291">
          <cell r="I291" t="str">
            <v>04/23/2019</v>
          </cell>
          <cell r="J291">
            <v>25.62</v>
          </cell>
          <cell r="M291" t="str">
            <v>05/13/2019</v>
          </cell>
          <cell r="N291">
            <v>41.5</v>
          </cell>
        </row>
        <row r="292">
          <cell r="I292" t="str">
            <v>04/24/2019</v>
          </cell>
          <cell r="J292">
            <v>25.65</v>
          </cell>
          <cell r="M292" t="str">
            <v>05/14/2019</v>
          </cell>
          <cell r="N292">
            <v>41</v>
          </cell>
        </row>
        <row r="293">
          <cell r="I293" t="str">
            <v>04/26/2019</v>
          </cell>
          <cell r="J293">
            <v>25.65</v>
          </cell>
          <cell r="M293" t="str">
            <v>05/15/2019</v>
          </cell>
          <cell r="N293">
            <v>40.4</v>
          </cell>
        </row>
        <row r="294">
          <cell r="I294" t="str">
            <v>04/29/2019</v>
          </cell>
          <cell r="J294">
            <v>25.65</v>
          </cell>
          <cell r="M294" t="str">
            <v>05/16/2019</v>
          </cell>
          <cell r="N294">
            <v>41.3</v>
          </cell>
        </row>
        <row r="295">
          <cell r="I295" t="str">
            <v>04/30/2019</v>
          </cell>
          <cell r="J295">
            <v>25.6</v>
          </cell>
          <cell r="M295" t="str">
            <v>05/17/2019</v>
          </cell>
          <cell r="N295">
            <v>41.35</v>
          </cell>
        </row>
        <row r="296">
          <cell r="I296" t="str">
            <v>05/01/2019</v>
          </cell>
          <cell r="J296">
            <v>25.55</v>
          </cell>
          <cell r="M296" t="str">
            <v>05/20/2019</v>
          </cell>
          <cell r="N296">
            <v>38.1</v>
          </cell>
        </row>
        <row r="297">
          <cell r="I297" t="str">
            <v>05/02/2019</v>
          </cell>
          <cell r="J297">
            <v>25.5</v>
          </cell>
          <cell r="M297" t="str">
            <v>05/21/2019</v>
          </cell>
          <cell r="N297">
            <v>38.1</v>
          </cell>
        </row>
        <row r="298">
          <cell r="I298" t="str">
            <v>05/03/2019</v>
          </cell>
          <cell r="J298">
            <v>25.35</v>
          </cell>
          <cell r="M298" t="str">
            <v>05/22/2019</v>
          </cell>
          <cell r="N298">
            <v>38.6</v>
          </cell>
        </row>
        <row r="299">
          <cell r="I299" t="str">
            <v>05/06/2019</v>
          </cell>
          <cell r="J299">
            <v>25.45</v>
          </cell>
          <cell r="M299" t="str">
            <v>05/23/2019</v>
          </cell>
          <cell r="N299">
            <v>38.700000000000003</v>
          </cell>
        </row>
        <row r="300">
          <cell r="I300" t="str">
            <v>05/07/2019</v>
          </cell>
          <cell r="J300">
            <v>25.5</v>
          </cell>
          <cell r="M300" t="str">
            <v>05/24/2019</v>
          </cell>
          <cell r="N300">
            <v>39</v>
          </cell>
        </row>
        <row r="301">
          <cell r="I301" t="str">
            <v>05/08/2019</v>
          </cell>
          <cell r="J301">
            <v>25.65</v>
          </cell>
          <cell r="M301" t="str">
            <v>05/27/2019</v>
          </cell>
          <cell r="N301">
            <v>39</v>
          </cell>
        </row>
        <row r="302">
          <cell r="I302" t="str">
            <v>05/09/2019</v>
          </cell>
          <cell r="J302">
            <v>25.55</v>
          </cell>
          <cell r="M302" t="str">
            <v>05/28/2019</v>
          </cell>
          <cell r="N302">
            <v>39</v>
          </cell>
        </row>
        <row r="303">
          <cell r="I303" t="str">
            <v>05/10/2019</v>
          </cell>
          <cell r="J303">
            <v>25.55</v>
          </cell>
          <cell r="M303" t="str">
            <v>05/29/2019</v>
          </cell>
          <cell r="N303">
            <v>39</v>
          </cell>
        </row>
        <row r="304">
          <cell r="I304" t="str">
            <v>05/13/2019</v>
          </cell>
          <cell r="J304">
            <v>25.45</v>
          </cell>
          <cell r="M304" t="str">
            <v>05/30/2019</v>
          </cell>
          <cell r="N304">
            <v>39</v>
          </cell>
        </row>
        <row r="305">
          <cell r="I305" t="str">
            <v>05/14/2019</v>
          </cell>
          <cell r="J305">
            <v>25.45</v>
          </cell>
          <cell r="M305" t="str">
            <v>05/31/2019</v>
          </cell>
          <cell r="N305">
            <v>39</v>
          </cell>
        </row>
        <row r="306">
          <cell r="I306" t="str">
            <v>05/15/2019</v>
          </cell>
          <cell r="J306">
            <v>25.45</v>
          </cell>
          <cell r="M306" t="str">
            <v>06/03/2019</v>
          </cell>
          <cell r="N306">
            <v>39</v>
          </cell>
        </row>
        <row r="307">
          <cell r="I307" t="str">
            <v>05/16/2019</v>
          </cell>
          <cell r="J307">
            <v>25.45</v>
          </cell>
          <cell r="M307" t="str">
            <v>06/04/2019</v>
          </cell>
          <cell r="N307">
            <v>39.4</v>
          </cell>
        </row>
        <row r="308">
          <cell r="I308" t="str">
            <v>05/17/2019</v>
          </cell>
          <cell r="J308">
            <v>25.37</v>
          </cell>
          <cell r="M308" t="str">
            <v>06/05/2019</v>
          </cell>
          <cell r="N308">
            <v>41.15</v>
          </cell>
        </row>
        <row r="309">
          <cell r="I309" t="str">
            <v>05/20/2019</v>
          </cell>
          <cell r="J309">
            <v>25.1</v>
          </cell>
          <cell r="M309" t="str">
            <v>06/06/2019</v>
          </cell>
          <cell r="N309">
            <v>41.8</v>
          </cell>
        </row>
        <row r="310">
          <cell r="I310" t="str">
            <v>05/21/2019</v>
          </cell>
          <cell r="J310">
            <v>25.15</v>
          </cell>
          <cell r="M310" t="str">
            <v>06/07/2019</v>
          </cell>
          <cell r="N310">
            <v>41.5</v>
          </cell>
        </row>
        <row r="311">
          <cell r="I311" t="str">
            <v>05/22/2019</v>
          </cell>
          <cell r="J311">
            <v>25.1</v>
          </cell>
          <cell r="M311" t="str">
            <v>06/11/2019</v>
          </cell>
          <cell r="N311">
            <v>42.25</v>
          </cell>
        </row>
        <row r="312">
          <cell r="I312" t="str">
            <v>05/23/2019</v>
          </cell>
          <cell r="J312">
            <v>25.1</v>
          </cell>
          <cell r="M312" t="str">
            <v>06/12/2019</v>
          </cell>
          <cell r="N312">
            <v>42.35</v>
          </cell>
        </row>
        <row r="313">
          <cell r="I313" t="str">
            <v>05/24/2019</v>
          </cell>
          <cell r="J313">
            <v>25.07</v>
          </cell>
          <cell r="M313" t="str">
            <v>06/13/2019</v>
          </cell>
          <cell r="N313">
            <v>42.35</v>
          </cell>
        </row>
        <row r="314">
          <cell r="I314" t="str">
            <v>05/27/2019</v>
          </cell>
          <cell r="J314">
            <v>25.07</v>
          </cell>
          <cell r="M314" t="str">
            <v>06/14/2019</v>
          </cell>
          <cell r="N314">
            <v>42</v>
          </cell>
        </row>
        <row r="315">
          <cell r="I315" t="str">
            <v>05/28/2019</v>
          </cell>
          <cell r="J315">
            <v>25.05</v>
          </cell>
          <cell r="M315" t="str">
            <v>06/17/2019</v>
          </cell>
          <cell r="N315">
            <v>42</v>
          </cell>
        </row>
        <row r="316">
          <cell r="I316" t="str">
            <v>05/29/2019</v>
          </cell>
          <cell r="J316">
            <v>25.02</v>
          </cell>
          <cell r="M316" t="str">
            <v>06/18/2019</v>
          </cell>
          <cell r="N316">
            <v>41.8</v>
          </cell>
        </row>
        <row r="317">
          <cell r="I317" t="str">
            <v>05/30/2019</v>
          </cell>
          <cell r="J317">
            <v>24.85</v>
          </cell>
          <cell r="M317" t="str">
            <v>06/19/2019</v>
          </cell>
          <cell r="N317">
            <v>41.5</v>
          </cell>
        </row>
        <row r="318">
          <cell r="I318" t="str">
            <v>05/31/2019</v>
          </cell>
          <cell r="J318">
            <v>24.5</v>
          </cell>
          <cell r="M318" t="str">
            <v>06/20/2019</v>
          </cell>
          <cell r="N318">
            <v>41.85</v>
          </cell>
        </row>
        <row r="319">
          <cell r="I319" t="str">
            <v>06/04/2019</v>
          </cell>
          <cell r="J319">
            <v>24.55</v>
          </cell>
          <cell r="M319" t="str">
            <v>06/21/2019</v>
          </cell>
          <cell r="N319">
            <v>42</v>
          </cell>
        </row>
        <row r="320">
          <cell r="I320" t="str">
            <v>06/05/2019</v>
          </cell>
          <cell r="J320">
            <v>24.55</v>
          </cell>
          <cell r="M320" t="str">
            <v>06/24/2019</v>
          </cell>
          <cell r="N320">
            <v>42</v>
          </cell>
        </row>
        <row r="321">
          <cell r="I321" t="str">
            <v>06/06/2019</v>
          </cell>
          <cell r="J321">
            <v>24.2</v>
          </cell>
          <cell r="M321" t="str">
            <v>06/25/2019</v>
          </cell>
          <cell r="N321">
            <v>41.9</v>
          </cell>
        </row>
        <row r="322">
          <cell r="I322" t="str">
            <v>06/07/2019</v>
          </cell>
          <cell r="J322">
            <v>24.3</v>
          </cell>
          <cell r="M322" t="str">
            <v>06/26/2019</v>
          </cell>
          <cell r="N322">
            <v>42</v>
          </cell>
        </row>
        <row r="323">
          <cell r="I323" t="str">
            <v>06/10/2019</v>
          </cell>
          <cell r="J323">
            <v>24.25</v>
          </cell>
          <cell r="M323" t="str">
            <v>06/27/2019</v>
          </cell>
          <cell r="N323">
            <v>42</v>
          </cell>
        </row>
        <row r="324">
          <cell r="I324" t="str">
            <v>06/11/2019</v>
          </cell>
          <cell r="J324">
            <v>24.25</v>
          </cell>
          <cell r="M324" t="str">
            <v>06/28/2019</v>
          </cell>
          <cell r="N324">
            <v>42</v>
          </cell>
        </row>
        <row r="325">
          <cell r="I325" t="str">
            <v>06/12/2019</v>
          </cell>
          <cell r="J325">
            <v>23.7</v>
          </cell>
          <cell r="M325" t="str">
            <v>07/01/2019</v>
          </cell>
          <cell r="N325">
            <v>42</v>
          </cell>
        </row>
        <row r="326">
          <cell r="I326" t="str">
            <v>06/13/2019</v>
          </cell>
          <cell r="J326">
            <v>22.9</v>
          </cell>
          <cell r="M326" t="str">
            <v>07/02/2019</v>
          </cell>
          <cell r="N326">
            <v>42</v>
          </cell>
        </row>
        <row r="327">
          <cell r="I327" t="str">
            <v>06/14/2019</v>
          </cell>
          <cell r="J327">
            <v>23.15</v>
          </cell>
          <cell r="M327" t="str">
            <v>07/03/2019</v>
          </cell>
          <cell r="N327">
            <v>42</v>
          </cell>
        </row>
        <row r="328">
          <cell r="I328" t="str">
            <v>06/17/2019</v>
          </cell>
          <cell r="J328">
            <v>23.25</v>
          </cell>
          <cell r="M328" t="str">
            <v>07/04/2019</v>
          </cell>
          <cell r="N328">
            <v>42</v>
          </cell>
        </row>
        <row r="329">
          <cell r="I329" t="str">
            <v>06/18/2019</v>
          </cell>
          <cell r="J329">
            <v>23.2</v>
          </cell>
          <cell r="M329" t="str">
            <v>07/05/2019</v>
          </cell>
          <cell r="N329">
            <v>42</v>
          </cell>
        </row>
        <row r="330">
          <cell r="I330" t="str">
            <v>06/19/2019</v>
          </cell>
          <cell r="J330">
            <v>23.5</v>
          </cell>
          <cell r="M330" t="str">
            <v>07/08/2019</v>
          </cell>
          <cell r="N330">
            <v>42.15</v>
          </cell>
        </row>
        <row r="331">
          <cell r="I331" t="str">
            <v>06/20/2019</v>
          </cell>
          <cell r="J331">
            <v>23.62</v>
          </cell>
          <cell r="M331" t="str">
            <v>07/09/2019</v>
          </cell>
          <cell r="N331">
            <v>42.4</v>
          </cell>
        </row>
        <row r="332">
          <cell r="I332" t="str">
            <v>06/21/2019</v>
          </cell>
          <cell r="J332">
            <v>23.65</v>
          </cell>
          <cell r="M332" t="str">
            <v>07/10/2019</v>
          </cell>
          <cell r="N332">
            <v>42.4</v>
          </cell>
        </row>
        <row r="333">
          <cell r="I333" t="str">
            <v>06/24/2019</v>
          </cell>
          <cell r="J333">
            <v>22.5</v>
          </cell>
          <cell r="M333" t="str">
            <v>07/11/2019</v>
          </cell>
          <cell r="N333">
            <v>42.6</v>
          </cell>
        </row>
        <row r="334">
          <cell r="I334" t="str">
            <v>06/25/2019</v>
          </cell>
          <cell r="J334">
            <v>23</v>
          </cell>
          <cell r="M334" t="str">
            <v>07/15/2019</v>
          </cell>
          <cell r="N334">
            <v>42.6</v>
          </cell>
        </row>
        <row r="335">
          <cell r="I335" t="str">
            <v>06/26/2019</v>
          </cell>
          <cell r="J335">
            <v>22.9</v>
          </cell>
          <cell r="M335" t="str">
            <v>07/16/2019</v>
          </cell>
          <cell r="N335">
            <v>43</v>
          </cell>
        </row>
        <row r="336">
          <cell r="I336" t="str">
            <v>06/27/2019</v>
          </cell>
          <cell r="J336">
            <v>23.1</v>
          </cell>
          <cell r="M336" t="str">
            <v>07/17/2019</v>
          </cell>
          <cell r="N336">
            <v>43</v>
          </cell>
        </row>
        <row r="337">
          <cell r="I337" t="str">
            <v>06/28/2019</v>
          </cell>
          <cell r="J337">
            <v>23.15</v>
          </cell>
          <cell r="M337" t="str">
            <v>07/18/2019</v>
          </cell>
          <cell r="N337">
            <v>42.75</v>
          </cell>
        </row>
        <row r="338">
          <cell r="I338" t="str">
            <v>07/01/2019</v>
          </cell>
          <cell r="J338">
            <v>23.07</v>
          </cell>
          <cell r="M338" t="str">
            <v>07/19/2019</v>
          </cell>
          <cell r="N338">
            <v>42.75</v>
          </cell>
        </row>
        <row r="339">
          <cell r="I339" t="str">
            <v>07/03/2019</v>
          </cell>
          <cell r="J339">
            <v>23.1</v>
          </cell>
          <cell r="M339" t="str">
            <v>07/23/2019</v>
          </cell>
          <cell r="N339">
            <v>42.4</v>
          </cell>
        </row>
        <row r="340">
          <cell r="I340" t="str">
            <v>07/04/2019</v>
          </cell>
          <cell r="J340">
            <v>23.05</v>
          </cell>
          <cell r="M340" t="str">
            <v>07/24/2019</v>
          </cell>
          <cell r="N340">
            <v>42</v>
          </cell>
        </row>
        <row r="341">
          <cell r="I341" t="str">
            <v>07/05/2019</v>
          </cell>
          <cell r="J341">
            <v>22.95</v>
          </cell>
          <cell r="M341" t="str">
            <v>07/25/2019</v>
          </cell>
          <cell r="N341">
            <v>41.8</v>
          </cell>
        </row>
        <row r="342">
          <cell r="I342" t="str">
            <v>07/08/2019</v>
          </cell>
          <cell r="J342">
            <v>22.87</v>
          </cell>
          <cell r="M342" t="str">
            <v>07/26/2019</v>
          </cell>
          <cell r="N342">
            <v>41.8</v>
          </cell>
        </row>
        <row r="343">
          <cell r="I343" t="str">
            <v>07/09/2019</v>
          </cell>
          <cell r="J343">
            <v>23</v>
          </cell>
          <cell r="M343" t="str">
            <v>07/29/2019</v>
          </cell>
          <cell r="N343">
            <v>42</v>
          </cell>
        </row>
        <row r="344">
          <cell r="I344" t="str">
            <v>07/10/2019</v>
          </cell>
          <cell r="J344">
            <v>23.1</v>
          </cell>
          <cell r="M344" t="str">
            <v>07/30/2019</v>
          </cell>
          <cell r="N344">
            <v>42.4</v>
          </cell>
        </row>
        <row r="345">
          <cell r="I345" t="str">
            <v>07/11/2019</v>
          </cell>
          <cell r="J345">
            <v>23.05</v>
          </cell>
          <cell r="M345" t="str">
            <v>08/02/2019</v>
          </cell>
          <cell r="N345">
            <v>42.4</v>
          </cell>
        </row>
        <row r="346">
          <cell r="I346" t="str">
            <v>07/12/2019</v>
          </cell>
          <cell r="J346">
            <v>22.9</v>
          </cell>
          <cell r="M346" t="str">
            <v>08/05/2019</v>
          </cell>
          <cell r="N346">
            <v>42.4</v>
          </cell>
        </row>
        <row r="347">
          <cell r="I347" t="str">
            <v>07/15/2019</v>
          </cell>
          <cell r="J347">
            <v>22.95</v>
          </cell>
          <cell r="M347" t="str">
            <v>08/06/2019</v>
          </cell>
          <cell r="N347">
            <v>42.4</v>
          </cell>
        </row>
        <row r="348">
          <cell r="I348" t="str">
            <v>07/16/2019</v>
          </cell>
          <cell r="J348">
            <v>22.95</v>
          </cell>
          <cell r="M348" t="str">
            <v>08/07/2019</v>
          </cell>
          <cell r="N348">
            <v>42.4</v>
          </cell>
        </row>
        <row r="349">
          <cell r="I349" t="str">
            <v>07/17/2019</v>
          </cell>
          <cell r="J349">
            <v>23.1</v>
          </cell>
          <cell r="M349" t="str">
            <v>08/08/2019</v>
          </cell>
          <cell r="N349">
            <v>42.4</v>
          </cell>
        </row>
        <row r="350">
          <cell r="I350" t="str">
            <v>07/18/2019</v>
          </cell>
          <cell r="J350">
            <v>23.22</v>
          </cell>
          <cell r="M350" t="str">
            <v>08/09/2019</v>
          </cell>
          <cell r="N350">
            <v>43.2</v>
          </cell>
        </row>
        <row r="351">
          <cell r="I351" t="str">
            <v>07/19/2019</v>
          </cell>
          <cell r="J351">
            <v>23.1</v>
          </cell>
          <cell r="M351" t="str">
            <v>08/11/2019</v>
          </cell>
          <cell r="N351">
            <v>51.2</v>
          </cell>
        </row>
        <row r="352">
          <cell r="I352" t="str">
            <v>07/22/2019</v>
          </cell>
          <cell r="J352">
            <v>23.1</v>
          </cell>
          <cell r="M352" t="str">
            <v>08/13/2019</v>
          </cell>
          <cell r="N352">
            <v>45.1</v>
          </cell>
        </row>
        <row r="353">
          <cell r="I353" t="str">
            <v>07/23/2019</v>
          </cell>
          <cell r="J353">
            <v>23.07</v>
          </cell>
          <cell r="M353" t="str">
            <v>08/14/2019</v>
          </cell>
          <cell r="N353">
            <v>45.1</v>
          </cell>
        </row>
        <row r="354">
          <cell r="I354" t="str">
            <v>07/24/2019</v>
          </cell>
          <cell r="J354">
            <v>23.1</v>
          </cell>
          <cell r="M354" t="str">
            <v>08/15/2019</v>
          </cell>
          <cell r="N354">
            <v>46.1</v>
          </cell>
        </row>
        <row r="355">
          <cell r="I355" t="str">
            <v>07/25/2019</v>
          </cell>
          <cell r="J355">
            <v>23.15</v>
          </cell>
          <cell r="M355" t="str">
            <v>08/16/2019</v>
          </cell>
          <cell r="N355">
            <v>46</v>
          </cell>
        </row>
        <row r="356">
          <cell r="I356" t="str">
            <v>07/26/2019</v>
          </cell>
          <cell r="J356">
            <v>23.3</v>
          </cell>
          <cell r="M356" t="str">
            <v>08/19/2019</v>
          </cell>
          <cell r="N356">
            <v>45.5</v>
          </cell>
        </row>
        <row r="357">
          <cell r="I357" t="str">
            <v>07/29/2019</v>
          </cell>
          <cell r="J357">
            <v>23.3</v>
          </cell>
          <cell r="M357" t="str">
            <v>08/20/2019</v>
          </cell>
          <cell r="N357">
            <v>45.5</v>
          </cell>
        </row>
        <row r="358">
          <cell r="I358" t="str">
            <v>07/31/2019</v>
          </cell>
          <cell r="J358">
            <v>23.85</v>
          </cell>
          <cell r="M358" t="str">
            <v>08/21/2019</v>
          </cell>
          <cell r="N358">
            <v>47</v>
          </cell>
        </row>
        <row r="359">
          <cell r="I359" t="str">
            <v>08/01/2019</v>
          </cell>
          <cell r="J359">
            <v>23.72</v>
          </cell>
          <cell r="M359" t="str">
            <v>08/22/2019</v>
          </cell>
          <cell r="N359">
            <v>46.5</v>
          </cell>
        </row>
        <row r="360">
          <cell r="I360" t="str">
            <v>08/02/2019</v>
          </cell>
          <cell r="J360">
            <v>23.9</v>
          </cell>
          <cell r="M360" t="str">
            <v>08/23/2019</v>
          </cell>
          <cell r="N360">
            <v>46.5</v>
          </cell>
        </row>
        <row r="361">
          <cell r="I361" t="str">
            <v>08/05/2019</v>
          </cell>
          <cell r="J361">
            <v>23.7</v>
          </cell>
          <cell r="M361" t="str">
            <v>08/26/2019</v>
          </cell>
          <cell r="N361">
            <v>46.5</v>
          </cell>
        </row>
        <row r="362">
          <cell r="I362" t="str">
            <v>08/06/2019</v>
          </cell>
          <cell r="J362">
            <v>23.65</v>
          </cell>
          <cell r="M362" t="str">
            <v>08/28/2019</v>
          </cell>
          <cell r="N362">
            <v>46.75</v>
          </cell>
        </row>
        <row r="363">
          <cell r="I363" t="str">
            <v>08/07/2019</v>
          </cell>
          <cell r="J363">
            <v>23.7</v>
          </cell>
          <cell r="M363" t="str">
            <v>08/29/2019</v>
          </cell>
          <cell r="N363">
            <v>46.4</v>
          </cell>
        </row>
        <row r="364">
          <cell r="I364" t="str">
            <v>08/08/2019</v>
          </cell>
          <cell r="J364">
            <v>23.9</v>
          </cell>
          <cell r="M364" t="str">
            <v>08/30/2019</v>
          </cell>
          <cell r="N364">
            <v>46.4</v>
          </cell>
        </row>
        <row r="365">
          <cell r="I365" t="str">
            <v>08/09/2019</v>
          </cell>
          <cell r="J365">
            <v>24.15</v>
          </cell>
          <cell r="M365" t="str">
            <v>09/02/2019</v>
          </cell>
          <cell r="N365">
            <v>46.8</v>
          </cell>
        </row>
        <row r="366">
          <cell r="I366" t="str">
            <v>08/12/2019</v>
          </cell>
          <cell r="J366">
            <v>24.35</v>
          </cell>
          <cell r="M366" t="str">
            <v>09/03/2019</v>
          </cell>
          <cell r="N366">
            <v>47.25</v>
          </cell>
        </row>
        <row r="367">
          <cell r="I367" t="str">
            <v>08/14/2019</v>
          </cell>
          <cell r="J367">
            <v>24.35</v>
          </cell>
          <cell r="M367" t="str">
            <v>09/04/2019</v>
          </cell>
          <cell r="N367">
            <v>48.2</v>
          </cell>
        </row>
        <row r="368">
          <cell r="I368" t="str">
            <v>08/15/2019</v>
          </cell>
          <cell r="J368">
            <v>24.3</v>
          </cell>
          <cell r="M368" t="str">
            <v>09/05/2019</v>
          </cell>
          <cell r="N368">
            <v>48.5</v>
          </cell>
        </row>
        <row r="369">
          <cell r="I369" t="str">
            <v>08/16/2019</v>
          </cell>
          <cell r="J369">
            <v>24.3</v>
          </cell>
          <cell r="M369" t="str">
            <v>09/06/2019</v>
          </cell>
          <cell r="N369">
            <v>48.5</v>
          </cell>
        </row>
        <row r="370">
          <cell r="I370" t="str">
            <v>08/19/2019</v>
          </cell>
          <cell r="J370">
            <v>24.35</v>
          </cell>
          <cell r="M370" t="str">
            <v>09/09/2019</v>
          </cell>
          <cell r="N370">
            <v>48.6</v>
          </cell>
        </row>
        <row r="371">
          <cell r="I371" t="str">
            <v>08/20/2019</v>
          </cell>
          <cell r="J371">
            <v>24.3</v>
          </cell>
          <cell r="M371" t="str">
            <v>09/10/2019</v>
          </cell>
          <cell r="N371">
            <v>48.6</v>
          </cell>
        </row>
        <row r="372">
          <cell r="I372" t="str">
            <v>08/21/2019</v>
          </cell>
          <cell r="J372">
            <v>24.25</v>
          </cell>
          <cell r="M372" t="str">
            <v>09/11/2019</v>
          </cell>
          <cell r="N372">
            <v>48.6</v>
          </cell>
        </row>
        <row r="373">
          <cell r="I373" t="str">
            <v>08/22/2019</v>
          </cell>
          <cell r="J373">
            <v>24.35</v>
          </cell>
          <cell r="M373" t="str">
            <v>09/12/2019</v>
          </cell>
          <cell r="N373">
            <v>49</v>
          </cell>
        </row>
        <row r="374">
          <cell r="I374" t="str">
            <v>08/23/2019</v>
          </cell>
          <cell r="J374">
            <v>24.6</v>
          </cell>
          <cell r="M374" t="str">
            <v>09/13/2019</v>
          </cell>
          <cell r="N374">
            <v>49</v>
          </cell>
        </row>
        <row r="375">
          <cell r="I375" t="str">
            <v>08/26/2019</v>
          </cell>
          <cell r="J375">
            <v>24.6</v>
          </cell>
          <cell r="M375" t="str">
            <v>09/16/2019</v>
          </cell>
          <cell r="N375">
            <v>49.5</v>
          </cell>
        </row>
        <row r="376">
          <cell r="I376" t="str">
            <v>08/27/2019</v>
          </cell>
          <cell r="J376">
            <v>24.65</v>
          </cell>
          <cell r="M376" t="str">
            <v>09/17/2019</v>
          </cell>
          <cell r="N376">
            <v>49.6</v>
          </cell>
        </row>
        <row r="377">
          <cell r="I377" t="str">
            <v>08/28/2019</v>
          </cell>
          <cell r="J377">
            <v>24.62</v>
          </cell>
          <cell r="M377" t="str">
            <v>09/18/2019</v>
          </cell>
          <cell r="N377">
            <v>49.6</v>
          </cell>
        </row>
        <row r="378">
          <cell r="I378" t="str">
            <v>08/29/2019</v>
          </cell>
          <cell r="J378">
            <v>24.75</v>
          </cell>
          <cell r="M378" t="str">
            <v>09/19/2019</v>
          </cell>
          <cell r="N378">
            <v>50.1</v>
          </cell>
        </row>
        <row r="379">
          <cell r="I379" t="str">
            <v>08/30/2019</v>
          </cell>
          <cell r="J379">
            <v>24.85</v>
          </cell>
          <cell r="M379" t="str">
            <v>09/20/2019</v>
          </cell>
          <cell r="N379">
            <v>50</v>
          </cell>
        </row>
        <row r="380">
          <cell r="I380" t="str">
            <v>09/02/2019</v>
          </cell>
          <cell r="J380">
            <v>24.88</v>
          </cell>
          <cell r="M380" t="str">
            <v>09/23/2019</v>
          </cell>
          <cell r="N380">
            <v>49.9</v>
          </cell>
        </row>
        <row r="381">
          <cell r="I381" t="str">
            <v>09/03/2019</v>
          </cell>
          <cell r="J381">
            <v>25</v>
          </cell>
          <cell r="M381" t="str">
            <v>09/24/2019</v>
          </cell>
          <cell r="N381">
            <v>49.5</v>
          </cell>
        </row>
        <row r="382">
          <cell r="I382" t="str">
            <v>09/04/2019</v>
          </cell>
          <cell r="J382">
            <v>25.05</v>
          </cell>
          <cell r="M382" t="str">
            <v>09/25/2019</v>
          </cell>
          <cell r="N382">
            <v>48.5</v>
          </cell>
        </row>
        <row r="383">
          <cell r="I383" t="str">
            <v>09/05/2019</v>
          </cell>
          <cell r="J383">
            <v>25.07</v>
          </cell>
          <cell r="M383" t="str">
            <v>09/26/2019</v>
          </cell>
          <cell r="N383">
            <v>48.4</v>
          </cell>
        </row>
        <row r="384">
          <cell r="I384" t="str">
            <v>09/06/2019</v>
          </cell>
          <cell r="J384">
            <v>25.05</v>
          </cell>
          <cell r="M384" t="str">
            <v>09/27/2019</v>
          </cell>
          <cell r="N384">
            <v>48</v>
          </cell>
        </row>
        <row r="385">
          <cell r="I385" t="str">
            <v>09/09/2019</v>
          </cell>
          <cell r="J385">
            <v>25</v>
          </cell>
          <cell r="M385" t="str">
            <v>09/30/2019</v>
          </cell>
          <cell r="N385">
            <v>47.9</v>
          </cell>
        </row>
        <row r="386">
          <cell r="I386" t="str">
            <v>09/10/2019</v>
          </cell>
          <cell r="J386">
            <v>24.9</v>
          </cell>
          <cell r="M386" t="str">
            <v>10/01/2019</v>
          </cell>
          <cell r="N386">
            <v>46</v>
          </cell>
        </row>
        <row r="387">
          <cell r="I387" t="str">
            <v>09/11/2019</v>
          </cell>
          <cell r="J387">
            <v>24.85</v>
          </cell>
          <cell r="M387" t="str">
            <v>10/02/2019</v>
          </cell>
          <cell r="N387">
            <v>44.5</v>
          </cell>
        </row>
        <row r="388">
          <cell r="I388" t="str">
            <v>09/12/2019</v>
          </cell>
          <cell r="J388">
            <v>24.82</v>
          </cell>
          <cell r="M388" t="str">
            <v>10/03/2019</v>
          </cell>
          <cell r="N388">
            <v>44</v>
          </cell>
        </row>
        <row r="389">
          <cell r="I389" t="str">
            <v>09/13/2019</v>
          </cell>
          <cell r="J389">
            <v>24.8</v>
          </cell>
          <cell r="M389" t="str">
            <v>10/04/2019</v>
          </cell>
          <cell r="N389">
            <v>43.6</v>
          </cell>
        </row>
        <row r="390">
          <cell r="I390" t="str">
            <v>09/16/2019</v>
          </cell>
          <cell r="J390">
            <v>24.75</v>
          </cell>
          <cell r="M390" t="str">
            <v>10/07/2019</v>
          </cell>
          <cell r="N390">
            <v>43.65</v>
          </cell>
        </row>
        <row r="391">
          <cell r="I391" t="str">
            <v>09/17/2019</v>
          </cell>
          <cell r="J391">
            <v>24.75</v>
          </cell>
          <cell r="M391" t="str">
            <v>10/08/2019</v>
          </cell>
          <cell r="N391">
            <v>43.6</v>
          </cell>
        </row>
        <row r="392">
          <cell r="I392" t="str">
            <v>09/18/2019</v>
          </cell>
          <cell r="J392">
            <v>24.85</v>
          </cell>
          <cell r="M392" t="str">
            <v>10/09/2019</v>
          </cell>
          <cell r="N392">
            <v>43</v>
          </cell>
        </row>
        <row r="393">
          <cell r="I393" t="str">
            <v>09/19/2019</v>
          </cell>
          <cell r="J393">
            <v>25</v>
          </cell>
          <cell r="M393" t="str">
            <v>10/10/2019</v>
          </cell>
          <cell r="N393">
            <v>42.65</v>
          </cell>
        </row>
        <row r="394">
          <cell r="I394" t="str">
            <v>09/20/2019</v>
          </cell>
          <cell r="J394">
            <v>24.97</v>
          </cell>
          <cell r="M394" t="str">
            <v>10/11/2019</v>
          </cell>
          <cell r="N394">
            <v>43</v>
          </cell>
        </row>
        <row r="395">
          <cell r="I395" t="str">
            <v>09/23/2019</v>
          </cell>
          <cell r="J395">
            <v>24.95</v>
          </cell>
          <cell r="M395" t="str">
            <v>10/14/2019</v>
          </cell>
          <cell r="N395">
            <v>43.35</v>
          </cell>
        </row>
        <row r="396">
          <cell r="I396" t="str">
            <v>09/24/2019</v>
          </cell>
          <cell r="J396">
            <v>24.95</v>
          </cell>
          <cell r="M396" t="str">
            <v>10/15/2019</v>
          </cell>
          <cell r="N396">
            <v>43</v>
          </cell>
        </row>
        <row r="397">
          <cell r="I397" t="str">
            <v>09/25/2019</v>
          </cell>
          <cell r="J397">
            <v>24.85</v>
          </cell>
          <cell r="M397" t="str">
            <v>10/16/2019</v>
          </cell>
          <cell r="N397">
            <v>43.25</v>
          </cell>
        </row>
        <row r="398">
          <cell r="I398" t="str">
            <v>09/27/2019</v>
          </cell>
          <cell r="J398">
            <v>24.82</v>
          </cell>
          <cell r="M398" t="str">
            <v>10/17/2019</v>
          </cell>
          <cell r="N398">
            <v>45.35</v>
          </cell>
        </row>
        <row r="399">
          <cell r="I399" t="str">
            <v>09/30/2019</v>
          </cell>
          <cell r="J399">
            <v>24.85</v>
          </cell>
          <cell r="M399" t="str">
            <v>10/18/2019</v>
          </cell>
          <cell r="N399">
            <v>46</v>
          </cell>
        </row>
        <row r="400">
          <cell r="I400" t="str">
            <v>10/01/2019</v>
          </cell>
          <cell r="J400">
            <v>24.87</v>
          </cell>
          <cell r="M400" t="str">
            <v>10/21/2019</v>
          </cell>
          <cell r="N400">
            <v>47</v>
          </cell>
        </row>
        <row r="401">
          <cell r="I401" t="str">
            <v>10/02/2019</v>
          </cell>
          <cell r="J401">
            <v>24.8</v>
          </cell>
          <cell r="M401" t="str">
            <v>10/22/2019</v>
          </cell>
          <cell r="N401">
            <v>48.5</v>
          </cell>
        </row>
        <row r="402">
          <cell r="I402" t="str">
            <v>10/04/2019</v>
          </cell>
          <cell r="J402">
            <v>24.8</v>
          </cell>
          <cell r="M402" t="str">
            <v>10/23/2019</v>
          </cell>
          <cell r="N402">
            <v>49.5</v>
          </cell>
        </row>
        <row r="403">
          <cell r="I403" t="str">
            <v>10/07/2019</v>
          </cell>
          <cell r="J403">
            <v>24.75</v>
          </cell>
          <cell r="M403" t="str">
            <v>10/24/2019</v>
          </cell>
          <cell r="N403">
            <v>51.25</v>
          </cell>
        </row>
        <row r="404">
          <cell r="I404" t="str">
            <v>10/10/2019</v>
          </cell>
          <cell r="J404">
            <v>24.7</v>
          </cell>
          <cell r="M404" t="str">
            <v>10/25/2019</v>
          </cell>
          <cell r="N404">
            <v>49.75</v>
          </cell>
        </row>
        <row r="405">
          <cell r="I405" t="str">
            <v>10/11/2019</v>
          </cell>
          <cell r="J405">
            <v>24.75</v>
          </cell>
          <cell r="M405" t="str">
            <v>10/28/2019</v>
          </cell>
          <cell r="N405">
            <v>50</v>
          </cell>
        </row>
        <row r="406">
          <cell r="I406" t="str">
            <v>10/14/2019</v>
          </cell>
          <cell r="J406">
            <v>24.75</v>
          </cell>
          <cell r="M406" t="str">
            <v>10/29/2019</v>
          </cell>
          <cell r="N406">
            <v>50.2</v>
          </cell>
        </row>
        <row r="407">
          <cell r="I407" t="str">
            <v>10/15/2019</v>
          </cell>
          <cell r="J407">
            <v>24.8</v>
          </cell>
          <cell r="M407" t="str">
            <v>10/30/2019</v>
          </cell>
          <cell r="N407">
            <v>50.2</v>
          </cell>
        </row>
        <row r="408">
          <cell r="I408" t="str">
            <v>10/21/2019</v>
          </cell>
          <cell r="J408">
            <v>24.8</v>
          </cell>
          <cell r="M408" t="str">
            <v>10/31/2019</v>
          </cell>
          <cell r="N408">
            <v>50.2</v>
          </cell>
        </row>
        <row r="409">
          <cell r="I409" t="str">
            <v>10/22/2019</v>
          </cell>
          <cell r="J409">
            <v>24.87</v>
          </cell>
          <cell r="M409" t="str">
            <v>11/01/2019</v>
          </cell>
          <cell r="N409">
            <v>50.85</v>
          </cell>
        </row>
        <row r="410">
          <cell r="I410" t="str">
            <v>10/23/2019</v>
          </cell>
          <cell r="J410">
            <v>24.82</v>
          </cell>
          <cell r="M410" t="str">
            <v>11/04/2019</v>
          </cell>
          <cell r="N410">
            <v>50.85</v>
          </cell>
        </row>
        <row r="411">
          <cell r="I411" t="str">
            <v>10/24/2019</v>
          </cell>
          <cell r="J411">
            <v>24.95</v>
          </cell>
          <cell r="M411" t="str">
            <v>11/05/2019</v>
          </cell>
          <cell r="N411">
            <v>50.85</v>
          </cell>
        </row>
        <row r="412">
          <cell r="I412" t="str">
            <v>10/25/2019</v>
          </cell>
          <cell r="J412">
            <v>24.95</v>
          </cell>
          <cell r="M412" t="str">
            <v>11/07/2019</v>
          </cell>
          <cell r="N412">
            <v>51.2</v>
          </cell>
        </row>
        <row r="413">
          <cell r="I413" t="str">
            <v>10/29/2019</v>
          </cell>
          <cell r="J413">
            <v>25</v>
          </cell>
          <cell r="M413" t="str">
            <v>11/08/2019</v>
          </cell>
          <cell r="N413">
            <v>51.2</v>
          </cell>
        </row>
        <row r="414">
          <cell r="I414" t="str">
            <v>10/30/2019</v>
          </cell>
          <cell r="J414">
            <v>24.95</v>
          </cell>
          <cell r="M414" t="str">
            <v>11/11/2019</v>
          </cell>
          <cell r="N414">
            <v>51.2</v>
          </cell>
        </row>
        <row r="415">
          <cell r="I415" t="str">
            <v>11/04/2019</v>
          </cell>
          <cell r="J415">
            <v>24.95</v>
          </cell>
          <cell r="M415" t="str">
            <v>11/12/2019</v>
          </cell>
          <cell r="N415">
            <v>51.2</v>
          </cell>
        </row>
        <row r="416">
          <cell r="I416" t="str">
            <v>11/05/2019</v>
          </cell>
          <cell r="J416">
            <v>24.95</v>
          </cell>
          <cell r="M416" t="str">
            <v>11/13/2019</v>
          </cell>
          <cell r="N416">
            <v>50.75</v>
          </cell>
        </row>
        <row r="417">
          <cell r="I417" t="str">
            <v>11/06/2019</v>
          </cell>
          <cell r="J417">
            <v>24.97</v>
          </cell>
          <cell r="M417" t="str">
            <v>11/14/2019</v>
          </cell>
          <cell r="N417">
            <v>51</v>
          </cell>
        </row>
        <row r="418">
          <cell r="I418" t="str">
            <v>11/08/2019</v>
          </cell>
          <cell r="J418">
            <v>24.95</v>
          </cell>
          <cell r="M418" t="str">
            <v>11/15/2019</v>
          </cell>
          <cell r="N418">
            <v>51</v>
          </cell>
        </row>
        <row r="419">
          <cell r="I419" t="str">
            <v>11/11/2019</v>
          </cell>
          <cell r="J419">
            <v>25</v>
          </cell>
          <cell r="M419" t="str">
            <v>11/18/2019</v>
          </cell>
          <cell r="N419">
            <v>51</v>
          </cell>
        </row>
        <row r="420">
          <cell r="I420" t="str">
            <v>11/12/2019</v>
          </cell>
          <cell r="J420">
            <v>24.95</v>
          </cell>
          <cell r="M420" t="str">
            <v>11/19/2019</v>
          </cell>
          <cell r="N420">
            <v>50.5</v>
          </cell>
        </row>
        <row r="421">
          <cell r="I421" t="str">
            <v>11/13/2019</v>
          </cell>
          <cell r="J421">
            <v>24.95</v>
          </cell>
          <cell r="M421" t="str">
            <v>11/20/2019</v>
          </cell>
          <cell r="N421">
            <v>49</v>
          </cell>
        </row>
        <row r="422">
          <cell r="I422" t="str">
            <v>11/14/2019</v>
          </cell>
          <cell r="J422">
            <v>24.9</v>
          </cell>
          <cell r="M422" t="str">
            <v>11/21/2019</v>
          </cell>
          <cell r="N422">
            <v>44.9</v>
          </cell>
        </row>
        <row r="423">
          <cell r="I423" t="str">
            <v>11/15/2019</v>
          </cell>
          <cell r="J423">
            <v>24.92</v>
          </cell>
          <cell r="M423" t="str">
            <v>11/22/2019</v>
          </cell>
          <cell r="N423">
            <v>47.5</v>
          </cell>
        </row>
        <row r="424">
          <cell r="I424" t="str">
            <v>11/18/2019</v>
          </cell>
          <cell r="J424">
            <v>24.9</v>
          </cell>
          <cell r="M424" t="str">
            <v>11/25/2019</v>
          </cell>
          <cell r="N424">
            <v>47.5</v>
          </cell>
        </row>
        <row r="425">
          <cell r="I425" t="str">
            <v>11/19/2019</v>
          </cell>
          <cell r="J425">
            <v>24.92</v>
          </cell>
          <cell r="M425" t="str">
            <v>11/26/2019</v>
          </cell>
          <cell r="N425">
            <v>48.5</v>
          </cell>
        </row>
        <row r="426">
          <cell r="I426" t="str">
            <v>11/20/2019</v>
          </cell>
          <cell r="J426">
            <v>24.8</v>
          </cell>
          <cell r="M426" t="str">
            <v>11/27/2019</v>
          </cell>
          <cell r="N426">
            <v>47</v>
          </cell>
        </row>
        <row r="427">
          <cell r="I427" t="str">
            <v>11/21/2019</v>
          </cell>
          <cell r="J427">
            <v>24.8</v>
          </cell>
          <cell r="M427" t="str">
            <v>11/28/2019</v>
          </cell>
          <cell r="N427">
            <v>47</v>
          </cell>
        </row>
        <row r="428">
          <cell r="I428" t="str">
            <v>11/22/2019</v>
          </cell>
          <cell r="J428">
            <v>24.8</v>
          </cell>
          <cell r="M428" t="str">
            <v>11/29/2019</v>
          </cell>
          <cell r="N428">
            <v>47</v>
          </cell>
        </row>
        <row r="429">
          <cell r="I429" t="str">
            <v>11/25/2019</v>
          </cell>
          <cell r="J429">
            <v>24.8</v>
          </cell>
          <cell r="M429" t="str">
            <v>12/02/2019</v>
          </cell>
          <cell r="N429">
            <v>45.8</v>
          </cell>
        </row>
        <row r="430">
          <cell r="I430" t="str">
            <v>11/26/2019</v>
          </cell>
          <cell r="J430">
            <v>24.8</v>
          </cell>
          <cell r="M430" t="str">
            <v>12/03/2019</v>
          </cell>
          <cell r="N430">
            <v>45.5</v>
          </cell>
        </row>
        <row r="431">
          <cell r="I431" t="str">
            <v>11/27/2019</v>
          </cell>
          <cell r="J431">
            <v>24.8</v>
          </cell>
          <cell r="M431" t="str">
            <v>12/05/2019</v>
          </cell>
          <cell r="N431">
            <v>43.7</v>
          </cell>
        </row>
        <row r="432">
          <cell r="I432" t="str">
            <v>11/28/2019</v>
          </cell>
          <cell r="J432">
            <v>24.65</v>
          </cell>
          <cell r="M432" t="str">
            <v>12/06/2019</v>
          </cell>
          <cell r="N432">
            <v>44.2</v>
          </cell>
        </row>
        <row r="433">
          <cell r="I433" t="str">
            <v>11/29/2019</v>
          </cell>
          <cell r="J433">
            <v>24.7</v>
          </cell>
          <cell r="M433" t="str">
            <v>12/08/2019</v>
          </cell>
          <cell r="N433">
            <v>44.5</v>
          </cell>
        </row>
        <row r="434">
          <cell r="I434" t="str">
            <v>12/02/2019</v>
          </cell>
          <cell r="J434">
            <v>24.72</v>
          </cell>
          <cell r="M434" t="str">
            <v>12/09/2019</v>
          </cell>
          <cell r="N434">
            <v>44.2</v>
          </cell>
        </row>
        <row r="435">
          <cell r="I435" t="str">
            <v>12/03/2019</v>
          </cell>
          <cell r="J435">
            <v>24.7</v>
          </cell>
          <cell r="M435" t="str">
            <v>12/10/2019</v>
          </cell>
          <cell r="N435">
            <v>44.1</v>
          </cell>
        </row>
        <row r="436">
          <cell r="I436" t="str">
            <v>12/04/2019</v>
          </cell>
          <cell r="J436">
            <v>24.67</v>
          </cell>
          <cell r="M436" t="str">
            <v>12/11/2019</v>
          </cell>
          <cell r="N436">
            <v>44</v>
          </cell>
        </row>
        <row r="437">
          <cell r="I437" t="str">
            <v>12/06/2019</v>
          </cell>
          <cell r="J437">
            <v>24.65</v>
          </cell>
          <cell r="M437" t="str">
            <v>12/12/2019</v>
          </cell>
          <cell r="N437">
            <v>44.2</v>
          </cell>
        </row>
        <row r="438">
          <cell r="I438" t="str">
            <v>12/09/2019</v>
          </cell>
          <cell r="J438">
            <v>24.67</v>
          </cell>
          <cell r="M438" t="str">
            <v>12/16/2019</v>
          </cell>
          <cell r="N438">
            <v>42.15</v>
          </cell>
        </row>
        <row r="439">
          <cell r="I439" t="str">
            <v>12/10/2019</v>
          </cell>
          <cell r="J439">
            <v>24.75</v>
          </cell>
          <cell r="M439" t="str">
            <v>12/17/2019</v>
          </cell>
          <cell r="N439">
            <v>41.4</v>
          </cell>
        </row>
        <row r="440">
          <cell r="I440" t="str">
            <v>12/18/2019</v>
          </cell>
          <cell r="J440">
            <v>24.75</v>
          </cell>
          <cell r="M440" t="str">
            <v>12/20/2019</v>
          </cell>
          <cell r="N440">
            <v>39</v>
          </cell>
        </row>
        <row r="441">
          <cell r="I441" t="str">
            <v>12/19/2019</v>
          </cell>
          <cell r="J441">
            <v>24.7</v>
          </cell>
          <cell r="M441" t="str">
            <v>12/23/2019</v>
          </cell>
          <cell r="N441">
            <v>39</v>
          </cell>
        </row>
        <row r="442">
          <cell r="I442" t="str">
            <v>12/20/2019</v>
          </cell>
          <cell r="J442">
            <v>28.5</v>
          </cell>
          <cell r="M442" t="str">
            <v>12/24/2019</v>
          </cell>
          <cell r="N442">
            <v>39</v>
          </cell>
        </row>
        <row r="443">
          <cell r="I443" t="str">
            <v>12/23/2019</v>
          </cell>
          <cell r="J443">
            <v>28.5</v>
          </cell>
          <cell r="M443" t="str">
            <v>12/27/2019</v>
          </cell>
          <cell r="N443">
            <v>39</v>
          </cell>
        </row>
        <row r="444">
          <cell r="I444" t="str">
            <v>12/24/2019</v>
          </cell>
          <cell r="J444">
            <v>28.5</v>
          </cell>
          <cell r="M444" t="str">
            <v>12/30/2019</v>
          </cell>
          <cell r="N444">
            <v>39</v>
          </cell>
        </row>
        <row r="445">
          <cell r="I445" t="str">
            <v>12/27/2019</v>
          </cell>
          <cell r="J445">
            <v>28.5</v>
          </cell>
          <cell r="M445" t="str">
            <v>12/31/2019</v>
          </cell>
          <cell r="N445">
            <v>39</v>
          </cell>
        </row>
        <row r="446">
          <cell r="I446" t="str">
            <v>12/30/2019</v>
          </cell>
          <cell r="J446">
            <v>28.5</v>
          </cell>
          <cell r="M446" t="str">
            <v>01/02/2020</v>
          </cell>
          <cell r="N446">
            <v>38.9</v>
          </cell>
        </row>
        <row r="447">
          <cell r="I447" t="str">
            <v>12/31/2019</v>
          </cell>
          <cell r="J447">
            <v>28.5</v>
          </cell>
          <cell r="M447" t="str">
            <v>01/03/2020</v>
          </cell>
          <cell r="N447">
            <v>37.65</v>
          </cell>
        </row>
        <row r="448">
          <cell r="I448" t="str">
            <v>01/03/2020</v>
          </cell>
          <cell r="J448">
            <v>28.5</v>
          </cell>
          <cell r="M448" t="str">
            <v>01/06/2020</v>
          </cell>
          <cell r="N448">
            <v>37.15</v>
          </cell>
        </row>
        <row r="449">
          <cell r="I449" t="str">
            <v>01/06/2020</v>
          </cell>
          <cell r="J449">
            <v>28.5</v>
          </cell>
          <cell r="M449" t="str">
            <v>01/07/2020</v>
          </cell>
          <cell r="N449">
            <v>32.9</v>
          </cell>
        </row>
        <row r="450">
          <cell r="I450" t="str">
            <v>01/07/2020</v>
          </cell>
          <cell r="J450">
            <v>28.85</v>
          </cell>
          <cell r="M450" t="str">
            <v>01/08/2020</v>
          </cell>
          <cell r="N450">
            <v>33.25</v>
          </cell>
        </row>
        <row r="451">
          <cell r="I451" t="str">
            <v>01/08/2020</v>
          </cell>
          <cell r="J451">
            <v>28.9</v>
          </cell>
          <cell r="M451" t="str">
            <v>01/09/2020</v>
          </cell>
          <cell r="N451">
            <v>34.200000000000003</v>
          </cell>
        </row>
        <row r="452">
          <cell r="I452" t="str">
            <v>01/09/2020</v>
          </cell>
          <cell r="J452">
            <v>28.9</v>
          </cell>
          <cell r="M452" t="str">
            <v>01/10/2020</v>
          </cell>
          <cell r="N452">
            <v>36</v>
          </cell>
        </row>
        <row r="453">
          <cell r="I453" t="str">
            <v>01/10/2020</v>
          </cell>
          <cell r="J453">
            <v>28.92</v>
          </cell>
          <cell r="M453" t="str">
            <v>01/13/2020</v>
          </cell>
          <cell r="N453">
            <v>36.200000000000003</v>
          </cell>
        </row>
        <row r="454">
          <cell r="I454" t="str">
            <v>01/13/2020</v>
          </cell>
          <cell r="J454">
            <v>28.9</v>
          </cell>
          <cell r="M454" t="str">
            <v>01/14/2020</v>
          </cell>
          <cell r="N454">
            <v>36.200000000000003</v>
          </cell>
        </row>
        <row r="455">
          <cell r="I455" t="str">
            <v>01/14/2020</v>
          </cell>
          <cell r="J455">
            <v>29</v>
          </cell>
          <cell r="M455" t="str">
            <v>01/15/2020</v>
          </cell>
          <cell r="N455">
            <v>36</v>
          </cell>
        </row>
        <row r="456">
          <cell r="I456" t="str">
            <v>01/15/2020</v>
          </cell>
          <cell r="J456">
            <v>29.08</v>
          </cell>
          <cell r="M456" t="str">
            <v>01/16/2020</v>
          </cell>
          <cell r="N456">
            <v>36</v>
          </cell>
        </row>
        <row r="457">
          <cell r="I457" t="str">
            <v>01/16/2020</v>
          </cell>
          <cell r="J457">
            <v>29.15</v>
          </cell>
          <cell r="M457" t="str">
            <v>01/17/2020</v>
          </cell>
          <cell r="N457">
            <v>36.200000000000003</v>
          </cell>
        </row>
        <row r="458">
          <cell r="I458" t="str">
            <v>01/17/2020</v>
          </cell>
          <cell r="J458">
            <v>29.15</v>
          </cell>
          <cell r="M458" t="str">
            <v>01/20/2020</v>
          </cell>
          <cell r="N458">
            <v>36</v>
          </cell>
        </row>
        <row r="459">
          <cell r="I459" t="str">
            <v>01/21/2020</v>
          </cell>
          <cell r="J459">
            <v>29.2</v>
          </cell>
          <cell r="M459" t="str">
            <v>01/21/2020</v>
          </cell>
          <cell r="N459">
            <v>36</v>
          </cell>
        </row>
        <row r="460">
          <cell r="I460" t="str">
            <v>01/22/2020</v>
          </cell>
          <cell r="J460">
            <v>29.15</v>
          </cell>
          <cell r="M460" t="str">
            <v>01/22/2020</v>
          </cell>
          <cell r="N460">
            <v>36</v>
          </cell>
        </row>
        <row r="461">
          <cell r="I461" t="str">
            <v>01/23/2020</v>
          </cell>
          <cell r="J461">
            <v>29.15</v>
          </cell>
          <cell r="M461" t="str">
            <v>01/23/2020</v>
          </cell>
          <cell r="N461">
            <v>36.75</v>
          </cell>
        </row>
        <row r="462">
          <cell r="I462" t="str">
            <v>01/24/2020</v>
          </cell>
          <cell r="J462">
            <v>29.15</v>
          </cell>
          <cell r="M462" t="str">
            <v>01/24/2020</v>
          </cell>
          <cell r="N462">
            <v>36.75</v>
          </cell>
        </row>
        <row r="463">
          <cell r="I463" t="str">
            <v>01/28/2020</v>
          </cell>
          <cell r="J463">
            <v>28.95</v>
          </cell>
          <cell r="M463" t="str">
            <v>01/28/2020</v>
          </cell>
          <cell r="N463">
            <v>37.5</v>
          </cell>
        </row>
        <row r="464">
          <cell r="I464" t="str">
            <v>01/29/2020</v>
          </cell>
          <cell r="J464">
            <v>28.75</v>
          </cell>
          <cell r="M464" t="str">
            <v>01/29/2020</v>
          </cell>
          <cell r="N464">
            <v>42</v>
          </cell>
        </row>
        <row r="465">
          <cell r="I465" t="str">
            <v>01/30/2020</v>
          </cell>
          <cell r="J465">
            <v>28.3</v>
          </cell>
          <cell r="M465" t="str">
            <v>01/30/2020</v>
          </cell>
          <cell r="N465">
            <v>42.1</v>
          </cell>
        </row>
        <row r="466">
          <cell r="I466" t="str">
            <v>01/31/2020</v>
          </cell>
          <cell r="J466">
            <v>27.55</v>
          </cell>
          <cell r="M466" t="str">
            <v>01/31/2020</v>
          </cell>
          <cell r="N466">
            <v>46</v>
          </cell>
        </row>
        <row r="467">
          <cell r="I467" t="str">
            <v>02/03/2020</v>
          </cell>
          <cell r="J467">
            <v>27.55</v>
          </cell>
          <cell r="M467" t="str">
            <v>02/03/2020</v>
          </cell>
          <cell r="N467">
            <v>43</v>
          </cell>
        </row>
        <row r="468">
          <cell r="I468" t="str">
            <v>02/04/2020</v>
          </cell>
          <cell r="J468">
            <v>27.7</v>
          </cell>
          <cell r="M468" t="str">
            <v>02/04/2020</v>
          </cell>
          <cell r="N468">
            <v>36</v>
          </cell>
        </row>
        <row r="469">
          <cell r="I469" t="str">
            <v>02/05/2020</v>
          </cell>
          <cell r="J469">
            <v>27.75</v>
          </cell>
          <cell r="M469" t="str">
            <v>02/05/2020</v>
          </cell>
          <cell r="N469">
            <v>34.5</v>
          </cell>
        </row>
        <row r="470">
          <cell r="I470" t="str">
            <v>02/07/2020</v>
          </cell>
          <cell r="J470">
            <v>27.8</v>
          </cell>
          <cell r="M470" t="str">
            <v>02/06/2020</v>
          </cell>
          <cell r="N470">
            <v>44.5</v>
          </cell>
        </row>
        <row r="471">
          <cell r="I471" t="str">
            <v>02/10/2020</v>
          </cell>
          <cell r="J471">
            <v>27.8</v>
          </cell>
          <cell r="M471" t="str">
            <v>02/07/2020</v>
          </cell>
          <cell r="N471">
            <v>38</v>
          </cell>
        </row>
        <row r="472">
          <cell r="I472" t="str">
            <v>02/11/2020</v>
          </cell>
          <cell r="J472">
            <v>27.5</v>
          </cell>
          <cell r="M472" t="str">
            <v>02/10/2020</v>
          </cell>
          <cell r="N472">
            <v>36</v>
          </cell>
        </row>
        <row r="473">
          <cell r="I473" t="str">
            <v>02/12/2020</v>
          </cell>
          <cell r="J473">
            <v>26.6</v>
          </cell>
          <cell r="M473" t="str">
            <v>02/11/2020</v>
          </cell>
          <cell r="N473">
            <v>36</v>
          </cell>
        </row>
        <row r="474">
          <cell r="I474" t="str">
            <v>02/13/2020</v>
          </cell>
          <cell r="J474">
            <v>26.55</v>
          </cell>
          <cell r="M474" t="str">
            <v>02/12/2020</v>
          </cell>
          <cell r="N474">
            <v>32.5</v>
          </cell>
        </row>
        <row r="475">
          <cell r="I475" t="str">
            <v>02/14/2020</v>
          </cell>
          <cell r="J475">
            <v>26.3</v>
          </cell>
          <cell r="M475" t="str">
            <v>02/13/2020</v>
          </cell>
          <cell r="N475">
            <v>35.5</v>
          </cell>
        </row>
        <row r="476">
          <cell r="I476" t="str">
            <v>02/17/2020</v>
          </cell>
          <cell r="J476">
            <v>26.3</v>
          </cell>
          <cell r="M476" t="str">
            <v>02/14/2020</v>
          </cell>
          <cell r="N476">
            <v>35.5</v>
          </cell>
        </row>
        <row r="477">
          <cell r="I477" t="str">
            <v>02/18/2020</v>
          </cell>
          <cell r="J477">
            <v>26.3</v>
          </cell>
          <cell r="M477" t="str">
            <v>02/17/2020</v>
          </cell>
          <cell r="N477">
            <v>34</v>
          </cell>
        </row>
        <row r="478">
          <cell r="I478" t="str">
            <v>02/19/2020</v>
          </cell>
          <cell r="J478">
            <v>26.5</v>
          </cell>
          <cell r="M478" t="str">
            <v>02/18/2020</v>
          </cell>
          <cell r="N478">
            <v>33.25</v>
          </cell>
        </row>
        <row r="479">
          <cell r="I479" t="str">
            <v>02/20/2020</v>
          </cell>
          <cell r="J479">
            <v>26.7</v>
          </cell>
          <cell r="M479" t="str">
            <v>02/19/2020</v>
          </cell>
          <cell r="N479">
            <v>35</v>
          </cell>
        </row>
        <row r="480">
          <cell r="I480" t="str">
            <v>02/21/2020</v>
          </cell>
          <cell r="J480">
            <v>26.75</v>
          </cell>
          <cell r="M480" t="str">
            <v>02/20/2020</v>
          </cell>
          <cell r="N480">
            <v>34.6</v>
          </cell>
        </row>
        <row r="481">
          <cell r="I481" t="str">
            <v>02/24/2020</v>
          </cell>
          <cell r="J481">
            <v>26.4</v>
          </cell>
          <cell r="M481" t="str">
            <v>02/21/2020</v>
          </cell>
          <cell r="N481">
            <v>35</v>
          </cell>
        </row>
        <row r="482">
          <cell r="I482" t="str">
            <v>02/25/2020</v>
          </cell>
          <cell r="J482">
            <v>26.5</v>
          </cell>
          <cell r="M482" t="str">
            <v>02/24/2020</v>
          </cell>
          <cell r="N482">
            <v>35</v>
          </cell>
        </row>
        <row r="483">
          <cell r="I483" t="str">
            <v>02/26/2020</v>
          </cell>
          <cell r="J483">
            <v>26.5</v>
          </cell>
          <cell r="M483" t="str">
            <v>02/25/2020</v>
          </cell>
          <cell r="N483">
            <v>34</v>
          </cell>
        </row>
        <row r="484">
          <cell r="I484" t="str">
            <v>02/27/2020</v>
          </cell>
          <cell r="J484">
            <v>26.3</v>
          </cell>
          <cell r="M484" t="str">
            <v>02/26/2020</v>
          </cell>
          <cell r="N484">
            <v>34</v>
          </cell>
        </row>
        <row r="485">
          <cell r="I485" t="str">
            <v>02/28/2020</v>
          </cell>
          <cell r="J485">
            <v>26.5</v>
          </cell>
          <cell r="M485" t="str">
            <v>02/27/2020</v>
          </cell>
          <cell r="N485">
            <v>34</v>
          </cell>
        </row>
        <row r="486">
          <cell r="I486" t="str">
            <v>03/02/2020</v>
          </cell>
          <cell r="J486">
            <v>26.5</v>
          </cell>
          <cell r="M486" t="str">
            <v>02/28/2020</v>
          </cell>
          <cell r="N486">
            <v>34</v>
          </cell>
        </row>
        <row r="487">
          <cell r="I487" t="str">
            <v>03/03/2020</v>
          </cell>
          <cell r="J487">
            <v>26.2</v>
          </cell>
          <cell r="M487" t="str">
            <v>03/02/2020</v>
          </cell>
          <cell r="N487">
            <v>34</v>
          </cell>
        </row>
        <row r="488">
          <cell r="I488" t="str">
            <v>03/04/2020</v>
          </cell>
          <cell r="J488">
            <v>26</v>
          </cell>
          <cell r="M488" t="str">
            <v>03/03/2020</v>
          </cell>
          <cell r="N488">
            <v>34</v>
          </cell>
        </row>
        <row r="489">
          <cell r="I489" t="str">
            <v>03/05/2020</v>
          </cell>
          <cell r="J489">
            <v>26</v>
          </cell>
          <cell r="M489" t="str">
            <v>03/04/2020</v>
          </cell>
          <cell r="N489">
            <v>34</v>
          </cell>
        </row>
        <row r="490">
          <cell r="I490" t="str">
            <v>03/06/2020</v>
          </cell>
          <cell r="J490">
            <v>26</v>
          </cell>
          <cell r="M490" t="str">
            <v>03/05/2020</v>
          </cell>
          <cell r="N490">
            <v>34</v>
          </cell>
        </row>
        <row r="491">
          <cell r="I491" t="str">
            <v>03/09/2020</v>
          </cell>
          <cell r="J491">
            <v>25.7</v>
          </cell>
          <cell r="M491" t="str">
            <v>03/06/2020</v>
          </cell>
          <cell r="N491">
            <v>34</v>
          </cell>
        </row>
        <row r="492">
          <cell r="I492" t="str">
            <v>03/10/2020</v>
          </cell>
          <cell r="J492">
            <v>25.25</v>
          </cell>
          <cell r="M492" t="str">
            <v>03/09/2020</v>
          </cell>
          <cell r="N492">
            <v>34</v>
          </cell>
        </row>
        <row r="493">
          <cell r="I493" t="str">
            <v>03/11/2020</v>
          </cell>
          <cell r="J493">
            <v>25.25</v>
          </cell>
          <cell r="M493" t="str">
            <v>03/10/2020</v>
          </cell>
          <cell r="N493">
            <v>34</v>
          </cell>
        </row>
        <row r="494">
          <cell r="I494" t="str">
            <v>03/12/2020</v>
          </cell>
          <cell r="J494">
            <v>25.2</v>
          </cell>
          <cell r="M494" t="str">
            <v>03/11/2020</v>
          </cell>
          <cell r="N494">
            <v>34</v>
          </cell>
        </row>
        <row r="495">
          <cell r="I495" t="str">
            <v>03/13/2020</v>
          </cell>
          <cell r="J495">
            <v>25.2</v>
          </cell>
          <cell r="M495" t="str">
            <v>03/12/2020</v>
          </cell>
          <cell r="N495">
            <v>33.9</v>
          </cell>
        </row>
        <row r="496">
          <cell r="I496" t="str">
            <v>03/16/2020</v>
          </cell>
          <cell r="J496">
            <v>25.2</v>
          </cell>
          <cell r="M496" t="str">
            <v>03/13/2020</v>
          </cell>
          <cell r="N496">
            <v>33.75</v>
          </cell>
        </row>
        <row r="497">
          <cell r="I497" t="str">
            <v>03/17/2020</v>
          </cell>
          <cell r="J497">
            <v>24.75</v>
          </cell>
          <cell r="M497" t="str">
            <v>03/16/2020</v>
          </cell>
          <cell r="N497">
            <v>33.5</v>
          </cell>
        </row>
        <row r="498">
          <cell r="I498" t="str">
            <v>03/18/2020</v>
          </cell>
          <cell r="J498">
            <v>24.75</v>
          </cell>
          <cell r="M498" t="str">
            <v>03/17/2020</v>
          </cell>
          <cell r="N498">
            <v>31.6</v>
          </cell>
        </row>
        <row r="499">
          <cell r="I499" t="str">
            <v>03/19/2020</v>
          </cell>
          <cell r="J499">
            <v>24.75</v>
          </cell>
          <cell r="M499" t="str">
            <v>03/18/2020</v>
          </cell>
          <cell r="N499">
            <v>31.4</v>
          </cell>
        </row>
        <row r="500">
          <cell r="I500" t="str">
            <v>03/20/2020</v>
          </cell>
          <cell r="J500">
            <v>23.25</v>
          </cell>
          <cell r="M500" t="str">
            <v>03/19/2020</v>
          </cell>
          <cell r="N500">
            <v>31.6</v>
          </cell>
        </row>
        <row r="501">
          <cell r="I501" t="str">
            <v>03/23/2020</v>
          </cell>
          <cell r="J501">
            <v>22.7</v>
          </cell>
          <cell r="M501" t="str">
            <v>03/20/2020</v>
          </cell>
          <cell r="N501">
            <v>31.25</v>
          </cell>
        </row>
        <row r="502">
          <cell r="I502" t="str">
            <v>03/24/2020</v>
          </cell>
          <cell r="J502">
            <v>22.2</v>
          </cell>
          <cell r="M502" t="str">
            <v>03/23/2020</v>
          </cell>
          <cell r="N502">
            <v>31.25</v>
          </cell>
        </row>
        <row r="503">
          <cell r="I503" t="str">
            <v>03/25/2020</v>
          </cell>
          <cell r="J503">
            <v>22.5</v>
          </cell>
          <cell r="M503" t="str">
            <v>03/24/2020</v>
          </cell>
          <cell r="N503">
            <v>29.5</v>
          </cell>
        </row>
        <row r="504">
          <cell r="I504" t="str">
            <v>03/26/2020</v>
          </cell>
          <cell r="J504">
            <v>22.5</v>
          </cell>
          <cell r="M504" t="str">
            <v>03/25/2020</v>
          </cell>
          <cell r="N504">
            <v>28.6</v>
          </cell>
        </row>
        <row r="505">
          <cell r="I505" t="str">
            <v>03/27/2020</v>
          </cell>
          <cell r="J505">
            <v>22.7</v>
          </cell>
          <cell r="M505" t="str">
            <v>03/26/2020</v>
          </cell>
          <cell r="N505">
            <v>28.45</v>
          </cell>
        </row>
        <row r="506">
          <cell r="I506" t="str">
            <v>03/30/2020</v>
          </cell>
          <cell r="J506">
            <v>23.5</v>
          </cell>
          <cell r="M506" t="str">
            <v>03/27/2020</v>
          </cell>
          <cell r="N506">
            <v>28.1</v>
          </cell>
        </row>
        <row r="507">
          <cell r="I507" t="str">
            <v>03/31/2020</v>
          </cell>
          <cell r="J507">
            <v>24</v>
          </cell>
          <cell r="M507" t="str">
            <v>03/31/2020</v>
          </cell>
          <cell r="N507">
            <v>28</v>
          </cell>
        </row>
        <row r="508">
          <cell r="I508" t="str">
            <v>04/01/2020</v>
          </cell>
          <cell r="J508">
            <v>24</v>
          </cell>
          <cell r="M508" t="str">
            <v>04/01/2020</v>
          </cell>
          <cell r="N508">
            <v>28</v>
          </cell>
        </row>
        <row r="509">
          <cell r="I509" t="str">
            <v>04/02/2020</v>
          </cell>
          <cell r="J509">
            <v>24.5</v>
          </cell>
          <cell r="M509" t="str">
            <v>04/02/2020</v>
          </cell>
          <cell r="N509">
            <v>27</v>
          </cell>
        </row>
        <row r="510">
          <cell r="I510" t="str">
            <v>04/03/2020</v>
          </cell>
          <cell r="J510">
            <v>24.25</v>
          </cell>
          <cell r="M510" t="str">
            <v>04/03/2020</v>
          </cell>
          <cell r="N510">
            <v>27</v>
          </cell>
        </row>
        <row r="511">
          <cell r="I511" t="str">
            <v>04/06/2020</v>
          </cell>
          <cell r="J511">
            <v>24.25</v>
          </cell>
          <cell r="M511" t="str">
            <v>04/06/2020</v>
          </cell>
          <cell r="N511">
            <v>27</v>
          </cell>
        </row>
        <row r="512">
          <cell r="I512" t="str">
            <v>04/07/2020</v>
          </cell>
          <cell r="J512">
            <v>24</v>
          </cell>
          <cell r="M512" t="str">
            <v>04/07/2020</v>
          </cell>
          <cell r="N512">
            <v>27.25</v>
          </cell>
        </row>
        <row r="513">
          <cell r="I513" t="str">
            <v>04/08/2020</v>
          </cell>
          <cell r="J513">
            <v>24</v>
          </cell>
          <cell r="M513" t="str">
            <v>04/08/2020</v>
          </cell>
          <cell r="N513">
            <v>28.25</v>
          </cell>
        </row>
        <row r="514">
          <cell r="I514" t="str">
            <v>04/09/2020</v>
          </cell>
          <cell r="J514">
            <v>24.2</v>
          </cell>
          <cell r="M514" t="str">
            <v>04/09/2020</v>
          </cell>
          <cell r="N514">
            <v>28.75</v>
          </cell>
        </row>
        <row r="515">
          <cell r="I515" t="str">
            <v>04/14/2020</v>
          </cell>
          <cell r="J515">
            <v>24.25</v>
          </cell>
          <cell r="M515" t="str">
            <v>04/14/2020</v>
          </cell>
          <cell r="N515">
            <v>30.25</v>
          </cell>
        </row>
        <row r="516">
          <cell r="I516" t="str">
            <v>04/15/2020</v>
          </cell>
          <cell r="J516">
            <v>24.4</v>
          </cell>
          <cell r="M516" t="str">
            <v>04/15/2020</v>
          </cell>
          <cell r="N516">
            <v>30.25</v>
          </cell>
        </row>
        <row r="517">
          <cell r="I517" t="str">
            <v>04/16/2020</v>
          </cell>
          <cell r="J517">
            <v>24.5</v>
          </cell>
          <cell r="M517" t="str">
            <v>04/16/2020</v>
          </cell>
          <cell r="N517">
            <v>31.5</v>
          </cell>
        </row>
        <row r="518">
          <cell r="I518" t="str">
            <v>04/17/2020</v>
          </cell>
          <cell r="J518">
            <v>24.5</v>
          </cell>
          <cell r="M518" t="str">
            <v>04/17/2020</v>
          </cell>
          <cell r="N518">
            <v>31.5</v>
          </cell>
        </row>
        <row r="519">
          <cell r="I519" t="str">
            <v>04/20/2020</v>
          </cell>
          <cell r="J519">
            <v>24.57</v>
          </cell>
          <cell r="M519" t="str">
            <v>04/20/2020</v>
          </cell>
          <cell r="N519">
            <v>33</v>
          </cell>
        </row>
        <row r="520">
          <cell r="I520" t="str">
            <v>04/21/2020</v>
          </cell>
          <cell r="J520">
            <v>24.5</v>
          </cell>
          <cell r="M520" t="str">
            <v>04/21/2020</v>
          </cell>
          <cell r="N520">
            <v>33.5</v>
          </cell>
        </row>
        <row r="521">
          <cell r="I521" t="str">
            <v>04/22/2020</v>
          </cell>
          <cell r="J521">
            <v>24.55</v>
          </cell>
          <cell r="M521" t="str">
            <v>04/22/2020</v>
          </cell>
          <cell r="N521">
            <v>33.25</v>
          </cell>
        </row>
        <row r="522">
          <cell r="I522" t="str">
            <v>04/23/2020</v>
          </cell>
          <cell r="J522">
            <v>24.55</v>
          </cell>
          <cell r="M522" t="str">
            <v>04/23/2020</v>
          </cell>
          <cell r="N522">
            <v>32.4</v>
          </cell>
        </row>
        <row r="523">
          <cell r="I523" t="str">
            <v>04/24/2020</v>
          </cell>
          <cell r="J523">
            <v>24.55</v>
          </cell>
          <cell r="M523" t="str">
            <v>04/24/2020</v>
          </cell>
          <cell r="N523">
            <v>31.6</v>
          </cell>
        </row>
        <row r="524">
          <cell r="I524" t="str">
            <v>04/28/2020</v>
          </cell>
          <cell r="J524">
            <v>24.5</v>
          </cell>
          <cell r="M524" t="str">
            <v>04/27/2020</v>
          </cell>
          <cell r="N524">
            <v>31.6</v>
          </cell>
        </row>
        <row r="525">
          <cell r="I525" t="str">
            <v>04/29/2020</v>
          </cell>
          <cell r="J525">
            <v>24.5</v>
          </cell>
          <cell r="M525" t="str">
            <v>04/28/2020</v>
          </cell>
          <cell r="N525">
            <v>29.25</v>
          </cell>
        </row>
        <row r="526">
          <cell r="I526" t="str">
            <v>04/30/2020</v>
          </cell>
          <cell r="J526">
            <v>24.52</v>
          </cell>
          <cell r="M526" t="str">
            <v>04/29/2020</v>
          </cell>
          <cell r="N526">
            <v>31.5</v>
          </cell>
        </row>
        <row r="527">
          <cell r="I527" t="str">
            <v>05/01/2020</v>
          </cell>
          <cell r="J527">
            <v>24.57</v>
          </cell>
          <cell r="M527" t="str">
            <v>04/30/2020</v>
          </cell>
          <cell r="N527">
            <v>31.5</v>
          </cell>
        </row>
        <row r="528">
          <cell r="I528" t="str">
            <v>05/04/2020</v>
          </cell>
          <cell r="J528">
            <v>24.6</v>
          </cell>
          <cell r="M528" t="str">
            <v>05/01/2020</v>
          </cell>
          <cell r="N528">
            <v>31.5</v>
          </cell>
        </row>
        <row r="529">
          <cell r="I529" t="str">
            <v>05/05/2020</v>
          </cell>
          <cell r="J529">
            <v>24.6</v>
          </cell>
          <cell r="M529" t="str">
            <v>05/04/2020</v>
          </cell>
          <cell r="N529">
            <v>31.5</v>
          </cell>
        </row>
        <row r="530">
          <cell r="I530" t="str">
            <v>05/06/2020</v>
          </cell>
          <cell r="J530">
            <v>24.6</v>
          </cell>
          <cell r="M530" t="str">
            <v>05/06/2020</v>
          </cell>
          <cell r="N530">
            <v>31.5</v>
          </cell>
        </row>
        <row r="531">
          <cell r="I531" t="str">
            <v>05/07/2020</v>
          </cell>
          <cell r="J531">
            <v>24.6</v>
          </cell>
          <cell r="M531" t="str">
            <v>05/07/2020</v>
          </cell>
          <cell r="N531">
            <v>32.5</v>
          </cell>
        </row>
        <row r="532">
          <cell r="I532" t="str">
            <v>05/08/2020</v>
          </cell>
          <cell r="J532">
            <v>24.65</v>
          </cell>
          <cell r="M532" t="str">
            <v>05/08/2020</v>
          </cell>
          <cell r="N532">
            <v>32.25</v>
          </cell>
        </row>
        <row r="533">
          <cell r="I533" t="str">
            <v>05/11/2020</v>
          </cell>
          <cell r="J533">
            <v>24.67</v>
          </cell>
          <cell r="M533" t="str">
            <v>05/11/2020</v>
          </cell>
          <cell r="N533">
            <v>32.25</v>
          </cell>
        </row>
        <row r="534">
          <cell r="I534" t="str">
            <v>05/12/2020</v>
          </cell>
          <cell r="J534">
            <v>24.7</v>
          </cell>
          <cell r="M534" t="str">
            <v>05/12/2020</v>
          </cell>
          <cell r="N534">
            <v>32</v>
          </cell>
        </row>
        <row r="535">
          <cell r="I535" t="str">
            <v>05/13/2020</v>
          </cell>
          <cell r="J535">
            <v>24.75</v>
          </cell>
          <cell r="M535" t="str">
            <v>05/13/2020</v>
          </cell>
          <cell r="N535">
            <v>32.75</v>
          </cell>
        </row>
        <row r="536">
          <cell r="I536" t="str">
            <v>05/14/2020</v>
          </cell>
          <cell r="J536">
            <v>24.85</v>
          </cell>
          <cell r="M536" t="str">
            <v>05/14/2020</v>
          </cell>
          <cell r="N536">
            <v>32.200000000000003</v>
          </cell>
        </row>
        <row r="537">
          <cell r="I537" t="str">
            <v>05/15/2020</v>
          </cell>
          <cell r="J537">
            <v>25</v>
          </cell>
          <cell r="M537" t="str">
            <v>05/15/2020</v>
          </cell>
          <cell r="N537">
            <v>32.1</v>
          </cell>
        </row>
        <row r="538">
          <cell r="I538" t="str">
            <v>05/18/2020</v>
          </cell>
          <cell r="J538">
            <v>24.95</v>
          </cell>
          <cell r="M538" t="str">
            <v>05/18/2020</v>
          </cell>
          <cell r="N538">
            <v>32.299999999999997</v>
          </cell>
        </row>
        <row r="539">
          <cell r="I539" t="str">
            <v>05/19/2020</v>
          </cell>
          <cell r="J539">
            <v>25</v>
          </cell>
          <cell r="M539" t="str">
            <v>05/19/2020</v>
          </cell>
          <cell r="N539">
            <v>32.75</v>
          </cell>
        </row>
        <row r="540">
          <cell r="I540" t="str">
            <v>05/20/2020</v>
          </cell>
          <cell r="J540">
            <v>25.02</v>
          </cell>
          <cell r="M540" t="str">
            <v>05/20/2020</v>
          </cell>
          <cell r="N540">
            <v>32.75</v>
          </cell>
        </row>
        <row r="541">
          <cell r="I541" t="str">
            <v>05/21/2020</v>
          </cell>
          <cell r="J541">
            <v>25.05</v>
          </cell>
          <cell r="M541" t="str">
            <v>05/21/2020</v>
          </cell>
          <cell r="N541">
            <v>32.75</v>
          </cell>
        </row>
        <row r="542">
          <cell r="I542" t="str">
            <v>05/22/2020</v>
          </cell>
          <cell r="J542">
            <v>25</v>
          </cell>
          <cell r="M542" t="str">
            <v>05/22/2020</v>
          </cell>
          <cell r="N542">
            <v>32.299999999999997</v>
          </cell>
        </row>
        <row r="543">
          <cell r="I543" t="str">
            <v>05/25/2020</v>
          </cell>
          <cell r="J543">
            <v>25.05</v>
          </cell>
          <cell r="M543" t="str">
            <v>05/25/2020</v>
          </cell>
          <cell r="N543">
            <v>32.299999999999997</v>
          </cell>
        </row>
        <row r="544">
          <cell r="I544" t="str">
            <v>05/26/2020</v>
          </cell>
          <cell r="J544">
            <v>25</v>
          </cell>
          <cell r="M544" t="str">
            <v>05/26/2020</v>
          </cell>
          <cell r="N544">
            <v>32.299999999999997</v>
          </cell>
        </row>
        <row r="545">
          <cell r="E545" t="str">
            <v>07/15/2020</v>
          </cell>
          <cell r="F545">
            <v>15.85</v>
          </cell>
          <cell r="I545" t="str">
            <v>05/27/2020</v>
          </cell>
          <cell r="J545">
            <v>25.1</v>
          </cell>
          <cell r="M545" t="str">
            <v>05/27/2020</v>
          </cell>
          <cell r="N545">
            <v>32.549999999999997</v>
          </cell>
        </row>
        <row r="546">
          <cell r="E546" t="str">
            <v>07/16/2020</v>
          </cell>
          <cell r="F546">
            <v>15.85</v>
          </cell>
          <cell r="I546" t="str">
            <v>05/28/2020</v>
          </cell>
          <cell r="J546">
            <v>25.05</v>
          </cell>
          <cell r="M546" t="str">
            <v>05/28/2020</v>
          </cell>
          <cell r="N546">
            <v>33</v>
          </cell>
        </row>
        <row r="547">
          <cell r="E547" t="str">
            <v>07/17/2020</v>
          </cell>
          <cell r="F547">
            <v>15.85</v>
          </cell>
          <cell r="I547" t="str">
            <v>05/29/2020</v>
          </cell>
          <cell r="J547">
            <v>25.05</v>
          </cell>
          <cell r="M547" t="str">
            <v>05/29/2020</v>
          </cell>
          <cell r="N547">
            <v>33.1</v>
          </cell>
        </row>
        <row r="548">
          <cell r="E548" t="str">
            <v>07/20/2020</v>
          </cell>
          <cell r="F548">
            <v>15.85</v>
          </cell>
          <cell r="I548" t="str">
            <v>06/02/2020</v>
          </cell>
          <cell r="J548">
            <v>26</v>
          </cell>
          <cell r="M548" t="str">
            <v>06/01/2020</v>
          </cell>
          <cell r="N548">
            <v>33.1</v>
          </cell>
        </row>
        <row r="549">
          <cell r="E549" t="str">
            <v>07/21/2020</v>
          </cell>
          <cell r="F549">
            <v>15.85</v>
          </cell>
          <cell r="I549" t="str">
            <v>06/03/2020</v>
          </cell>
          <cell r="J549">
            <v>28</v>
          </cell>
          <cell r="M549" t="str">
            <v>06/02/2020</v>
          </cell>
          <cell r="N549">
            <v>33.799999999999997</v>
          </cell>
        </row>
        <row r="550">
          <cell r="E550" t="str">
            <v>07/22/2020</v>
          </cell>
          <cell r="F550">
            <v>15.85</v>
          </cell>
          <cell r="I550" t="str">
            <v>06/04/2020</v>
          </cell>
          <cell r="J550">
            <v>28.5</v>
          </cell>
          <cell r="M550" t="str">
            <v>06/03/2020</v>
          </cell>
          <cell r="N550">
            <v>33.799999999999997</v>
          </cell>
        </row>
        <row r="551">
          <cell r="E551" t="str">
            <v>07/23/2020</v>
          </cell>
          <cell r="F551">
            <v>15.85</v>
          </cell>
          <cell r="I551" t="str">
            <v>06/05/2020</v>
          </cell>
          <cell r="J551">
            <v>29</v>
          </cell>
          <cell r="M551" t="str">
            <v>06/04/2020</v>
          </cell>
          <cell r="N551">
            <v>34.1</v>
          </cell>
        </row>
        <row r="552">
          <cell r="E552" t="str">
            <v>07/24/2020</v>
          </cell>
          <cell r="F552">
            <v>15.85</v>
          </cell>
          <cell r="I552" t="str">
            <v>06/08/2020</v>
          </cell>
          <cell r="J552">
            <v>29.5</v>
          </cell>
          <cell r="M552" t="str">
            <v>06/05/2020</v>
          </cell>
          <cell r="N552">
            <v>34.1</v>
          </cell>
        </row>
        <row r="553">
          <cell r="E553" t="str">
            <v>07/27/2020</v>
          </cell>
          <cell r="F553">
            <v>15.85</v>
          </cell>
          <cell r="I553" t="str">
            <v>06/09/2020</v>
          </cell>
          <cell r="J553">
            <v>30.75</v>
          </cell>
          <cell r="M553" t="str">
            <v>06/09/2020</v>
          </cell>
          <cell r="N553">
            <v>34.5</v>
          </cell>
        </row>
        <row r="554">
          <cell r="E554" t="str">
            <v>07/28/2020</v>
          </cell>
          <cell r="F554">
            <v>15.85</v>
          </cell>
          <cell r="I554" t="str">
            <v>06/10/2020</v>
          </cell>
          <cell r="J554">
            <v>31.4</v>
          </cell>
          <cell r="M554" t="str">
            <v>06/10/2020</v>
          </cell>
          <cell r="N554">
            <v>35.25</v>
          </cell>
        </row>
        <row r="555">
          <cell r="E555" t="str">
            <v>07/29/2020</v>
          </cell>
          <cell r="F555">
            <v>16.05</v>
          </cell>
          <cell r="I555" t="str">
            <v>06/11/2020</v>
          </cell>
          <cell r="J555">
            <v>32</v>
          </cell>
          <cell r="M555" t="str">
            <v>06/11/2020</v>
          </cell>
          <cell r="N555">
            <v>35.5</v>
          </cell>
        </row>
        <row r="556">
          <cell r="E556" t="str">
            <v>07/30/2020</v>
          </cell>
          <cell r="F556">
            <v>16.05</v>
          </cell>
          <cell r="I556" t="str">
            <v>06/12/2020</v>
          </cell>
          <cell r="J556">
            <v>31.85</v>
          </cell>
          <cell r="M556" t="str">
            <v>06/12/2020</v>
          </cell>
          <cell r="N556">
            <v>35.5</v>
          </cell>
        </row>
        <row r="557">
          <cell r="E557" t="str">
            <v>07/31/2020</v>
          </cell>
          <cell r="F557">
            <v>16.05</v>
          </cell>
          <cell r="I557" t="str">
            <v>06/15/2020</v>
          </cell>
          <cell r="J557">
            <v>31.85</v>
          </cell>
          <cell r="M557" t="str">
            <v>06/15/2020</v>
          </cell>
          <cell r="N557">
            <v>37</v>
          </cell>
        </row>
        <row r="558">
          <cell r="E558" t="str">
            <v>08/03/2020</v>
          </cell>
          <cell r="F558">
            <v>16.05</v>
          </cell>
          <cell r="I558" t="str">
            <v>06/16/2020</v>
          </cell>
          <cell r="J558">
            <v>30.82</v>
          </cell>
          <cell r="M558" t="str">
            <v>06/17/2020</v>
          </cell>
          <cell r="N558">
            <v>38.35</v>
          </cell>
        </row>
        <row r="559">
          <cell r="E559" t="str">
            <v>08/04/2020</v>
          </cell>
          <cell r="F559">
            <v>16.05</v>
          </cell>
          <cell r="I559" t="str">
            <v>06/17/2020</v>
          </cell>
          <cell r="J559">
            <v>30</v>
          </cell>
          <cell r="M559" t="str">
            <v>06/18/2020</v>
          </cell>
          <cell r="N559">
            <v>38.35</v>
          </cell>
        </row>
        <row r="560">
          <cell r="E560" t="str">
            <v>08/05/2020</v>
          </cell>
          <cell r="F560">
            <v>16.05</v>
          </cell>
          <cell r="I560" t="str">
            <v>06/18/2020</v>
          </cell>
          <cell r="J560">
            <v>30.1</v>
          </cell>
          <cell r="M560" t="str">
            <v>06/19/2020</v>
          </cell>
          <cell r="N560">
            <v>38.5</v>
          </cell>
        </row>
        <row r="561">
          <cell r="E561" t="str">
            <v>08/06/2020</v>
          </cell>
          <cell r="F561">
            <v>16.05</v>
          </cell>
          <cell r="I561" t="str">
            <v>06/19/2020</v>
          </cell>
          <cell r="J561">
            <v>31</v>
          </cell>
          <cell r="M561" t="str">
            <v>06/22/2020</v>
          </cell>
          <cell r="N561">
            <v>38.75</v>
          </cell>
        </row>
        <row r="562">
          <cell r="E562" t="str">
            <v>08/07/2020</v>
          </cell>
          <cell r="F562">
            <v>16.05</v>
          </cell>
          <cell r="I562" t="str">
            <v>06/22/2020</v>
          </cell>
          <cell r="J562">
            <v>31</v>
          </cell>
          <cell r="M562" t="str">
            <v>06/24/2020</v>
          </cell>
          <cell r="N562">
            <v>40.5</v>
          </cell>
        </row>
        <row r="563">
          <cell r="E563" t="str">
            <v>08/10/2020</v>
          </cell>
          <cell r="F563">
            <v>16.05</v>
          </cell>
          <cell r="I563" t="str">
            <v>06/23/2020</v>
          </cell>
          <cell r="J563">
            <v>31</v>
          </cell>
          <cell r="M563" t="str">
            <v>06/25/2020</v>
          </cell>
          <cell r="N563">
            <v>40.5</v>
          </cell>
        </row>
        <row r="564">
          <cell r="E564" t="str">
            <v>08/11/2020</v>
          </cell>
          <cell r="F564">
            <v>16.05</v>
          </cell>
          <cell r="I564" t="str">
            <v>06/24/2020</v>
          </cell>
          <cell r="J564">
            <v>31.4</v>
          </cell>
          <cell r="M564" t="str">
            <v>06/26/2020</v>
          </cell>
          <cell r="N564">
            <v>40.25</v>
          </cell>
        </row>
        <row r="565">
          <cell r="E565" t="str">
            <v>08/12/2020</v>
          </cell>
          <cell r="F565">
            <v>16.05</v>
          </cell>
          <cell r="I565" t="str">
            <v>06/25/2020</v>
          </cell>
          <cell r="J565">
            <v>31.9</v>
          </cell>
          <cell r="M565" t="str">
            <v>06/29/2020</v>
          </cell>
          <cell r="N565">
            <v>40.25</v>
          </cell>
        </row>
        <row r="566">
          <cell r="E566" t="str">
            <v>08/13/2020</v>
          </cell>
          <cell r="F566">
            <v>16.05</v>
          </cell>
          <cell r="I566" t="str">
            <v>06/26/2020</v>
          </cell>
          <cell r="J566">
            <v>31.8</v>
          </cell>
          <cell r="M566" t="str">
            <v>06/30/2020</v>
          </cell>
          <cell r="N566">
            <v>39</v>
          </cell>
        </row>
        <row r="567">
          <cell r="E567" t="str">
            <v>08/14/2020</v>
          </cell>
          <cell r="F567">
            <v>16.05</v>
          </cell>
          <cell r="I567" t="str">
            <v>06/29/2020</v>
          </cell>
          <cell r="J567">
            <v>31.9</v>
          </cell>
          <cell r="M567" t="str">
            <v>07/01/2020</v>
          </cell>
          <cell r="N567">
            <v>39</v>
          </cell>
        </row>
        <row r="568">
          <cell r="E568" t="str">
            <v>08/17/2020</v>
          </cell>
          <cell r="F568">
            <v>16.05</v>
          </cell>
          <cell r="I568" t="str">
            <v>06/30/2020</v>
          </cell>
          <cell r="J568">
            <v>32.1</v>
          </cell>
          <cell r="M568" t="str">
            <v>07/02/2020</v>
          </cell>
          <cell r="N568">
            <v>38.5</v>
          </cell>
        </row>
        <row r="569">
          <cell r="E569" t="str">
            <v>08/18/2020</v>
          </cell>
          <cell r="F569">
            <v>16.05</v>
          </cell>
          <cell r="I569" t="str">
            <v>07/01/2020</v>
          </cell>
          <cell r="J569">
            <v>32.25</v>
          </cell>
          <cell r="M569" t="str">
            <v>07/03/2020</v>
          </cell>
          <cell r="N569">
            <v>38.5</v>
          </cell>
        </row>
        <row r="570">
          <cell r="E570" t="str">
            <v>08/19/2020</v>
          </cell>
          <cell r="F570">
            <v>15.9</v>
          </cell>
          <cell r="I570" t="str">
            <v>07/02/2020</v>
          </cell>
          <cell r="J570">
            <v>32.25</v>
          </cell>
          <cell r="M570" t="str">
            <v>07/06/2020</v>
          </cell>
          <cell r="N570">
            <v>39.5</v>
          </cell>
        </row>
        <row r="571">
          <cell r="E571" t="str">
            <v>08/20/2020</v>
          </cell>
          <cell r="F571">
            <v>15.9</v>
          </cell>
          <cell r="I571" t="str">
            <v>07/03/2020</v>
          </cell>
          <cell r="J571">
            <v>32.25</v>
          </cell>
          <cell r="M571" t="str">
            <v>07/07/2020</v>
          </cell>
          <cell r="N571">
            <v>41.25</v>
          </cell>
        </row>
        <row r="572">
          <cell r="E572" t="str">
            <v>08/21/2020</v>
          </cell>
          <cell r="F572">
            <v>15.9</v>
          </cell>
          <cell r="I572" t="str">
            <v>07/06/2020</v>
          </cell>
          <cell r="J572">
            <v>32.25</v>
          </cell>
          <cell r="M572" t="str">
            <v>07/08/2020</v>
          </cell>
          <cell r="N572">
            <v>41.25</v>
          </cell>
        </row>
        <row r="573">
          <cell r="E573" t="str">
            <v>08/24/2020</v>
          </cell>
          <cell r="F573">
            <v>15.9</v>
          </cell>
          <cell r="I573" t="str">
            <v>07/07/2020</v>
          </cell>
          <cell r="J573">
            <v>32.4</v>
          </cell>
          <cell r="M573" t="str">
            <v>07/09/2020</v>
          </cell>
          <cell r="N573">
            <v>41</v>
          </cell>
        </row>
        <row r="574">
          <cell r="E574" t="str">
            <v>08/25/2020</v>
          </cell>
          <cell r="F574">
            <v>15.9</v>
          </cell>
          <cell r="I574" t="str">
            <v>07/08/2020</v>
          </cell>
          <cell r="J574">
            <v>32.4</v>
          </cell>
          <cell r="M574" t="str">
            <v>07/10/2020</v>
          </cell>
          <cell r="N574">
            <v>40.5</v>
          </cell>
        </row>
        <row r="575">
          <cell r="E575" t="str">
            <v>08/26/2020</v>
          </cell>
          <cell r="F575">
            <v>15.9</v>
          </cell>
          <cell r="I575" t="str">
            <v>07/09/2020</v>
          </cell>
          <cell r="J575">
            <v>32.4</v>
          </cell>
          <cell r="M575" t="str">
            <v>07/13/2020</v>
          </cell>
          <cell r="N575">
            <v>39.75</v>
          </cell>
        </row>
        <row r="576">
          <cell r="E576" t="str">
            <v>08/27/2020</v>
          </cell>
          <cell r="F576">
            <v>15.9</v>
          </cell>
          <cell r="I576" t="str">
            <v>07/10/2020</v>
          </cell>
          <cell r="J576">
            <v>32.200000000000003</v>
          </cell>
          <cell r="M576" t="str">
            <v>07/14/2020</v>
          </cell>
          <cell r="N576">
            <v>39.5</v>
          </cell>
        </row>
        <row r="577">
          <cell r="E577" t="str">
            <v>08/28/2020</v>
          </cell>
          <cell r="F577">
            <v>15.9</v>
          </cell>
          <cell r="I577" t="str">
            <v>07/13/2020</v>
          </cell>
          <cell r="J577">
            <v>31.75</v>
          </cell>
          <cell r="M577" t="str">
            <v>07/15/2020</v>
          </cell>
          <cell r="N577">
            <v>39.299999999999997</v>
          </cell>
        </row>
        <row r="578">
          <cell r="E578" t="str">
            <v>08/31/2020</v>
          </cell>
          <cell r="F578">
            <v>15.9</v>
          </cell>
          <cell r="I578" t="str">
            <v>07/14/2020</v>
          </cell>
          <cell r="J578">
            <v>31.85</v>
          </cell>
          <cell r="M578" t="str">
            <v>07/16/2020</v>
          </cell>
          <cell r="N578">
            <v>39.299999999999997</v>
          </cell>
        </row>
        <row r="579">
          <cell r="E579" t="str">
            <v>09/01/2020</v>
          </cell>
          <cell r="F579">
            <v>15.9</v>
          </cell>
          <cell r="I579" t="str">
            <v>07/15/2020</v>
          </cell>
          <cell r="J579">
            <v>32.25</v>
          </cell>
          <cell r="M579" t="str">
            <v>07/17/2020</v>
          </cell>
          <cell r="N579">
            <v>39.1</v>
          </cell>
        </row>
        <row r="580">
          <cell r="E580" t="str">
            <v>09/02/2020</v>
          </cell>
          <cell r="F580">
            <v>15.9</v>
          </cell>
          <cell r="I580" t="str">
            <v>07/16/2020</v>
          </cell>
          <cell r="J580">
            <v>32.5</v>
          </cell>
          <cell r="M580" t="str">
            <v>07/20/2020</v>
          </cell>
          <cell r="N580">
            <v>39.1</v>
          </cell>
        </row>
        <row r="581">
          <cell r="E581" t="str">
            <v>09/03/2020</v>
          </cell>
          <cell r="F581">
            <v>15.9</v>
          </cell>
          <cell r="I581" t="str">
            <v>07/17/2020</v>
          </cell>
          <cell r="J581">
            <v>32.75</v>
          </cell>
          <cell r="M581" t="str">
            <v>07/21/2020</v>
          </cell>
          <cell r="N581">
            <v>40</v>
          </cell>
        </row>
        <row r="582">
          <cell r="E582" t="str">
            <v>09/04/2020</v>
          </cell>
          <cell r="F582">
            <v>16</v>
          </cell>
          <cell r="I582" t="str">
            <v>07/20/2020</v>
          </cell>
          <cell r="J582">
            <v>32.75</v>
          </cell>
          <cell r="M582" t="str">
            <v>07/22/2020</v>
          </cell>
          <cell r="N582">
            <v>40.299999999999997</v>
          </cell>
        </row>
        <row r="583">
          <cell r="E583" t="str">
            <v>09/07/2020</v>
          </cell>
          <cell r="F583">
            <v>16</v>
          </cell>
          <cell r="I583" t="str">
            <v>07/21/2020</v>
          </cell>
          <cell r="J583">
            <v>32.75</v>
          </cell>
          <cell r="M583" t="str">
            <v>07/23/2020</v>
          </cell>
          <cell r="N583">
            <v>40.299999999999997</v>
          </cell>
        </row>
        <row r="584">
          <cell r="E584" t="str">
            <v>09/08/2020</v>
          </cell>
          <cell r="F584">
            <v>16.100000000000001</v>
          </cell>
          <cell r="I584" t="str">
            <v>07/22/2020</v>
          </cell>
          <cell r="J584">
            <v>33.15</v>
          </cell>
          <cell r="M584" t="str">
            <v>07/24/2020</v>
          </cell>
          <cell r="N584">
            <v>40.299999999999997</v>
          </cell>
        </row>
        <row r="585">
          <cell r="E585" t="str">
            <v>09/09/2020</v>
          </cell>
          <cell r="F585">
            <v>16.100000000000001</v>
          </cell>
          <cell r="I585" t="str">
            <v>07/23/2020</v>
          </cell>
          <cell r="J585">
            <v>33.450000000000003</v>
          </cell>
          <cell r="M585" t="str">
            <v>07/27/2020</v>
          </cell>
          <cell r="N585">
            <v>40.299999999999997</v>
          </cell>
        </row>
        <row r="586">
          <cell r="E586" t="str">
            <v>09/10/2020</v>
          </cell>
          <cell r="F586">
            <v>16.100000000000001</v>
          </cell>
          <cell r="I586" t="str">
            <v>07/24/2020</v>
          </cell>
          <cell r="J586">
            <v>33.1</v>
          </cell>
          <cell r="M586" t="str">
            <v>07/28/2020</v>
          </cell>
          <cell r="N586">
            <v>42.15</v>
          </cell>
        </row>
        <row r="587">
          <cell r="E587" t="str">
            <v>09/11/2020</v>
          </cell>
          <cell r="F587">
            <v>16.100000000000001</v>
          </cell>
          <cell r="I587" t="str">
            <v>07/27/2020</v>
          </cell>
          <cell r="J587">
            <v>33.1</v>
          </cell>
          <cell r="M587" t="str">
            <v>07/29/2020</v>
          </cell>
          <cell r="N587">
            <v>40.799999999999997</v>
          </cell>
        </row>
        <row r="588">
          <cell r="E588" t="str">
            <v>09/14/2020</v>
          </cell>
          <cell r="F588">
            <v>16.100000000000001</v>
          </cell>
          <cell r="I588" t="str">
            <v>07/28/2020</v>
          </cell>
          <cell r="J588">
            <v>33.15</v>
          </cell>
          <cell r="M588" t="str">
            <v>07/30/2020</v>
          </cell>
          <cell r="N588">
            <v>41.75</v>
          </cell>
        </row>
        <row r="589">
          <cell r="E589" t="str">
            <v>09/15/2020</v>
          </cell>
          <cell r="F589">
            <v>16.100000000000001</v>
          </cell>
          <cell r="I589" t="str">
            <v>07/29/2020</v>
          </cell>
          <cell r="J589">
            <v>33.6</v>
          </cell>
          <cell r="M589" t="str">
            <v>07/31/2020</v>
          </cell>
          <cell r="N589">
            <v>42.25</v>
          </cell>
        </row>
        <row r="590">
          <cell r="E590" t="str">
            <v>09/16/2020</v>
          </cell>
          <cell r="F590">
            <v>16.100000000000001</v>
          </cell>
          <cell r="I590" t="str">
            <v>07/30/2020</v>
          </cell>
          <cell r="J590">
            <v>34.1</v>
          </cell>
          <cell r="M590" t="str">
            <v>08/03/2020</v>
          </cell>
          <cell r="N590">
            <v>42.25</v>
          </cell>
        </row>
        <row r="591">
          <cell r="E591" t="str">
            <v>09/17/2020</v>
          </cell>
          <cell r="F591">
            <v>16.100000000000001</v>
          </cell>
          <cell r="I591" t="str">
            <v>07/31/2020</v>
          </cell>
          <cell r="J591">
            <v>34.1</v>
          </cell>
          <cell r="M591" t="str">
            <v>08/04/2020</v>
          </cell>
          <cell r="N591">
            <v>42.25</v>
          </cell>
        </row>
        <row r="592">
          <cell r="E592" t="str">
            <v>09/18/2020</v>
          </cell>
          <cell r="F592">
            <v>16.2</v>
          </cell>
          <cell r="I592" t="str">
            <v>08/03/2020</v>
          </cell>
          <cell r="J592">
            <v>34.049999999999997</v>
          </cell>
          <cell r="M592" t="str">
            <v>08/05/2020</v>
          </cell>
          <cell r="N592">
            <v>42.25</v>
          </cell>
        </row>
        <row r="593">
          <cell r="E593" t="str">
            <v>09/21/2020</v>
          </cell>
          <cell r="F593">
            <v>16.2</v>
          </cell>
          <cell r="I593" t="str">
            <v>08/04/2020</v>
          </cell>
          <cell r="J593">
            <v>34.049999999999997</v>
          </cell>
          <cell r="M593" t="str">
            <v>08/06/2020</v>
          </cell>
          <cell r="N593">
            <v>42.25</v>
          </cell>
        </row>
        <row r="594">
          <cell r="E594" t="str">
            <v>09/22/2020</v>
          </cell>
          <cell r="F594">
            <v>16.2</v>
          </cell>
          <cell r="I594" t="str">
            <v>08/05/2020</v>
          </cell>
          <cell r="J594">
            <v>33.950000000000003</v>
          </cell>
          <cell r="M594" t="str">
            <v>08/07/2020</v>
          </cell>
          <cell r="N594">
            <v>42</v>
          </cell>
        </row>
        <row r="595">
          <cell r="E595" t="str">
            <v>09/23/2020</v>
          </cell>
          <cell r="F595">
            <v>16.2</v>
          </cell>
          <cell r="I595" t="str">
            <v>08/06/2020</v>
          </cell>
          <cell r="J595">
            <v>33.92</v>
          </cell>
          <cell r="M595" t="str">
            <v>08/10/2020</v>
          </cell>
          <cell r="N595">
            <v>42.5</v>
          </cell>
        </row>
        <row r="596">
          <cell r="E596" t="str">
            <v>09/24/2020</v>
          </cell>
          <cell r="F596">
            <v>16.149999999999999</v>
          </cell>
          <cell r="I596" t="str">
            <v>08/07/2020</v>
          </cell>
          <cell r="J596">
            <v>33.5</v>
          </cell>
          <cell r="M596" t="str">
            <v>08/11/2020</v>
          </cell>
          <cell r="N596">
            <v>42.5</v>
          </cell>
        </row>
        <row r="597">
          <cell r="E597" t="str">
            <v>09/25/2020</v>
          </cell>
          <cell r="F597">
            <v>16.149999999999999</v>
          </cell>
          <cell r="I597" t="str">
            <v>08/10/2020</v>
          </cell>
          <cell r="J597">
            <v>33.4</v>
          </cell>
          <cell r="M597" t="str">
            <v>08/12/2020</v>
          </cell>
          <cell r="N597">
            <v>42.4</v>
          </cell>
        </row>
        <row r="598">
          <cell r="E598" t="str">
            <v>09/28/2020</v>
          </cell>
          <cell r="F598">
            <v>16.100000000000001</v>
          </cell>
          <cell r="I598" t="str">
            <v>08/11/2020</v>
          </cell>
          <cell r="J598">
            <v>33.57</v>
          </cell>
          <cell r="M598" t="str">
            <v>08/13/2020</v>
          </cell>
          <cell r="N598">
            <v>42.15</v>
          </cell>
        </row>
        <row r="599">
          <cell r="E599" t="str">
            <v>09/29/2020</v>
          </cell>
          <cell r="F599">
            <v>16.100000000000001</v>
          </cell>
          <cell r="I599" t="str">
            <v>08/12/2020</v>
          </cell>
          <cell r="J599">
            <v>33.6</v>
          </cell>
          <cell r="M599" t="str">
            <v>08/14/2020</v>
          </cell>
          <cell r="N599">
            <v>42.15</v>
          </cell>
        </row>
        <row r="600">
          <cell r="E600" t="str">
            <v>09/30/2020</v>
          </cell>
          <cell r="F600">
            <v>16.100000000000001</v>
          </cell>
          <cell r="I600" t="str">
            <v>08/13/2020</v>
          </cell>
          <cell r="J600">
            <v>33.950000000000003</v>
          </cell>
          <cell r="M600" t="str">
            <v>08/17/2020</v>
          </cell>
          <cell r="N600">
            <v>42</v>
          </cell>
        </row>
        <row r="601">
          <cell r="E601" t="str">
            <v>10/01/2020</v>
          </cell>
          <cell r="F601">
            <v>16.100000000000001</v>
          </cell>
          <cell r="I601" t="str">
            <v>08/14/2020</v>
          </cell>
          <cell r="J601">
            <v>33.950000000000003</v>
          </cell>
          <cell r="M601" t="str">
            <v>08/18/2020</v>
          </cell>
          <cell r="N601">
            <v>42.2</v>
          </cell>
        </row>
        <row r="602">
          <cell r="E602" t="str">
            <v>10/02/2020</v>
          </cell>
          <cell r="F602">
            <v>16.100000000000001</v>
          </cell>
          <cell r="I602" t="str">
            <v>08/17/2020</v>
          </cell>
          <cell r="J602">
            <v>33.9</v>
          </cell>
          <cell r="M602" t="str">
            <v>08/19/2020</v>
          </cell>
          <cell r="N602">
            <v>42.25</v>
          </cell>
        </row>
        <row r="603">
          <cell r="E603" t="str">
            <v>10/06/2020</v>
          </cell>
          <cell r="F603">
            <v>16.100000000000001</v>
          </cell>
          <cell r="I603" t="str">
            <v>08/18/2020</v>
          </cell>
          <cell r="J603">
            <v>33.9</v>
          </cell>
          <cell r="M603" t="str">
            <v>08/20/2020</v>
          </cell>
          <cell r="N603">
            <v>42.25</v>
          </cell>
        </row>
        <row r="604">
          <cell r="E604" t="str">
            <v>10/07/2020</v>
          </cell>
          <cell r="F604">
            <v>16.100000000000001</v>
          </cell>
          <cell r="I604" t="str">
            <v>08/19/2020</v>
          </cell>
          <cell r="J604">
            <v>33.9</v>
          </cell>
          <cell r="M604" t="str">
            <v>08/21/2020</v>
          </cell>
          <cell r="N604">
            <v>42</v>
          </cell>
        </row>
        <row r="605">
          <cell r="E605" t="str">
            <v>10/08/2020</v>
          </cell>
          <cell r="F605">
            <v>16.100000000000001</v>
          </cell>
          <cell r="I605" t="str">
            <v>08/20/2020</v>
          </cell>
          <cell r="J605">
            <v>33.9</v>
          </cell>
          <cell r="M605" t="str">
            <v>08/24/2020</v>
          </cell>
          <cell r="N605">
            <v>42.35</v>
          </cell>
        </row>
        <row r="606">
          <cell r="E606" t="str">
            <v>10/09/2020</v>
          </cell>
          <cell r="F606">
            <v>16.100000000000001</v>
          </cell>
          <cell r="I606" t="str">
            <v>08/21/2020</v>
          </cell>
          <cell r="J606">
            <v>33.85</v>
          </cell>
          <cell r="M606" t="str">
            <v>08/25/2020</v>
          </cell>
          <cell r="N606">
            <v>42.35</v>
          </cell>
        </row>
        <row r="607">
          <cell r="E607" t="str">
            <v>10/12/2020</v>
          </cell>
          <cell r="F607">
            <v>16.100000000000001</v>
          </cell>
          <cell r="I607" t="str">
            <v>08/24/2020</v>
          </cell>
          <cell r="J607">
            <v>33.880000000000003</v>
          </cell>
          <cell r="M607" t="str">
            <v>08/26/2020</v>
          </cell>
          <cell r="N607">
            <v>43</v>
          </cell>
        </row>
        <row r="608">
          <cell r="E608" t="str">
            <v>10/13/2020</v>
          </cell>
          <cell r="F608">
            <v>16.100000000000001</v>
          </cell>
          <cell r="I608" t="str">
            <v>08/25/2020</v>
          </cell>
          <cell r="J608">
            <v>34.04</v>
          </cell>
          <cell r="M608" t="str">
            <v>08/27/2020</v>
          </cell>
          <cell r="N608">
            <v>45.35</v>
          </cell>
        </row>
        <row r="609">
          <cell r="E609" t="str">
            <v>10/14/2020</v>
          </cell>
          <cell r="F609">
            <v>16.100000000000001</v>
          </cell>
          <cell r="I609" t="str">
            <v>08/26/2020</v>
          </cell>
          <cell r="J609">
            <v>34</v>
          </cell>
          <cell r="M609" t="str">
            <v>08/28/2020</v>
          </cell>
          <cell r="N609">
            <v>46.25</v>
          </cell>
        </row>
        <row r="610">
          <cell r="E610" t="str">
            <v>10/15/2020</v>
          </cell>
          <cell r="F610">
            <v>16.100000000000001</v>
          </cell>
          <cell r="I610" t="str">
            <v>08/27/2020</v>
          </cell>
          <cell r="J610">
            <v>34.049999999999997</v>
          </cell>
          <cell r="M610" t="str">
            <v>08/31/2020</v>
          </cell>
          <cell r="N610">
            <v>47.1</v>
          </cell>
        </row>
        <row r="611">
          <cell r="E611" t="str">
            <v>10/16/2020</v>
          </cell>
          <cell r="F611">
            <v>16.100000000000001</v>
          </cell>
          <cell r="I611" t="str">
            <v>08/28/2020</v>
          </cell>
          <cell r="J611">
            <v>34.049999999999997</v>
          </cell>
          <cell r="M611" t="str">
            <v>09/01/2020</v>
          </cell>
          <cell r="N611">
            <v>46.5</v>
          </cell>
        </row>
        <row r="612">
          <cell r="E612" t="str">
            <v>10/19/2020</v>
          </cell>
          <cell r="F612">
            <v>16.100000000000001</v>
          </cell>
          <cell r="I612" t="str">
            <v>08/31/2020</v>
          </cell>
          <cell r="J612">
            <v>34.119999999999997</v>
          </cell>
          <cell r="M612" t="str">
            <v>09/02/2020</v>
          </cell>
          <cell r="N612">
            <v>48</v>
          </cell>
        </row>
        <row r="613">
          <cell r="E613" t="str">
            <v>10/20/2020</v>
          </cell>
          <cell r="F613">
            <v>16.100000000000001</v>
          </cell>
          <cell r="I613" t="str">
            <v>09/01/2020</v>
          </cell>
          <cell r="J613">
            <v>34.119999999999997</v>
          </cell>
          <cell r="M613" t="str">
            <v>09/03/2020</v>
          </cell>
          <cell r="N613">
            <v>48</v>
          </cell>
        </row>
        <row r="614">
          <cell r="E614" t="str">
            <v>10/21/2020</v>
          </cell>
          <cell r="F614">
            <v>16.100000000000001</v>
          </cell>
          <cell r="I614" t="str">
            <v>09/02/2020</v>
          </cell>
          <cell r="J614">
            <v>34.08</v>
          </cell>
          <cell r="M614" t="str">
            <v>09/04/2020</v>
          </cell>
          <cell r="N614">
            <v>47.85</v>
          </cell>
        </row>
        <row r="615">
          <cell r="E615" t="str">
            <v>10/22/2020</v>
          </cell>
          <cell r="F615">
            <v>16.100000000000001</v>
          </cell>
          <cell r="I615" t="str">
            <v>09/03/2020</v>
          </cell>
          <cell r="J615">
            <v>34</v>
          </cell>
          <cell r="M615" t="str">
            <v>09/08/2020</v>
          </cell>
          <cell r="N615">
            <v>48.75</v>
          </cell>
        </row>
        <row r="616">
          <cell r="E616" t="str">
            <v>10/23/2020</v>
          </cell>
          <cell r="F616">
            <v>16.100000000000001</v>
          </cell>
          <cell r="I616" t="str">
            <v>09/08/2020</v>
          </cell>
          <cell r="J616">
            <v>34</v>
          </cell>
          <cell r="M616" t="str">
            <v>09/09/2020</v>
          </cell>
          <cell r="N616">
            <v>48.25</v>
          </cell>
        </row>
        <row r="617">
          <cell r="E617" t="str">
            <v>10/26/2020</v>
          </cell>
          <cell r="F617">
            <v>16.149999999999999</v>
          </cell>
          <cell r="I617" t="str">
            <v>09/09/2020</v>
          </cell>
          <cell r="J617">
            <v>34.25</v>
          </cell>
          <cell r="M617" t="str">
            <v>09/10/2020</v>
          </cell>
          <cell r="N617">
            <v>48.3</v>
          </cell>
        </row>
        <row r="618">
          <cell r="E618" t="str">
            <v>10/27/2020</v>
          </cell>
          <cell r="F618">
            <v>16.149999999999999</v>
          </cell>
          <cell r="I618" t="str">
            <v>09/10/2020</v>
          </cell>
          <cell r="J618">
            <v>34.25</v>
          </cell>
          <cell r="M618" t="str">
            <v>09/11/2020</v>
          </cell>
          <cell r="N618">
            <v>49</v>
          </cell>
        </row>
        <row r="619">
          <cell r="E619" t="str">
            <v>10/28/2020</v>
          </cell>
          <cell r="F619">
            <v>16.149999999999999</v>
          </cell>
          <cell r="I619" t="str">
            <v>09/11/2020</v>
          </cell>
          <cell r="J619">
            <v>34.299999999999997</v>
          </cell>
          <cell r="M619" t="str">
            <v>09/14/2020</v>
          </cell>
          <cell r="N619">
            <v>49.15</v>
          </cell>
        </row>
        <row r="620">
          <cell r="E620" t="str">
            <v>10/29/2020</v>
          </cell>
          <cell r="F620">
            <v>16.149999999999999</v>
          </cell>
          <cell r="I620" t="str">
            <v>09/14/2020</v>
          </cell>
          <cell r="J620">
            <v>34.5</v>
          </cell>
          <cell r="M620" t="str">
            <v>09/15/2020</v>
          </cell>
          <cell r="N620">
            <v>49.25</v>
          </cell>
        </row>
        <row r="621">
          <cell r="E621" t="str">
            <v>10/30/2020</v>
          </cell>
          <cell r="F621">
            <v>16.149999999999999</v>
          </cell>
          <cell r="I621" t="str">
            <v>09/15/2020</v>
          </cell>
          <cell r="J621">
            <v>35</v>
          </cell>
          <cell r="M621" t="str">
            <v>09/16/2020</v>
          </cell>
          <cell r="N621">
            <v>49.15</v>
          </cell>
        </row>
        <row r="622">
          <cell r="E622" t="str">
            <v>11/02/2020</v>
          </cell>
          <cell r="F622">
            <v>16.149999999999999</v>
          </cell>
          <cell r="I622" t="str">
            <v>09/16/2020</v>
          </cell>
          <cell r="J622">
            <v>35</v>
          </cell>
          <cell r="M622" t="str">
            <v>09/17/2020</v>
          </cell>
          <cell r="N622">
            <v>48</v>
          </cell>
        </row>
        <row r="623">
          <cell r="E623" t="str">
            <v>11/03/2020</v>
          </cell>
          <cell r="F623">
            <v>16.149999999999999</v>
          </cell>
          <cell r="I623" t="str">
            <v>09/17/2020</v>
          </cell>
          <cell r="J623">
            <v>35.049999999999997</v>
          </cell>
          <cell r="M623" t="str">
            <v>09/18/2020</v>
          </cell>
          <cell r="N623">
            <v>46.75</v>
          </cell>
        </row>
        <row r="624">
          <cell r="E624" t="str">
            <v>11/04/2020</v>
          </cell>
          <cell r="F624">
            <v>16.5</v>
          </cell>
          <cell r="I624" t="str">
            <v>09/18/2020</v>
          </cell>
          <cell r="J624">
            <v>35.049999999999997</v>
          </cell>
          <cell r="M624" t="str">
            <v>09/21/2020</v>
          </cell>
          <cell r="N624">
            <v>46.75</v>
          </cell>
        </row>
        <row r="625">
          <cell r="E625" t="str">
            <v>11/05/2020</v>
          </cell>
          <cell r="F625">
            <v>16.5</v>
          </cell>
          <cell r="I625" t="str">
            <v>09/21/2020</v>
          </cell>
          <cell r="J625">
            <v>35.07</v>
          </cell>
          <cell r="M625" t="str">
            <v>09/22/2020</v>
          </cell>
          <cell r="N625">
            <v>45.75</v>
          </cell>
        </row>
        <row r="626">
          <cell r="E626" t="str">
            <v>11/06/2020</v>
          </cell>
          <cell r="F626">
            <v>16.5</v>
          </cell>
          <cell r="I626" t="str">
            <v>09/22/2020</v>
          </cell>
          <cell r="J626">
            <v>35.049999999999997</v>
          </cell>
          <cell r="M626" t="str">
            <v>09/23/2020</v>
          </cell>
          <cell r="N626">
            <v>45</v>
          </cell>
        </row>
        <row r="627">
          <cell r="E627" t="str">
            <v>11/09/2020</v>
          </cell>
          <cell r="F627">
            <v>16.5</v>
          </cell>
          <cell r="I627" t="str">
            <v>09/28/2020</v>
          </cell>
          <cell r="J627">
            <v>35.049999999999997</v>
          </cell>
          <cell r="M627" t="str">
            <v>09/24/2020</v>
          </cell>
          <cell r="N627">
            <v>45</v>
          </cell>
        </row>
        <row r="628">
          <cell r="E628" t="str">
            <v>11/10/2020</v>
          </cell>
          <cell r="F628">
            <v>16.5</v>
          </cell>
          <cell r="I628" t="str">
            <v>09/29/2020</v>
          </cell>
          <cell r="J628">
            <v>35.020000000000003</v>
          </cell>
          <cell r="M628" t="str">
            <v>09/25/2020</v>
          </cell>
          <cell r="N628">
            <v>44</v>
          </cell>
        </row>
        <row r="629">
          <cell r="E629" t="str">
            <v>11/11/2020</v>
          </cell>
          <cell r="F629">
            <v>16.5</v>
          </cell>
          <cell r="I629" t="str">
            <v>09/30/2020</v>
          </cell>
          <cell r="J629">
            <v>35</v>
          </cell>
          <cell r="M629" t="str">
            <v>09/28/2020</v>
          </cell>
          <cell r="N629">
            <v>44</v>
          </cell>
        </row>
        <row r="630">
          <cell r="E630" t="str">
            <v>11/12/2020</v>
          </cell>
          <cell r="F630">
            <v>16.5</v>
          </cell>
          <cell r="I630" t="str">
            <v>10/01/2020</v>
          </cell>
          <cell r="J630">
            <v>34.950000000000003</v>
          </cell>
          <cell r="M630" t="str">
            <v>09/29/2020</v>
          </cell>
          <cell r="N630">
            <v>42.15</v>
          </cell>
        </row>
        <row r="631">
          <cell r="E631" t="str">
            <v>11/13/2020</v>
          </cell>
          <cell r="F631">
            <v>16.5</v>
          </cell>
          <cell r="I631" t="str">
            <v>10/02/2020</v>
          </cell>
          <cell r="J631">
            <v>34.85</v>
          </cell>
          <cell r="M631" t="str">
            <v>09/30/2020</v>
          </cell>
          <cell r="N631">
            <v>42.15</v>
          </cell>
        </row>
        <row r="632">
          <cell r="E632" t="str">
            <v>11/16/2020</v>
          </cell>
          <cell r="F632">
            <v>16.5</v>
          </cell>
          <cell r="I632" t="str">
            <v>10/05/2020</v>
          </cell>
          <cell r="J632">
            <v>34.85</v>
          </cell>
          <cell r="M632" t="str">
            <v>10/01/2020</v>
          </cell>
          <cell r="N632">
            <v>42.75</v>
          </cell>
        </row>
        <row r="633">
          <cell r="E633" t="str">
            <v>11/17/2020</v>
          </cell>
          <cell r="F633">
            <v>16.5</v>
          </cell>
          <cell r="I633" t="str">
            <v>10/06/2020</v>
          </cell>
          <cell r="J633">
            <v>34.700000000000003</v>
          </cell>
          <cell r="M633" t="str">
            <v>10/02/2020</v>
          </cell>
          <cell r="N633">
            <v>43.8</v>
          </cell>
        </row>
        <row r="634">
          <cell r="E634" t="str">
            <v>11/18/2020</v>
          </cell>
          <cell r="F634">
            <v>16.5</v>
          </cell>
          <cell r="I634" t="str">
            <v>10/07/2020</v>
          </cell>
          <cell r="J634">
            <v>34.75</v>
          </cell>
          <cell r="M634" t="str">
            <v>10/05/2020</v>
          </cell>
          <cell r="N634">
            <v>44</v>
          </cell>
        </row>
        <row r="635">
          <cell r="E635" t="str">
            <v>11/19/2020</v>
          </cell>
          <cell r="F635">
            <v>16.5</v>
          </cell>
          <cell r="I635" t="str">
            <v>10/08/2020</v>
          </cell>
          <cell r="J635">
            <v>34.799999999999997</v>
          </cell>
          <cell r="M635" t="str">
            <v>10/06/2020</v>
          </cell>
          <cell r="N635">
            <v>44</v>
          </cell>
        </row>
        <row r="636">
          <cell r="E636" t="str">
            <v>11/20/2020</v>
          </cell>
          <cell r="F636">
            <v>16.5</v>
          </cell>
          <cell r="I636" t="str">
            <v>10/09/2020</v>
          </cell>
          <cell r="J636">
            <v>34.85</v>
          </cell>
          <cell r="M636" t="str">
            <v>10/07/2020</v>
          </cell>
          <cell r="N636">
            <v>44</v>
          </cell>
        </row>
        <row r="637">
          <cell r="E637" t="str">
            <v>11/23/2020</v>
          </cell>
          <cell r="F637">
            <v>16.5</v>
          </cell>
          <cell r="I637" t="str">
            <v>10/13/2020</v>
          </cell>
          <cell r="J637">
            <v>34.85</v>
          </cell>
          <cell r="M637" t="str">
            <v>10/08/2020</v>
          </cell>
          <cell r="N637">
            <v>44</v>
          </cell>
        </row>
        <row r="638">
          <cell r="E638" t="str">
            <v>11/24/2020</v>
          </cell>
          <cell r="F638">
            <v>16.5</v>
          </cell>
          <cell r="I638" t="str">
            <v>10/14/2020</v>
          </cell>
          <cell r="J638">
            <v>34.950000000000003</v>
          </cell>
          <cell r="M638" t="str">
            <v>10/09/2020</v>
          </cell>
          <cell r="N638">
            <v>44</v>
          </cell>
        </row>
        <row r="639">
          <cell r="E639" t="str">
            <v>11/25/2020</v>
          </cell>
          <cell r="F639">
            <v>16.5</v>
          </cell>
          <cell r="I639" t="str">
            <v>10/16/2020</v>
          </cell>
          <cell r="J639">
            <v>34.950000000000003</v>
          </cell>
          <cell r="M639" t="str">
            <v>10/12/2020</v>
          </cell>
          <cell r="N639">
            <v>43.5</v>
          </cell>
        </row>
        <row r="640">
          <cell r="E640" t="str">
            <v>11/26/2020</v>
          </cell>
          <cell r="F640">
            <v>16.5</v>
          </cell>
          <cell r="I640" t="str">
            <v>10/19/2020</v>
          </cell>
          <cell r="J640">
            <v>34.950000000000003</v>
          </cell>
          <cell r="M640" t="str">
            <v>10/13/2020</v>
          </cell>
          <cell r="N640">
            <v>43.5</v>
          </cell>
        </row>
        <row r="641">
          <cell r="E641" t="str">
            <v>11/27/2020</v>
          </cell>
          <cell r="F641">
            <v>16.5</v>
          </cell>
          <cell r="I641" t="str">
            <v>10/20/2020</v>
          </cell>
          <cell r="J641">
            <v>35.049999999999997</v>
          </cell>
          <cell r="M641" t="str">
            <v>10/14/2020</v>
          </cell>
          <cell r="N641">
            <v>43.5</v>
          </cell>
        </row>
        <row r="642">
          <cell r="E642" t="str">
            <v>11/30/2020</v>
          </cell>
          <cell r="F642">
            <v>16.5</v>
          </cell>
          <cell r="I642" t="str">
            <v>10/21/2020</v>
          </cell>
          <cell r="J642">
            <v>35.049999999999997</v>
          </cell>
          <cell r="M642" t="str">
            <v>10/15/2020</v>
          </cell>
          <cell r="N642">
            <v>43</v>
          </cell>
        </row>
        <row r="643">
          <cell r="E643" t="str">
            <v>12/01/2020</v>
          </cell>
          <cell r="F643">
            <v>16.45</v>
          </cell>
          <cell r="I643" t="str">
            <v>10/22/2020</v>
          </cell>
          <cell r="J643">
            <v>35.15</v>
          </cell>
          <cell r="M643" t="str">
            <v>10/16/2020</v>
          </cell>
          <cell r="N643">
            <v>40.75</v>
          </cell>
        </row>
        <row r="644">
          <cell r="E644" t="str">
            <v>12/02/2020</v>
          </cell>
          <cell r="F644">
            <v>16.45</v>
          </cell>
          <cell r="I644" t="str">
            <v>10/23/2020</v>
          </cell>
          <cell r="J644">
            <v>35.049999999999997</v>
          </cell>
          <cell r="M644" t="str">
            <v>10/19/2020</v>
          </cell>
          <cell r="N644">
            <v>40.75</v>
          </cell>
        </row>
        <row r="645">
          <cell r="E645" t="str">
            <v>12/03/2020</v>
          </cell>
          <cell r="F645">
            <v>16.45</v>
          </cell>
          <cell r="I645" t="str">
            <v>10/27/2020</v>
          </cell>
          <cell r="J645">
            <v>35.049999999999997</v>
          </cell>
          <cell r="M645" t="str">
            <v>10/20/2020</v>
          </cell>
          <cell r="N645">
            <v>41.1</v>
          </cell>
        </row>
        <row r="646">
          <cell r="E646" t="str">
            <v>12/04/2020</v>
          </cell>
          <cell r="F646">
            <v>16.45</v>
          </cell>
          <cell r="I646" t="str">
            <v>10/28/2020</v>
          </cell>
          <cell r="J646">
            <v>35.1</v>
          </cell>
          <cell r="M646" t="str">
            <v>10/21/2020</v>
          </cell>
          <cell r="N646">
            <v>38.799999999999997</v>
          </cell>
        </row>
        <row r="647">
          <cell r="E647" t="str">
            <v>12/07/2020</v>
          </cell>
          <cell r="F647">
            <v>16.45</v>
          </cell>
          <cell r="I647" t="str">
            <v>10/29/2020</v>
          </cell>
          <cell r="J647">
            <v>35.119999999999997</v>
          </cell>
          <cell r="M647" t="str">
            <v>10/22/2020</v>
          </cell>
          <cell r="N647">
            <v>39.5</v>
          </cell>
        </row>
        <row r="648">
          <cell r="E648" t="str">
            <v>12/08/2020</v>
          </cell>
          <cell r="F648">
            <v>16.45</v>
          </cell>
          <cell r="I648" t="str">
            <v>10/30/2020</v>
          </cell>
          <cell r="J648">
            <v>35.1</v>
          </cell>
          <cell r="M648" t="str">
            <v>10/23/2020</v>
          </cell>
          <cell r="N648">
            <v>38.5</v>
          </cell>
        </row>
        <row r="649">
          <cell r="E649" t="str">
            <v>12/09/2020</v>
          </cell>
          <cell r="F649">
            <v>16.649999999999999</v>
          </cell>
          <cell r="I649" t="str">
            <v>11/02/2020</v>
          </cell>
          <cell r="J649">
            <v>35.1</v>
          </cell>
          <cell r="M649" t="str">
            <v>10/26/2020</v>
          </cell>
          <cell r="N649">
            <v>38.5</v>
          </cell>
        </row>
        <row r="650">
          <cell r="E650" t="str">
            <v>12/10/2020</v>
          </cell>
          <cell r="F650">
            <v>16.649999999999999</v>
          </cell>
          <cell r="I650" t="str">
            <v>11/03/2020</v>
          </cell>
          <cell r="J650">
            <v>35.1</v>
          </cell>
          <cell r="M650" t="str">
            <v>10/27/2020</v>
          </cell>
          <cell r="N650">
            <v>37.700000000000003</v>
          </cell>
        </row>
        <row r="651">
          <cell r="E651" t="str">
            <v>12/11/2020</v>
          </cell>
          <cell r="F651">
            <v>16.5</v>
          </cell>
          <cell r="I651" t="str">
            <v>11/04/2020</v>
          </cell>
          <cell r="J651">
            <v>35.1</v>
          </cell>
          <cell r="M651" t="str">
            <v>10/28/2020</v>
          </cell>
          <cell r="N651">
            <v>38.75</v>
          </cell>
        </row>
        <row r="652">
          <cell r="E652" t="str">
            <v>12/14/2020</v>
          </cell>
          <cell r="F652">
            <v>16.5</v>
          </cell>
          <cell r="I652" t="str">
            <v>11/05/2020</v>
          </cell>
          <cell r="J652">
            <v>35.119999999999997</v>
          </cell>
          <cell r="M652" t="str">
            <v>10/29/2020</v>
          </cell>
          <cell r="N652">
            <v>38.75</v>
          </cell>
        </row>
        <row r="653">
          <cell r="E653" t="str">
            <v>12/15/2020</v>
          </cell>
          <cell r="F653">
            <v>16.5</v>
          </cell>
          <cell r="I653" t="str">
            <v>11/06/2020</v>
          </cell>
          <cell r="J653">
            <v>35.119999999999997</v>
          </cell>
          <cell r="M653" t="str">
            <v>10/30/2020</v>
          </cell>
          <cell r="N653">
            <v>38.5</v>
          </cell>
        </row>
        <row r="654">
          <cell r="E654" t="str">
            <v>12/16/2020</v>
          </cell>
          <cell r="F654">
            <v>16.5</v>
          </cell>
          <cell r="I654" t="str">
            <v>11/11/2020</v>
          </cell>
          <cell r="J654">
            <v>35.22</v>
          </cell>
          <cell r="M654" t="str">
            <v>11/02/2020</v>
          </cell>
          <cell r="N654">
            <v>38.5</v>
          </cell>
        </row>
        <row r="655">
          <cell r="E655" t="str">
            <v>12/17/2020</v>
          </cell>
          <cell r="F655">
            <v>16.5</v>
          </cell>
          <cell r="I655" t="str">
            <v>11/12/2020</v>
          </cell>
          <cell r="J655">
            <v>35.22</v>
          </cell>
          <cell r="M655" t="str">
            <v>11/03/2020</v>
          </cell>
          <cell r="N655">
            <v>38.25</v>
          </cell>
        </row>
        <row r="656">
          <cell r="E656" t="str">
            <v>12/18/2020</v>
          </cell>
          <cell r="F656">
            <v>16.5</v>
          </cell>
          <cell r="I656" t="str">
            <v>11/13/2020</v>
          </cell>
          <cell r="J656">
            <v>35.299999999999997</v>
          </cell>
          <cell r="M656" t="str">
            <v>11/04/2020</v>
          </cell>
          <cell r="N656">
            <v>37.25</v>
          </cell>
        </row>
        <row r="657">
          <cell r="E657" t="str">
            <v>12/21/2020</v>
          </cell>
          <cell r="F657">
            <v>16.5</v>
          </cell>
          <cell r="I657" t="str">
            <v>11/16/2020</v>
          </cell>
          <cell r="J657">
            <v>35.4</v>
          </cell>
          <cell r="M657" t="str">
            <v>11/05/2020</v>
          </cell>
          <cell r="N657">
            <v>38.25</v>
          </cell>
        </row>
        <row r="658">
          <cell r="E658" t="str">
            <v>12/22/2020</v>
          </cell>
          <cell r="F658">
            <v>16.5</v>
          </cell>
          <cell r="I658" t="str">
            <v>11/17/2020</v>
          </cell>
          <cell r="J658">
            <v>35.5</v>
          </cell>
          <cell r="M658" t="str">
            <v>11/06/2020</v>
          </cell>
          <cell r="N658">
            <v>38.25</v>
          </cell>
        </row>
        <row r="659">
          <cell r="E659" t="str">
            <v>12/23/2020</v>
          </cell>
          <cell r="F659">
            <v>16.5</v>
          </cell>
          <cell r="I659" t="str">
            <v>11/20/2020</v>
          </cell>
          <cell r="J659">
            <v>35.799999999999997</v>
          </cell>
          <cell r="M659" t="str">
            <v>11/09/2020</v>
          </cell>
          <cell r="N659">
            <v>37.75</v>
          </cell>
        </row>
        <row r="660">
          <cell r="E660" t="str">
            <v>12/24/2020</v>
          </cell>
          <cell r="F660">
            <v>16.5</v>
          </cell>
          <cell r="I660" t="str">
            <v>11/23/2020</v>
          </cell>
          <cell r="J660">
            <v>35.799999999999997</v>
          </cell>
          <cell r="M660" t="str">
            <v>11/10/2020</v>
          </cell>
          <cell r="N660">
            <v>37.75</v>
          </cell>
        </row>
        <row r="661">
          <cell r="E661" t="str">
            <v>12/25/2020</v>
          </cell>
          <cell r="F661">
            <v>16.5</v>
          </cell>
          <cell r="I661" t="str">
            <v>11/24/2020</v>
          </cell>
          <cell r="J661">
            <v>35.799999999999997</v>
          </cell>
          <cell r="M661" t="str">
            <v>11/11/2020</v>
          </cell>
          <cell r="N661">
            <v>38.25</v>
          </cell>
        </row>
        <row r="662">
          <cell r="E662" t="str">
            <v>12/28/2020</v>
          </cell>
          <cell r="F662">
            <v>16.5</v>
          </cell>
          <cell r="I662" t="str">
            <v>11/25/2020</v>
          </cell>
          <cell r="J662">
            <v>35.75</v>
          </cell>
          <cell r="M662" t="str">
            <v>11/12/2020</v>
          </cell>
          <cell r="N662">
            <v>38.5</v>
          </cell>
        </row>
        <row r="663">
          <cell r="E663" t="str">
            <v>12/29/2020</v>
          </cell>
          <cell r="F663">
            <v>16.5</v>
          </cell>
          <cell r="I663" t="str">
            <v>11/26/2020</v>
          </cell>
          <cell r="J663">
            <v>35.799999999999997</v>
          </cell>
          <cell r="M663" t="str">
            <v>11/13/2020</v>
          </cell>
          <cell r="N663">
            <v>38.5</v>
          </cell>
        </row>
        <row r="664">
          <cell r="E664" t="str">
            <v>12/30/2020</v>
          </cell>
          <cell r="F664">
            <v>16.5</v>
          </cell>
          <cell r="I664" t="str">
            <v>11/27/2020</v>
          </cell>
          <cell r="J664">
            <v>35.799999999999997</v>
          </cell>
          <cell r="M664" t="str">
            <v>11/16/2020</v>
          </cell>
          <cell r="N664">
            <v>39.5</v>
          </cell>
        </row>
        <row r="665">
          <cell r="E665" t="str">
            <v>12/31/2020</v>
          </cell>
          <cell r="F665">
            <v>16.5</v>
          </cell>
          <cell r="I665" t="str">
            <v>12/01/2020</v>
          </cell>
          <cell r="J665">
            <v>35.799999999999997</v>
          </cell>
          <cell r="M665" t="str">
            <v>11/17/2020</v>
          </cell>
          <cell r="N665">
            <v>38.9</v>
          </cell>
        </row>
        <row r="666">
          <cell r="E666" t="str">
            <v>01/01/2021</v>
          </cell>
          <cell r="F666">
            <v>16.5</v>
          </cell>
          <cell r="I666" t="str">
            <v>12/02/2020</v>
          </cell>
          <cell r="J666">
            <v>35.799999999999997</v>
          </cell>
          <cell r="M666" t="str">
            <v>11/18/2020</v>
          </cell>
          <cell r="N666">
            <v>38.799999999999997</v>
          </cell>
        </row>
        <row r="667">
          <cell r="E667" t="str">
            <v>01/04/2021</v>
          </cell>
          <cell r="F667">
            <v>16.55</v>
          </cell>
          <cell r="I667" t="str">
            <v>12/03/2020</v>
          </cell>
          <cell r="J667">
            <v>36.25</v>
          </cell>
          <cell r="M667" t="str">
            <v>11/19/2020</v>
          </cell>
          <cell r="N667">
            <v>39</v>
          </cell>
        </row>
        <row r="668">
          <cell r="E668" t="str">
            <v>01/05/2021</v>
          </cell>
          <cell r="F668">
            <v>16.55</v>
          </cell>
          <cell r="I668" t="str">
            <v>12/04/2020</v>
          </cell>
          <cell r="J668">
            <v>36.6</v>
          </cell>
          <cell r="M668" t="str">
            <v>11/20/2020</v>
          </cell>
          <cell r="N668">
            <v>39.25</v>
          </cell>
        </row>
        <row r="669">
          <cell r="E669" t="str">
            <v>01/06/2021</v>
          </cell>
          <cell r="F669">
            <v>16.55</v>
          </cell>
          <cell r="I669" t="str">
            <v>12/07/2020</v>
          </cell>
          <cell r="J669">
            <v>37.200000000000003</v>
          </cell>
          <cell r="M669" t="str">
            <v>11/23/2020</v>
          </cell>
          <cell r="N669">
            <v>39.25</v>
          </cell>
        </row>
        <row r="670">
          <cell r="E670" t="str">
            <v>01/07/2021</v>
          </cell>
          <cell r="F670">
            <v>16.55</v>
          </cell>
          <cell r="I670" t="str">
            <v>12/08/2020</v>
          </cell>
          <cell r="J670">
            <v>37.5</v>
          </cell>
          <cell r="M670" t="str">
            <v>11/24/2020</v>
          </cell>
          <cell r="N670">
            <v>39.200000000000003</v>
          </cell>
        </row>
        <row r="671">
          <cell r="E671" t="str">
            <v>01/08/2021</v>
          </cell>
          <cell r="F671">
            <v>16.55</v>
          </cell>
          <cell r="I671" t="str">
            <v>12/09/2020</v>
          </cell>
          <cell r="J671">
            <v>38</v>
          </cell>
          <cell r="M671" t="str">
            <v>11/25/2020</v>
          </cell>
          <cell r="N671">
            <v>39</v>
          </cell>
        </row>
        <row r="672">
          <cell r="E672" t="str">
            <v>01/11/2021</v>
          </cell>
          <cell r="F672">
            <v>16.55</v>
          </cell>
          <cell r="I672" t="str">
            <v>12/10/2020</v>
          </cell>
          <cell r="J672">
            <v>38.049999999999997</v>
          </cell>
          <cell r="M672" t="str">
            <v>11/26/2020</v>
          </cell>
          <cell r="N672">
            <v>39</v>
          </cell>
        </row>
        <row r="673">
          <cell r="E673" t="str">
            <v>01/12/2021</v>
          </cell>
          <cell r="F673">
            <v>16.55</v>
          </cell>
          <cell r="I673" t="str">
            <v>12/11/2020</v>
          </cell>
          <cell r="J673">
            <v>38</v>
          </cell>
          <cell r="M673" t="str">
            <v>11/27/2020</v>
          </cell>
          <cell r="N673">
            <v>39</v>
          </cell>
        </row>
        <row r="674">
          <cell r="E674" t="str">
            <v>01/13/2021</v>
          </cell>
          <cell r="F674">
            <v>16.75</v>
          </cell>
          <cell r="I674" t="str">
            <v>12/14/2020</v>
          </cell>
          <cell r="J674">
            <v>37.799999999999997</v>
          </cell>
          <cell r="M674" t="str">
            <v>11/30/2020</v>
          </cell>
          <cell r="N674">
            <v>38.950000000000003</v>
          </cell>
        </row>
        <row r="675">
          <cell r="E675" t="str">
            <v>01/14/2021</v>
          </cell>
          <cell r="F675">
            <v>16.75</v>
          </cell>
          <cell r="I675" t="str">
            <v>12/15/2020</v>
          </cell>
          <cell r="J675">
            <v>37.6</v>
          </cell>
          <cell r="M675" t="str">
            <v>12/01/2020</v>
          </cell>
          <cell r="N675">
            <v>38.950000000000003</v>
          </cell>
        </row>
        <row r="676">
          <cell r="E676" t="str">
            <v>01/15/2021</v>
          </cell>
          <cell r="F676">
            <v>16.75</v>
          </cell>
          <cell r="I676" t="str">
            <v>12/16/2020</v>
          </cell>
          <cell r="J676">
            <v>37.6</v>
          </cell>
          <cell r="M676" t="str">
            <v>12/02/2020</v>
          </cell>
          <cell r="N676">
            <v>38.5</v>
          </cell>
        </row>
        <row r="677">
          <cell r="E677" t="str">
            <v>01/18/2021</v>
          </cell>
          <cell r="F677">
            <v>16.75</v>
          </cell>
          <cell r="I677" t="str">
            <v>12/17/2020</v>
          </cell>
          <cell r="J677">
            <v>37.6</v>
          </cell>
          <cell r="M677" t="str">
            <v>12/03/2020</v>
          </cell>
          <cell r="N677">
            <v>38</v>
          </cell>
        </row>
        <row r="678">
          <cell r="E678" t="str">
            <v>01/19/2021</v>
          </cell>
          <cell r="F678">
            <v>16.95</v>
          </cell>
          <cell r="I678" t="str">
            <v>12/18/2020</v>
          </cell>
          <cell r="J678">
            <v>37.65</v>
          </cell>
          <cell r="M678" t="str">
            <v>12/04/2020</v>
          </cell>
          <cell r="N678">
            <v>38</v>
          </cell>
        </row>
        <row r="679">
          <cell r="E679" t="str">
            <v>01/20/2021</v>
          </cell>
          <cell r="F679">
            <v>16.95</v>
          </cell>
          <cell r="I679" t="str">
            <v>12/21/2020</v>
          </cell>
          <cell r="J679">
            <v>37.65</v>
          </cell>
          <cell r="M679" t="str">
            <v>12/07/2020</v>
          </cell>
          <cell r="N679">
            <v>37.950000000000003</v>
          </cell>
        </row>
        <row r="680">
          <cell r="E680" t="str">
            <v>01/21/2021</v>
          </cell>
          <cell r="F680">
            <v>16.95</v>
          </cell>
          <cell r="I680" t="str">
            <v>12/22/2020</v>
          </cell>
          <cell r="J680">
            <v>37.619999999999997</v>
          </cell>
          <cell r="M680" t="str">
            <v>12/08/2020</v>
          </cell>
          <cell r="N680">
            <v>37.5</v>
          </cell>
        </row>
        <row r="681">
          <cell r="E681" t="str">
            <v>01/22/2021</v>
          </cell>
          <cell r="F681">
            <v>16.95</v>
          </cell>
          <cell r="I681" t="str">
            <v>12/23/2020</v>
          </cell>
          <cell r="J681">
            <v>37.6</v>
          </cell>
          <cell r="M681" t="str">
            <v>12/09/2020</v>
          </cell>
          <cell r="N681">
            <v>37.5</v>
          </cell>
        </row>
        <row r="682">
          <cell r="E682" t="str">
            <v>01/25/2021</v>
          </cell>
          <cell r="F682">
            <v>16.95</v>
          </cell>
          <cell r="I682" t="str">
            <v>12/24/2020</v>
          </cell>
          <cell r="J682">
            <v>37.549999999999997</v>
          </cell>
          <cell r="M682" t="str">
            <v>12/10/2020</v>
          </cell>
          <cell r="N682">
            <v>38</v>
          </cell>
        </row>
        <row r="683">
          <cell r="E683" t="str">
            <v>01/26/2021</v>
          </cell>
          <cell r="F683">
            <v>16.95</v>
          </cell>
          <cell r="I683" t="str">
            <v>12/29/2020</v>
          </cell>
          <cell r="J683">
            <v>37.549999999999997</v>
          </cell>
          <cell r="M683" t="str">
            <v>12/11/2020</v>
          </cell>
          <cell r="N683">
            <v>38</v>
          </cell>
        </row>
        <row r="684">
          <cell r="E684" t="str">
            <v>01/27/2021</v>
          </cell>
          <cell r="F684">
            <v>16.95</v>
          </cell>
          <cell r="I684" t="str">
            <v>12/30/2020</v>
          </cell>
          <cell r="J684">
            <v>37.549999999999997</v>
          </cell>
          <cell r="M684" t="str">
            <v>12/14/2020</v>
          </cell>
          <cell r="N684">
            <v>38</v>
          </cell>
        </row>
        <row r="685">
          <cell r="E685" t="str">
            <v>01/28/2021</v>
          </cell>
          <cell r="F685">
            <v>16.95</v>
          </cell>
          <cell r="I685" t="str">
            <v>12/31/2020</v>
          </cell>
          <cell r="J685">
            <v>37.549999999999997</v>
          </cell>
          <cell r="M685" t="str">
            <v>12/15/2020</v>
          </cell>
          <cell r="N685">
            <v>38</v>
          </cell>
        </row>
        <row r="686">
          <cell r="E686" t="str">
            <v>01/29/2021</v>
          </cell>
          <cell r="F686">
            <v>16.95</v>
          </cell>
          <cell r="I686" t="str">
            <v>01/05/2021</v>
          </cell>
          <cell r="J686">
            <v>37.67</v>
          </cell>
          <cell r="M686" t="str">
            <v>12/16/2020</v>
          </cell>
          <cell r="N686">
            <v>39</v>
          </cell>
        </row>
        <row r="687">
          <cell r="E687" t="str">
            <v>02/01/2021</v>
          </cell>
          <cell r="F687">
            <v>17.3</v>
          </cell>
          <cell r="I687" t="str">
            <v>01/06/2021</v>
          </cell>
          <cell r="J687">
            <v>37.67</v>
          </cell>
          <cell r="M687" t="str">
            <v>12/17/2020</v>
          </cell>
          <cell r="N687">
            <v>39.049999999999997</v>
          </cell>
        </row>
        <row r="688">
          <cell r="E688" t="str">
            <v>02/02/2021</v>
          </cell>
          <cell r="F688">
            <v>17.3</v>
          </cell>
          <cell r="I688" t="str">
            <v>01/07/2021</v>
          </cell>
          <cell r="J688">
            <v>37.67</v>
          </cell>
          <cell r="M688" t="str">
            <v>12/18/2020</v>
          </cell>
          <cell r="N688">
            <v>39.4</v>
          </cell>
        </row>
        <row r="689">
          <cell r="E689" t="str">
            <v>02/03/2021</v>
          </cell>
          <cell r="F689">
            <v>17.3</v>
          </cell>
          <cell r="I689" t="str">
            <v>01/08/2021</v>
          </cell>
          <cell r="J689">
            <v>37.67</v>
          </cell>
          <cell r="M689" t="str">
            <v>12/21/2020</v>
          </cell>
          <cell r="N689">
            <v>40</v>
          </cell>
        </row>
        <row r="690">
          <cell r="E690" t="str">
            <v>02/04/2021</v>
          </cell>
          <cell r="F690">
            <v>17.3</v>
          </cell>
          <cell r="I690" t="str">
            <v>01/11/2021</v>
          </cell>
          <cell r="J690">
            <v>37.67</v>
          </cell>
          <cell r="M690" t="str">
            <v>12/22/2020</v>
          </cell>
          <cell r="N690">
            <v>40</v>
          </cell>
        </row>
        <row r="691">
          <cell r="E691" t="str">
            <v>02/05/2021</v>
          </cell>
          <cell r="F691">
            <v>17.3</v>
          </cell>
          <cell r="I691" t="str">
            <v>01/12/2021</v>
          </cell>
          <cell r="J691">
            <v>37.950000000000003</v>
          </cell>
          <cell r="M691" t="str">
            <v>12/23/2020</v>
          </cell>
          <cell r="N691">
            <v>39.549999999999997</v>
          </cell>
        </row>
        <row r="692">
          <cell r="E692" t="str">
            <v>02/08/2021</v>
          </cell>
          <cell r="F692">
            <v>17.75</v>
          </cell>
          <cell r="I692" t="str">
            <v>01/13/2021</v>
          </cell>
          <cell r="J692">
            <v>38.200000000000003</v>
          </cell>
          <cell r="M692" t="str">
            <v>12/24/2020</v>
          </cell>
          <cell r="N692">
            <v>39.549999999999997</v>
          </cell>
        </row>
        <row r="693">
          <cell r="E693" t="str">
            <v>02/09/2021</v>
          </cell>
          <cell r="F693">
            <v>17.75</v>
          </cell>
          <cell r="I693" t="str">
            <v>01/14/2021</v>
          </cell>
          <cell r="J693">
            <v>38.4</v>
          </cell>
          <cell r="M693" t="str">
            <v>12/29/2020</v>
          </cell>
          <cell r="N693">
            <v>39.549999999999997</v>
          </cell>
        </row>
        <row r="694">
          <cell r="E694" t="str">
            <v>02/10/2021</v>
          </cell>
          <cell r="F694">
            <v>17.75</v>
          </cell>
          <cell r="I694" t="str">
            <v>01/15/2021</v>
          </cell>
          <cell r="J694">
            <v>38.450000000000003</v>
          </cell>
          <cell r="M694" t="str">
            <v>12/30/2020</v>
          </cell>
          <cell r="N694">
            <v>39.549999999999997</v>
          </cell>
        </row>
        <row r="695">
          <cell r="E695" t="str">
            <v>02/11/2021</v>
          </cell>
          <cell r="F695">
            <v>17.899999999999999</v>
          </cell>
          <cell r="I695" t="str">
            <v>01/18/2021</v>
          </cell>
          <cell r="J695">
            <v>38.200000000000003</v>
          </cell>
          <cell r="M695" t="str">
            <v>12/31/2020</v>
          </cell>
          <cell r="N695">
            <v>39.549999999999997</v>
          </cell>
        </row>
        <row r="696">
          <cell r="E696" t="str">
            <v>02/12/2021</v>
          </cell>
          <cell r="F696">
            <v>17.899999999999999</v>
          </cell>
          <cell r="I696" t="str">
            <v>01/19/2021</v>
          </cell>
          <cell r="J696">
            <v>38.4</v>
          </cell>
          <cell r="M696" t="str">
            <v>01/04/2021</v>
          </cell>
          <cell r="N696">
            <v>39.549999999999997</v>
          </cell>
        </row>
        <row r="697">
          <cell r="E697" t="str">
            <v>02/15/2021</v>
          </cell>
          <cell r="F697">
            <v>18.5</v>
          </cell>
          <cell r="I697" t="str">
            <v>01/20/2021</v>
          </cell>
          <cell r="J697">
            <v>38.4</v>
          </cell>
          <cell r="M697" t="str">
            <v>01/05/2021</v>
          </cell>
          <cell r="N697">
            <v>39.65</v>
          </cell>
        </row>
        <row r="698">
          <cell r="E698" t="str">
            <v>02/16/2021</v>
          </cell>
          <cell r="F698">
            <v>18.5</v>
          </cell>
          <cell r="I698" t="str">
            <v>01/21/2021</v>
          </cell>
          <cell r="J698">
            <v>38.32</v>
          </cell>
          <cell r="M698" t="str">
            <v>01/06/2021</v>
          </cell>
          <cell r="N698">
            <v>39.65</v>
          </cell>
        </row>
        <row r="699">
          <cell r="E699" t="str">
            <v>02/17/2021</v>
          </cell>
          <cell r="F699">
            <v>18.5</v>
          </cell>
          <cell r="I699" t="str">
            <v>01/22/2021</v>
          </cell>
          <cell r="J699">
            <v>38.4</v>
          </cell>
          <cell r="M699" t="str">
            <v>01/07/2021</v>
          </cell>
          <cell r="N699">
            <v>39.35</v>
          </cell>
        </row>
        <row r="700">
          <cell r="E700" t="str">
            <v>02/18/2021</v>
          </cell>
          <cell r="F700">
            <v>18.5</v>
          </cell>
          <cell r="I700" t="str">
            <v>01/26/2021</v>
          </cell>
          <cell r="J700">
            <v>38.4</v>
          </cell>
          <cell r="M700" t="str">
            <v>01/08/2021</v>
          </cell>
          <cell r="N700">
            <v>39.5</v>
          </cell>
        </row>
        <row r="701">
          <cell r="E701" t="str">
            <v>02/19/2021</v>
          </cell>
          <cell r="F701">
            <v>18.5</v>
          </cell>
          <cell r="I701" t="str">
            <v>01/27/2021</v>
          </cell>
          <cell r="J701">
            <v>38.5</v>
          </cell>
          <cell r="M701" t="str">
            <v>01/11/2021</v>
          </cell>
          <cell r="N701">
            <v>39.5</v>
          </cell>
        </row>
        <row r="702">
          <cell r="E702" t="str">
            <v>02/22/2021</v>
          </cell>
          <cell r="F702">
            <v>18.5</v>
          </cell>
          <cell r="I702" t="str">
            <v>01/28/2021</v>
          </cell>
          <cell r="J702">
            <v>38.5</v>
          </cell>
          <cell r="M702" t="str">
            <v>01/12/2021</v>
          </cell>
          <cell r="N702">
            <v>39.6</v>
          </cell>
        </row>
        <row r="703">
          <cell r="E703" t="str">
            <v>02/23/2021</v>
          </cell>
          <cell r="F703">
            <v>18.5</v>
          </cell>
          <cell r="I703" t="str">
            <v>01/29/2021</v>
          </cell>
          <cell r="J703">
            <v>38.6</v>
          </cell>
          <cell r="M703" t="str">
            <v>01/13/2021</v>
          </cell>
          <cell r="N703">
            <v>39.75</v>
          </cell>
        </row>
        <row r="704">
          <cell r="E704" t="str">
            <v>02/24/2021</v>
          </cell>
          <cell r="F704">
            <v>18.5</v>
          </cell>
          <cell r="I704" t="str">
            <v>02/02/2021</v>
          </cell>
          <cell r="J704">
            <v>39.6</v>
          </cell>
          <cell r="M704" t="str">
            <v>01/14/2021</v>
          </cell>
          <cell r="N704">
            <v>41.5</v>
          </cell>
        </row>
        <row r="705">
          <cell r="E705" t="str">
            <v>02/25/2021</v>
          </cell>
          <cell r="F705">
            <v>18.5</v>
          </cell>
          <cell r="I705" t="str">
            <v>02/03/2021</v>
          </cell>
          <cell r="J705">
            <v>39.5</v>
          </cell>
          <cell r="M705" t="str">
            <v>01/15/2021</v>
          </cell>
          <cell r="N705">
            <v>40.799999999999997</v>
          </cell>
        </row>
        <row r="706">
          <cell r="E706" t="str">
            <v>02/26/2021</v>
          </cell>
          <cell r="F706">
            <v>18.5</v>
          </cell>
          <cell r="I706" t="str">
            <v>02/04/2021</v>
          </cell>
          <cell r="J706">
            <v>39.5</v>
          </cell>
          <cell r="M706" t="str">
            <v>01/18/2021</v>
          </cell>
          <cell r="N706">
            <v>40.799999999999997</v>
          </cell>
        </row>
        <row r="707">
          <cell r="E707" t="str">
            <v>03/01/2021</v>
          </cell>
          <cell r="F707">
            <v>18.5</v>
          </cell>
          <cell r="I707" t="str">
            <v>02/05/2021</v>
          </cell>
          <cell r="J707">
            <v>39.4</v>
          </cell>
          <cell r="M707" t="str">
            <v>01/19/2021</v>
          </cell>
          <cell r="N707">
            <v>40.4</v>
          </cell>
        </row>
        <row r="708">
          <cell r="E708" t="str">
            <v>03/02/2021</v>
          </cell>
          <cell r="F708">
            <v>18.5</v>
          </cell>
          <cell r="I708" t="str">
            <v>02/09/2021</v>
          </cell>
          <cell r="J708">
            <v>39.1</v>
          </cell>
          <cell r="M708" t="str">
            <v>01/20/2021</v>
          </cell>
          <cell r="N708">
            <v>41.25</v>
          </cell>
        </row>
        <row r="709">
          <cell r="E709" t="str">
            <v>03/03/2021</v>
          </cell>
          <cell r="F709">
            <v>18.5</v>
          </cell>
          <cell r="I709" t="str">
            <v>02/10/2021</v>
          </cell>
          <cell r="J709">
            <v>39.1</v>
          </cell>
          <cell r="M709" t="str">
            <v>01/21/2021</v>
          </cell>
          <cell r="N709">
            <v>40.75</v>
          </cell>
        </row>
        <row r="710">
          <cell r="E710" t="str">
            <v>03/04/2021</v>
          </cell>
          <cell r="F710">
            <v>18.5</v>
          </cell>
          <cell r="I710" t="str">
            <v>02/11/2021</v>
          </cell>
          <cell r="J710">
            <v>39.1</v>
          </cell>
          <cell r="M710" t="str">
            <v>01/22/2021</v>
          </cell>
          <cell r="N710">
            <v>40.25</v>
          </cell>
        </row>
        <row r="711">
          <cell r="E711" t="str">
            <v>03/05/2021</v>
          </cell>
          <cell r="F711">
            <v>18.5</v>
          </cell>
          <cell r="I711" t="str">
            <v>02/12/2021</v>
          </cell>
          <cell r="J711">
            <v>39.1</v>
          </cell>
          <cell r="M711" t="str">
            <v>01/25/2021</v>
          </cell>
          <cell r="N711">
            <v>40.25</v>
          </cell>
        </row>
        <row r="712">
          <cell r="E712" t="str">
            <v>03/08/2021</v>
          </cell>
          <cell r="F712">
            <v>18.5</v>
          </cell>
          <cell r="I712" t="str">
            <v>02/15/2021</v>
          </cell>
          <cell r="J712">
            <v>39.200000000000003</v>
          </cell>
          <cell r="M712" t="str">
            <v>01/27/2021</v>
          </cell>
          <cell r="N712">
            <v>40.75</v>
          </cell>
        </row>
        <row r="713">
          <cell r="E713" t="str">
            <v>03/09/2021</v>
          </cell>
          <cell r="F713">
            <v>18.5</v>
          </cell>
          <cell r="I713" t="str">
            <v>02/16/2021</v>
          </cell>
          <cell r="J713">
            <v>39.200000000000003</v>
          </cell>
          <cell r="M713" t="str">
            <v>01/28/2021</v>
          </cell>
          <cell r="N713">
            <v>40</v>
          </cell>
        </row>
        <row r="714">
          <cell r="E714" t="str">
            <v>03/10/2021</v>
          </cell>
          <cell r="F714">
            <v>18.5</v>
          </cell>
          <cell r="I714" t="str">
            <v>02/17/2021</v>
          </cell>
          <cell r="J714">
            <v>39.200000000000003</v>
          </cell>
          <cell r="M714" t="str">
            <v>01/29/2021</v>
          </cell>
          <cell r="N714">
            <v>40</v>
          </cell>
        </row>
        <row r="715">
          <cell r="E715" t="str">
            <v>03/11/2021</v>
          </cell>
          <cell r="F715">
            <v>18.399999999999999</v>
          </cell>
          <cell r="I715" t="str">
            <v>02/18/2021</v>
          </cell>
          <cell r="J715">
            <v>39.200000000000003</v>
          </cell>
          <cell r="M715" t="str">
            <v>02/01/2021</v>
          </cell>
          <cell r="N715">
            <v>38</v>
          </cell>
        </row>
        <row r="716">
          <cell r="E716" t="str">
            <v>03/12/2021</v>
          </cell>
          <cell r="F716">
            <v>18.399999999999999</v>
          </cell>
          <cell r="I716" t="str">
            <v>02/19/2021</v>
          </cell>
          <cell r="J716">
            <v>39.200000000000003</v>
          </cell>
          <cell r="M716" t="str">
            <v>02/02/2021</v>
          </cell>
          <cell r="N716">
            <v>35.25</v>
          </cell>
        </row>
        <row r="717">
          <cell r="E717" t="str">
            <v>03/15/2021</v>
          </cell>
          <cell r="F717">
            <v>18.399999999999999</v>
          </cell>
          <cell r="I717" t="str">
            <v>02/22/2021</v>
          </cell>
          <cell r="J717">
            <v>39.299999999999997</v>
          </cell>
          <cell r="M717" t="str">
            <v>02/03/2021</v>
          </cell>
          <cell r="N717">
            <v>34.5</v>
          </cell>
        </row>
        <row r="718">
          <cell r="E718" t="str">
            <v>03/16/2021</v>
          </cell>
          <cell r="F718">
            <v>18.45</v>
          </cell>
          <cell r="I718" t="str">
            <v>02/23/2021</v>
          </cell>
          <cell r="J718">
            <v>39.200000000000003</v>
          </cell>
          <cell r="M718" t="str">
            <v>02/04/2021</v>
          </cell>
          <cell r="N718">
            <v>34.25</v>
          </cell>
        </row>
        <row r="719">
          <cell r="E719" t="str">
            <v>03/17/2021</v>
          </cell>
          <cell r="F719">
            <v>18.45</v>
          </cell>
          <cell r="I719" t="str">
            <v>02/24/2021</v>
          </cell>
          <cell r="J719">
            <v>39.200000000000003</v>
          </cell>
          <cell r="M719" t="str">
            <v>02/05/2021</v>
          </cell>
          <cell r="N719">
            <v>34.75</v>
          </cell>
        </row>
        <row r="720">
          <cell r="E720" t="str">
            <v>03/18/2021</v>
          </cell>
          <cell r="F720">
            <v>18.350000000000001</v>
          </cell>
          <cell r="I720" t="str">
            <v>02/25/2021</v>
          </cell>
          <cell r="J720">
            <v>39</v>
          </cell>
          <cell r="M720" t="str">
            <v>02/08/2021</v>
          </cell>
          <cell r="N720">
            <v>35.75</v>
          </cell>
        </row>
        <row r="721">
          <cell r="E721" t="str">
            <v>03/19/2021</v>
          </cell>
          <cell r="F721">
            <v>18.350000000000001</v>
          </cell>
          <cell r="I721" t="str">
            <v>02/26/2021</v>
          </cell>
          <cell r="J721">
            <v>39.020000000000003</v>
          </cell>
          <cell r="M721" t="str">
            <v>02/09/2021</v>
          </cell>
          <cell r="N721">
            <v>37.25</v>
          </cell>
        </row>
        <row r="722">
          <cell r="E722" t="str">
            <v>03/22/2021</v>
          </cell>
          <cell r="F722">
            <v>18.399999999999999</v>
          </cell>
          <cell r="I722" t="str">
            <v>03/01/2021</v>
          </cell>
          <cell r="J722">
            <v>39.049999999999997</v>
          </cell>
          <cell r="M722" t="str">
            <v>02/10/2021</v>
          </cell>
          <cell r="N722">
            <v>37.25</v>
          </cell>
        </row>
        <row r="723">
          <cell r="E723" t="str">
            <v>03/23/2021</v>
          </cell>
          <cell r="F723">
            <v>18.399999999999999</v>
          </cell>
          <cell r="I723" t="str">
            <v>03/02/2021</v>
          </cell>
          <cell r="J723">
            <v>38.92</v>
          </cell>
          <cell r="M723" t="str">
            <v>02/11/2021</v>
          </cell>
          <cell r="N723">
            <v>36.75</v>
          </cell>
        </row>
        <row r="724">
          <cell r="E724" t="str">
            <v>03/24/2021</v>
          </cell>
          <cell r="F724">
            <v>18.399999999999999</v>
          </cell>
          <cell r="I724" t="str">
            <v>03/03/2021</v>
          </cell>
          <cell r="J724">
            <v>39</v>
          </cell>
          <cell r="M724" t="str">
            <v>02/12/2021</v>
          </cell>
          <cell r="N724">
            <v>36.75</v>
          </cell>
        </row>
        <row r="725">
          <cell r="E725" t="str">
            <v>03/25/2021</v>
          </cell>
          <cell r="F725">
            <v>18.399999999999999</v>
          </cell>
          <cell r="I725" t="str">
            <v>03/04/2021</v>
          </cell>
          <cell r="J725">
            <v>38.799999999999997</v>
          </cell>
          <cell r="M725" t="str">
            <v>02/15/2021</v>
          </cell>
          <cell r="N725">
            <v>36</v>
          </cell>
        </row>
        <row r="726">
          <cell r="E726" t="str">
            <v>03/26/2021</v>
          </cell>
          <cell r="F726">
            <v>18.399999999999999</v>
          </cell>
          <cell r="I726" t="str">
            <v>03/05/2021</v>
          </cell>
          <cell r="J726">
            <v>38.9</v>
          </cell>
          <cell r="M726" t="str">
            <v>02/16/2021</v>
          </cell>
          <cell r="N726">
            <v>35.25</v>
          </cell>
        </row>
        <row r="727">
          <cell r="E727" t="str">
            <v>03/29/2021</v>
          </cell>
          <cell r="F727">
            <v>18.399999999999999</v>
          </cell>
          <cell r="I727" t="str">
            <v>03/08/2021</v>
          </cell>
          <cell r="J727">
            <v>38.97</v>
          </cell>
          <cell r="M727" t="str">
            <v>02/17/2021</v>
          </cell>
          <cell r="N727">
            <v>35.5</v>
          </cell>
        </row>
        <row r="728">
          <cell r="E728" t="str">
            <v>03/30/2021</v>
          </cell>
          <cell r="F728">
            <v>18.399999999999999</v>
          </cell>
          <cell r="I728" t="str">
            <v>03/09/2021</v>
          </cell>
          <cell r="J728">
            <v>38.9</v>
          </cell>
          <cell r="M728" t="str">
            <v>02/18/2021</v>
          </cell>
          <cell r="N728">
            <v>33.5</v>
          </cell>
        </row>
        <row r="729">
          <cell r="E729" t="str">
            <v>03/31/2021</v>
          </cell>
          <cell r="F729">
            <v>18.5</v>
          </cell>
          <cell r="I729" t="str">
            <v>03/10/2021</v>
          </cell>
          <cell r="J729">
            <v>38.9</v>
          </cell>
          <cell r="M729" t="str">
            <v>02/19/2021</v>
          </cell>
          <cell r="N729">
            <v>33.5</v>
          </cell>
        </row>
        <row r="730">
          <cell r="E730" t="str">
            <v>04/01/2021</v>
          </cell>
          <cell r="F730">
            <v>18.5</v>
          </cell>
          <cell r="I730" t="str">
            <v>03/11/2021</v>
          </cell>
          <cell r="J730">
            <v>38.75</v>
          </cell>
          <cell r="M730" t="str">
            <v>02/22/2021</v>
          </cell>
          <cell r="N730">
            <v>32.35</v>
          </cell>
        </row>
        <row r="731">
          <cell r="E731" t="str">
            <v>04/06/2021</v>
          </cell>
          <cell r="F731">
            <v>18.5</v>
          </cell>
          <cell r="I731" t="str">
            <v>03/12/2021</v>
          </cell>
          <cell r="J731">
            <v>38.700000000000003</v>
          </cell>
          <cell r="M731" t="str">
            <v>02/23/2021</v>
          </cell>
          <cell r="N731">
            <v>33</v>
          </cell>
        </row>
        <row r="732">
          <cell r="E732" t="str">
            <v>04/07/2021</v>
          </cell>
          <cell r="F732">
            <v>18.5</v>
          </cell>
          <cell r="I732" t="str">
            <v>03/15/2021</v>
          </cell>
          <cell r="J732">
            <v>38.700000000000003</v>
          </cell>
          <cell r="M732" t="str">
            <v>02/24/2021</v>
          </cell>
          <cell r="N732">
            <v>33</v>
          </cell>
        </row>
        <row r="733">
          <cell r="E733" t="str">
            <v>04/08/2021</v>
          </cell>
          <cell r="F733">
            <v>18.5</v>
          </cell>
          <cell r="I733" t="str">
            <v>03/16/2021</v>
          </cell>
          <cell r="J733">
            <v>38.700000000000003</v>
          </cell>
          <cell r="M733" t="str">
            <v>02/25/2021</v>
          </cell>
          <cell r="N733">
            <v>33</v>
          </cell>
        </row>
        <row r="734">
          <cell r="E734" t="str">
            <v>04/09/2021</v>
          </cell>
          <cell r="F734">
            <v>18.5</v>
          </cell>
          <cell r="I734" t="str">
            <v>03/17/2021</v>
          </cell>
          <cell r="J734">
            <v>37.25</v>
          </cell>
          <cell r="M734" t="str">
            <v>02/26/2021</v>
          </cell>
          <cell r="N734">
            <v>33.1</v>
          </cell>
        </row>
        <row r="735">
          <cell r="E735" t="str">
            <v>04/12/2021</v>
          </cell>
          <cell r="F735">
            <v>18.5</v>
          </cell>
          <cell r="I735" t="str">
            <v>03/18/2021</v>
          </cell>
          <cell r="J735">
            <v>37.25</v>
          </cell>
          <cell r="M735" t="str">
            <v>03/01/2021</v>
          </cell>
          <cell r="N735">
            <v>33.1</v>
          </cell>
        </row>
        <row r="736">
          <cell r="E736" t="str">
            <v>04/13/2021</v>
          </cell>
          <cell r="F736">
            <v>18.5</v>
          </cell>
          <cell r="I736" t="str">
            <v>03/19/2021</v>
          </cell>
          <cell r="J736">
            <v>37.25</v>
          </cell>
          <cell r="M736" t="str">
            <v>03/02/2021</v>
          </cell>
          <cell r="N736">
            <v>33.1</v>
          </cell>
        </row>
        <row r="737">
          <cell r="E737" t="str">
            <v>04/14/2021</v>
          </cell>
          <cell r="F737">
            <v>18.399999999999999</v>
          </cell>
          <cell r="I737" t="str">
            <v>03/22/2021</v>
          </cell>
          <cell r="J737">
            <v>37.07</v>
          </cell>
          <cell r="M737" t="str">
            <v>03/03/2021</v>
          </cell>
          <cell r="N737">
            <v>32.4</v>
          </cell>
        </row>
        <row r="738">
          <cell r="E738" t="str">
            <v>04/15/2021</v>
          </cell>
          <cell r="F738">
            <v>18.399999999999999</v>
          </cell>
          <cell r="I738" t="str">
            <v>03/23/2021</v>
          </cell>
          <cell r="J738">
            <v>36.950000000000003</v>
          </cell>
          <cell r="M738" t="str">
            <v>03/04/2021</v>
          </cell>
          <cell r="N738">
            <v>31.5</v>
          </cell>
        </row>
        <row r="739">
          <cell r="E739" t="str">
            <v>04/16/2021</v>
          </cell>
          <cell r="F739">
            <v>18.399999999999999</v>
          </cell>
          <cell r="I739" t="str">
            <v>03/24/2021</v>
          </cell>
          <cell r="J739">
            <v>37</v>
          </cell>
          <cell r="M739" t="str">
            <v>03/05/2021</v>
          </cell>
          <cell r="N739">
            <v>32</v>
          </cell>
        </row>
        <row r="740">
          <cell r="E740" t="str">
            <v>04/19/2021</v>
          </cell>
          <cell r="F740">
            <v>18.399999999999999</v>
          </cell>
          <cell r="I740" t="str">
            <v>03/25/2021</v>
          </cell>
          <cell r="J740">
            <v>37</v>
          </cell>
          <cell r="M740" t="str">
            <v>03/08/2021</v>
          </cell>
          <cell r="N740">
            <v>32</v>
          </cell>
        </row>
        <row r="741">
          <cell r="E741" t="str">
            <v>04/20/2021</v>
          </cell>
          <cell r="F741">
            <v>18.399999999999999</v>
          </cell>
          <cell r="I741" t="str">
            <v>03/26/2021</v>
          </cell>
          <cell r="J741">
            <v>37</v>
          </cell>
          <cell r="M741" t="str">
            <v>03/09/2021</v>
          </cell>
          <cell r="N741">
            <v>31.25</v>
          </cell>
        </row>
        <row r="742">
          <cell r="E742" t="str">
            <v>04/21/2021</v>
          </cell>
          <cell r="F742">
            <v>18.399999999999999</v>
          </cell>
          <cell r="I742" t="str">
            <v>03/29/2021</v>
          </cell>
          <cell r="J742">
            <v>37</v>
          </cell>
          <cell r="M742" t="str">
            <v>03/10/2021</v>
          </cell>
          <cell r="N742">
            <v>31.25</v>
          </cell>
        </row>
        <row r="743">
          <cell r="E743" t="str">
            <v>04/22/2021</v>
          </cell>
          <cell r="F743">
            <v>18.399999999999999</v>
          </cell>
          <cell r="I743" t="str">
            <v>03/30/2021</v>
          </cell>
          <cell r="J743">
            <v>36.9</v>
          </cell>
          <cell r="M743" t="str">
            <v>03/11/2021</v>
          </cell>
          <cell r="N743">
            <v>31.25</v>
          </cell>
        </row>
        <row r="744">
          <cell r="E744" t="str">
            <v>04/23/2021</v>
          </cell>
          <cell r="F744">
            <v>18.399999999999999</v>
          </cell>
          <cell r="I744" t="str">
            <v>03/31/2021</v>
          </cell>
          <cell r="J744">
            <v>36.9</v>
          </cell>
          <cell r="M744" t="str">
            <v>03/12/2021</v>
          </cell>
          <cell r="N744">
            <v>32</v>
          </cell>
        </row>
        <row r="745">
          <cell r="E745" t="str">
            <v>04/26/2021</v>
          </cell>
          <cell r="F745">
            <v>18.399999999999999</v>
          </cell>
          <cell r="I745" t="str">
            <v>04/01/2021</v>
          </cell>
          <cell r="J745">
            <v>37</v>
          </cell>
          <cell r="M745" t="str">
            <v>03/15/2021</v>
          </cell>
          <cell r="N745">
            <v>32</v>
          </cell>
        </row>
        <row r="746">
          <cell r="E746" t="str">
            <v>04/27/2021</v>
          </cell>
          <cell r="F746">
            <v>18.350000000000001</v>
          </cell>
          <cell r="I746" t="str">
            <v>04/06/2021</v>
          </cell>
          <cell r="J746">
            <v>37.020000000000003</v>
          </cell>
          <cell r="M746" t="str">
            <v>03/16/2021</v>
          </cell>
          <cell r="N746">
            <v>32.5</v>
          </cell>
        </row>
        <row r="747">
          <cell r="E747" t="str">
            <v>04/28/2021</v>
          </cell>
          <cell r="F747">
            <v>18.350000000000001</v>
          </cell>
          <cell r="I747" t="str">
            <v>04/07/2021</v>
          </cell>
          <cell r="J747">
            <v>36.950000000000003</v>
          </cell>
          <cell r="M747" t="str">
            <v>03/17/2021</v>
          </cell>
          <cell r="N747">
            <v>32.75</v>
          </cell>
        </row>
        <row r="748">
          <cell r="E748" t="str">
            <v>04/29/2021</v>
          </cell>
          <cell r="F748">
            <v>18.399999999999999</v>
          </cell>
          <cell r="I748" t="str">
            <v>04/08/2021</v>
          </cell>
          <cell r="J748">
            <v>37</v>
          </cell>
          <cell r="M748" t="str">
            <v>03/18/2021</v>
          </cell>
          <cell r="N748">
            <v>32.75</v>
          </cell>
        </row>
        <row r="749">
          <cell r="E749" t="str">
            <v>04/30/2021</v>
          </cell>
          <cell r="F749">
            <v>18.399999999999999</v>
          </cell>
          <cell r="I749" t="str">
            <v>04/09/2021</v>
          </cell>
          <cell r="J749">
            <v>37</v>
          </cell>
          <cell r="M749" t="str">
            <v>03/19/2021</v>
          </cell>
          <cell r="N749">
            <v>32.75</v>
          </cell>
        </row>
        <row r="750">
          <cell r="E750" t="str">
            <v>05/03/2021</v>
          </cell>
          <cell r="F750">
            <v>18.399999999999999</v>
          </cell>
          <cell r="I750" t="str">
            <v>04/12/2021</v>
          </cell>
          <cell r="J750">
            <v>37.15</v>
          </cell>
          <cell r="M750" t="str">
            <v>03/22/2021</v>
          </cell>
          <cell r="N750">
            <v>32.75</v>
          </cell>
        </row>
        <row r="751">
          <cell r="E751" t="str">
            <v>05/04/2021</v>
          </cell>
          <cell r="F751">
            <v>18.399999999999999</v>
          </cell>
          <cell r="I751" t="str">
            <v>04/13/2021</v>
          </cell>
          <cell r="J751">
            <v>37.25</v>
          </cell>
          <cell r="M751" t="str">
            <v>03/23/2021</v>
          </cell>
          <cell r="N751">
            <v>33.5</v>
          </cell>
        </row>
        <row r="752">
          <cell r="E752" t="str">
            <v>05/05/2021</v>
          </cell>
          <cell r="F752">
            <v>18.399999999999999</v>
          </cell>
          <cell r="I752" t="str">
            <v>04/14/2021</v>
          </cell>
          <cell r="J752">
            <v>37.299999999999997</v>
          </cell>
          <cell r="M752" t="str">
            <v>03/24/2021</v>
          </cell>
          <cell r="N752">
            <v>33.75</v>
          </cell>
        </row>
        <row r="753">
          <cell r="E753" t="str">
            <v>05/06/2021</v>
          </cell>
          <cell r="F753">
            <v>18.399999999999999</v>
          </cell>
          <cell r="I753" t="str">
            <v>04/15/2021</v>
          </cell>
          <cell r="J753">
            <v>37.299999999999997</v>
          </cell>
          <cell r="M753" t="str">
            <v>03/25/2021</v>
          </cell>
          <cell r="N753">
            <v>33.75</v>
          </cell>
        </row>
        <row r="754">
          <cell r="E754" t="str">
            <v>05/07/2021</v>
          </cell>
          <cell r="F754">
            <v>18.399999999999999</v>
          </cell>
          <cell r="I754" t="str">
            <v>04/16/2021</v>
          </cell>
          <cell r="J754">
            <v>37.32</v>
          </cell>
          <cell r="M754" t="str">
            <v>03/26/2021</v>
          </cell>
          <cell r="N754">
            <v>33.25</v>
          </cell>
        </row>
        <row r="755">
          <cell r="E755" t="str">
            <v>05/10/2021</v>
          </cell>
          <cell r="F755">
            <v>18.399999999999999</v>
          </cell>
          <cell r="I755" t="str">
            <v>04/19/2021</v>
          </cell>
          <cell r="J755">
            <v>37.299999999999997</v>
          </cell>
          <cell r="M755" t="str">
            <v>03/29/2021</v>
          </cell>
          <cell r="N755">
            <v>33.25</v>
          </cell>
        </row>
        <row r="756">
          <cell r="E756" t="str">
            <v>05/11/2021</v>
          </cell>
          <cell r="F756">
            <v>18.399999999999999</v>
          </cell>
          <cell r="I756" t="str">
            <v>04/20/2021</v>
          </cell>
          <cell r="J756">
            <v>37.299999999999997</v>
          </cell>
          <cell r="M756" t="str">
            <v>03/30/2021</v>
          </cell>
          <cell r="N756">
            <v>33.25</v>
          </cell>
        </row>
        <row r="757">
          <cell r="E757" t="str">
            <v>05/12/2021</v>
          </cell>
          <cell r="F757">
            <v>18.399999999999999</v>
          </cell>
          <cell r="I757" t="str">
            <v>04/21/2021</v>
          </cell>
          <cell r="J757">
            <v>37.299999999999997</v>
          </cell>
          <cell r="M757" t="str">
            <v>03/31/2021</v>
          </cell>
          <cell r="N757">
            <v>33</v>
          </cell>
        </row>
        <row r="758">
          <cell r="E758" t="str">
            <v>05/13/2021</v>
          </cell>
          <cell r="F758">
            <v>18.399999999999999</v>
          </cell>
          <cell r="I758" t="str">
            <v>04/22/2021</v>
          </cell>
          <cell r="J758">
            <v>37.5</v>
          </cell>
          <cell r="M758" t="str">
            <v>04/01/2021</v>
          </cell>
          <cell r="N758">
            <v>33</v>
          </cell>
        </row>
        <row r="759">
          <cell r="E759" t="str">
            <v>05/14/2021</v>
          </cell>
          <cell r="F759">
            <v>18.399999999999999</v>
          </cell>
          <cell r="I759" t="str">
            <v>04/23/2021</v>
          </cell>
          <cell r="J759">
            <v>37.6</v>
          </cell>
          <cell r="M759" t="str">
            <v>04/06/2021</v>
          </cell>
          <cell r="N759">
            <v>33</v>
          </cell>
        </row>
        <row r="760">
          <cell r="E760" t="str">
            <v>05/17/2021</v>
          </cell>
          <cell r="F760">
            <v>18.399999999999999</v>
          </cell>
          <cell r="I760" t="str">
            <v>04/27/2021</v>
          </cell>
          <cell r="J760">
            <v>37.549999999999997</v>
          </cell>
          <cell r="M760" t="str">
            <v>04/07/2021</v>
          </cell>
          <cell r="N760">
            <v>33</v>
          </cell>
        </row>
        <row r="761">
          <cell r="E761" t="str">
            <v>05/18/2021</v>
          </cell>
          <cell r="F761">
            <v>18.45</v>
          </cell>
          <cell r="I761" t="str">
            <v>04/28/2021</v>
          </cell>
          <cell r="J761">
            <v>37.450000000000003</v>
          </cell>
          <cell r="M761" t="str">
            <v>04/08/2021</v>
          </cell>
          <cell r="N761">
            <v>33.299999999999997</v>
          </cell>
        </row>
        <row r="762">
          <cell r="E762" t="str">
            <v>05/19/2021</v>
          </cell>
          <cell r="F762">
            <v>18.600000000000001</v>
          </cell>
          <cell r="I762" t="str">
            <v>04/29/2021</v>
          </cell>
          <cell r="J762">
            <v>37.47</v>
          </cell>
          <cell r="M762" t="str">
            <v>04/09/2021</v>
          </cell>
          <cell r="N762">
            <v>33.5</v>
          </cell>
        </row>
        <row r="763">
          <cell r="E763" t="str">
            <v>05/20/2021</v>
          </cell>
          <cell r="F763">
            <v>18.600000000000001</v>
          </cell>
          <cell r="I763" t="str">
            <v>04/30/2021</v>
          </cell>
          <cell r="J763">
            <v>37.520000000000003</v>
          </cell>
          <cell r="M763" t="str">
            <v>04/12/2021</v>
          </cell>
          <cell r="N763">
            <v>34.5</v>
          </cell>
        </row>
        <row r="764">
          <cell r="E764" t="str">
            <v>05/21/2021</v>
          </cell>
          <cell r="F764">
            <v>18.600000000000001</v>
          </cell>
          <cell r="I764" t="str">
            <v>05/03/2021</v>
          </cell>
          <cell r="J764">
            <v>37.5</v>
          </cell>
          <cell r="M764" t="str">
            <v>04/13/2021</v>
          </cell>
          <cell r="N764">
            <v>35</v>
          </cell>
        </row>
        <row r="765">
          <cell r="E765" t="str">
            <v>05/24/2021</v>
          </cell>
          <cell r="F765">
            <v>18.600000000000001</v>
          </cell>
          <cell r="I765" t="str">
            <v>05/04/2021</v>
          </cell>
          <cell r="J765">
            <v>37.5</v>
          </cell>
          <cell r="M765" t="str">
            <v>04/14/2021</v>
          </cell>
          <cell r="N765">
            <v>35</v>
          </cell>
        </row>
        <row r="766">
          <cell r="E766" t="str">
            <v>05/25/2021</v>
          </cell>
          <cell r="F766">
            <v>18.600000000000001</v>
          </cell>
          <cell r="I766" t="str">
            <v>05/05/2021</v>
          </cell>
          <cell r="J766">
            <v>37.450000000000003</v>
          </cell>
          <cell r="M766" t="str">
            <v>04/15/2021</v>
          </cell>
          <cell r="N766">
            <v>35.15</v>
          </cell>
        </row>
        <row r="767">
          <cell r="E767" t="str">
            <v>05/26/2021</v>
          </cell>
          <cell r="F767">
            <v>18.600000000000001</v>
          </cell>
          <cell r="I767" t="str">
            <v>05/06/2021</v>
          </cell>
          <cell r="J767">
            <v>37.4</v>
          </cell>
          <cell r="M767" t="str">
            <v>04/16/2021</v>
          </cell>
          <cell r="N767">
            <v>35.25</v>
          </cell>
        </row>
        <row r="768">
          <cell r="E768" t="str">
            <v>05/27/2021</v>
          </cell>
          <cell r="F768">
            <v>18.600000000000001</v>
          </cell>
          <cell r="I768" t="str">
            <v>05/07/2021</v>
          </cell>
          <cell r="J768">
            <v>37.4</v>
          </cell>
          <cell r="M768" t="str">
            <v>04/19/2021</v>
          </cell>
          <cell r="N768">
            <v>34</v>
          </cell>
        </row>
        <row r="769">
          <cell r="E769" t="str">
            <v>05/28/2021</v>
          </cell>
          <cell r="F769">
            <v>18.600000000000001</v>
          </cell>
          <cell r="I769" t="str">
            <v>05/10/2021</v>
          </cell>
          <cell r="J769">
            <v>37.35</v>
          </cell>
          <cell r="M769" t="str">
            <v>04/20/2021</v>
          </cell>
          <cell r="N769">
            <v>33.25</v>
          </cell>
        </row>
        <row r="770">
          <cell r="E770" t="str">
            <v>05/31/2021</v>
          </cell>
          <cell r="F770">
            <v>18.600000000000001</v>
          </cell>
          <cell r="I770" t="str">
            <v>05/11/2021</v>
          </cell>
          <cell r="J770">
            <v>37.25</v>
          </cell>
          <cell r="M770" t="str">
            <v>04/21/2021</v>
          </cell>
          <cell r="N770">
            <v>33.75</v>
          </cell>
        </row>
        <row r="771">
          <cell r="E771" t="str">
            <v>06/01/2021</v>
          </cell>
          <cell r="F771">
            <v>18.600000000000001</v>
          </cell>
          <cell r="I771" t="str">
            <v>05/12/2021</v>
          </cell>
          <cell r="J771">
            <v>37.200000000000003</v>
          </cell>
          <cell r="M771" t="str">
            <v>04/22/2021</v>
          </cell>
          <cell r="N771">
            <v>34</v>
          </cell>
        </row>
        <row r="772">
          <cell r="E772" t="str">
            <v>06/02/2021</v>
          </cell>
          <cell r="F772">
            <v>18.600000000000001</v>
          </cell>
          <cell r="I772" t="str">
            <v>05/13/2021</v>
          </cell>
          <cell r="J772">
            <v>37</v>
          </cell>
          <cell r="M772" t="str">
            <v>04/23/2021</v>
          </cell>
          <cell r="N772">
            <v>34</v>
          </cell>
        </row>
        <row r="773">
          <cell r="E773" t="str">
            <v>06/03/2021</v>
          </cell>
          <cell r="F773">
            <v>18.600000000000001</v>
          </cell>
          <cell r="I773" t="str">
            <v>05/14/2021</v>
          </cell>
          <cell r="J773">
            <v>37</v>
          </cell>
          <cell r="M773" t="str">
            <v>04/26/2021</v>
          </cell>
          <cell r="N773">
            <v>34</v>
          </cell>
        </row>
        <row r="774">
          <cell r="E774" t="str">
            <v>06/04/2021</v>
          </cell>
          <cell r="F774">
            <v>18.600000000000001</v>
          </cell>
          <cell r="I774" t="str">
            <v>05/17/2021</v>
          </cell>
          <cell r="J774">
            <v>37.25</v>
          </cell>
          <cell r="M774" t="str">
            <v>04/27/2021</v>
          </cell>
          <cell r="N774">
            <v>34.15</v>
          </cell>
        </row>
        <row r="775">
          <cell r="E775" t="str">
            <v>06/07/2021</v>
          </cell>
          <cell r="F775">
            <v>18.600000000000001</v>
          </cell>
          <cell r="I775" t="str">
            <v>05/18/2021</v>
          </cell>
          <cell r="J775">
            <v>37.07</v>
          </cell>
          <cell r="M775" t="str">
            <v>04/28/2021</v>
          </cell>
          <cell r="N775">
            <v>34</v>
          </cell>
        </row>
        <row r="776">
          <cell r="E776" t="str">
            <v>06/08/2021</v>
          </cell>
          <cell r="F776">
            <v>18.7</v>
          </cell>
          <cell r="I776" t="str">
            <v>05/19/2021</v>
          </cell>
          <cell r="J776">
            <v>36.97</v>
          </cell>
          <cell r="M776" t="str">
            <v>04/29/2021</v>
          </cell>
          <cell r="N776">
            <v>34</v>
          </cell>
        </row>
        <row r="777">
          <cell r="E777" t="str">
            <v>06/09/2021</v>
          </cell>
          <cell r="F777">
            <v>19</v>
          </cell>
          <cell r="I777" t="str">
            <v>05/20/2021</v>
          </cell>
          <cell r="J777">
            <v>37.049999999999997</v>
          </cell>
          <cell r="M777" t="str">
            <v>04/30/2021</v>
          </cell>
          <cell r="N777">
            <v>35</v>
          </cell>
        </row>
        <row r="778">
          <cell r="E778" t="str">
            <v>06/10/2021</v>
          </cell>
          <cell r="F778">
            <v>19</v>
          </cell>
          <cell r="I778" t="str">
            <v>05/21/2021</v>
          </cell>
          <cell r="J778">
            <v>37.049999999999997</v>
          </cell>
          <cell r="M778" t="str">
            <v>05/03/2021</v>
          </cell>
          <cell r="N778">
            <v>35.799999999999997</v>
          </cell>
        </row>
        <row r="779">
          <cell r="E779" t="str">
            <v>06/11/2021</v>
          </cell>
          <cell r="F779">
            <v>19</v>
          </cell>
          <cell r="I779" t="str">
            <v>05/24/2021</v>
          </cell>
          <cell r="J779">
            <v>36.549999999999997</v>
          </cell>
          <cell r="M779" t="str">
            <v>05/04/2021</v>
          </cell>
          <cell r="N779">
            <v>35.75</v>
          </cell>
        </row>
        <row r="780">
          <cell r="E780" t="str">
            <v>06/14/2021</v>
          </cell>
          <cell r="F780">
            <v>19</v>
          </cell>
          <cell r="I780" t="str">
            <v>05/25/2021</v>
          </cell>
          <cell r="J780">
            <v>36.65</v>
          </cell>
          <cell r="M780" t="str">
            <v>05/05/2021</v>
          </cell>
          <cell r="N780">
            <v>35.85</v>
          </cell>
        </row>
        <row r="781">
          <cell r="E781" t="str">
            <v>06/15/2021</v>
          </cell>
          <cell r="F781">
            <v>19</v>
          </cell>
          <cell r="I781" t="str">
            <v>05/26/2021</v>
          </cell>
          <cell r="J781">
            <v>36.75</v>
          </cell>
          <cell r="M781" t="str">
            <v>05/06/2021</v>
          </cell>
          <cell r="N781">
            <v>35.85</v>
          </cell>
        </row>
        <row r="782">
          <cell r="E782" t="str">
            <v>06/16/2021</v>
          </cell>
          <cell r="F782">
            <v>19</v>
          </cell>
          <cell r="I782" t="str">
            <v>05/27/2021</v>
          </cell>
          <cell r="J782">
            <v>37.049999999999997</v>
          </cell>
          <cell r="M782" t="str">
            <v>05/07/2021</v>
          </cell>
          <cell r="N782">
            <v>35.799999999999997</v>
          </cell>
        </row>
        <row r="783">
          <cell r="E783" t="str">
            <v>06/17/2021</v>
          </cell>
          <cell r="F783">
            <v>19.149999999999999</v>
          </cell>
          <cell r="I783" t="str">
            <v>05/28/2021</v>
          </cell>
          <cell r="J783">
            <v>37</v>
          </cell>
          <cell r="M783" t="str">
            <v>05/10/2021</v>
          </cell>
          <cell r="N783">
            <v>35.5</v>
          </cell>
        </row>
        <row r="784">
          <cell r="E784" t="str">
            <v>06/18/2021</v>
          </cell>
          <cell r="F784">
            <v>19.149999999999999</v>
          </cell>
          <cell r="I784" t="str">
            <v>05/31/2021</v>
          </cell>
          <cell r="J784">
            <v>37</v>
          </cell>
          <cell r="M784" t="str">
            <v>05/11/2021</v>
          </cell>
          <cell r="N784">
            <v>35.5</v>
          </cell>
        </row>
        <row r="785">
          <cell r="E785" t="str">
            <v>06/21/2021</v>
          </cell>
          <cell r="F785">
            <v>19.3</v>
          </cell>
          <cell r="I785" t="str">
            <v>06/01/2021</v>
          </cell>
          <cell r="J785">
            <v>37.4</v>
          </cell>
          <cell r="M785" t="str">
            <v>05/12/2021</v>
          </cell>
          <cell r="N785">
            <v>36</v>
          </cell>
        </row>
        <row r="786">
          <cell r="E786" t="str">
            <v>06/22/2021</v>
          </cell>
          <cell r="F786">
            <v>19.3</v>
          </cell>
          <cell r="I786" t="str">
            <v>06/02/2021</v>
          </cell>
          <cell r="J786">
            <v>37.6</v>
          </cell>
          <cell r="M786" t="str">
            <v>05/13/2021</v>
          </cell>
          <cell r="N786">
            <v>35.5</v>
          </cell>
        </row>
        <row r="787">
          <cell r="E787" t="str">
            <v>06/23/2021</v>
          </cell>
          <cell r="F787">
            <v>19.3</v>
          </cell>
          <cell r="I787" t="str">
            <v>06/03/2021</v>
          </cell>
          <cell r="J787">
            <v>37.9</v>
          </cell>
          <cell r="M787" t="str">
            <v>05/14/2021</v>
          </cell>
          <cell r="N787">
            <v>35.5</v>
          </cell>
        </row>
        <row r="788">
          <cell r="E788" t="str">
            <v>06/24/2021</v>
          </cell>
          <cell r="F788">
            <v>19.3</v>
          </cell>
          <cell r="I788" t="str">
            <v>06/04/2021</v>
          </cell>
          <cell r="J788">
            <v>38.1</v>
          </cell>
          <cell r="M788" t="str">
            <v>05/17/2021</v>
          </cell>
          <cell r="N788">
            <v>35.5</v>
          </cell>
        </row>
        <row r="789">
          <cell r="E789" t="str">
            <v>06/25/2021</v>
          </cell>
          <cell r="F789">
            <v>19.3</v>
          </cell>
          <cell r="I789" t="str">
            <v>06/08/2021</v>
          </cell>
          <cell r="J789">
            <v>39.200000000000003</v>
          </cell>
          <cell r="M789" t="str">
            <v>05/18/2021</v>
          </cell>
          <cell r="N789">
            <v>35.25</v>
          </cell>
        </row>
        <row r="790">
          <cell r="E790" t="str">
            <v>06/28/2021</v>
          </cell>
          <cell r="F790">
            <v>19.3</v>
          </cell>
          <cell r="I790" t="str">
            <v>06/09/2021</v>
          </cell>
          <cell r="J790">
            <v>40.15</v>
          </cell>
          <cell r="M790" t="str">
            <v>05/19/2021</v>
          </cell>
          <cell r="N790">
            <v>35</v>
          </cell>
        </row>
        <row r="791">
          <cell r="E791" t="str">
            <v>06/29/2021</v>
          </cell>
          <cell r="F791">
            <v>19.3</v>
          </cell>
          <cell r="I791" t="str">
            <v>06/10/2021</v>
          </cell>
          <cell r="J791">
            <v>40.15</v>
          </cell>
          <cell r="M791" t="str">
            <v>05/20/2021</v>
          </cell>
          <cell r="N791">
            <v>35</v>
          </cell>
        </row>
        <row r="792">
          <cell r="E792" t="str">
            <v>06/30/2021</v>
          </cell>
          <cell r="F792">
            <v>19.3</v>
          </cell>
          <cell r="I792" t="str">
            <v>06/11/2021</v>
          </cell>
          <cell r="J792">
            <v>40.35</v>
          </cell>
          <cell r="M792" t="str">
            <v>05/21/2021</v>
          </cell>
          <cell r="N792">
            <v>35.299999999999997</v>
          </cell>
        </row>
        <row r="793">
          <cell r="E793" t="str">
            <v>07/01/2021</v>
          </cell>
          <cell r="F793">
            <v>19.3</v>
          </cell>
          <cell r="I793" t="str">
            <v>06/14/2021</v>
          </cell>
          <cell r="J793">
            <v>40.6</v>
          </cell>
          <cell r="M793" t="str">
            <v>05/24/2021</v>
          </cell>
          <cell r="N793">
            <v>35.299999999999997</v>
          </cell>
        </row>
        <row r="794">
          <cell r="E794" t="str">
            <v>07/02/2021</v>
          </cell>
          <cell r="F794">
            <v>20</v>
          </cell>
          <cell r="I794" t="str">
            <v>06/15/2021</v>
          </cell>
          <cell r="J794">
            <v>40.85</v>
          </cell>
          <cell r="M794" t="str">
            <v>05/25/2021</v>
          </cell>
          <cell r="N794">
            <v>35.299999999999997</v>
          </cell>
        </row>
        <row r="795">
          <cell r="E795" t="str">
            <v>07/05/2021</v>
          </cell>
          <cell r="F795">
            <v>20</v>
          </cell>
          <cell r="I795" t="str">
            <v>06/16/2021</v>
          </cell>
          <cell r="J795">
            <v>41.2</v>
          </cell>
          <cell r="M795" t="str">
            <v>05/26/2021</v>
          </cell>
          <cell r="N795">
            <v>34.75</v>
          </cell>
        </row>
        <row r="796">
          <cell r="E796" t="str">
            <v>07/06/2021</v>
          </cell>
          <cell r="F796">
            <v>20.100000000000001</v>
          </cell>
          <cell r="I796" t="str">
            <v>06/17/2021</v>
          </cell>
          <cell r="J796">
            <v>41.3</v>
          </cell>
          <cell r="M796" t="str">
            <v>05/27/2021</v>
          </cell>
          <cell r="N796">
            <v>34.75</v>
          </cell>
        </row>
        <row r="797">
          <cell r="E797" t="str">
            <v>07/07/2021</v>
          </cell>
          <cell r="F797">
            <v>20.25</v>
          </cell>
          <cell r="I797" t="str">
            <v>06/18/2021</v>
          </cell>
          <cell r="J797">
            <v>41.05</v>
          </cell>
          <cell r="M797" t="str">
            <v>05/28/2021</v>
          </cell>
          <cell r="N797">
            <v>35</v>
          </cell>
        </row>
        <row r="798">
          <cell r="E798" t="str">
            <v>07/08/2021</v>
          </cell>
          <cell r="F798">
            <v>20.25</v>
          </cell>
          <cell r="I798" t="str">
            <v>06/21/2021</v>
          </cell>
          <cell r="J798">
            <v>40.97</v>
          </cell>
          <cell r="M798" t="str">
            <v>05/31/2021</v>
          </cell>
          <cell r="N798">
            <v>35.25</v>
          </cell>
        </row>
        <row r="799">
          <cell r="E799" t="str">
            <v>07/09/2021</v>
          </cell>
          <cell r="F799">
            <v>20.25</v>
          </cell>
          <cell r="I799" t="str">
            <v>06/22/2021</v>
          </cell>
          <cell r="J799">
            <v>40.9</v>
          </cell>
          <cell r="M799" t="str">
            <v>06/01/2021</v>
          </cell>
          <cell r="N799">
            <v>34.75</v>
          </cell>
        </row>
        <row r="800">
          <cell r="E800" t="str">
            <v>07/12/2021</v>
          </cell>
          <cell r="F800">
            <v>20.25</v>
          </cell>
          <cell r="I800" t="str">
            <v>06/23/2021</v>
          </cell>
          <cell r="J800">
            <v>43.25</v>
          </cell>
          <cell r="M800" t="str">
            <v>06/02/2021</v>
          </cell>
          <cell r="N800">
            <v>35.15</v>
          </cell>
        </row>
        <row r="801">
          <cell r="E801" t="str">
            <v>07/13/2021</v>
          </cell>
          <cell r="F801">
            <v>20.25</v>
          </cell>
          <cell r="I801" t="str">
            <v>06/24/2021</v>
          </cell>
          <cell r="J801">
            <v>43.6</v>
          </cell>
          <cell r="M801" t="str">
            <v>06/03/2021</v>
          </cell>
          <cell r="N801">
            <v>35.15</v>
          </cell>
        </row>
        <row r="802">
          <cell r="E802" t="str">
            <v>07/14/2021</v>
          </cell>
          <cell r="F802">
            <v>20.25</v>
          </cell>
          <cell r="I802" t="str">
            <v>06/25/2021</v>
          </cell>
          <cell r="J802">
            <v>43.1</v>
          </cell>
          <cell r="M802" t="str">
            <v>06/04/2021</v>
          </cell>
          <cell r="N802">
            <v>35.15</v>
          </cell>
        </row>
        <row r="803">
          <cell r="E803" t="str">
            <v>07/15/2021</v>
          </cell>
          <cell r="F803">
            <v>20.25</v>
          </cell>
          <cell r="I803" t="str">
            <v>06/28/2021</v>
          </cell>
          <cell r="J803">
            <v>43.35</v>
          </cell>
          <cell r="M803" t="str">
            <v>06/07/2021</v>
          </cell>
          <cell r="N803">
            <v>35.15</v>
          </cell>
        </row>
        <row r="804">
          <cell r="E804" t="str">
            <v>07/16/2021</v>
          </cell>
          <cell r="F804">
            <v>21</v>
          </cell>
          <cell r="I804" t="str">
            <v>06/29/2021</v>
          </cell>
          <cell r="J804">
            <v>43.45</v>
          </cell>
          <cell r="M804" t="str">
            <v>06/08/2021</v>
          </cell>
          <cell r="N804">
            <v>35</v>
          </cell>
        </row>
        <row r="805">
          <cell r="E805" t="str">
            <v>07/19/2021</v>
          </cell>
          <cell r="F805">
            <v>21.2</v>
          </cell>
          <cell r="I805" t="str">
            <v>06/30/2021</v>
          </cell>
          <cell r="J805">
            <v>43.47</v>
          </cell>
          <cell r="M805" t="str">
            <v>06/09/2021</v>
          </cell>
          <cell r="N805">
            <v>34.75</v>
          </cell>
        </row>
        <row r="806">
          <cell r="E806" t="str">
            <v>07/20/2021</v>
          </cell>
          <cell r="F806">
            <v>21.5</v>
          </cell>
          <cell r="I806" t="str">
            <v>07/01/2021</v>
          </cell>
          <cell r="J806">
            <v>44</v>
          </cell>
          <cell r="M806" t="str">
            <v>06/10/2021</v>
          </cell>
          <cell r="N806">
            <v>35</v>
          </cell>
        </row>
        <row r="807">
          <cell r="E807" t="str">
            <v>07/21/2021</v>
          </cell>
          <cell r="F807">
            <v>21.5</v>
          </cell>
          <cell r="I807" t="str">
            <v>07/02/2021</v>
          </cell>
          <cell r="J807">
            <v>44.35</v>
          </cell>
          <cell r="M807" t="str">
            <v>06/11/2021</v>
          </cell>
          <cell r="N807">
            <v>34.75</v>
          </cell>
        </row>
        <row r="808">
          <cell r="E808" t="str">
            <v>07/22/2021</v>
          </cell>
          <cell r="F808">
            <v>21.6</v>
          </cell>
          <cell r="I808" t="str">
            <v>07/05/2021</v>
          </cell>
          <cell r="J808">
            <v>44.75</v>
          </cell>
          <cell r="M808" t="str">
            <v>06/15/2021</v>
          </cell>
          <cell r="N808">
            <v>34.25</v>
          </cell>
        </row>
        <row r="809">
          <cell r="E809" t="str">
            <v>07/26/2021</v>
          </cell>
          <cell r="F809">
            <v>21.6</v>
          </cell>
          <cell r="I809" t="str">
            <v>07/06/2021</v>
          </cell>
          <cell r="J809">
            <v>45.25</v>
          </cell>
          <cell r="M809" t="str">
            <v>06/16/2021</v>
          </cell>
          <cell r="N809">
            <v>33.5</v>
          </cell>
        </row>
        <row r="810">
          <cell r="E810" t="str">
            <v>07/27/2021</v>
          </cell>
          <cell r="F810">
            <v>21.6</v>
          </cell>
          <cell r="I810" t="str">
            <v>07/07/2021</v>
          </cell>
          <cell r="J810">
            <v>46</v>
          </cell>
          <cell r="M810" t="str">
            <v>06/17/2021</v>
          </cell>
          <cell r="N810">
            <v>33.5</v>
          </cell>
        </row>
        <row r="811">
          <cell r="E811" t="str">
            <v>07/28/2021</v>
          </cell>
          <cell r="F811">
            <v>21.6</v>
          </cell>
          <cell r="I811" t="str">
            <v>07/08/2021</v>
          </cell>
          <cell r="J811">
            <v>47.5</v>
          </cell>
          <cell r="M811" t="str">
            <v>06/18/2021</v>
          </cell>
          <cell r="N811">
            <v>33</v>
          </cell>
        </row>
        <row r="812">
          <cell r="E812" t="str">
            <v>07/29/2021</v>
          </cell>
          <cell r="F812">
            <v>21.6</v>
          </cell>
          <cell r="I812" t="str">
            <v>07/09/2021</v>
          </cell>
          <cell r="J812">
            <v>47.8</v>
          </cell>
          <cell r="M812" t="str">
            <v>06/21/2021</v>
          </cell>
          <cell r="N812">
            <v>32.75</v>
          </cell>
        </row>
        <row r="813">
          <cell r="E813" t="str">
            <v>07/30/2021</v>
          </cell>
          <cell r="F813">
            <v>22</v>
          </cell>
          <cell r="I813" t="str">
            <v>07/12/2021</v>
          </cell>
          <cell r="J813">
            <v>48.05</v>
          </cell>
          <cell r="M813" t="str">
            <v>06/22/2021</v>
          </cell>
          <cell r="N813">
            <v>32.799999999999997</v>
          </cell>
        </row>
        <row r="814">
          <cell r="E814" t="str">
            <v>08/02/2021</v>
          </cell>
          <cell r="F814">
            <v>22</v>
          </cell>
          <cell r="I814" t="str">
            <v>07/13/2021</v>
          </cell>
          <cell r="J814">
            <v>47.7</v>
          </cell>
          <cell r="M814" t="str">
            <v>06/23/2021</v>
          </cell>
          <cell r="N814">
            <v>32.75</v>
          </cell>
        </row>
        <row r="815">
          <cell r="E815" t="str">
            <v>08/03/2021</v>
          </cell>
          <cell r="F815">
            <v>22.1</v>
          </cell>
          <cell r="I815" t="str">
            <v>07/14/2021</v>
          </cell>
          <cell r="J815">
            <v>47.3</v>
          </cell>
          <cell r="M815" t="str">
            <v>06/24/2021</v>
          </cell>
          <cell r="N815">
            <v>33.15</v>
          </cell>
        </row>
        <row r="816">
          <cell r="E816" t="str">
            <v>08/04/2021</v>
          </cell>
          <cell r="F816">
            <v>22.1</v>
          </cell>
          <cell r="I816" t="str">
            <v>07/15/2021</v>
          </cell>
          <cell r="J816">
            <v>47.55</v>
          </cell>
          <cell r="M816" t="str">
            <v>06/25/2021</v>
          </cell>
          <cell r="N816">
            <v>33.25</v>
          </cell>
        </row>
        <row r="817">
          <cell r="E817" t="str">
            <v>08/05/2021</v>
          </cell>
          <cell r="F817">
            <v>22.1</v>
          </cell>
          <cell r="I817" t="str">
            <v>07/16/2021</v>
          </cell>
          <cell r="J817">
            <v>47.8</v>
          </cell>
          <cell r="M817" t="str">
            <v>06/28/2021</v>
          </cell>
          <cell r="N817">
            <v>33.25</v>
          </cell>
        </row>
        <row r="818">
          <cell r="E818" t="str">
            <v>08/06/2021</v>
          </cell>
          <cell r="F818">
            <v>22.1</v>
          </cell>
          <cell r="I818" t="str">
            <v>07/19/2021</v>
          </cell>
          <cell r="J818">
            <v>47.9</v>
          </cell>
          <cell r="M818" t="str">
            <v>06/29/2021</v>
          </cell>
          <cell r="N818">
            <v>33.25</v>
          </cell>
        </row>
        <row r="819">
          <cell r="E819" t="str">
            <v>08/09/2021</v>
          </cell>
          <cell r="F819">
            <v>22.1</v>
          </cell>
          <cell r="I819" t="str">
            <v>07/20/2021</v>
          </cell>
          <cell r="J819">
            <v>47.82</v>
          </cell>
          <cell r="M819" t="str">
            <v>06/30/2021</v>
          </cell>
          <cell r="N819">
            <v>33.25</v>
          </cell>
        </row>
        <row r="820">
          <cell r="E820" t="str">
            <v>08/10/2021</v>
          </cell>
          <cell r="F820">
            <v>22.1</v>
          </cell>
          <cell r="I820" t="str">
            <v>07/21/2021</v>
          </cell>
          <cell r="J820">
            <v>47.97</v>
          </cell>
          <cell r="M820" t="str">
            <v>07/01/2021</v>
          </cell>
          <cell r="N820">
            <v>33.25</v>
          </cell>
        </row>
        <row r="821">
          <cell r="E821" t="str">
            <v>08/11/2021</v>
          </cell>
          <cell r="F821">
            <v>22.35</v>
          </cell>
          <cell r="I821" t="str">
            <v>07/22/2021</v>
          </cell>
          <cell r="J821">
            <v>48.1</v>
          </cell>
          <cell r="M821" t="str">
            <v>07/02/2021</v>
          </cell>
          <cell r="N821">
            <v>33.25</v>
          </cell>
        </row>
        <row r="822">
          <cell r="E822" t="str">
            <v>08/12/2021</v>
          </cell>
          <cell r="F822">
            <v>22.35</v>
          </cell>
          <cell r="I822" t="str">
            <v>07/23/2021</v>
          </cell>
          <cell r="J822">
            <v>48.12</v>
          </cell>
          <cell r="M822" t="str">
            <v>07/05/2021</v>
          </cell>
          <cell r="N822">
            <v>33.25</v>
          </cell>
        </row>
        <row r="823">
          <cell r="E823" t="str">
            <v>08/13/2021</v>
          </cell>
          <cell r="F823">
            <v>22.4</v>
          </cell>
          <cell r="I823" t="str">
            <v>07/26/2021</v>
          </cell>
          <cell r="J823">
            <v>48.05</v>
          </cell>
          <cell r="M823" t="str">
            <v>07/06/2021</v>
          </cell>
          <cell r="N823">
            <v>33.25</v>
          </cell>
        </row>
        <row r="824">
          <cell r="E824" t="str">
            <v>08/16/2021</v>
          </cell>
          <cell r="F824">
            <v>22.4</v>
          </cell>
          <cell r="I824" t="str">
            <v>07/27/2021</v>
          </cell>
          <cell r="J824">
            <v>48.5</v>
          </cell>
          <cell r="M824" t="str">
            <v>07/07/2021</v>
          </cell>
          <cell r="N824">
            <v>34</v>
          </cell>
        </row>
        <row r="825">
          <cell r="E825" t="str">
            <v>08/17/2021</v>
          </cell>
          <cell r="F825">
            <v>22.4</v>
          </cell>
          <cell r="I825" t="str">
            <v>07/28/2021</v>
          </cell>
          <cell r="J825">
            <v>48.6</v>
          </cell>
          <cell r="M825" t="str">
            <v>07/08/2021</v>
          </cell>
          <cell r="N825">
            <v>34.5</v>
          </cell>
        </row>
        <row r="826">
          <cell r="E826" t="str">
            <v>08/18/2021</v>
          </cell>
          <cell r="F826">
            <v>22.6</v>
          </cell>
          <cell r="I826" t="str">
            <v>07/29/2021</v>
          </cell>
          <cell r="J826">
            <v>48.6</v>
          </cell>
          <cell r="M826" t="str">
            <v>07/09/2021</v>
          </cell>
          <cell r="N826">
            <v>34</v>
          </cell>
        </row>
        <row r="827">
          <cell r="E827" t="str">
            <v>08/19/2021</v>
          </cell>
          <cell r="F827">
            <v>23</v>
          </cell>
          <cell r="I827" t="str">
            <v>07/30/2021</v>
          </cell>
          <cell r="J827">
            <v>48.6</v>
          </cell>
          <cell r="M827" t="str">
            <v>07/12/2021</v>
          </cell>
          <cell r="N827">
            <v>34</v>
          </cell>
        </row>
        <row r="828">
          <cell r="E828" t="str">
            <v>08/20/2021</v>
          </cell>
          <cell r="F828">
            <v>23</v>
          </cell>
          <cell r="I828" t="str">
            <v>08/02/2021</v>
          </cell>
          <cell r="J828">
            <v>48.6</v>
          </cell>
          <cell r="M828" t="str">
            <v>07/13/2021</v>
          </cell>
          <cell r="N828">
            <v>34</v>
          </cell>
        </row>
        <row r="829">
          <cell r="E829" t="str">
            <v>08/23/2021</v>
          </cell>
          <cell r="F829">
            <v>23</v>
          </cell>
          <cell r="I829" t="str">
            <v>08/03/2021</v>
          </cell>
          <cell r="J829">
            <v>48.8</v>
          </cell>
          <cell r="M829" t="str">
            <v>07/14/2021</v>
          </cell>
          <cell r="N829">
            <v>34.5</v>
          </cell>
        </row>
        <row r="830">
          <cell r="E830" t="str">
            <v>08/24/2021</v>
          </cell>
          <cell r="F830">
            <v>23.1</v>
          </cell>
          <cell r="I830" t="str">
            <v>08/04/2021</v>
          </cell>
          <cell r="J830">
            <v>49</v>
          </cell>
          <cell r="M830" t="str">
            <v>07/15/2021</v>
          </cell>
          <cell r="N830">
            <v>34.5</v>
          </cell>
        </row>
        <row r="831">
          <cell r="E831" t="str">
            <v>08/25/2021</v>
          </cell>
          <cell r="F831">
            <v>23.1</v>
          </cell>
          <cell r="I831" t="str">
            <v>08/05/2021</v>
          </cell>
          <cell r="J831">
            <v>49.1</v>
          </cell>
          <cell r="M831" t="str">
            <v>07/16/2021</v>
          </cell>
          <cell r="N831">
            <v>34.5</v>
          </cell>
        </row>
        <row r="832">
          <cell r="E832" t="str">
            <v>08/26/2021</v>
          </cell>
          <cell r="F832">
            <v>23.1</v>
          </cell>
          <cell r="I832" t="str">
            <v>08/06/2021</v>
          </cell>
          <cell r="J832">
            <v>49.15</v>
          </cell>
          <cell r="M832" t="str">
            <v>07/19/2021</v>
          </cell>
          <cell r="N832">
            <v>34.75</v>
          </cell>
        </row>
        <row r="833">
          <cell r="E833" t="str">
            <v>08/27/2021</v>
          </cell>
          <cell r="F833">
            <v>23.1</v>
          </cell>
          <cell r="I833" t="str">
            <v>08/09/2021</v>
          </cell>
          <cell r="J833">
            <v>49.25</v>
          </cell>
          <cell r="M833" t="str">
            <v>07/20/2021</v>
          </cell>
          <cell r="N833">
            <v>34.75</v>
          </cell>
        </row>
        <row r="834">
          <cell r="E834" t="str">
            <v>08/30/2021</v>
          </cell>
          <cell r="F834">
            <v>23.1</v>
          </cell>
          <cell r="I834" t="str">
            <v>08/10/2021</v>
          </cell>
          <cell r="J834">
            <v>49.6</v>
          </cell>
          <cell r="M834" t="str">
            <v>07/21/2021</v>
          </cell>
          <cell r="N834">
            <v>34.75</v>
          </cell>
        </row>
        <row r="835">
          <cell r="E835" t="str">
            <v>08/31/2021</v>
          </cell>
          <cell r="F835">
            <v>23.1</v>
          </cell>
          <cell r="I835" t="str">
            <v>08/11/2021</v>
          </cell>
          <cell r="J835">
            <v>49.55</v>
          </cell>
          <cell r="M835" t="str">
            <v>07/22/2021</v>
          </cell>
          <cell r="N835">
            <v>34.75</v>
          </cell>
        </row>
        <row r="836">
          <cell r="E836" t="str">
            <v>09/01/2021</v>
          </cell>
          <cell r="F836">
            <v>23.1</v>
          </cell>
          <cell r="I836" t="str">
            <v>08/12/2021</v>
          </cell>
          <cell r="J836">
            <v>49.8</v>
          </cell>
          <cell r="M836" t="str">
            <v>07/23/2021</v>
          </cell>
          <cell r="N836">
            <v>34.75</v>
          </cell>
        </row>
        <row r="837">
          <cell r="E837" t="str">
            <v>09/02/2021</v>
          </cell>
          <cell r="F837">
            <v>23.1</v>
          </cell>
          <cell r="I837" t="str">
            <v>08/13/2021</v>
          </cell>
          <cell r="J837">
            <v>49.7</v>
          </cell>
          <cell r="M837" t="str">
            <v>07/26/2021</v>
          </cell>
          <cell r="N837">
            <v>34.5</v>
          </cell>
        </row>
        <row r="838">
          <cell r="E838" t="str">
            <v>09/03/2021</v>
          </cell>
          <cell r="F838">
            <v>23.1</v>
          </cell>
          <cell r="I838" t="str">
            <v>08/16/2021</v>
          </cell>
          <cell r="J838">
            <v>49.75</v>
          </cell>
          <cell r="M838" t="str">
            <v>07/27/2021</v>
          </cell>
          <cell r="N838">
            <v>34.5</v>
          </cell>
        </row>
        <row r="839">
          <cell r="E839" t="str">
            <v>09/06/2021</v>
          </cell>
          <cell r="F839">
            <v>23.1</v>
          </cell>
          <cell r="I839" t="str">
            <v>08/17/2021</v>
          </cell>
          <cell r="J839">
            <v>49.7</v>
          </cell>
          <cell r="M839" t="str">
            <v>07/28/2021</v>
          </cell>
          <cell r="N839">
            <v>34</v>
          </cell>
        </row>
        <row r="840">
          <cell r="E840" t="str">
            <v>09/07/2021</v>
          </cell>
          <cell r="F840">
            <v>23.1</v>
          </cell>
          <cell r="I840" t="str">
            <v>08/18/2021</v>
          </cell>
          <cell r="J840">
            <v>49.65</v>
          </cell>
          <cell r="M840" t="str">
            <v>07/29/2021</v>
          </cell>
          <cell r="N840">
            <v>33.75</v>
          </cell>
        </row>
        <row r="841">
          <cell r="E841" t="str">
            <v>09/08/2021</v>
          </cell>
          <cell r="F841">
            <v>23.1</v>
          </cell>
          <cell r="I841" t="str">
            <v>08/19/2021</v>
          </cell>
          <cell r="J841">
            <v>49.75</v>
          </cell>
          <cell r="M841" t="str">
            <v>07/30/2021</v>
          </cell>
          <cell r="N841">
            <v>34</v>
          </cell>
        </row>
        <row r="842">
          <cell r="E842" t="str">
            <v>09/09/2021</v>
          </cell>
          <cell r="F842">
            <v>23.1</v>
          </cell>
          <cell r="I842" t="str">
            <v>08/20/2021</v>
          </cell>
          <cell r="J842">
            <v>49.75</v>
          </cell>
          <cell r="M842" t="str">
            <v>08/02/2021</v>
          </cell>
          <cell r="N842">
            <v>33.75</v>
          </cell>
        </row>
        <row r="843">
          <cell r="E843" t="str">
            <v>09/10/2021</v>
          </cell>
          <cell r="F843">
            <v>24.5</v>
          </cell>
          <cell r="I843" t="str">
            <v>08/23/2021</v>
          </cell>
          <cell r="J843">
            <v>50.45</v>
          </cell>
          <cell r="M843" t="str">
            <v>08/03/2021</v>
          </cell>
          <cell r="N843">
            <v>33.75</v>
          </cell>
        </row>
        <row r="844">
          <cell r="E844" t="str">
            <v>09/13/2021</v>
          </cell>
          <cell r="F844">
            <v>24.5</v>
          </cell>
          <cell r="I844" t="str">
            <v>08/24/2021</v>
          </cell>
          <cell r="J844">
            <v>50.45</v>
          </cell>
          <cell r="M844" t="str">
            <v>08/04/2021</v>
          </cell>
          <cell r="N844">
            <v>33.700000000000003</v>
          </cell>
        </row>
        <row r="845">
          <cell r="E845" t="str">
            <v>09/14/2021</v>
          </cell>
          <cell r="F845">
            <v>25.25</v>
          </cell>
          <cell r="I845" t="str">
            <v>08/25/2021</v>
          </cell>
          <cell r="J845">
            <v>50.5</v>
          </cell>
          <cell r="M845" t="str">
            <v>08/05/2021</v>
          </cell>
          <cell r="N845">
            <v>33.6</v>
          </cell>
        </row>
        <row r="846">
          <cell r="E846" t="str">
            <v>09/15/2021</v>
          </cell>
          <cell r="F846">
            <v>25.25</v>
          </cell>
          <cell r="I846" t="str">
            <v>08/26/2021</v>
          </cell>
          <cell r="J846">
            <v>51</v>
          </cell>
          <cell r="M846" t="str">
            <v>08/06/2021</v>
          </cell>
          <cell r="N846">
            <v>33.799999999999997</v>
          </cell>
        </row>
        <row r="847">
          <cell r="E847" t="str">
            <v>09/16/2021</v>
          </cell>
          <cell r="F847">
            <v>26</v>
          </cell>
          <cell r="I847" t="str">
            <v>08/27/2021</v>
          </cell>
          <cell r="J847">
            <v>51.1</v>
          </cell>
          <cell r="M847" t="str">
            <v>08/09/2021</v>
          </cell>
          <cell r="N847">
            <v>33.799999999999997</v>
          </cell>
        </row>
        <row r="848">
          <cell r="E848" t="str">
            <v>09/17/2021</v>
          </cell>
          <cell r="F848">
            <v>26</v>
          </cell>
          <cell r="I848" t="str">
            <v>08/30/2021</v>
          </cell>
          <cell r="J848">
            <v>51.4</v>
          </cell>
          <cell r="M848" t="str">
            <v>08/10/2021</v>
          </cell>
          <cell r="N848">
            <v>34</v>
          </cell>
        </row>
        <row r="849">
          <cell r="E849" t="str">
            <v>09/20/2021</v>
          </cell>
          <cell r="F849">
            <v>26</v>
          </cell>
          <cell r="I849" t="str">
            <v>08/31/2021</v>
          </cell>
          <cell r="J849">
            <v>51.5</v>
          </cell>
          <cell r="M849" t="str">
            <v>08/11/2021</v>
          </cell>
          <cell r="N849">
            <v>34.75</v>
          </cell>
        </row>
        <row r="850">
          <cell r="E850" t="str">
            <v>09/21/2021</v>
          </cell>
          <cell r="F850">
            <v>26</v>
          </cell>
          <cell r="I850" t="str">
            <v>09/01/2021</v>
          </cell>
          <cell r="J850">
            <v>59</v>
          </cell>
          <cell r="M850" t="str">
            <v>08/12/2021</v>
          </cell>
          <cell r="N850">
            <v>34.799999999999997</v>
          </cell>
        </row>
        <row r="851">
          <cell r="E851" t="str">
            <v>09/22/2021</v>
          </cell>
          <cell r="F851">
            <v>26</v>
          </cell>
          <cell r="I851" t="str">
            <v>09/02/2021</v>
          </cell>
          <cell r="J851">
            <v>59.5</v>
          </cell>
          <cell r="M851" t="str">
            <v>08/13/2021</v>
          </cell>
          <cell r="N851">
            <v>35</v>
          </cell>
        </row>
        <row r="852">
          <cell r="E852" t="str">
            <v>09/23/2021</v>
          </cell>
          <cell r="F852">
            <v>26</v>
          </cell>
          <cell r="I852" t="str">
            <v>09/03/2021</v>
          </cell>
          <cell r="J852">
            <v>60.1</v>
          </cell>
          <cell r="M852" t="str">
            <v>08/16/2021</v>
          </cell>
          <cell r="N852">
            <v>35.15</v>
          </cell>
        </row>
        <row r="853">
          <cell r="E853" t="str">
            <v>09/24/2021</v>
          </cell>
          <cell r="F853">
            <v>26</v>
          </cell>
          <cell r="I853" t="str">
            <v>09/06/2021</v>
          </cell>
          <cell r="J853">
            <v>60.6</v>
          </cell>
          <cell r="M853" t="str">
            <v>08/17/2021</v>
          </cell>
          <cell r="N853">
            <v>34.85</v>
          </cell>
        </row>
        <row r="854">
          <cell r="E854" t="str">
            <v>09/27/2021</v>
          </cell>
          <cell r="F854">
            <v>26</v>
          </cell>
          <cell r="I854" t="str">
            <v>09/07/2021</v>
          </cell>
          <cell r="J854">
            <v>62</v>
          </cell>
          <cell r="M854" t="str">
            <v>08/18/2021</v>
          </cell>
          <cell r="N854">
            <v>34.6</v>
          </cell>
        </row>
        <row r="855">
          <cell r="E855" t="str">
            <v>09/28/2021</v>
          </cell>
          <cell r="F855">
            <v>26</v>
          </cell>
          <cell r="I855" t="str">
            <v>09/08/2021</v>
          </cell>
          <cell r="J855">
            <v>65.25</v>
          </cell>
          <cell r="M855" t="str">
            <v>08/19/2021</v>
          </cell>
          <cell r="N855">
            <v>34</v>
          </cell>
        </row>
        <row r="856">
          <cell r="E856" t="str">
            <v>09/29/2021</v>
          </cell>
          <cell r="F856">
            <v>26</v>
          </cell>
          <cell r="I856" t="str">
            <v>09/09/2021</v>
          </cell>
          <cell r="J856">
            <v>65.8</v>
          </cell>
          <cell r="M856" t="str">
            <v>08/20/2021</v>
          </cell>
          <cell r="N856">
            <v>34</v>
          </cell>
        </row>
        <row r="857">
          <cell r="E857" t="str">
            <v>09/30/2021</v>
          </cell>
          <cell r="F857">
            <v>26</v>
          </cell>
          <cell r="I857" t="str">
            <v>09/10/2021</v>
          </cell>
          <cell r="J857">
            <v>65</v>
          </cell>
          <cell r="M857" t="str">
            <v>08/23/2021</v>
          </cell>
          <cell r="N857">
            <v>33.75</v>
          </cell>
        </row>
        <row r="858">
          <cell r="E858" t="str">
            <v>10/01/2021</v>
          </cell>
          <cell r="F858">
            <v>28.75</v>
          </cell>
          <cell r="I858" t="str">
            <v>09/13/2021</v>
          </cell>
          <cell r="J858">
            <v>61.5</v>
          </cell>
          <cell r="M858" t="str">
            <v>08/24/2021</v>
          </cell>
          <cell r="N858">
            <v>34.5</v>
          </cell>
        </row>
        <row r="859">
          <cell r="E859" t="str">
            <v>10/04/2021</v>
          </cell>
          <cell r="F859">
            <v>28.75</v>
          </cell>
          <cell r="I859" t="str">
            <v>09/14/2021</v>
          </cell>
          <cell r="J859">
            <v>63.5</v>
          </cell>
          <cell r="M859" t="str">
            <v>08/25/2021</v>
          </cell>
          <cell r="N859">
            <v>34.75</v>
          </cell>
        </row>
        <row r="860">
          <cell r="E860" t="str">
            <v>10/05/2021</v>
          </cell>
          <cell r="F860">
            <v>28.75</v>
          </cell>
          <cell r="I860" t="str">
            <v>09/15/2021</v>
          </cell>
          <cell r="J860">
            <v>64</v>
          </cell>
          <cell r="M860" t="str">
            <v>08/26/2021</v>
          </cell>
          <cell r="N860">
            <v>34.75</v>
          </cell>
        </row>
        <row r="861">
          <cell r="E861" t="str">
            <v>10/06/2021</v>
          </cell>
          <cell r="F861">
            <v>29.5</v>
          </cell>
          <cell r="I861" t="str">
            <v>09/16/2021</v>
          </cell>
          <cell r="J861">
            <v>64</v>
          </cell>
          <cell r="M861" t="str">
            <v>08/27/2021</v>
          </cell>
          <cell r="N861">
            <v>34.75</v>
          </cell>
        </row>
        <row r="862">
          <cell r="E862" t="str">
            <v>10/07/2021</v>
          </cell>
          <cell r="F862">
            <v>29.5</v>
          </cell>
          <cell r="I862" t="str">
            <v>09/17/2021</v>
          </cell>
          <cell r="J862">
            <v>64</v>
          </cell>
          <cell r="M862" t="str">
            <v>08/30/2021</v>
          </cell>
          <cell r="N862">
            <v>34.75</v>
          </cell>
        </row>
        <row r="863">
          <cell r="E863" t="str">
            <v>10/08/2021</v>
          </cell>
          <cell r="F863">
            <v>29.5</v>
          </cell>
          <cell r="I863" t="str">
            <v>09/20/2021</v>
          </cell>
          <cell r="J863">
            <v>64.5</v>
          </cell>
          <cell r="M863" t="str">
            <v>08/31/2021</v>
          </cell>
          <cell r="N863">
            <v>34.200000000000003</v>
          </cell>
        </row>
        <row r="864">
          <cell r="E864" t="str">
            <v>10/11/2021</v>
          </cell>
          <cell r="F864">
            <v>29.5</v>
          </cell>
          <cell r="I864" t="str">
            <v>09/21/2021</v>
          </cell>
          <cell r="J864">
            <v>64.5</v>
          </cell>
          <cell r="M864" t="str">
            <v>09/01/2021</v>
          </cell>
          <cell r="N864">
            <v>34.200000000000003</v>
          </cell>
        </row>
        <row r="865">
          <cell r="E865" t="str">
            <v>10/12/2021</v>
          </cell>
          <cell r="F865">
            <v>29.5</v>
          </cell>
          <cell r="I865" t="str">
            <v>09/22/2021</v>
          </cell>
          <cell r="J865">
            <v>64.5</v>
          </cell>
          <cell r="M865" t="str">
            <v>09/02/2021</v>
          </cell>
          <cell r="N865">
            <v>34.200000000000003</v>
          </cell>
        </row>
        <row r="866">
          <cell r="E866" t="str">
            <v>10/13/2021</v>
          </cell>
          <cell r="F866">
            <v>31</v>
          </cell>
          <cell r="I866" t="str">
            <v>09/23/2021</v>
          </cell>
          <cell r="J866">
            <v>64.5</v>
          </cell>
          <cell r="M866" t="str">
            <v>09/03/2021</v>
          </cell>
          <cell r="N866">
            <v>35</v>
          </cell>
        </row>
        <row r="867">
          <cell r="E867" t="str">
            <v>10/14/2021</v>
          </cell>
          <cell r="F867">
            <v>31</v>
          </cell>
          <cell r="I867" t="str">
            <v>09/24/2021</v>
          </cell>
          <cell r="J867">
            <v>64.5</v>
          </cell>
          <cell r="M867" t="str">
            <v>09/06/2021</v>
          </cell>
          <cell r="N867">
            <v>35</v>
          </cell>
        </row>
        <row r="868">
          <cell r="E868" t="str">
            <v>10/15/2021</v>
          </cell>
          <cell r="F868">
            <v>31</v>
          </cell>
          <cell r="I868" t="str">
            <v>09/27/2021</v>
          </cell>
          <cell r="J868">
            <v>64.400000000000006</v>
          </cell>
          <cell r="M868" t="str">
            <v>09/07/2021</v>
          </cell>
          <cell r="N868">
            <v>35</v>
          </cell>
        </row>
        <row r="869">
          <cell r="E869" t="str">
            <v>10/18/2021</v>
          </cell>
          <cell r="F869">
            <v>32.5</v>
          </cell>
          <cell r="I869" t="str">
            <v>09/28/2021</v>
          </cell>
          <cell r="J869">
            <v>63.6</v>
          </cell>
          <cell r="M869" t="str">
            <v>09/08/2021</v>
          </cell>
          <cell r="N869">
            <v>35</v>
          </cell>
        </row>
        <row r="870">
          <cell r="E870" t="str">
            <v>10/19/2021</v>
          </cell>
          <cell r="F870">
            <v>32.5</v>
          </cell>
          <cell r="I870" t="str">
            <v>09/29/2021</v>
          </cell>
          <cell r="J870">
            <v>64</v>
          </cell>
          <cell r="M870" t="str">
            <v>09/09/2021</v>
          </cell>
          <cell r="N870">
            <v>35</v>
          </cell>
        </row>
        <row r="871">
          <cell r="E871" t="str">
            <v>10/20/2021</v>
          </cell>
          <cell r="F871">
            <v>32.5</v>
          </cell>
          <cell r="I871" t="str">
            <v>09/30/2021</v>
          </cell>
          <cell r="J871">
            <v>64.5</v>
          </cell>
          <cell r="M871" t="str">
            <v>09/10/2021</v>
          </cell>
          <cell r="N871">
            <v>35</v>
          </cell>
        </row>
        <row r="872">
          <cell r="E872" t="str">
            <v>10/21/2021</v>
          </cell>
          <cell r="F872">
            <v>33.5</v>
          </cell>
          <cell r="I872" t="str">
            <v>10/01/2021</v>
          </cell>
          <cell r="J872">
            <v>64.5</v>
          </cell>
          <cell r="M872" t="str">
            <v>09/13/2021</v>
          </cell>
          <cell r="N872">
            <v>35.5</v>
          </cell>
        </row>
        <row r="873">
          <cell r="E873" t="str">
            <v>10/22/2021</v>
          </cell>
          <cell r="F873">
            <v>33.5</v>
          </cell>
          <cell r="I873" t="str">
            <v>10/04/2021</v>
          </cell>
          <cell r="J873">
            <v>64.5</v>
          </cell>
          <cell r="M873" t="str">
            <v>09/14/2021</v>
          </cell>
          <cell r="N873">
            <v>35.9</v>
          </cell>
        </row>
        <row r="874">
          <cell r="E874" t="str">
            <v>10/25/2021</v>
          </cell>
          <cell r="F874">
            <v>33.5</v>
          </cell>
          <cell r="I874" t="str">
            <v>10/05/2021</v>
          </cell>
          <cell r="J874">
            <v>64.5</v>
          </cell>
          <cell r="M874" t="str">
            <v>09/15/2021</v>
          </cell>
          <cell r="N874">
            <v>36.75</v>
          </cell>
        </row>
        <row r="875">
          <cell r="E875" t="str">
            <v>10/26/2021</v>
          </cell>
          <cell r="F875">
            <v>33.5</v>
          </cell>
          <cell r="I875" t="str">
            <v>10/06/2021</v>
          </cell>
          <cell r="J875">
            <v>64.7</v>
          </cell>
          <cell r="M875" t="str">
            <v>09/16/2021</v>
          </cell>
          <cell r="N875">
            <v>37.25</v>
          </cell>
        </row>
        <row r="876">
          <cell r="E876" t="str">
            <v>10/27/2021</v>
          </cell>
          <cell r="F876">
            <v>34</v>
          </cell>
          <cell r="I876" t="str">
            <v>10/07/2021</v>
          </cell>
          <cell r="J876">
            <v>64.5</v>
          </cell>
          <cell r="M876" t="str">
            <v>09/17/2021</v>
          </cell>
          <cell r="N876">
            <v>36.5</v>
          </cell>
        </row>
        <row r="877">
          <cell r="E877" t="str">
            <v>10/28/2021</v>
          </cell>
          <cell r="F877">
            <v>35.5</v>
          </cell>
          <cell r="I877" t="str">
            <v>10/08/2021</v>
          </cell>
          <cell r="J877">
            <v>64.599999999999994</v>
          </cell>
          <cell r="M877" t="str">
            <v>09/20/2021</v>
          </cell>
          <cell r="N877">
            <v>37</v>
          </cell>
        </row>
        <row r="878">
          <cell r="E878" t="str">
            <v>10/29/2021</v>
          </cell>
          <cell r="F878">
            <v>35.75</v>
          </cell>
          <cell r="I878" t="str">
            <v>10/11/2021</v>
          </cell>
          <cell r="J878">
            <v>64.5</v>
          </cell>
          <cell r="M878" t="str">
            <v>09/21/2021</v>
          </cell>
          <cell r="N878">
            <v>38</v>
          </cell>
        </row>
        <row r="879">
          <cell r="E879" t="str">
            <v>11/01/2021</v>
          </cell>
          <cell r="F879">
            <v>35.75</v>
          </cell>
          <cell r="I879" t="str">
            <v>10/12/2021</v>
          </cell>
          <cell r="J879">
            <v>64.5</v>
          </cell>
          <cell r="M879" t="str">
            <v>09/22/2021</v>
          </cell>
          <cell r="N879">
            <v>38</v>
          </cell>
        </row>
        <row r="880">
          <cell r="E880" t="str">
            <v>11/02/2021</v>
          </cell>
          <cell r="F880">
            <v>35.75</v>
          </cell>
          <cell r="I880" t="str">
            <v>10/13/2021</v>
          </cell>
          <cell r="J880">
            <v>64.849999999999994</v>
          </cell>
          <cell r="M880" t="str">
            <v>09/23/2021</v>
          </cell>
          <cell r="N880">
            <v>38.4</v>
          </cell>
        </row>
        <row r="881">
          <cell r="E881" t="str">
            <v>11/03/2021</v>
          </cell>
          <cell r="F881">
            <v>36</v>
          </cell>
          <cell r="I881" t="str">
            <v>10/14/2021</v>
          </cell>
          <cell r="J881">
            <v>64.8</v>
          </cell>
          <cell r="M881" t="str">
            <v>09/24/2021</v>
          </cell>
          <cell r="N881">
            <v>38</v>
          </cell>
        </row>
        <row r="882">
          <cell r="E882" t="str">
            <v>11/04/2021</v>
          </cell>
          <cell r="F882">
            <v>36</v>
          </cell>
          <cell r="I882" t="str">
            <v>10/15/2021</v>
          </cell>
          <cell r="J882">
            <v>64.8</v>
          </cell>
          <cell r="M882" t="str">
            <v>09/27/2021</v>
          </cell>
          <cell r="N882">
            <v>38</v>
          </cell>
        </row>
        <row r="883">
          <cell r="E883" t="str">
            <v>11/05/2021</v>
          </cell>
          <cell r="F883">
            <v>37</v>
          </cell>
          <cell r="I883" t="str">
            <v>10/18/2021</v>
          </cell>
          <cell r="J883">
            <v>64.75</v>
          </cell>
          <cell r="M883" t="str">
            <v>09/28/2021</v>
          </cell>
          <cell r="N883">
            <v>38.75</v>
          </cell>
        </row>
        <row r="884">
          <cell r="E884" t="str">
            <v>11/08/2021</v>
          </cell>
          <cell r="F884">
            <v>37</v>
          </cell>
          <cell r="I884" t="str">
            <v>10/19/2021</v>
          </cell>
          <cell r="J884">
            <v>65</v>
          </cell>
          <cell r="M884" t="str">
            <v>09/29/2021</v>
          </cell>
          <cell r="N884">
            <v>39.25</v>
          </cell>
        </row>
        <row r="885">
          <cell r="E885" t="str">
            <v>11/09/2021</v>
          </cell>
          <cell r="F885">
            <v>37</v>
          </cell>
          <cell r="I885" t="str">
            <v>10/20/2021</v>
          </cell>
          <cell r="J885">
            <v>64.5</v>
          </cell>
          <cell r="M885" t="str">
            <v>09/30/2021</v>
          </cell>
          <cell r="N885">
            <v>40.799999999999997</v>
          </cell>
        </row>
        <row r="886">
          <cell r="E886" t="str">
            <v>11/10/2021</v>
          </cell>
          <cell r="F886">
            <v>37</v>
          </cell>
          <cell r="I886" t="str">
            <v>10/21/2021</v>
          </cell>
          <cell r="J886">
            <v>65</v>
          </cell>
          <cell r="M886" t="str">
            <v>10/01/2021</v>
          </cell>
          <cell r="N886">
            <v>40.799999999999997</v>
          </cell>
        </row>
        <row r="887">
          <cell r="E887" t="str">
            <v>11/11/2021</v>
          </cell>
          <cell r="F887">
            <v>37</v>
          </cell>
          <cell r="I887" t="str">
            <v>10/22/2021</v>
          </cell>
          <cell r="J887">
            <v>65</v>
          </cell>
          <cell r="M887" t="str">
            <v>10/04/2021</v>
          </cell>
          <cell r="N887">
            <v>40.799999999999997</v>
          </cell>
        </row>
        <row r="888">
          <cell r="E888" t="str">
            <v>11/12/2021</v>
          </cell>
          <cell r="F888">
            <v>37</v>
          </cell>
          <cell r="I888" t="str">
            <v>10/26/2021</v>
          </cell>
          <cell r="J888">
            <v>65.099999999999994</v>
          </cell>
          <cell r="M888" t="str">
            <v>10/05/2021</v>
          </cell>
          <cell r="N888">
            <v>40.799999999999997</v>
          </cell>
        </row>
        <row r="889">
          <cell r="E889" t="str">
            <v>11/15/2021</v>
          </cell>
          <cell r="F889">
            <v>37</v>
          </cell>
          <cell r="I889" t="str">
            <v>10/27/2021</v>
          </cell>
          <cell r="J889">
            <v>65.099999999999994</v>
          </cell>
          <cell r="M889" t="str">
            <v>10/06/2021</v>
          </cell>
          <cell r="N889">
            <v>40.5</v>
          </cell>
        </row>
        <row r="890">
          <cell r="E890" t="str">
            <v>11/16/2021</v>
          </cell>
          <cell r="F890">
            <v>38</v>
          </cell>
          <cell r="I890" t="str">
            <v>10/28/2021</v>
          </cell>
          <cell r="J890">
            <v>65.25</v>
          </cell>
          <cell r="M890" t="str">
            <v>10/07/2021</v>
          </cell>
          <cell r="N890">
            <v>42.25</v>
          </cell>
        </row>
        <row r="891">
          <cell r="E891" t="str">
            <v>11/17/2021</v>
          </cell>
          <cell r="F891">
            <v>38</v>
          </cell>
          <cell r="I891" t="str">
            <v>10/29/2021</v>
          </cell>
          <cell r="J891">
            <v>65</v>
          </cell>
          <cell r="M891" t="str">
            <v>10/08/2021</v>
          </cell>
          <cell r="N891">
            <v>41.8</v>
          </cell>
        </row>
        <row r="892">
          <cell r="E892" t="str">
            <v>11/18/2021</v>
          </cell>
          <cell r="F892">
            <v>39.25</v>
          </cell>
          <cell r="I892" t="str">
            <v>11/01/2021</v>
          </cell>
          <cell r="J892">
            <v>65.25</v>
          </cell>
          <cell r="M892" t="str">
            <v>10/11/2021</v>
          </cell>
          <cell r="N892">
            <v>42.05</v>
          </cell>
        </row>
        <row r="893">
          <cell r="E893" t="str">
            <v>11/19/2021</v>
          </cell>
          <cell r="F893">
            <v>39.25</v>
          </cell>
          <cell r="I893" t="str">
            <v>11/02/2021</v>
          </cell>
          <cell r="J893">
            <v>65.25</v>
          </cell>
          <cell r="M893" t="str">
            <v>10/12/2021</v>
          </cell>
          <cell r="N893">
            <v>41.75</v>
          </cell>
        </row>
        <row r="894">
          <cell r="E894" t="str">
            <v>11/22/2021</v>
          </cell>
          <cell r="F894">
            <v>39.25</v>
          </cell>
          <cell r="I894" t="str">
            <v>11/03/2021</v>
          </cell>
          <cell r="J894">
            <v>65.25</v>
          </cell>
          <cell r="M894" t="str">
            <v>10/13/2021</v>
          </cell>
          <cell r="N894">
            <v>41.9</v>
          </cell>
        </row>
        <row r="895">
          <cell r="E895" t="str">
            <v>11/23/2021</v>
          </cell>
          <cell r="F895">
            <v>39.25</v>
          </cell>
          <cell r="I895" t="str">
            <v>11/04/2021</v>
          </cell>
          <cell r="J895">
            <v>65.3</v>
          </cell>
          <cell r="M895" t="str">
            <v>10/14/2021</v>
          </cell>
          <cell r="N895">
            <v>42.75</v>
          </cell>
        </row>
        <row r="896">
          <cell r="E896" t="str">
            <v>11/24/2021</v>
          </cell>
          <cell r="F896">
            <v>40</v>
          </cell>
          <cell r="I896" t="str">
            <v>11/05/2021</v>
          </cell>
          <cell r="J896">
            <v>65.3</v>
          </cell>
          <cell r="M896" t="str">
            <v>10/15/2021</v>
          </cell>
          <cell r="N896">
            <v>42.75</v>
          </cell>
        </row>
        <row r="897">
          <cell r="E897" t="str">
            <v>11/25/2021</v>
          </cell>
          <cell r="F897">
            <v>40.25</v>
          </cell>
          <cell r="I897" t="str">
            <v>11/08/2021</v>
          </cell>
          <cell r="J897">
            <v>65.2</v>
          </cell>
          <cell r="M897" t="str">
            <v>10/18/2021</v>
          </cell>
          <cell r="N897">
            <v>42.75</v>
          </cell>
        </row>
        <row r="898">
          <cell r="E898" t="str">
            <v>11/26/2021</v>
          </cell>
          <cell r="F898">
            <v>40.75</v>
          </cell>
          <cell r="I898" t="str">
            <v>11/09/2021</v>
          </cell>
          <cell r="J898">
            <v>65.2</v>
          </cell>
          <cell r="M898" t="str">
            <v>10/19/2021</v>
          </cell>
          <cell r="N898">
            <v>42</v>
          </cell>
        </row>
        <row r="899">
          <cell r="E899" t="str">
            <v>11/29/2021</v>
          </cell>
          <cell r="F899">
            <v>40.75</v>
          </cell>
          <cell r="I899" t="str">
            <v>11/10/2021</v>
          </cell>
          <cell r="J899">
            <v>65.2</v>
          </cell>
          <cell r="M899" t="str">
            <v>10/20/2021</v>
          </cell>
          <cell r="N899">
            <v>42.1</v>
          </cell>
        </row>
        <row r="900">
          <cell r="E900" t="str">
            <v>11/30/2021</v>
          </cell>
          <cell r="F900">
            <v>41.5</v>
          </cell>
          <cell r="I900" t="str">
            <v>11/11/2021</v>
          </cell>
          <cell r="J900">
            <v>65</v>
          </cell>
          <cell r="M900" t="str">
            <v>10/21/2021</v>
          </cell>
          <cell r="N900">
            <v>41.6</v>
          </cell>
        </row>
        <row r="901">
          <cell r="E901" t="str">
            <v>12/01/2021</v>
          </cell>
          <cell r="F901">
            <v>41.5</v>
          </cell>
          <cell r="I901" t="str">
            <v>11/12/2021</v>
          </cell>
          <cell r="J901">
            <v>64.8</v>
          </cell>
          <cell r="M901" t="str">
            <v>10/22/2021</v>
          </cell>
          <cell r="N901">
            <v>41.6</v>
          </cell>
        </row>
        <row r="902">
          <cell r="E902" t="str">
            <v>12/02/2021</v>
          </cell>
          <cell r="F902">
            <v>41.5</v>
          </cell>
          <cell r="I902" t="str">
            <v>11/15/2021</v>
          </cell>
          <cell r="J902">
            <v>64.900000000000006</v>
          </cell>
          <cell r="M902" t="str">
            <v>10/25/2021</v>
          </cell>
          <cell r="N902">
            <v>41.6</v>
          </cell>
        </row>
        <row r="903">
          <cell r="E903" t="str">
            <v>12/03/2021</v>
          </cell>
          <cell r="F903">
            <v>41.5</v>
          </cell>
          <cell r="I903" t="str">
            <v>11/16/2021</v>
          </cell>
          <cell r="J903">
            <v>65.099999999999994</v>
          </cell>
          <cell r="M903" t="str">
            <v>10/26/2021</v>
          </cell>
          <cell r="N903">
            <v>41.6</v>
          </cell>
        </row>
        <row r="904">
          <cell r="E904" t="str">
            <v>12/06/2021</v>
          </cell>
          <cell r="F904">
            <v>41.5</v>
          </cell>
          <cell r="I904" t="str">
            <v>11/17/2021</v>
          </cell>
          <cell r="J904">
            <v>65.099999999999994</v>
          </cell>
          <cell r="M904" t="str">
            <v>10/27/2021</v>
          </cell>
          <cell r="N904">
            <v>40.75</v>
          </cell>
        </row>
        <row r="905">
          <cell r="E905" t="str">
            <v>12/07/2021</v>
          </cell>
          <cell r="F905">
            <v>41.5</v>
          </cell>
          <cell r="I905" t="str">
            <v>11/18/2021</v>
          </cell>
          <cell r="J905">
            <v>64.900000000000006</v>
          </cell>
          <cell r="M905" t="str">
            <v>10/28/2021</v>
          </cell>
          <cell r="N905">
            <v>40.5</v>
          </cell>
        </row>
        <row r="906">
          <cell r="E906" t="str">
            <v>12/08/2021</v>
          </cell>
          <cell r="F906">
            <v>42.2</v>
          </cell>
          <cell r="I906" t="str">
            <v>11/19/2021</v>
          </cell>
          <cell r="J906">
            <v>64.900000000000006</v>
          </cell>
          <cell r="M906" t="str">
            <v>10/29/2021</v>
          </cell>
          <cell r="N906">
            <v>39.799999999999997</v>
          </cell>
        </row>
        <row r="907">
          <cell r="E907" t="str">
            <v>12/09/2021</v>
          </cell>
          <cell r="F907">
            <v>42.75</v>
          </cell>
          <cell r="I907" t="str">
            <v>11/22/2021</v>
          </cell>
          <cell r="J907">
            <v>64.8</v>
          </cell>
          <cell r="M907" t="str">
            <v>11/01/2021</v>
          </cell>
          <cell r="N907">
            <v>40.299999999999997</v>
          </cell>
        </row>
        <row r="908">
          <cell r="E908" t="str">
            <v>12/10/2021</v>
          </cell>
          <cell r="F908">
            <v>42.75</v>
          </cell>
          <cell r="I908" t="str">
            <v>11/23/2021</v>
          </cell>
          <cell r="J908">
            <v>64.900000000000006</v>
          </cell>
          <cell r="M908" t="str">
            <v>11/02/2021</v>
          </cell>
          <cell r="N908">
            <v>41</v>
          </cell>
        </row>
        <row r="909">
          <cell r="E909" t="str">
            <v>12/13/2021</v>
          </cell>
          <cell r="F909">
            <v>44</v>
          </cell>
          <cell r="I909" t="str">
            <v>11/24/2021</v>
          </cell>
          <cell r="J909">
            <v>64.900000000000006</v>
          </cell>
          <cell r="M909" t="str">
            <v>11/03/2021</v>
          </cell>
          <cell r="N909">
            <v>41.5</v>
          </cell>
        </row>
        <row r="910">
          <cell r="E910" t="str">
            <v>12/14/2021</v>
          </cell>
          <cell r="F910">
            <v>45.75</v>
          </cell>
          <cell r="I910" t="str">
            <v>11/25/2021</v>
          </cell>
          <cell r="J910">
            <v>64.95</v>
          </cell>
          <cell r="M910" t="str">
            <v>11/04/2021</v>
          </cell>
          <cell r="N910">
            <v>41.5</v>
          </cell>
        </row>
        <row r="911">
          <cell r="E911" t="str">
            <v>12/15/2021</v>
          </cell>
          <cell r="F911">
            <v>45.75</v>
          </cell>
          <cell r="I911" t="str">
            <v>11/26/2021</v>
          </cell>
          <cell r="J911">
            <v>64.900000000000006</v>
          </cell>
          <cell r="M911" t="str">
            <v>11/05/2021</v>
          </cell>
          <cell r="N911">
            <v>41.75</v>
          </cell>
        </row>
        <row r="912">
          <cell r="E912" t="str">
            <v>12/16/2021</v>
          </cell>
          <cell r="F912">
            <v>47</v>
          </cell>
          <cell r="I912" t="str">
            <v>11/29/2021</v>
          </cell>
          <cell r="J912">
            <v>65</v>
          </cell>
          <cell r="M912" t="str">
            <v>11/08/2021</v>
          </cell>
          <cell r="N912">
            <v>41.75</v>
          </cell>
        </row>
        <row r="913">
          <cell r="E913" t="str">
            <v>12/17/2021</v>
          </cell>
          <cell r="F913">
            <v>47.75</v>
          </cell>
          <cell r="I913" t="str">
            <v>11/30/2021</v>
          </cell>
          <cell r="J913">
            <v>65</v>
          </cell>
          <cell r="M913" t="str">
            <v>11/09/2021</v>
          </cell>
          <cell r="N913">
            <v>41.35</v>
          </cell>
        </row>
        <row r="914">
          <cell r="E914" t="str">
            <v>12/18/2021</v>
          </cell>
          <cell r="F914">
            <v>47.75</v>
          </cell>
          <cell r="I914" t="str">
            <v>12/01/2021</v>
          </cell>
          <cell r="J914">
            <v>68.5</v>
          </cell>
          <cell r="M914" t="str">
            <v>11/10/2021</v>
          </cell>
          <cell r="N914">
            <v>41.1</v>
          </cell>
        </row>
        <row r="915">
          <cell r="E915" t="str">
            <v>12/19/2021</v>
          </cell>
          <cell r="F915">
            <v>47.75</v>
          </cell>
          <cell r="I915" t="str">
            <v>12/02/2021</v>
          </cell>
          <cell r="J915">
            <v>68.400000000000006</v>
          </cell>
          <cell r="M915" t="str">
            <v>11/11/2021</v>
          </cell>
          <cell r="N915">
            <v>40.9</v>
          </cell>
        </row>
        <row r="916">
          <cell r="E916" t="str">
            <v>12/20/2021</v>
          </cell>
          <cell r="F916">
            <v>48.5</v>
          </cell>
          <cell r="I916" t="str">
            <v>12/03/2021</v>
          </cell>
          <cell r="J916">
            <v>68.3</v>
          </cell>
          <cell r="M916" t="str">
            <v>11/12/2021</v>
          </cell>
          <cell r="N916">
            <v>40.5</v>
          </cell>
        </row>
        <row r="917">
          <cell r="E917" t="str">
            <v>12/21/2021</v>
          </cell>
          <cell r="F917">
            <v>49</v>
          </cell>
          <cell r="I917" t="str">
            <v>12/06/2021</v>
          </cell>
          <cell r="J917">
            <v>68.25</v>
          </cell>
          <cell r="M917" t="str">
            <v>11/15/2021</v>
          </cell>
          <cell r="N917">
            <v>39.9</v>
          </cell>
        </row>
        <row r="918">
          <cell r="E918" t="str">
            <v>12/22/2021</v>
          </cell>
          <cell r="F918">
            <v>49</v>
          </cell>
          <cell r="I918" t="str">
            <v>12/07/2021</v>
          </cell>
          <cell r="J918">
            <v>68.400000000000006</v>
          </cell>
          <cell r="M918" t="str">
            <v>11/16/2021</v>
          </cell>
          <cell r="N918">
            <v>39.9</v>
          </cell>
        </row>
        <row r="919">
          <cell r="E919" t="str">
            <v>12/23/2021</v>
          </cell>
          <cell r="F919">
            <v>51</v>
          </cell>
          <cell r="I919" t="str">
            <v>12/08/2021</v>
          </cell>
          <cell r="J919">
            <v>68.150000000000006</v>
          </cell>
          <cell r="M919" t="str">
            <v>11/17/2021</v>
          </cell>
          <cell r="N919">
            <v>41</v>
          </cell>
        </row>
        <row r="920">
          <cell r="E920" t="str">
            <v>12/24/2021</v>
          </cell>
          <cell r="F920">
            <v>51</v>
          </cell>
          <cell r="I920" t="str">
            <v>12/09/2021</v>
          </cell>
          <cell r="J920">
            <v>68.150000000000006</v>
          </cell>
          <cell r="M920" t="str">
            <v>11/18/2021</v>
          </cell>
          <cell r="N920">
            <v>41.5</v>
          </cell>
        </row>
        <row r="921">
          <cell r="E921" t="str">
            <v>12/29/2021</v>
          </cell>
          <cell r="F921">
            <v>51</v>
          </cell>
          <cell r="I921" t="str">
            <v>12/10/2021</v>
          </cell>
          <cell r="J921">
            <v>68.099999999999994</v>
          </cell>
          <cell r="M921" t="str">
            <v>11/19/2021</v>
          </cell>
          <cell r="N921">
            <v>41.5</v>
          </cell>
        </row>
        <row r="922">
          <cell r="E922" t="str">
            <v>12/30/2021</v>
          </cell>
          <cell r="F922">
            <v>51</v>
          </cell>
          <cell r="I922" t="str">
            <v>12/13/2021</v>
          </cell>
          <cell r="J922">
            <v>68</v>
          </cell>
          <cell r="M922" t="str">
            <v>11/22/2021</v>
          </cell>
          <cell r="N922">
            <v>41.5</v>
          </cell>
        </row>
        <row r="923">
          <cell r="E923" t="str">
            <v>01/04/2022</v>
          </cell>
          <cell r="F923">
            <v>51</v>
          </cell>
          <cell r="I923" t="str">
            <v>12/14/2021</v>
          </cell>
          <cell r="J923">
            <v>68.05</v>
          </cell>
          <cell r="M923" t="str">
            <v>11/23/2021</v>
          </cell>
          <cell r="N923">
            <v>41.5</v>
          </cell>
        </row>
        <row r="924">
          <cell r="E924" t="str">
            <v>01/05/2022</v>
          </cell>
          <cell r="F924">
            <v>51</v>
          </cell>
          <cell r="I924" t="str">
            <v>12/15/2021</v>
          </cell>
          <cell r="J924">
            <v>68.150000000000006</v>
          </cell>
          <cell r="M924" t="str">
            <v>11/24/2021</v>
          </cell>
          <cell r="N924">
            <v>41.8</v>
          </cell>
        </row>
        <row r="925">
          <cell r="E925" t="str">
            <v>01/06/2022</v>
          </cell>
          <cell r="F925">
            <v>51</v>
          </cell>
          <cell r="I925" t="str">
            <v>12/16/2021</v>
          </cell>
          <cell r="J925">
            <v>68.150000000000006</v>
          </cell>
          <cell r="M925" t="str">
            <v>11/25/2021</v>
          </cell>
          <cell r="N925">
            <v>41.8</v>
          </cell>
        </row>
        <row r="926">
          <cell r="E926" t="str">
            <v>01/07/2022</v>
          </cell>
          <cell r="F926">
            <v>51</v>
          </cell>
          <cell r="I926" t="str">
            <v>12/17/2021</v>
          </cell>
          <cell r="J926">
            <v>68.17</v>
          </cell>
          <cell r="M926" t="str">
            <v>11/26/2021</v>
          </cell>
          <cell r="N926">
            <v>42</v>
          </cell>
        </row>
        <row r="927">
          <cell r="E927" t="str">
            <v>01/10/2022</v>
          </cell>
          <cell r="F927">
            <v>51</v>
          </cell>
          <cell r="I927" t="str">
            <v>12/20/2021</v>
          </cell>
          <cell r="J927">
            <v>68.5</v>
          </cell>
          <cell r="M927" t="str">
            <v>11/29/2021</v>
          </cell>
          <cell r="N927">
            <v>41.7</v>
          </cell>
        </row>
        <row r="928">
          <cell r="E928" t="str">
            <v>01/11/2022</v>
          </cell>
          <cell r="F928">
            <v>52</v>
          </cell>
          <cell r="I928" t="str">
            <v>12/21/2021</v>
          </cell>
          <cell r="J928">
            <v>68.5</v>
          </cell>
          <cell r="M928" t="str">
            <v>11/30/2021</v>
          </cell>
          <cell r="N928">
            <v>41.95</v>
          </cell>
        </row>
        <row r="929">
          <cell r="E929" t="str">
            <v>01/12/2022</v>
          </cell>
          <cell r="F929">
            <v>53</v>
          </cell>
          <cell r="I929" t="str">
            <v>12/22/2021</v>
          </cell>
          <cell r="J929">
            <v>68.5</v>
          </cell>
          <cell r="M929" t="str">
            <v>12/01/2021</v>
          </cell>
          <cell r="N929">
            <v>42</v>
          </cell>
        </row>
        <row r="930">
          <cell r="E930" t="str">
            <v>01/13/2022</v>
          </cell>
          <cell r="F930">
            <v>54</v>
          </cell>
          <cell r="I930" t="str">
            <v>12/23/2021</v>
          </cell>
          <cell r="J930">
            <v>68.5</v>
          </cell>
          <cell r="M930" t="str">
            <v>12/02/2021</v>
          </cell>
          <cell r="N930">
            <v>42</v>
          </cell>
        </row>
        <row r="931">
          <cell r="E931" t="str">
            <v>01/17/2022</v>
          </cell>
          <cell r="F931">
            <v>55.25</v>
          </cell>
          <cell r="I931" t="str">
            <v>12/24/2021</v>
          </cell>
          <cell r="J931">
            <v>68.45</v>
          </cell>
          <cell r="M931" t="str">
            <v>12/03/2021</v>
          </cell>
          <cell r="N931">
            <v>41.9</v>
          </cell>
        </row>
        <row r="932">
          <cell r="E932" t="str">
            <v>01/18/2022</v>
          </cell>
          <cell r="F932">
            <v>55.25</v>
          </cell>
          <cell r="I932" t="str">
            <v>12/29/2021</v>
          </cell>
          <cell r="J932">
            <v>68.2</v>
          </cell>
          <cell r="M932" t="str">
            <v>12/06/2021</v>
          </cell>
          <cell r="N932">
            <v>42.1</v>
          </cell>
        </row>
        <row r="933">
          <cell r="E933" t="str">
            <v>01/19/2022</v>
          </cell>
          <cell r="F933">
            <v>55.25</v>
          </cell>
          <cell r="I933" t="str">
            <v>12/30/2021</v>
          </cell>
          <cell r="J933">
            <v>68.150000000000006</v>
          </cell>
          <cell r="M933" t="str">
            <v>12/07/2021</v>
          </cell>
          <cell r="N933">
            <v>43</v>
          </cell>
        </row>
        <row r="934">
          <cell r="E934" t="str">
            <v>01/20/2022</v>
          </cell>
          <cell r="F934">
            <v>55.25</v>
          </cell>
          <cell r="I934" t="str">
            <v>12/31/2021</v>
          </cell>
          <cell r="J934">
            <v>68.2</v>
          </cell>
          <cell r="M934" t="str">
            <v>12/08/2021</v>
          </cell>
          <cell r="N934">
            <v>43.75</v>
          </cell>
        </row>
        <row r="935">
          <cell r="E935" t="str">
            <v>01/21/2022</v>
          </cell>
          <cell r="F935">
            <v>55.25</v>
          </cell>
          <cell r="I935" t="str">
            <v>01/05/2022</v>
          </cell>
          <cell r="J935">
            <v>68.25</v>
          </cell>
          <cell r="M935" t="str">
            <v>12/09/2021</v>
          </cell>
          <cell r="N935">
            <v>44.25</v>
          </cell>
        </row>
        <row r="936">
          <cell r="E936" t="str">
            <v>01/24/2022</v>
          </cell>
          <cell r="F936">
            <v>57.15</v>
          </cell>
          <cell r="I936" t="str">
            <v>01/06/2022</v>
          </cell>
          <cell r="J936">
            <v>68.349999999999994</v>
          </cell>
          <cell r="M936" t="str">
            <v>12/10/2021</v>
          </cell>
          <cell r="N936">
            <v>44.1</v>
          </cell>
        </row>
        <row r="937">
          <cell r="E937" t="str">
            <v>01/25/2022</v>
          </cell>
          <cell r="F937">
            <v>57</v>
          </cell>
          <cell r="I937" t="str">
            <v>01/07/2022</v>
          </cell>
          <cell r="J937">
            <v>68.37</v>
          </cell>
          <cell r="M937" t="str">
            <v>12/13/2021</v>
          </cell>
          <cell r="N937">
            <v>44.1</v>
          </cell>
        </row>
        <row r="938">
          <cell r="E938" t="str">
            <v>01/26/2022</v>
          </cell>
          <cell r="F938">
            <v>57</v>
          </cell>
          <cell r="I938" t="str">
            <v>01/10/2022</v>
          </cell>
          <cell r="J938">
            <v>68.599999999999994</v>
          </cell>
          <cell r="M938" t="str">
            <v>12/14/2021</v>
          </cell>
          <cell r="N938">
            <v>43.8</v>
          </cell>
        </row>
        <row r="939">
          <cell r="E939" t="str">
            <v>01/27/2022</v>
          </cell>
          <cell r="F939">
            <v>57</v>
          </cell>
          <cell r="I939" t="str">
            <v>01/11/2022</v>
          </cell>
          <cell r="J939">
            <v>69.099999999999994</v>
          </cell>
          <cell r="M939" t="str">
            <v>12/15/2021</v>
          </cell>
          <cell r="N939">
            <v>43.4</v>
          </cell>
        </row>
        <row r="940">
          <cell r="E940" t="str">
            <v>01/28/2022</v>
          </cell>
          <cell r="F940">
            <v>56.9</v>
          </cell>
          <cell r="I940" t="str">
            <v>01/12/2022</v>
          </cell>
          <cell r="J940">
            <v>70.25</v>
          </cell>
          <cell r="M940" t="str">
            <v>12/16/2021</v>
          </cell>
          <cell r="N940">
            <v>42.85</v>
          </cell>
        </row>
        <row r="941">
          <cell r="E941" t="str">
            <v>01/31/2022</v>
          </cell>
          <cell r="F941">
            <v>56.5</v>
          </cell>
          <cell r="I941" t="str">
            <v>01/13/2022</v>
          </cell>
          <cell r="J941">
            <v>72</v>
          </cell>
          <cell r="M941" t="str">
            <v>12/17/2021</v>
          </cell>
          <cell r="N941">
            <v>42</v>
          </cell>
        </row>
        <row r="942">
          <cell r="E942" t="str">
            <v>02/01/2022</v>
          </cell>
          <cell r="F942">
            <v>56.5</v>
          </cell>
          <cell r="I942" t="str">
            <v>01/14/2022</v>
          </cell>
          <cell r="J942">
            <v>72</v>
          </cell>
          <cell r="M942" t="str">
            <v>12/20/2021</v>
          </cell>
          <cell r="N942">
            <v>42.4</v>
          </cell>
        </row>
        <row r="943">
          <cell r="E943" t="str">
            <v>02/02/2022</v>
          </cell>
          <cell r="F943">
            <v>55</v>
          </cell>
          <cell r="I943" t="str">
            <v>01/17/2022</v>
          </cell>
          <cell r="J943">
            <v>72.099999999999994</v>
          </cell>
          <cell r="M943" t="str">
            <v>12/21/2021</v>
          </cell>
          <cell r="N943">
            <v>42.6</v>
          </cell>
        </row>
        <row r="944">
          <cell r="E944" t="str">
            <v>02/03/2022</v>
          </cell>
          <cell r="F944">
            <v>54.75</v>
          </cell>
          <cell r="I944" t="str">
            <v>01/18/2022</v>
          </cell>
          <cell r="J944">
            <v>72.25</v>
          </cell>
          <cell r="M944" t="str">
            <v>12/22/2021</v>
          </cell>
          <cell r="N944">
            <v>42.6</v>
          </cell>
        </row>
        <row r="945">
          <cell r="E945" t="str">
            <v>02/04/2022</v>
          </cell>
          <cell r="F945">
            <v>55.25</v>
          </cell>
          <cell r="I945" t="str">
            <v>01/19/2022</v>
          </cell>
          <cell r="J945">
            <v>73.349999999999994</v>
          </cell>
          <cell r="M945" t="str">
            <v>12/23/2021</v>
          </cell>
          <cell r="N945">
            <v>43.25</v>
          </cell>
        </row>
        <row r="946">
          <cell r="E946" t="str">
            <v>02/07/2022</v>
          </cell>
          <cell r="F946">
            <v>55.25</v>
          </cell>
          <cell r="I946" t="str">
            <v>01/20/2022</v>
          </cell>
          <cell r="J946">
            <v>74.25</v>
          </cell>
          <cell r="M946" t="str">
            <v>12/24/2021</v>
          </cell>
          <cell r="N946">
            <v>43.25</v>
          </cell>
        </row>
        <row r="947">
          <cell r="E947" t="str">
            <v>02/08/2022</v>
          </cell>
          <cell r="F947">
            <v>54.5</v>
          </cell>
          <cell r="I947" t="str">
            <v>01/21/2022</v>
          </cell>
          <cell r="J947">
            <v>74.95</v>
          </cell>
          <cell r="M947" t="str">
            <v>12/29/2021</v>
          </cell>
          <cell r="N947">
            <v>43.05</v>
          </cell>
        </row>
        <row r="948">
          <cell r="E948" t="str">
            <v>02/09/2022</v>
          </cell>
          <cell r="F948">
            <v>53.5</v>
          </cell>
          <cell r="I948" t="str">
            <v>01/25/2022</v>
          </cell>
          <cell r="J948">
            <v>74.92</v>
          </cell>
          <cell r="M948" t="str">
            <v>12/30/2021</v>
          </cell>
          <cell r="N948">
            <v>43.25</v>
          </cell>
        </row>
        <row r="949">
          <cell r="E949" t="str">
            <v>02/10/2022</v>
          </cell>
          <cell r="F949">
            <v>52.5</v>
          </cell>
          <cell r="I949" t="str">
            <v>01/26/2022</v>
          </cell>
          <cell r="J949">
            <v>75.099999999999994</v>
          </cell>
          <cell r="M949" t="str">
            <v>12/31/2021</v>
          </cell>
          <cell r="N949">
            <v>43.25</v>
          </cell>
        </row>
        <row r="950">
          <cell r="E950" t="str">
            <v>02/11/2022</v>
          </cell>
          <cell r="F950">
            <v>52.25</v>
          </cell>
          <cell r="I950" t="str">
            <v>01/27/2022</v>
          </cell>
          <cell r="J950">
            <v>75.25</v>
          </cell>
          <cell r="M950" t="str">
            <v>01/04/2022</v>
          </cell>
          <cell r="N950">
            <v>43.25</v>
          </cell>
        </row>
        <row r="951">
          <cell r="E951" t="str">
            <v>02/14/2022</v>
          </cell>
          <cell r="F951">
            <v>51.75</v>
          </cell>
          <cell r="I951" t="str">
            <v>01/28/2022</v>
          </cell>
          <cell r="J951">
            <v>75.25</v>
          </cell>
          <cell r="M951" t="str">
            <v>01/05/2022</v>
          </cell>
          <cell r="N951">
            <v>43.75</v>
          </cell>
        </row>
        <row r="952">
          <cell r="E952" t="str">
            <v>02/15/2022</v>
          </cell>
          <cell r="F952">
            <v>51</v>
          </cell>
          <cell r="I952" t="str">
            <v>02/01/2022</v>
          </cell>
          <cell r="J952">
            <v>76.25</v>
          </cell>
          <cell r="M952" t="str">
            <v>01/06/2022</v>
          </cell>
          <cell r="N952">
            <v>44</v>
          </cell>
        </row>
        <row r="953">
          <cell r="E953" t="str">
            <v>02/16/2022</v>
          </cell>
          <cell r="F953">
            <v>51.5</v>
          </cell>
          <cell r="I953" t="str">
            <v>02/02/2022</v>
          </cell>
          <cell r="J953">
            <v>76.75</v>
          </cell>
          <cell r="M953" t="str">
            <v>01/07/2022</v>
          </cell>
          <cell r="N953">
            <v>44.5</v>
          </cell>
        </row>
        <row r="954">
          <cell r="E954" t="str">
            <v>02/17/2022</v>
          </cell>
          <cell r="F954">
            <v>51.5</v>
          </cell>
          <cell r="I954" t="str">
            <v>02/03/2022</v>
          </cell>
          <cell r="J954">
            <v>77</v>
          </cell>
          <cell r="M954" t="str">
            <v>01/10/2022</v>
          </cell>
          <cell r="N954">
            <v>45.25</v>
          </cell>
        </row>
        <row r="955">
          <cell r="E955" t="str">
            <v>02/18/2022</v>
          </cell>
          <cell r="F955">
            <v>50.25</v>
          </cell>
          <cell r="I955" t="str">
            <v>02/04/2022</v>
          </cell>
          <cell r="J955">
            <v>77.25</v>
          </cell>
          <cell r="M955" t="str">
            <v>01/11/2022</v>
          </cell>
          <cell r="N955">
            <v>45</v>
          </cell>
        </row>
        <row r="956">
          <cell r="E956" t="str">
            <v>02/21/2022</v>
          </cell>
          <cell r="F956">
            <v>50.25</v>
          </cell>
          <cell r="I956" t="str">
            <v>02/08/2022</v>
          </cell>
          <cell r="J956">
            <v>78.3</v>
          </cell>
          <cell r="M956" t="str">
            <v>01/12/2022</v>
          </cell>
          <cell r="N956">
            <v>45</v>
          </cell>
        </row>
        <row r="957">
          <cell r="E957" t="str">
            <v>02/22/2022</v>
          </cell>
          <cell r="F957">
            <v>50.25</v>
          </cell>
          <cell r="I957" t="str">
            <v>02/09/2022</v>
          </cell>
          <cell r="J957">
            <v>81</v>
          </cell>
          <cell r="M957" t="str">
            <v>01/13/2022</v>
          </cell>
          <cell r="N957">
            <v>45.5</v>
          </cell>
        </row>
        <row r="958">
          <cell r="E958" t="str">
            <v>02/23/2022</v>
          </cell>
          <cell r="F958">
            <v>50.25</v>
          </cell>
          <cell r="I958" t="str">
            <v>02/10/2022</v>
          </cell>
          <cell r="J958">
            <v>81.5</v>
          </cell>
          <cell r="M958" t="str">
            <v>01/14/2022</v>
          </cell>
          <cell r="N958">
            <v>45.5</v>
          </cell>
        </row>
        <row r="959">
          <cell r="E959" t="str">
            <v>02/24/2022</v>
          </cell>
          <cell r="F959">
            <v>50.25</v>
          </cell>
          <cell r="I959" t="str">
            <v>02/11/2022</v>
          </cell>
          <cell r="J959">
            <v>82.9</v>
          </cell>
          <cell r="M959" t="str">
            <v>01/17/2022</v>
          </cell>
          <cell r="N959">
            <v>45.35</v>
          </cell>
        </row>
        <row r="960">
          <cell r="E960" t="str">
            <v>02/25/2022</v>
          </cell>
          <cell r="F960">
            <v>50.25</v>
          </cell>
          <cell r="I960" t="str">
            <v>02/14/2022</v>
          </cell>
          <cell r="J960">
            <v>84.5</v>
          </cell>
          <cell r="M960" t="str">
            <v>01/18/2022</v>
          </cell>
          <cell r="N960">
            <v>45.25</v>
          </cell>
        </row>
        <row r="961">
          <cell r="E961" t="str">
            <v>02/28/2022</v>
          </cell>
          <cell r="F961">
            <v>48</v>
          </cell>
          <cell r="I961" t="str">
            <v>02/15/2022</v>
          </cell>
          <cell r="J961">
            <v>86.25</v>
          </cell>
          <cell r="M961" t="str">
            <v>01/19/2022</v>
          </cell>
          <cell r="N961">
            <v>45</v>
          </cell>
        </row>
        <row r="962">
          <cell r="E962" t="str">
            <v>03/01/2022</v>
          </cell>
          <cell r="F962">
            <v>48.25</v>
          </cell>
          <cell r="I962" t="str">
            <v>02/16/2022</v>
          </cell>
          <cell r="J962">
            <v>85.5</v>
          </cell>
          <cell r="M962" t="str">
            <v>01/20/2022</v>
          </cell>
          <cell r="N962">
            <v>44.8</v>
          </cell>
        </row>
        <row r="963">
          <cell r="E963" t="str">
            <v>03/02/2022</v>
          </cell>
          <cell r="F963">
            <v>47</v>
          </cell>
          <cell r="I963" t="str">
            <v>02/17/2022</v>
          </cell>
          <cell r="J963">
            <v>85</v>
          </cell>
          <cell r="M963" t="str">
            <v>01/21/2022</v>
          </cell>
          <cell r="N963">
            <v>45</v>
          </cell>
        </row>
        <row r="964">
          <cell r="E964" t="str">
            <v>03/03/2022</v>
          </cell>
          <cell r="F964">
            <v>46.75</v>
          </cell>
          <cell r="I964" t="str">
            <v>02/18/2022</v>
          </cell>
          <cell r="J964">
            <v>84</v>
          </cell>
          <cell r="M964" t="str">
            <v>01/24/2022</v>
          </cell>
          <cell r="N964">
            <v>45</v>
          </cell>
        </row>
        <row r="965">
          <cell r="E965" t="str">
            <v>03/04/2022</v>
          </cell>
          <cell r="F965">
            <v>35.4</v>
          </cell>
          <cell r="I965" t="str">
            <v>02/21/2022</v>
          </cell>
          <cell r="J965">
            <v>82.5</v>
          </cell>
          <cell r="M965" t="str">
            <v>01/25/2022</v>
          </cell>
          <cell r="N965">
            <v>44.75</v>
          </cell>
        </row>
        <row r="966">
          <cell r="E966" t="str">
            <v>03/07/2022</v>
          </cell>
          <cell r="F966">
            <v>35.4</v>
          </cell>
          <cell r="I966" t="str">
            <v>02/22/2022</v>
          </cell>
          <cell r="J966">
            <v>80.75</v>
          </cell>
          <cell r="M966" t="str">
            <v>01/27/2022</v>
          </cell>
          <cell r="N966">
            <v>45.25</v>
          </cell>
        </row>
        <row r="967">
          <cell r="E967" t="str">
            <v>03/08/2022</v>
          </cell>
          <cell r="F967">
            <v>29</v>
          </cell>
          <cell r="I967" t="str">
            <v>02/23/2022</v>
          </cell>
          <cell r="J967">
            <v>80.75</v>
          </cell>
          <cell r="M967" t="str">
            <v>01/28/2022</v>
          </cell>
          <cell r="N967">
            <v>46</v>
          </cell>
        </row>
        <row r="968">
          <cell r="E968" t="str">
            <v>03/09/2022</v>
          </cell>
          <cell r="F968">
            <v>30</v>
          </cell>
          <cell r="I968" t="str">
            <v>02/24/2022</v>
          </cell>
          <cell r="J968">
            <v>80</v>
          </cell>
          <cell r="M968" t="str">
            <v>01/31/2022</v>
          </cell>
          <cell r="N968">
            <v>47.5</v>
          </cell>
        </row>
        <row r="969">
          <cell r="E969" t="str">
            <v>03/10/2022</v>
          </cell>
          <cell r="F969">
            <v>30</v>
          </cell>
          <cell r="I969" t="str">
            <v>02/25/2022</v>
          </cell>
          <cell r="J969">
            <v>80</v>
          </cell>
          <cell r="M969" t="str">
            <v>02/01/2022</v>
          </cell>
          <cell r="N969">
            <v>48</v>
          </cell>
        </row>
        <row r="970">
          <cell r="E970" t="str">
            <v>03/11/2022</v>
          </cell>
          <cell r="F970">
            <v>30.5</v>
          </cell>
          <cell r="I970" t="str">
            <v>02/28/2022</v>
          </cell>
          <cell r="J970">
            <v>80.75</v>
          </cell>
          <cell r="M970" t="str">
            <v>02/02/2022</v>
          </cell>
          <cell r="N970">
            <v>46.9</v>
          </cell>
        </row>
        <row r="971">
          <cell r="E971" t="str">
            <v>03/14/2022</v>
          </cell>
          <cell r="F971">
            <v>30.5</v>
          </cell>
          <cell r="I971" t="str">
            <v>03/01/2022</v>
          </cell>
          <cell r="J971">
            <v>80</v>
          </cell>
          <cell r="M971" t="str">
            <v>02/03/2022</v>
          </cell>
          <cell r="N971">
            <v>46.9</v>
          </cell>
        </row>
        <row r="972">
          <cell r="E972" t="str">
            <v>03/15/2022</v>
          </cell>
          <cell r="F972">
            <v>30.75</v>
          </cell>
          <cell r="I972" t="str">
            <v>03/02/2022</v>
          </cell>
          <cell r="J972">
            <v>78.5</v>
          </cell>
          <cell r="M972" t="str">
            <v>02/04/2022</v>
          </cell>
          <cell r="N972">
            <v>45.25</v>
          </cell>
        </row>
        <row r="973">
          <cell r="E973" t="str">
            <v>03/16/2022</v>
          </cell>
          <cell r="F973">
            <v>31</v>
          </cell>
          <cell r="I973" t="str">
            <v>03/03/2022</v>
          </cell>
          <cell r="J973">
            <v>79</v>
          </cell>
          <cell r="M973" t="str">
            <v>02/07/2022</v>
          </cell>
          <cell r="N973">
            <v>46</v>
          </cell>
        </row>
        <row r="974">
          <cell r="E974" t="str">
            <v>03/17/2022</v>
          </cell>
          <cell r="F974">
            <v>31</v>
          </cell>
          <cell r="I974" t="str">
            <v>03/04/2022</v>
          </cell>
          <cell r="J974">
            <v>78.5</v>
          </cell>
          <cell r="M974" t="str">
            <v>02/08/2022</v>
          </cell>
          <cell r="N974">
            <v>46.5</v>
          </cell>
        </row>
        <row r="975">
          <cell r="E975" t="str">
            <v>03/18/2022</v>
          </cell>
          <cell r="F975">
            <v>31</v>
          </cell>
          <cell r="I975" t="str">
            <v>03/07/2022</v>
          </cell>
          <cell r="J975">
            <v>76.5</v>
          </cell>
          <cell r="M975" t="str">
            <v>02/09/2022</v>
          </cell>
          <cell r="N975">
            <v>45.75</v>
          </cell>
        </row>
        <row r="976">
          <cell r="E976" t="str">
            <v>03/21/2022</v>
          </cell>
          <cell r="F976">
            <v>31</v>
          </cell>
          <cell r="I976" t="str">
            <v>03/08/2022</v>
          </cell>
          <cell r="J976">
            <v>74.75</v>
          </cell>
          <cell r="M976" t="str">
            <v>02/10/2022</v>
          </cell>
          <cell r="N976">
            <v>45.75</v>
          </cell>
        </row>
        <row r="977">
          <cell r="E977" t="str">
            <v>03/22/2022</v>
          </cell>
          <cell r="F977">
            <v>31</v>
          </cell>
          <cell r="I977" t="str">
            <v>03/09/2022</v>
          </cell>
          <cell r="J977">
            <v>70.25</v>
          </cell>
          <cell r="M977" t="str">
            <v>02/11/2022</v>
          </cell>
          <cell r="N977">
            <v>45.25</v>
          </cell>
        </row>
        <row r="978">
          <cell r="E978" t="str">
            <v>03/23/2022</v>
          </cell>
          <cell r="F978">
            <v>31</v>
          </cell>
          <cell r="I978" t="str">
            <v>03/10/2022</v>
          </cell>
          <cell r="J978">
            <v>72</v>
          </cell>
          <cell r="M978" t="str">
            <v>02/14/2022</v>
          </cell>
          <cell r="N978">
            <v>45.25</v>
          </cell>
        </row>
        <row r="979">
          <cell r="E979" t="str">
            <v>03/24/2022</v>
          </cell>
          <cell r="F979">
            <v>31</v>
          </cell>
          <cell r="I979" t="str">
            <v>03/11/2022</v>
          </cell>
          <cell r="J979">
            <v>72.5</v>
          </cell>
          <cell r="M979" t="str">
            <v>02/15/2022</v>
          </cell>
          <cell r="N979">
            <v>42</v>
          </cell>
        </row>
        <row r="980">
          <cell r="E980" t="str">
            <v>03/25/2022</v>
          </cell>
          <cell r="F980">
            <v>31</v>
          </cell>
          <cell r="I980" t="str">
            <v>03/14/2022</v>
          </cell>
          <cell r="J980">
            <v>72</v>
          </cell>
          <cell r="M980" t="str">
            <v>02/16/2022</v>
          </cell>
          <cell r="N980">
            <v>42.25</v>
          </cell>
        </row>
        <row r="981">
          <cell r="E981" t="str">
            <v>03/28/2022</v>
          </cell>
          <cell r="F981">
            <v>30.5</v>
          </cell>
          <cell r="I981" t="str">
            <v>03/15/2022</v>
          </cell>
          <cell r="J981">
            <v>71.75</v>
          </cell>
          <cell r="M981" t="str">
            <v>02/17/2022</v>
          </cell>
          <cell r="N981">
            <v>42.5</v>
          </cell>
        </row>
        <row r="982">
          <cell r="E982" t="str">
            <v>03/29/2022</v>
          </cell>
          <cell r="F982">
            <v>30.5</v>
          </cell>
          <cell r="I982" t="str">
            <v>03/16/2022</v>
          </cell>
          <cell r="J982">
            <v>73.5</v>
          </cell>
          <cell r="M982" t="str">
            <v>02/18/2022</v>
          </cell>
          <cell r="N982">
            <v>44.25</v>
          </cell>
        </row>
        <row r="983">
          <cell r="E983" t="str">
            <v>03/30/2022</v>
          </cell>
          <cell r="F983">
            <v>30.5</v>
          </cell>
          <cell r="I983" t="str">
            <v>03/17/2022</v>
          </cell>
          <cell r="J983">
            <v>73.62</v>
          </cell>
          <cell r="M983" t="str">
            <v>02/21/2022</v>
          </cell>
          <cell r="N983">
            <v>44.25</v>
          </cell>
        </row>
        <row r="984">
          <cell r="E984" t="str">
            <v>03/31/2022</v>
          </cell>
          <cell r="F984">
            <v>30.5</v>
          </cell>
          <cell r="I984" t="str">
            <v>03/18/2022</v>
          </cell>
          <cell r="J984">
            <v>73.62</v>
          </cell>
          <cell r="M984" t="str">
            <v>02/22/2022</v>
          </cell>
          <cell r="N984">
            <v>45</v>
          </cell>
        </row>
        <row r="985">
          <cell r="E985" t="str">
            <v>04/01/2022</v>
          </cell>
          <cell r="F985">
            <v>30.5</v>
          </cell>
          <cell r="I985" t="str">
            <v>03/21/2022</v>
          </cell>
          <cell r="J985">
            <v>73.45</v>
          </cell>
          <cell r="M985" t="str">
            <v>02/23/2022</v>
          </cell>
          <cell r="N985">
            <v>45</v>
          </cell>
        </row>
        <row r="986">
          <cell r="E986" t="str">
            <v>04/04/2022</v>
          </cell>
          <cell r="F986">
            <v>30.5</v>
          </cell>
          <cell r="I986" t="str">
            <v>03/22/2022</v>
          </cell>
          <cell r="J986">
            <v>72.900000000000006</v>
          </cell>
          <cell r="M986" t="str">
            <v>02/24/2022</v>
          </cell>
          <cell r="N986">
            <v>45.05</v>
          </cell>
        </row>
        <row r="987">
          <cell r="E987" t="str">
            <v>04/05/2022</v>
          </cell>
          <cell r="F987">
            <v>30.5</v>
          </cell>
          <cell r="I987" t="str">
            <v>03/23/2022</v>
          </cell>
          <cell r="J987">
            <v>73.099999999999994</v>
          </cell>
          <cell r="M987" t="str">
            <v>02/25/2022</v>
          </cell>
          <cell r="N987">
            <v>45.05</v>
          </cell>
        </row>
        <row r="988">
          <cell r="E988" t="str">
            <v>04/06/2022</v>
          </cell>
          <cell r="F988">
            <v>30</v>
          </cell>
          <cell r="I988" t="str">
            <v>03/24/2022</v>
          </cell>
          <cell r="J988">
            <v>74</v>
          </cell>
          <cell r="M988" t="str">
            <v>02/28/2022</v>
          </cell>
          <cell r="N988">
            <v>44.5</v>
          </cell>
        </row>
        <row r="989">
          <cell r="E989" t="str">
            <v>04/07/2022</v>
          </cell>
          <cell r="F989">
            <v>30</v>
          </cell>
          <cell r="I989" t="str">
            <v>03/25/2022</v>
          </cell>
          <cell r="J989">
            <v>75.25</v>
          </cell>
          <cell r="M989" t="str">
            <v>03/01/2022</v>
          </cell>
          <cell r="N989">
            <v>44.55</v>
          </cell>
        </row>
        <row r="990">
          <cell r="E990" t="str">
            <v>04/08/2022</v>
          </cell>
          <cell r="F990">
            <v>30</v>
          </cell>
          <cell r="I990" t="str">
            <v>03/28/2022</v>
          </cell>
          <cell r="J990">
            <v>76</v>
          </cell>
          <cell r="M990" t="str">
            <v>03/02/2022</v>
          </cell>
          <cell r="N990">
            <v>44.4</v>
          </cell>
        </row>
        <row r="991">
          <cell r="E991" t="str">
            <v>04/11/2022</v>
          </cell>
          <cell r="F991">
            <v>30</v>
          </cell>
          <cell r="I991" t="str">
            <v>03/29/2022</v>
          </cell>
          <cell r="J991">
            <v>76.05</v>
          </cell>
          <cell r="M991" t="str">
            <v>03/03/2022</v>
          </cell>
          <cell r="N991">
            <v>44.2</v>
          </cell>
        </row>
        <row r="992">
          <cell r="E992" t="str">
            <v>04/12/2022</v>
          </cell>
          <cell r="F992">
            <v>30</v>
          </cell>
          <cell r="I992" t="str">
            <v>03/30/2022</v>
          </cell>
          <cell r="J992">
            <v>76</v>
          </cell>
          <cell r="M992" t="str">
            <v>03/04/2022</v>
          </cell>
          <cell r="N992">
            <v>44.2</v>
          </cell>
        </row>
        <row r="993">
          <cell r="E993" t="str">
            <v>04/13/2022</v>
          </cell>
          <cell r="F993">
            <v>30</v>
          </cell>
          <cell r="I993" t="str">
            <v>03/31/2022</v>
          </cell>
          <cell r="J993">
            <v>75.900000000000006</v>
          </cell>
          <cell r="M993" t="str">
            <v>03/05/2022</v>
          </cell>
          <cell r="N993">
            <v>44.2</v>
          </cell>
        </row>
        <row r="994">
          <cell r="E994" t="str">
            <v>04/14/2022</v>
          </cell>
          <cell r="F994">
            <v>30</v>
          </cell>
          <cell r="I994" t="str">
            <v>04/01/2022</v>
          </cell>
          <cell r="J994">
            <v>76</v>
          </cell>
          <cell r="M994" t="str">
            <v>03/07/2022</v>
          </cell>
          <cell r="N994">
            <v>44.2</v>
          </cell>
        </row>
        <row r="995">
          <cell r="E995" t="str">
            <v>04/19/2022</v>
          </cell>
          <cell r="F995">
            <v>30</v>
          </cell>
          <cell r="I995" t="str">
            <v>04/04/2022</v>
          </cell>
          <cell r="J995">
            <v>76</v>
          </cell>
          <cell r="M995" t="str">
            <v>03/08/2022</v>
          </cell>
          <cell r="N995">
            <v>44.2</v>
          </cell>
        </row>
        <row r="996">
          <cell r="E996" t="str">
            <v>04/20/2022</v>
          </cell>
          <cell r="F996">
            <v>30</v>
          </cell>
          <cell r="I996" t="str">
            <v>04/05/2022</v>
          </cell>
          <cell r="J996">
            <v>76</v>
          </cell>
          <cell r="M996" t="str">
            <v>03/09/2022</v>
          </cell>
          <cell r="N996">
            <v>43.5</v>
          </cell>
        </row>
        <row r="997">
          <cell r="E997" t="str">
            <v>04/21/2022</v>
          </cell>
          <cell r="F997">
            <v>30</v>
          </cell>
          <cell r="I997" t="str">
            <v>04/06/2022</v>
          </cell>
          <cell r="J997">
            <v>76</v>
          </cell>
          <cell r="M997" t="str">
            <v>03/10/2022</v>
          </cell>
          <cell r="N997">
            <v>43</v>
          </cell>
        </row>
        <row r="998">
          <cell r="E998" t="str">
            <v>04/22/2022</v>
          </cell>
          <cell r="F998">
            <v>30</v>
          </cell>
          <cell r="I998" t="str">
            <v>04/07/2022</v>
          </cell>
          <cell r="J998">
            <v>76</v>
          </cell>
          <cell r="M998" t="str">
            <v>03/11/2022</v>
          </cell>
          <cell r="N998">
            <v>43.75</v>
          </cell>
        </row>
        <row r="999">
          <cell r="E999" t="str">
            <v>04/25/2022</v>
          </cell>
          <cell r="F999">
            <v>30</v>
          </cell>
          <cell r="I999" t="str">
            <v>04/08/2022</v>
          </cell>
          <cell r="J999">
            <v>75.900000000000006</v>
          </cell>
          <cell r="M999" t="str">
            <v>03/14/2022</v>
          </cell>
          <cell r="N999">
            <v>43.75</v>
          </cell>
        </row>
        <row r="1000">
          <cell r="E1000" t="str">
            <v>04/26/2022</v>
          </cell>
          <cell r="F1000">
            <v>30</v>
          </cell>
          <cell r="I1000" t="str">
            <v>04/11/2022</v>
          </cell>
          <cell r="J1000">
            <v>75.5</v>
          </cell>
          <cell r="M1000" t="str">
            <v>03/15/2022</v>
          </cell>
          <cell r="N1000">
            <v>44.25</v>
          </cell>
        </row>
        <row r="1001">
          <cell r="E1001" t="str">
            <v>04/27/2022</v>
          </cell>
          <cell r="F1001">
            <v>29.5</v>
          </cell>
          <cell r="I1001" t="str">
            <v>04/12/2022</v>
          </cell>
          <cell r="J1001">
            <v>76.25</v>
          </cell>
          <cell r="M1001" t="str">
            <v>03/16/2022</v>
          </cell>
          <cell r="N1001">
            <v>44.75</v>
          </cell>
        </row>
        <row r="1002">
          <cell r="E1002" t="str">
            <v>04/28/2022</v>
          </cell>
          <cell r="F1002">
            <v>29.25</v>
          </cell>
          <cell r="I1002" t="str">
            <v>04/13/2022</v>
          </cell>
          <cell r="J1002">
            <v>76.5</v>
          </cell>
          <cell r="M1002" t="str">
            <v>03/17/2022</v>
          </cell>
          <cell r="N1002">
            <v>45.35</v>
          </cell>
        </row>
        <row r="1003">
          <cell r="E1003" t="str">
            <v>04/29/2022</v>
          </cell>
          <cell r="F1003">
            <v>28</v>
          </cell>
          <cell r="I1003" t="str">
            <v>04/14/2022</v>
          </cell>
          <cell r="J1003">
            <v>76.5</v>
          </cell>
          <cell r="M1003" t="str">
            <v>03/18/2022</v>
          </cell>
          <cell r="N1003">
            <v>46.05</v>
          </cell>
        </row>
        <row r="1004">
          <cell r="E1004" t="str">
            <v>05/02/2022</v>
          </cell>
          <cell r="F1004">
            <v>28</v>
          </cell>
          <cell r="I1004" t="str">
            <v>04/20/2022</v>
          </cell>
          <cell r="J1004">
            <v>76.849999999999994</v>
          </cell>
          <cell r="M1004" t="str">
            <v>03/21/2022</v>
          </cell>
          <cell r="N1004">
            <v>46.1</v>
          </cell>
        </row>
        <row r="1005">
          <cell r="E1005" t="str">
            <v>05/03/2022</v>
          </cell>
          <cell r="F1005">
            <v>28</v>
          </cell>
          <cell r="I1005" t="str">
            <v>04/21/2022</v>
          </cell>
          <cell r="J1005">
            <v>76.25</v>
          </cell>
          <cell r="M1005" t="str">
            <v>03/22/2022</v>
          </cell>
          <cell r="N1005">
            <v>46.4</v>
          </cell>
        </row>
        <row r="1006">
          <cell r="E1006" t="str">
            <v>05/04/2022</v>
          </cell>
          <cell r="F1006">
            <v>28</v>
          </cell>
          <cell r="I1006" t="str">
            <v>04/22/2022</v>
          </cell>
          <cell r="J1006">
            <v>76.099999999999994</v>
          </cell>
          <cell r="M1006" t="str">
            <v>03/23/2022</v>
          </cell>
          <cell r="N1006">
            <v>46</v>
          </cell>
        </row>
        <row r="1007">
          <cell r="E1007" t="str">
            <v>05/05/2022</v>
          </cell>
          <cell r="F1007">
            <v>27.95</v>
          </cell>
          <cell r="I1007" t="str">
            <v>04/26/2022</v>
          </cell>
          <cell r="J1007">
            <v>75.900000000000006</v>
          </cell>
          <cell r="M1007" t="str">
            <v>03/24/2022</v>
          </cell>
          <cell r="N1007">
            <v>46.5</v>
          </cell>
        </row>
        <row r="1008">
          <cell r="E1008" t="str">
            <v>05/06/2022</v>
          </cell>
          <cell r="F1008">
            <v>27.95</v>
          </cell>
          <cell r="I1008" t="str">
            <v>04/27/2022</v>
          </cell>
          <cell r="J1008">
            <v>75.75</v>
          </cell>
          <cell r="M1008" t="str">
            <v>03/25/2022</v>
          </cell>
          <cell r="N1008">
            <v>46.5</v>
          </cell>
        </row>
        <row r="1009">
          <cell r="E1009" t="str">
            <v>05/09/2022</v>
          </cell>
          <cell r="F1009">
            <v>27.95</v>
          </cell>
          <cell r="I1009" t="str">
            <v>04/28/2022</v>
          </cell>
          <cell r="J1009">
            <v>75.900000000000006</v>
          </cell>
          <cell r="M1009" t="str">
            <v>03/28/2022</v>
          </cell>
          <cell r="N1009">
            <v>47</v>
          </cell>
        </row>
        <row r="1010">
          <cell r="E1010" t="str">
            <v>05/10/2022</v>
          </cell>
          <cell r="F1010">
            <v>27.95</v>
          </cell>
          <cell r="I1010" t="str">
            <v>04/29/2022</v>
          </cell>
          <cell r="J1010">
            <v>75.900000000000006</v>
          </cell>
          <cell r="M1010" t="str">
            <v>03/29/2022</v>
          </cell>
          <cell r="N1010">
            <v>47.4</v>
          </cell>
        </row>
        <row r="1011">
          <cell r="E1011" t="str">
            <v>05/11/2022</v>
          </cell>
          <cell r="F1011">
            <v>28.5</v>
          </cell>
          <cell r="I1011" t="str">
            <v>05/03/2022</v>
          </cell>
          <cell r="J1011">
            <v>75.87</v>
          </cell>
          <cell r="M1011" t="str">
            <v>03/30/2022</v>
          </cell>
          <cell r="N1011">
            <v>47.4</v>
          </cell>
        </row>
        <row r="1012">
          <cell r="E1012" t="str">
            <v>05/12/2022</v>
          </cell>
          <cell r="F1012">
            <v>29.25</v>
          </cell>
          <cell r="I1012" t="str">
            <v>05/04/2022</v>
          </cell>
          <cell r="J1012">
            <v>76.2</v>
          </cell>
          <cell r="M1012" t="str">
            <v>03/31/2022</v>
          </cell>
          <cell r="N1012">
            <v>48</v>
          </cell>
        </row>
        <row r="1013">
          <cell r="E1013" t="str">
            <v>05/13/2022</v>
          </cell>
          <cell r="F1013">
            <v>29.5</v>
          </cell>
          <cell r="I1013" t="str">
            <v>05/05/2022</v>
          </cell>
          <cell r="J1013">
            <v>76.3</v>
          </cell>
          <cell r="M1013" t="str">
            <v>04/01/2022</v>
          </cell>
          <cell r="N1013">
            <v>48.25</v>
          </cell>
        </row>
        <row r="1014">
          <cell r="E1014" t="str">
            <v>05/16/2022</v>
          </cell>
          <cell r="F1014">
            <v>29.5</v>
          </cell>
          <cell r="I1014" t="str">
            <v>05/06/2022</v>
          </cell>
          <cell r="J1014">
            <v>76.5</v>
          </cell>
          <cell r="M1014" t="str">
            <v>04/04/2022</v>
          </cell>
          <cell r="N1014">
            <v>49</v>
          </cell>
        </row>
        <row r="1015">
          <cell r="E1015" t="str">
            <v>05/17/2022</v>
          </cell>
          <cell r="F1015">
            <v>29.5</v>
          </cell>
          <cell r="I1015" t="str">
            <v>05/09/2022</v>
          </cell>
          <cell r="J1015">
            <v>76.47</v>
          </cell>
          <cell r="M1015" t="str">
            <v>04/05/2022</v>
          </cell>
          <cell r="N1015">
            <v>49.1</v>
          </cell>
        </row>
        <row r="1016">
          <cell r="E1016" t="str">
            <v>05/18/2022</v>
          </cell>
          <cell r="F1016">
            <v>29.5</v>
          </cell>
          <cell r="I1016" t="str">
            <v>05/10/2022</v>
          </cell>
          <cell r="J1016">
            <v>76.45</v>
          </cell>
          <cell r="M1016" t="str">
            <v>04/06/2022</v>
          </cell>
          <cell r="N1016">
            <v>49.5</v>
          </cell>
        </row>
        <row r="1017">
          <cell r="E1017" t="str">
            <v>05/19/2022</v>
          </cell>
          <cell r="F1017">
            <v>29.6</v>
          </cell>
          <cell r="I1017" t="str">
            <v>05/11/2022</v>
          </cell>
          <cell r="J1017">
            <v>76.45</v>
          </cell>
          <cell r="M1017" t="str">
            <v>04/07/2022</v>
          </cell>
          <cell r="N1017">
            <v>49.5</v>
          </cell>
        </row>
        <row r="1018">
          <cell r="E1018" t="str">
            <v>05/20/2022</v>
          </cell>
          <cell r="F1018">
            <v>30</v>
          </cell>
          <cell r="I1018" t="str">
            <v>05/12/2022</v>
          </cell>
          <cell r="J1018">
            <v>76.400000000000006</v>
          </cell>
          <cell r="M1018" t="str">
            <v>04/08/2022</v>
          </cell>
          <cell r="N1018">
            <v>49.35</v>
          </cell>
        </row>
        <row r="1019">
          <cell r="E1019" t="str">
            <v>05/23/2022</v>
          </cell>
          <cell r="F1019">
            <v>35.5</v>
          </cell>
          <cell r="I1019" t="str">
            <v>05/13/2022</v>
          </cell>
          <cell r="J1019">
            <v>76.5</v>
          </cell>
          <cell r="M1019" t="str">
            <v>04/11/2022</v>
          </cell>
          <cell r="N1019">
            <v>49</v>
          </cell>
        </row>
        <row r="1020">
          <cell r="E1020" t="str">
            <v>05/24/2022</v>
          </cell>
          <cell r="F1020">
            <v>36</v>
          </cell>
          <cell r="I1020" t="str">
            <v>05/16/2022</v>
          </cell>
          <cell r="J1020">
            <v>76.599999999999994</v>
          </cell>
          <cell r="M1020" t="str">
            <v>04/12/2022</v>
          </cell>
          <cell r="N1020">
            <v>49</v>
          </cell>
        </row>
        <row r="1021">
          <cell r="E1021" t="str">
            <v>05/25/2022</v>
          </cell>
          <cell r="F1021">
            <v>36</v>
          </cell>
          <cell r="I1021" t="str">
            <v>05/17/2022</v>
          </cell>
          <cell r="J1021">
            <v>76.599999999999994</v>
          </cell>
          <cell r="M1021" t="str">
            <v>04/13/2022</v>
          </cell>
          <cell r="N1021">
            <v>49.15</v>
          </cell>
        </row>
        <row r="1022">
          <cell r="E1022" t="str">
            <v>05/26/2022</v>
          </cell>
          <cell r="F1022">
            <v>36</v>
          </cell>
          <cell r="I1022" t="str">
            <v>05/18/2022</v>
          </cell>
          <cell r="J1022">
            <v>76.42</v>
          </cell>
          <cell r="M1022" t="str">
            <v>04/14/2022</v>
          </cell>
          <cell r="N1022">
            <v>49.15</v>
          </cell>
        </row>
        <row r="1023">
          <cell r="E1023" t="str">
            <v>05/27/2022</v>
          </cell>
          <cell r="F1023">
            <v>35.5</v>
          </cell>
          <cell r="I1023" t="str">
            <v>05/19/2022</v>
          </cell>
          <cell r="J1023">
            <v>76.47</v>
          </cell>
          <cell r="M1023" t="str">
            <v>04/19/2022</v>
          </cell>
          <cell r="N1023">
            <v>48.75</v>
          </cell>
        </row>
        <row r="1024">
          <cell r="E1024" t="str">
            <v>05/30/2022</v>
          </cell>
          <cell r="F1024">
            <v>35.5</v>
          </cell>
          <cell r="I1024" t="str">
            <v>05/20/2022</v>
          </cell>
          <cell r="J1024">
            <v>76.900000000000006</v>
          </cell>
          <cell r="M1024" t="str">
            <v>04/20/2022</v>
          </cell>
          <cell r="N1024">
            <v>49</v>
          </cell>
        </row>
        <row r="1025">
          <cell r="E1025" t="str">
            <v>05/31/2022</v>
          </cell>
          <cell r="F1025">
            <v>35.5</v>
          </cell>
          <cell r="I1025" t="str">
            <v>05/23/2022</v>
          </cell>
          <cell r="J1025">
            <v>77.05</v>
          </cell>
          <cell r="M1025" t="str">
            <v>04/21/2022</v>
          </cell>
          <cell r="N1025">
            <v>48.75</v>
          </cell>
        </row>
        <row r="1026">
          <cell r="E1026" t="str">
            <v>06/01/2022</v>
          </cell>
          <cell r="F1026">
            <v>35.5</v>
          </cell>
          <cell r="I1026" t="str">
            <v>05/24/2022</v>
          </cell>
          <cell r="J1026">
            <v>77.099999999999994</v>
          </cell>
          <cell r="M1026" t="str">
            <v>04/22/2022</v>
          </cell>
          <cell r="N1026">
            <v>48.5</v>
          </cell>
        </row>
        <row r="1027">
          <cell r="E1027" t="str">
            <v>06/02/2022</v>
          </cell>
          <cell r="F1027">
            <v>35.5</v>
          </cell>
          <cell r="I1027" t="str">
            <v>05/25/2022</v>
          </cell>
          <cell r="J1027">
            <v>77</v>
          </cell>
          <cell r="M1027" t="str">
            <v>04/25/2022</v>
          </cell>
          <cell r="N1027">
            <v>48.5</v>
          </cell>
        </row>
        <row r="1028">
          <cell r="E1028" t="str">
            <v>06/03/2022</v>
          </cell>
          <cell r="F1028">
            <v>35.5</v>
          </cell>
          <cell r="I1028" t="str">
            <v>05/26/2022</v>
          </cell>
          <cell r="J1028">
            <v>77</v>
          </cell>
          <cell r="M1028" t="str">
            <v>04/26/2022</v>
          </cell>
          <cell r="N1028">
            <v>48.7</v>
          </cell>
        </row>
        <row r="1029">
          <cell r="E1029" t="str">
            <v>06/06/2022</v>
          </cell>
          <cell r="F1029">
            <v>35.5</v>
          </cell>
          <cell r="I1029" t="str">
            <v>05/27/2022</v>
          </cell>
          <cell r="J1029">
            <v>77.2</v>
          </cell>
          <cell r="M1029" t="str">
            <v>04/27/2022</v>
          </cell>
          <cell r="N1029">
            <v>48.7</v>
          </cell>
        </row>
        <row r="1030">
          <cell r="E1030" t="str">
            <v>06/07/2022</v>
          </cell>
          <cell r="F1030">
            <v>35.5</v>
          </cell>
          <cell r="I1030" t="str">
            <v>05/30/2022</v>
          </cell>
          <cell r="J1030">
            <v>77</v>
          </cell>
          <cell r="M1030" t="str">
            <v>04/28/2022</v>
          </cell>
          <cell r="N1030">
            <v>48.5</v>
          </cell>
        </row>
        <row r="1031">
          <cell r="E1031" t="str">
            <v>06/08/2022</v>
          </cell>
          <cell r="F1031">
            <v>35.25</v>
          </cell>
          <cell r="I1031" t="str">
            <v>05/31/2022</v>
          </cell>
          <cell r="J1031">
            <v>76.87</v>
          </cell>
          <cell r="M1031" t="str">
            <v>04/29/2022</v>
          </cell>
          <cell r="N1031">
            <v>48.5</v>
          </cell>
        </row>
        <row r="1032">
          <cell r="E1032" t="str">
            <v>06/09/2022</v>
          </cell>
          <cell r="F1032">
            <v>35.25</v>
          </cell>
          <cell r="I1032" t="str">
            <v>06/01/2022</v>
          </cell>
          <cell r="J1032">
            <v>76.849999999999994</v>
          </cell>
          <cell r="M1032" t="str">
            <v>05/02/2022</v>
          </cell>
          <cell r="N1032">
            <v>48.5</v>
          </cell>
        </row>
        <row r="1033">
          <cell r="E1033" t="str">
            <v>06/10/2022</v>
          </cell>
          <cell r="F1033">
            <v>35.25</v>
          </cell>
          <cell r="I1033" t="str">
            <v>06/02/2022</v>
          </cell>
          <cell r="J1033">
            <v>77.099999999999994</v>
          </cell>
          <cell r="M1033" t="str">
            <v>05/03/2022</v>
          </cell>
          <cell r="N1033">
            <v>48.5</v>
          </cell>
        </row>
        <row r="1034">
          <cell r="E1034" t="str">
            <v>06/13/2022</v>
          </cell>
          <cell r="F1034">
            <v>35.25</v>
          </cell>
          <cell r="I1034" t="str">
            <v>06/03/2022</v>
          </cell>
          <cell r="J1034">
            <v>76.8</v>
          </cell>
          <cell r="M1034" t="str">
            <v>05/04/2022</v>
          </cell>
          <cell r="N1034">
            <v>48.5</v>
          </cell>
        </row>
        <row r="1035">
          <cell r="E1035" t="str">
            <v>06/14/2022</v>
          </cell>
          <cell r="F1035">
            <v>35.25</v>
          </cell>
          <cell r="I1035" t="str">
            <v>06/07/2022</v>
          </cell>
          <cell r="J1035">
            <v>76.900000000000006</v>
          </cell>
          <cell r="M1035" t="str">
            <v>05/05/2022</v>
          </cell>
          <cell r="N1035">
            <v>48</v>
          </cell>
        </row>
        <row r="1036">
          <cell r="E1036" t="str">
            <v>06/15/2022</v>
          </cell>
          <cell r="F1036">
            <v>35.25</v>
          </cell>
          <cell r="I1036" t="str">
            <v>06/08/2022</v>
          </cell>
          <cell r="J1036">
            <v>76.8</v>
          </cell>
          <cell r="M1036" t="str">
            <v>05/06/2022</v>
          </cell>
          <cell r="N1036">
            <v>48</v>
          </cell>
        </row>
        <row r="1037">
          <cell r="E1037" t="str">
            <v>06/16/2022</v>
          </cell>
          <cell r="F1037">
            <v>35.25</v>
          </cell>
          <cell r="I1037" t="str">
            <v>06/09/2022</v>
          </cell>
          <cell r="J1037">
            <v>76.599999999999994</v>
          </cell>
          <cell r="M1037" t="str">
            <v>05/09/2022</v>
          </cell>
          <cell r="N1037">
            <v>47.5</v>
          </cell>
        </row>
        <row r="1038">
          <cell r="E1038" t="str">
            <v>06/17/2022</v>
          </cell>
          <cell r="F1038">
            <v>35.25</v>
          </cell>
          <cell r="I1038" t="str">
            <v>06/10/2022</v>
          </cell>
          <cell r="J1038">
            <v>76.599999999999994</v>
          </cell>
          <cell r="M1038" t="str">
            <v>05/10/2022</v>
          </cell>
          <cell r="N1038">
            <v>47.5</v>
          </cell>
        </row>
        <row r="1039">
          <cell r="E1039" t="str">
            <v>06/20/2022</v>
          </cell>
          <cell r="F1039">
            <v>35.25</v>
          </cell>
          <cell r="I1039" t="str">
            <v>06/13/2022</v>
          </cell>
          <cell r="J1039">
            <v>76.400000000000006</v>
          </cell>
          <cell r="M1039" t="str">
            <v>05/11/2022</v>
          </cell>
          <cell r="N1039">
            <v>47.25</v>
          </cell>
        </row>
        <row r="1040">
          <cell r="E1040" t="str">
            <v>06/21/2022</v>
          </cell>
          <cell r="F1040">
            <v>35.25</v>
          </cell>
          <cell r="I1040" t="str">
            <v>06/14/2022</v>
          </cell>
          <cell r="J1040">
            <v>75.7</v>
          </cell>
          <cell r="M1040" t="str">
            <v>05/12/2022</v>
          </cell>
          <cell r="N1040">
            <v>47.25</v>
          </cell>
        </row>
        <row r="1041">
          <cell r="E1041" t="str">
            <v>06/22/2022</v>
          </cell>
          <cell r="F1041">
            <v>35.25</v>
          </cell>
          <cell r="I1041" t="str">
            <v>06/15/2022</v>
          </cell>
          <cell r="J1041">
            <v>77</v>
          </cell>
          <cell r="M1041" t="str">
            <v>05/13/2022</v>
          </cell>
          <cell r="N1041">
            <v>47.5</v>
          </cell>
        </row>
        <row r="1042">
          <cell r="E1042" t="str">
            <v>06/23/2022</v>
          </cell>
          <cell r="F1042">
            <v>35.25</v>
          </cell>
          <cell r="I1042" t="str">
            <v>06/16/2022</v>
          </cell>
          <cell r="J1042">
            <v>76.849999999999994</v>
          </cell>
          <cell r="M1042" t="str">
            <v>05/16/2022</v>
          </cell>
          <cell r="N1042">
            <v>47.5</v>
          </cell>
        </row>
        <row r="1043">
          <cell r="E1043" t="str">
            <v>06/24/2022</v>
          </cell>
          <cell r="F1043">
            <v>35.25</v>
          </cell>
          <cell r="I1043" t="str">
            <v>06/17/2022</v>
          </cell>
          <cell r="J1043">
            <v>76.599999999999994</v>
          </cell>
          <cell r="M1043" t="str">
            <v>05/17/2022</v>
          </cell>
          <cell r="N1043">
            <v>47.5</v>
          </cell>
        </row>
        <row r="1044">
          <cell r="E1044" t="str">
            <v>06/27/2022</v>
          </cell>
          <cell r="F1044">
            <v>35.25</v>
          </cell>
          <cell r="I1044" t="str">
            <v>06/20/2022</v>
          </cell>
          <cell r="J1044">
            <v>76.5</v>
          </cell>
          <cell r="M1044" t="str">
            <v>05/18/2022</v>
          </cell>
          <cell r="N1044">
            <v>47.6</v>
          </cell>
        </row>
        <row r="1045">
          <cell r="E1045" t="str">
            <v>06/28/2022</v>
          </cell>
          <cell r="F1045">
            <v>35.25</v>
          </cell>
          <cell r="I1045" t="str">
            <v>06/21/2022</v>
          </cell>
          <cell r="J1045">
            <v>76.5</v>
          </cell>
          <cell r="M1045" t="str">
            <v>05/19/2022</v>
          </cell>
          <cell r="N1045">
            <v>47.6</v>
          </cell>
        </row>
        <row r="1046">
          <cell r="E1046" t="str">
            <v>06/29/2022</v>
          </cell>
          <cell r="F1046">
            <v>35.200000000000003</v>
          </cell>
          <cell r="I1046" t="str">
            <v>06/22/2022</v>
          </cell>
          <cell r="J1046">
            <v>76.25</v>
          </cell>
          <cell r="M1046" t="str">
            <v>05/20/2022</v>
          </cell>
          <cell r="N1046">
            <v>47.65</v>
          </cell>
        </row>
        <row r="1047">
          <cell r="E1047" t="str">
            <v>06/30/2022</v>
          </cell>
          <cell r="F1047">
            <v>35.1</v>
          </cell>
          <cell r="I1047" t="str">
            <v>06/23/2022</v>
          </cell>
          <cell r="J1047">
            <v>76</v>
          </cell>
          <cell r="M1047" t="str">
            <v>05/23/2022</v>
          </cell>
          <cell r="N1047">
            <v>48.25</v>
          </cell>
        </row>
        <row r="1048">
          <cell r="E1048" t="str">
            <v>07/01/2022</v>
          </cell>
          <cell r="F1048">
            <v>35.1</v>
          </cell>
          <cell r="I1048" t="str">
            <v>06/27/2022</v>
          </cell>
          <cell r="J1048">
            <v>76.2</v>
          </cell>
          <cell r="M1048" t="str">
            <v>05/24/2022</v>
          </cell>
          <cell r="N1048">
            <v>48</v>
          </cell>
        </row>
        <row r="1049">
          <cell r="E1049" t="str">
            <v>07/04/2022</v>
          </cell>
          <cell r="F1049">
            <v>35.1</v>
          </cell>
          <cell r="I1049" t="str">
            <v>06/28/2022</v>
          </cell>
          <cell r="J1049">
            <v>76.099999999999994</v>
          </cell>
          <cell r="M1049" t="str">
            <v>05/25/2022</v>
          </cell>
          <cell r="N1049">
            <v>48</v>
          </cell>
        </row>
        <row r="1050">
          <cell r="E1050" t="str">
            <v>07/05/2022</v>
          </cell>
          <cell r="F1050">
            <v>35</v>
          </cell>
          <cell r="I1050" t="str">
            <v>06/29/2022</v>
          </cell>
          <cell r="J1050">
            <v>76</v>
          </cell>
          <cell r="M1050" t="str">
            <v>05/26/2022</v>
          </cell>
          <cell r="N1050">
            <v>48</v>
          </cell>
        </row>
        <row r="1051">
          <cell r="E1051" t="str">
            <v>07/06/2022</v>
          </cell>
          <cell r="F1051">
            <v>35.25</v>
          </cell>
          <cell r="I1051" t="str">
            <v>06/30/2022</v>
          </cell>
          <cell r="J1051">
            <v>76</v>
          </cell>
          <cell r="M1051" t="str">
            <v>05/27/2022</v>
          </cell>
          <cell r="N1051">
            <v>48</v>
          </cell>
        </row>
        <row r="1052">
          <cell r="E1052" t="str">
            <v>07/07/2022</v>
          </cell>
          <cell r="F1052">
            <v>34.5</v>
          </cell>
          <cell r="I1052" t="str">
            <v>07/01/2022</v>
          </cell>
          <cell r="J1052">
            <v>75.400000000000006</v>
          </cell>
          <cell r="M1052" t="str">
            <v>05/30/2022</v>
          </cell>
          <cell r="N1052">
            <v>47.75</v>
          </cell>
        </row>
        <row r="1053">
          <cell r="E1053" t="str">
            <v>07/08/2022</v>
          </cell>
          <cell r="F1053">
            <v>34.5</v>
          </cell>
          <cell r="I1053" t="str">
            <v>07/04/2022</v>
          </cell>
          <cell r="J1053">
            <v>75.37</v>
          </cell>
          <cell r="M1053" t="str">
            <v>05/31/2022</v>
          </cell>
          <cell r="N1053">
            <v>47.5</v>
          </cell>
        </row>
        <row r="1054">
          <cell r="E1054" t="str">
            <v>07/11/2022</v>
          </cell>
          <cell r="F1054">
            <v>33.75</v>
          </cell>
          <cell r="I1054" t="str">
            <v>07/05/2022</v>
          </cell>
          <cell r="J1054">
            <v>75</v>
          </cell>
          <cell r="M1054" t="str">
            <v>06/01/2022</v>
          </cell>
          <cell r="N1054">
            <v>47.75</v>
          </cell>
        </row>
        <row r="1055">
          <cell r="E1055" t="str">
            <v>07/12/2022</v>
          </cell>
          <cell r="F1055">
            <v>31.5</v>
          </cell>
          <cell r="I1055" t="str">
            <v>07/06/2022</v>
          </cell>
          <cell r="J1055">
            <v>74.75</v>
          </cell>
          <cell r="M1055" t="str">
            <v>06/02/2022</v>
          </cell>
          <cell r="N1055">
            <v>47.75</v>
          </cell>
        </row>
        <row r="1056">
          <cell r="E1056" t="str">
            <v>07/13/2022</v>
          </cell>
          <cell r="F1056">
            <v>31</v>
          </cell>
          <cell r="I1056" t="str">
            <v>07/07/2022</v>
          </cell>
          <cell r="J1056">
            <v>74</v>
          </cell>
          <cell r="M1056" t="str">
            <v>06/03/2022</v>
          </cell>
          <cell r="N1056">
            <v>48</v>
          </cell>
        </row>
        <row r="1057">
          <cell r="E1057" t="str">
            <v>07/14/2022</v>
          </cell>
          <cell r="F1057">
            <v>31</v>
          </cell>
          <cell r="I1057" t="str">
            <v>07/08/2022</v>
          </cell>
          <cell r="J1057">
            <v>73</v>
          </cell>
          <cell r="M1057" t="str">
            <v>06/06/2022</v>
          </cell>
          <cell r="N1057">
            <v>48</v>
          </cell>
        </row>
        <row r="1058">
          <cell r="E1058" t="str">
            <v>07/15/2022</v>
          </cell>
          <cell r="F1058">
            <v>30</v>
          </cell>
          <cell r="I1058" t="str">
            <v>07/11/2022</v>
          </cell>
          <cell r="J1058">
            <v>73</v>
          </cell>
          <cell r="M1058" t="str">
            <v>06/07/2022</v>
          </cell>
          <cell r="N1058">
            <v>48</v>
          </cell>
        </row>
        <row r="1059">
          <cell r="E1059" t="str">
            <v>07/18/2022</v>
          </cell>
          <cell r="F1059">
            <v>30</v>
          </cell>
          <cell r="I1059" t="str">
            <v>07/12/2022</v>
          </cell>
          <cell r="J1059">
            <v>72.87</v>
          </cell>
          <cell r="M1059" t="str">
            <v>06/08/2022</v>
          </cell>
          <cell r="N1059">
            <v>48.2</v>
          </cell>
        </row>
        <row r="1060">
          <cell r="E1060" t="str">
            <v>07/19/2022</v>
          </cell>
          <cell r="F1060">
            <v>30</v>
          </cell>
          <cell r="I1060" t="str">
            <v>07/13/2022</v>
          </cell>
          <cell r="J1060">
            <v>73.150000000000006</v>
          </cell>
          <cell r="M1060" t="str">
            <v>06/09/2022</v>
          </cell>
          <cell r="N1060">
            <v>48.75</v>
          </cell>
        </row>
        <row r="1061">
          <cell r="E1061" t="str">
            <v>07/20/2022</v>
          </cell>
          <cell r="F1061">
            <v>30.25</v>
          </cell>
          <cell r="I1061" t="str">
            <v>07/14/2022</v>
          </cell>
          <cell r="J1061">
            <v>72.8</v>
          </cell>
          <cell r="M1061" t="str">
            <v>06/10/2022</v>
          </cell>
          <cell r="N1061">
            <v>48.75</v>
          </cell>
        </row>
        <row r="1062">
          <cell r="E1062" t="str">
            <v>07/21/2022</v>
          </cell>
          <cell r="F1062">
            <v>29</v>
          </cell>
          <cell r="I1062" t="str">
            <v>07/15/2022</v>
          </cell>
          <cell r="J1062">
            <v>72.900000000000006</v>
          </cell>
          <cell r="M1062" t="str">
            <v>06/13/2022</v>
          </cell>
          <cell r="N1062">
            <v>48.75</v>
          </cell>
        </row>
        <row r="1063">
          <cell r="E1063" t="str">
            <v>07/22/2022</v>
          </cell>
          <cell r="F1063">
            <v>29</v>
          </cell>
          <cell r="I1063" t="str">
            <v>07/18/2022</v>
          </cell>
          <cell r="J1063">
            <v>72.900000000000006</v>
          </cell>
          <cell r="M1063" t="str">
            <v>06/14/2022</v>
          </cell>
          <cell r="N1063">
            <v>48.8</v>
          </cell>
        </row>
        <row r="1064">
          <cell r="E1064" t="str">
            <v>07/25/2022</v>
          </cell>
          <cell r="F1064">
            <v>28.75</v>
          </cell>
          <cell r="I1064" t="str">
            <v>07/19/2022</v>
          </cell>
          <cell r="J1064">
            <v>72.87</v>
          </cell>
          <cell r="M1064" t="str">
            <v>06/15/2022</v>
          </cell>
          <cell r="N1064">
            <v>48.8</v>
          </cell>
        </row>
        <row r="1065">
          <cell r="E1065" t="str">
            <v>07/26/2022</v>
          </cell>
          <cell r="F1065">
            <v>28.75</v>
          </cell>
          <cell r="I1065" t="str">
            <v>07/20/2022</v>
          </cell>
          <cell r="J1065">
            <v>73.150000000000006</v>
          </cell>
          <cell r="M1065" t="str">
            <v>06/16/2022</v>
          </cell>
          <cell r="N1065">
            <v>49.25</v>
          </cell>
        </row>
        <row r="1066">
          <cell r="E1066" t="str">
            <v>07/27/2022</v>
          </cell>
          <cell r="F1066">
            <v>28.75</v>
          </cell>
          <cell r="I1066" t="str">
            <v>07/21/2022</v>
          </cell>
          <cell r="J1066">
            <v>73</v>
          </cell>
          <cell r="M1066" t="str">
            <v>06/17/2022</v>
          </cell>
          <cell r="N1066">
            <v>49.5</v>
          </cell>
        </row>
        <row r="1067">
          <cell r="E1067" t="str">
            <v>07/28/2022</v>
          </cell>
          <cell r="F1067">
            <v>28.75</v>
          </cell>
          <cell r="I1067" t="str">
            <v>07/22/2022</v>
          </cell>
          <cell r="J1067">
            <v>72.8</v>
          </cell>
          <cell r="M1067" t="str">
            <v>06/20/2022</v>
          </cell>
          <cell r="N1067">
            <v>49.5</v>
          </cell>
        </row>
        <row r="1068">
          <cell r="E1068" t="str">
            <v>07/29/2022</v>
          </cell>
          <cell r="F1068">
            <v>29</v>
          </cell>
          <cell r="I1068" t="str">
            <v>07/25/2022</v>
          </cell>
          <cell r="J1068">
            <v>72.55</v>
          </cell>
          <cell r="M1068" t="str">
            <v>06/21/2022</v>
          </cell>
          <cell r="N1068">
            <v>50.25</v>
          </cell>
        </row>
        <row r="1069">
          <cell r="E1069" t="str">
            <v>08/01/2022</v>
          </cell>
          <cell r="F1069">
            <v>28</v>
          </cell>
          <cell r="I1069" t="str">
            <v>07/26/2022</v>
          </cell>
          <cell r="J1069">
            <v>72.599999999999994</v>
          </cell>
          <cell r="M1069" t="str">
            <v>06/22/2022</v>
          </cell>
          <cell r="N1069">
            <v>50.25</v>
          </cell>
        </row>
        <row r="1070">
          <cell r="E1070" t="str">
            <v>08/02/2022</v>
          </cell>
          <cell r="F1070">
            <v>27.75</v>
          </cell>
          <cell r="I1070" t="str">
            <v>07/27/2022</v>
          </cell>
          <cell r="J1070">
            <v>80.75</v>
          </cell>
          <cell r="M1070" t="str">
            <v>06/23/2022</v>
          </cell>
          <cell r="N1070">
            <v>50.25</v>
          </cell>
        </row>
        <row r="1071">
          <cell r="E1071" t="str">
            <v>08/03/2022</v>
          </cell>
          <cell r="F1071">
            <v>27.75</v>
          </cell>
          <cell r="I1071" t="str">
            <v>07/28/2022</v>
          </cell>
          <cell r="J1071">
            <v>80.25</v>
          </cell>
          <cell r="M1071" t="str">
            <v>06/24/2022</v>
          </cell>
          <cell r="N1071">
            <v>50.25</v>
          </cell>
        </row>
        <row r="1072">
          <cell r="E1072" t="str">
            <v>08/04/2022</v>
          </cell>
          <cell r="F1072">
            <v>27.75</v>
          </cell>
          <cell r="I1072" t="str">
            <v>07/29/2022</v>
          </cell>
          <cell r="J1072">
            <v>80.3</v>
          </cell>
          <cell r="M1072" t="str">
            <v>06/27/2022</v>
          </cell>
          <cell r="N1072">
            <v>50.2</v>
          </cell>
        </row>
        <row r="1073">
          <cell r="E1073" t="str">
            <v>08/05/2022</v>
          </cell>
          <cell r="F1073">
            <v>27.75</v>
          </cell>
          <cell r="I1073" t="str">
            <v>08/01/2022</v>
          </cell>
          <cell r="J1073">
            <v>80.3</v>
          </cell>
          <cell r="M1073" t="str">
            <v>06/28/2022</v>
          </cell>
          <cell r="N1073">
            <v>49.8</v>
          </cell>
        </row>
        <row r="1074">
          <cell r="E1074" t="str">
            <v>08/08/2022</v>
          </cell>
          <cell r="F1074">
            <v>27.75</v>
          </cell>
          <cell r="I1074" t="str">
            <v>08/02/2022</v>
          </cell>
          <cell r="J1074">
            <v>80.25</v>
          </cell>
          <cell r="M1074" t="str">
            <v>06/29/2022</v>
          </cell>
          <cell r="N1074">
            <v>49.8</v>
          </cell>
        </row>
        <row r="1075">
          <cell r="E1075" t="str">
            <v>08/09/2022</v>
          </cell>
          <cell r="F1075">
            <v>27.5</v>
          </cell>
          <cell r="I1075" t="str">
            <v>08/03/2022</v>
          </cell>
          <cell r="J1075">
            <v>80</v>
          </cell>
          <cell r="M1075" t="str">
            <v>06/30/2022</v>
          </cell>
          <cell r="N1075">
            <v>49.25</v>
          </cell>
        </row>
        <row r="1076">
          <cell r="E1076" t="str">
            <v>08/10/2022</v>
          </cell>
          <cell r="F1076">
            <v>27.5</v>
          </cell>
          <cell r="I1076" t="str">
            <v>08/04/2022</v>
          </cell>
          <cell r="J1076">
            <v>80</v>
          </cell>
          <cell r="M1076" t="str">
            <v>07/01/2022</v>
          </cell>
          <cell r="N1076">
            <v>49.25</v>
          </cell>
        </row>
        <row r="1077">
          <cell r="E1077" t="str">
            <v>08/11/2022</v>
          </cell>
          <cell r="F1077">
            <v>27.5</v>
          </cell>
          <cell r="I1077" t="str">
            <v>08/05/2022</v>
          </cell>
          <cell r="J1077">
            <v>79.8</v>
          </cell>
          <cell r="M1077" t="str">
            <v>07/04/2022</v>
          </cell>
          <cell r="N1077">
            <v>49.25</v>
          </cell>
        </row>
        <row r="1078">
          <cell r="E1078" t="str">
            <v>08/12/2022</v>
          </cell>
          <cell r="F1078">
            <v>27.5</v>
          </cell>
          <cell r="I1078" t="str">
            <v>08/08/2022</v>
          </cell>
          <cell r="J1078">
            <v>79.849999999999994</v>
          </cell>
          <cell r="M1078" t="str">
            <v>07/05/2022</v>
          </cell>
          <cell r="N1078">
            <v>49.25</v>
          </cell>
        </row>
        <row r="1079">
          <cell r="E1079" t="str">
            <v>08/15/2022</v>
          </cell>
          <cell r="F1079">
            <v>27.5</v>
          </cell>
          <cell r="I1079" t="str">
            <v>08/09/2022</v>
          </cell>
          <cell r="J1079">
            <v>79.900000000000006</v>
          </cell>
          <cell r="M1079" t="str">
            <v>07/06/2022</v>
          </cell>
          <cell r="N1079">
            <v>50.1</v>
          </cell>
        </row>
        <row r="1080">
          <cell r="E1080" t="str">
            <v>08/16/2022</v>
          </cell>
          <cell r="F1080">
            <v>26</v>
          </cell>
          <cell r="I1080" t="str">
            <v>08/10/2022</v>
          </cell>
          <cell r="J1080">
            <v>80</v>
          </cell>
          <cell r="M1080" t="str">
            <v>07/07/2022</v>
          </cell>
          <cell r="N1080">
            <v>50.1</v>
          </cell>
        </row>
        <row r="1081">
          <cell r="E1081" t="str">
            <v>08/17/2022</v>
          </cell>
          <cell r="F1081">
            <v>26.5</v>
          </cell>
          <cell r="I1081" t="str">
            <v>08/11/2022</v>
          </cell>
          <cell r="J1081">
            <v>80.25</v>
          </cell>
          <cell r="M1081" t="str">
            <v>07/08/2022</v>
          </cell>
          <cell r="N1081">
            <v>50.5</v>
          </cell>
        </row>
        <row r="1082">
          <cell r="E1082" t="str">
            <v>08/18/2022</v>
          </cell>
          <cell r="F1082">
            <v>28</v>
          </cell>
          <cell r="I1082" t="str">
            <v>08/12/2022</v>
          </cell>
          <cell r="J1082">
            <v>80.25</v>
          </cell>
          <cell r="M1082" t="str">
            <v>07/11/2022</v>
          </cell>
          <cell r="N1082">
            <v>50.5</v>
          </cell>
        </row>
        <row r="1083">
          <cell r="E1083" t="str">
            <v>08/19/2022</v>
          </cell>
          <cell r="F1083">
            <v>28</v>
          </cell>
          <cell r="I1083" t="str">
            <v>08/15/2022</v>
          </cell>
          <cell r="J1083">
            <v>80.75</v>
          </cell>
          <cell r="M1083" t="str">
            <v>07/12/2022</v>
          </cell>
          <cell r="N1083">
            <v>50.5</v>
          </cell>
        </row>
        <row r="1084">
          <cell r="E1084" t="str">
            <v>08/22/2022</v>
          </cell>
          <cell r="F1084">
            <v>28</v>
          </cell>
          <cell r="I1084" t="str">
            <v>08/16/2022</v>
          </cell>
          <cell r="J1084">
            <v>83.5</v>
          </cell>
          <cell r="M1084" t="str">
            <v>07/13/2022</v>
          </cell>
          <cell r="N1084">
            <v>51.2</v>
          </cell>
        </row>
        <row r="1085">
          <cell r="E1085" t="str">
            <v>08/23/2022</v>
          </cell>
          <cell r="F1085">
            <v>28</v>
          </cell>
          <cell r="I1085" t="str">
            <v>08/17/2022</v>
          </cell>
          <cell r="J1085">
            <v>83.45</v>
          </cell>
          <cell r="M1085" t="str">
            <v>07/14/2022</v>
          </cell>
          <cell r="N1085">
            <v>51</v>
          </cell>
        </row>
        <row r="1086">
          <cell r="E1086" t="str">
            <v>08/24/2022</v>
          </cell>
          <cell r="F1086">
            <v>28.5</v>
          </cell>
          <cell r="I1086" t="str">
            <v>08/18/2022</v>
          </cell>
          <cell r="J1086">
            <v>85.3</v>
          </cell>
          <cell r="M1086" t="str">
            <v>07/15/2022</v>
          </cell>
          <cell r="N1086">
            <v>51</v>
          </cell>
        </row>
        <row r="1087">
          <cell r="E1087" t="str">
            <v>08/25/2022</v>
          </cell>
          <cell r="F1087">
            <v>28.35</v>
          </cell>
          <cell r="I1087" t="str">
            <v>08/19/2022</v>
          </cell>
          <cell r="J1087">
            <v>85.5</v>
          </cell>
          <cell r="M1087" t="str">
            <v>07/18/2022</v>
          </cell>
          <cell r="N1087">
            <v>51</v>
          </cell>
        </row>
        <row r="1088">
          <cell r="E1088" t="str">
            <v>08/26/2022</v>
          </cell>
          <cell r="F1088">
            <v>28.35</v>
          </cell>
          <cell r="I1088" t="str">
            <v>08/22/2022</v>
          </cell>
          <cell r="J1088">
            <v>85.5</v>
          </cell>
          <cell r="M1088" t="str">
            <v>07/19/2022</v>
          </cell>
          <cell r="N1088">
            <v>51.25</v>
          </cell>
        </row>
        <row r="1089">
          <cell r="E1089" t="str">
            <v>08/29/2022</v>
          </cell>
          <cell r="F1089">
            <v>28.75</v>
          </cell>
          <cell r="I1089" t="str">
            <v>08/23/2022</v>
          </cell>
          <cell r="J1089">
            <v>86.05</v>
          </cell>
          <cell r="M1089" t="str">
            <v>07/20/2022</v>
          </cell>
          <cell r="N1089">
            <v>51</v>
          </cell>
        </row>
        <row r="1090">
          <cell r="E1090" t="str">
            <v>08/30/2022</v>
          </cell>
          <cell r="F1090">
            <v>28.5</v>
          </cell>
          <cell r="I1090" t="str">
            <v>08/24/2022</v>
          </cell>
          <cell r="J1090">
            <v>85.6</v>
          </cell>
          <cell r="M1090" t="str">
            <v>07/21/2022</v>
          </cell>
          <cell r="N1090">
            <v>50.7</v>
          </cell>
        </row>
        <row r="1091">
          <cell r="E1091" t="str">
            <v>08/31/2022</v>
          </cell>
          <cell r="F1091">
            <v>28.5</v>
          </cell>
          <cell r="I1091" t="str">
            <v>08/25/2022</v>
          </cell>
          <cell r="J1091">
            <v>85.7</v>
          </cell>
          <cell r="M1091" t="str">
            <v>07/22/2022</v>
          </cell>
          <cell r="N1091">
            <v>50</v>
          </cell>
        </row>
        <row r="1092">
          <cell r="E1092" t="str">
            <v>09/01/2022</v>
          </cell>
          <cell r="F1092">
            <v>28.5</v>
          </cell>
          <cell r="I1092" t="str">
            <v>08/26/2022</v>
          </cell>
          <cell r="J1092">
            <v>86.2</v>
          </cell>
          <cell r="M1092" t="str">
            <v>07/25/2022</v>
          </cell>
          <cell r="N1092">
            <v>50.25</v>
          </cell>
        </row>
        <row r="1093">
          <cell r="E1093" t="str">
            <v>09/02/2022</v>
          </cell>
          <cell r="F1093">
            <v>28.75</v>
          </cell>
          <cell r="I1093" t="str">
            <v>08/29/2022</v>
          </cell>
          <cell r="J1093">
            <v>86.65</v>
          </cell>
          <cell r="M1093" t="str">
            <v>07/26/2022</v>
          </cell>
          <cell r="N1093">
            <v>50.5</v>
          </cell>
        </row>
        <row r="1094">
          <cell r="E1094" t="str">
            <v>09/05/2022</v>
          </cell>
          <cell r="F1094">
            <v>28.75</v>
          </cell>
          <cell r="I1094" t="str">
            <v>08/30/2022</v>
          </cell>
          <cell r="J1094">
            <v>86.6</v>
          </cell>
          <cell r="M1094" t="str">
            <v>07/27/2022</v>
          </cell>
          <cell r="N1094">
            <v>50.75</v>
          </cell>
        </row>
        <row r="1095">
          <cell r="E1095" t="str">
            <v>09/06/2022</v>
          </cell>
          <cell r="F1095">
            <v>28.75</v>
          </cell>
          <cell r="I1095" t="str">
            <v>08/31/2022</v>
          </cell>
          <cell r="J1095">
            <v>86.6</v>
          </cell>
          <cell r="M1095" t="str">
            <v>07/28/2022</v>
          </cell>
          <cell r="N1095">
            <v>51</v>
          </cell>
        </row>
        <row r="1096">
          <cell r="E1096" t="str">
            <v>09/07/2022</v>
          </cell>
          <cell r="F1096">
            <v>29.25</v>
          </cell>
          <cell r="I1096" t="str">
            <v>09/01/2022</v>
          </cell>
          <cell r="J1096">
            <v>87.1</v>
          </cell>
          <cell r="M1096" t="str">
            <v>07/29/2022</v>
          </cell>
          <cell r="N1096">
            <v>51</v>
          </cell>
        </row>
        <row r="1097">
          <cell r="E1097" t="str">
            <v>09/08/2022</v>
          </cell>
          <cell r="F1097">
            <v>29.25</v>
          </cell>
          <cell r="I1097" t="str">
            <v>09/02/2022</v>
          </cell>
          <cell r="J1097">
            <v>87.05</v>
          </cell>
          <cell r="M1097" t="str">
            <v>08/01/2022</v>
          </cell>
          <cell r="N1097">
            <v>51.1</v>
          </cell>
        </row>
        <row r="1098">
          <cell r="E1098" t="str">
            <v>09/09/2022</v>
          </cell>
          <cell r="F1098">
            <v>29.25</v>
          </cell>
          <cell r="I1098" t="str">
            <v>09/05/2022</v>
          </cell>
          <cell r="J1098">
            <v>87.15</v>
          </cell>
          <cell r="M1098" t="str">
            <v>08/02/2022</v>
          </cell>
          <cell r="N1098">
            <v>51</v>
          </cell>
        </row>
        <row r="1099">
          <cell r="E1099" t="str">
            <v>09/12/2022</v>
          </cell>
          <cell r="F1099">
            <v>29.25</v>
          </cell>
          <cell r="I1099" t="str">
            <v>09/06/2022</v>
          </cell>
          <cell r="J1099">
            <v>87.3</v>
          </cell>
          <cell r="M1099" t="str">
            <v>08/03/2022</v>
          </cell>
          <cell r="N1099">
            <v>50.9</v>
          </cell>
        </row>
        <row r="1100">
          <cell r="E1100" t="str">
            <v>09/13/2022</v>
          </cell>
          <cell r="F1100">
            <v>29.5</v>
          </cell>
          <cell r="I1100" t="str">
            <v>09/07/2022</v>
          </cell>
          <cell r="J1100">
            <v>85.5</v>
          </cell>
          <cell r="M1100" t="str">
            <v>08/04/2022</v>
          </cell>
          <cell r="N1100">
            <v>50.9</v>
          </cell>
        </row>
        <row r="1101">
          <cell r="E1101" t="str">
            <v>09/14/2022</v>
          </cell>
          <cell r="F1101">
            <v>29.9</v>
          </cell>
          <cell r="I1101" t="str">
            <v>09/08/2022</v>
          </cell>
          <cell r="J1101">
            <v>85.7</v>
          </cell>
          <cell r="M1101" t="str">
            <v>08/05/2022</v>
          </cell>
          <cell r="N1101">
            <v>51.25</v>
          </cell>
        </row>
        <row r="1102">
          <cell r="E1102" t="str">
            <v>09/15/2022</v>
          </cell>
          <cell r="F1102">
            <v>30.3</v>
          </cell>
          <cell r="I1102" t="str">
            <v>09/09/2022</v>
          </cell>
          <cell r="J1102">
            <v>85.5</v>
          </cell>
          <cell r="M1102" t="str">
            <v>08/08/2022</v>
          </cell>
          <cell r="N1102">
            <v>51.25</v>
          </cell>
        </row>
        <row r="1103">
          <cell r="E1103" t="str">
            <v>09/16/2022</v>
          </cell>
          <cell r="F1103">
            <v>30.3</v>
          </cell>
          <cell r="I1103" t="str">
            <v>09/12/2022</v>
          </cell>
          <cell r="J1103">
            <v>85</v>
          </cell>
          <cell r="M1103" t="str">
            <v>08/09/2022</v>
          </cell>
          <cell r="N1103">
            <v>52.2</v>
          </cell>
        </row>
        <row r="1104">
          <cell r="E1104" t="str">
            <v>09/19/2022</v>
          </cell>
          <cell r="F1104">
            <v>30.3</v>
          </cell>
          <cell r="I1104" t="str">
            <v>09/13/2022</v>
          </cell>
          <cell r="J1104">
            <v>84</v>
          </cell>
          <cell r="M1104" t="str">
            <v>08/10/2022</v>
          </cell>
          <cell r="N1104">
            <v>52.3</v>
          </cell>
        </row>
        <row r="1105">
          <cell r="E1105" t="str">
            <v>09/20/2022</v>
          </cell>
          <cell r="F1105">
            <v>30.25</v>
          </cell>
          <cell r="I1105" t="str">
            <v>09/14/2022</v>
          </cell>
          <cell r="J1105">
            <v>84</v>
          </cell>
          <cell r="M1105" t="str">
            <v>08/11/2022</v>
          </cell>
          <cell r="N1105">
            <v>52.3</v>
          </cell>
        </row>
        <row r="1106">
          <cell r="E1106" t="str">
            <v>09/21/2022</v>
          </cell>
          <cell r="F1106">
            <v>30.3</v>
          </cell>
          <cell r="I1106" t="str">
            <v>09/15/2022</v>
          </cell>
          <cell r="J1106">
            <v>83</v>
          </cell>
          <cell r="M1106" t="str">
            <v>08/12/2022</v>
          </cell>
          <cell r="N1106">
            <v>53.35</v>
          </cell>
        </row>
        <row r="1107">
          <cell r="E1107" t="str">
            <v>09/22/2022</v>
          </cell>
          <cell r="F1107">
            <v>31.25</v>
          </cell>
          <cell r="I1107" t="str">
            <v>09/16/2022</v>
          </cell>
          <cell r="J1107">
            <v>83.2</v>
          </cell>
          <cell r="M1107" t="str">
            <v>08/15/2022</v>
          </cell>
          <cell r="N1107">
            <v>53.6</v>
          </cell>
        </row>
        <row r="1108">
          <cell r="E1108" t="str">
            <v>09/23/2022</v>
          </cell>
          <cell r="F1108">
            <v>31.25</v>
          </cell>
          <cell r="I1108" t="str">
            <v>09/19/2022</v>
          </cell>
          <cell r="J1108">
            <v>83.1</v>
          </cell>
          <cell r="M1108" t="str">
            <v>08/16/2022</v>
          </cell>
          <cell r="N1108">
            <v>54</v>
          </cell>
        </row>
        <row r="1109">
          <cell r="E1109" t="str">
            <v>09/26/2022</v>
          </cell>
          <cell r="F1109">
            <v>31.25</v>
          </cell>
          <cell r="I1109" t="str">
            <v>09/20/2022</v>
          </cell>
          <cell r="J1109">
            <v>82.75</v>
          </cell>
          <cell r="M1109" t="str">
            <v>08/17/2022</v>
          </cell>
          <cell r="N1109">
            <v>54</v>
          </cell>
        </row>
        <row r="1110">
          <cell r="E1110" t="str">
            <v>09/27/2022</v>
          </cell>
          <cell r="F1110">
            <v>31</v>
          </cell>
          <cell r="I1110" t="str">
            <v>09/21/2022</v>
          </cell>
          <cell r="J1110">
            <v>82.75</v>
          </cell>
          <cell r="M1110" t="str">
            <v>08/18/2022</v>
          </cell>
          <cell r="N1110">
            <v>53.9</v>
          </cell>
        </row>
        <row r="1111">
          <cell r="E1111" t="str">
            <v>09/28/2022</v>
          </cell>
          <cell r="F1111">
            <v>31</v>
          </cell>
          <cell r="I1111" t="str">
            <v>09/22/2022</v>
          </cell>
          <cell r="J1111">
            <v>81.75</v>
          </cell>
          <cell r="M1111" t="str">
            <v>08/19/2022</v>
          </cell>
          <cell r="N1111">
            <v>54.25</v>
          </cell>
        </row>
        <row r="1112">
          <cell r="E1112" t="str">
            <v>09/29/2022</v>
          </cell>
          <cell r="F1112">
            <v>30.75</v>
          </cell>
          <cell r="I1112" t="str">
            <v>09/23/2022</v>
          </cell>
          <cell r="J1112">
            <v>82</v>
          </cell>
          <cell r="M1112" t="str">
            <v>08/22/2022</v>
          </cell>
          <cell r="N1112">
            <v>54.25</v>
          </cell>
        </row>
        <row r="1113">
          <cell r="E1113" t="str">
            <v>09/30/2022</v>
          </cell>
          <cell r="F1113">
            <v>30.75</v>
          </cell>
          <cell r="I1113" t="str">
            <v>09/26/2022</v>
          </cell>
          <cell r="J1113">
            <v>81.849999999999994</v>
          </cell>
          <cell r="M1113" t="str">
            <v>08/23/2022</v>
          </cell>
          <cell r="N1113">
            <v>55.5</v>
          </cell>
        </row>
        <row r="1114">
          <cell r="E1114" t="str">
            <v>10/03/2022</v>
          </cell>
          <cell r="F1114">
            <v>30.75</v>
          </cell>
          <cell r="I1114" t="str">
            <v>09/27/2022</v>
          </cell>
          <cell r="J1114">
            <v>81</v>
          </cell>
          <cell r="M1114" t="str">
            <v>08/24/2022</v>
          </cell>
          <cell r="N1114">
            <v>55.5</v>
          </cell>
        </row>
        <row r="1115">
          <cell r="E1115" t="str">
            <v>10/04/2022</v>
          </cell>
          <cell r="F1115">
            <v>30.25</v>
          </cell>
          <cell r="I1115" t="str">
            <v>09/28/2022</v>
          </cell>
          <cell r="J1115">
            <v>80</v>
          </cell>
          <cell r="M1115" t="str">
            <v>08/25/2022</v>
          </cell>
          <cell r="N1115">
            <v>56.65</v>
          </cell>
        </row>
        <row r="1116">
          <cell r="E1116" t="str">
            <v>10/05/2022</v>
          </cell>
          <cell r="F1116">
            <v>30.25</v>
          </cell>
          <cell r="I1116" t="str">
            <v>09/29/2022</v>
          </cell>
          <cell r="J1116">
            <v>79</v>
          </cell>
          <cell r="M1116" t="str">
            <v>08/26/2022</v>
          </cell>
          <cell r="N1116">
            <v>57</v>
          </cell>
        </row>
        <row r="1117">
          <cell r="E1117" t="str">
            <v>10/06/2022</v>
          </cell>
          <cell r="F1117">
            <v>30.25</v>
          </cell>
          <cell r="I1117" t="str">
            <v>09/30/2022</v>
          </cell>
          <cell r="J1117">
            <v>78</v>
          </cell>
          <cell r="M1117" t="str">
            <v>08/29/2022</v>
          </cell>
          <cell r="N1117">
            <v>58.75</v>
          </cell>
        </row>
        <row r="1118">
          <cell r="E1118" t="str">
            <v>10/07/2022</v>
          </cell>
          <cell r="F1118">
            <v>30.25</v>
          </cell>
          <cell r="I1118" t="str">
            <v>10/03/2022</v>
          </cell>
          <cell r="J1118">
            <v>78</v>
          </cell>
          <cell r="M1118" t="str">
            <v>08/30/2022</v>
          </cell>
          <cell r="N1118">
            <v>58.75</v>
          </cell>
        </row>
        <row r="1119">
          <cell r="E1119" t="str">
            <v>10/10/2022</v>
          </cell>
          <cell r="F1119">
            <v>30</v>
          </cell>
          <cell r="I1119" t="str">
            <v>10/04/2022</v>
          </cell>
          <cell r="J1119">
            <v>78.05</v>
          </cell>
          <cell r="M1119" t="str">
            <v>08/31/2022</v>
          </cell>
          <cell r="N1119">
            <v>58.75</v>
          </cell>
        </row>
        <row r="1120">
          <cell r="E1120" t="str">
            <v>10/11/2022</v>
          </cell>
          <cell r="F1120">
            <v>30</v>
          </cell>
          <cell r="I1120" t="str">
            <v>10/05/2022</v>
          </cell>
          <cell r="J1120">
            <v>78.2</v>
          </cell>
          <cell r="M1120" t="str">
            <v>09/01/2022</v>
          </cell>
          <cell r="N1120">
            <v>59.5</v>
          </cell>
        </row>
        <row r="1121">
          <cell r="E1121" t="str">
            <v>10/12/2022</v>
          </cell>
          <cell r="F1121">
            <v>29.75</v>
          </cell>
          <cell r="I1121" t="str">
            <v>10/06/2022</v>
          </cell>
          <cell r="J1121">
            <v>82.5</v>
          </cell>
          <cell r="M1121" t="str">
            <v>09/02/2022</v>
          </cell>
          <cell r="N1121">
            <v>59.5</v>
          </cell>
        </row>
        <row r="1122">
          <cell r="E1122" t="str">
            <v>10/13/2022</v>
          </cell>
          <cell r="F1122">
            <v>29.75</v>
          </cell>
          <cell r="I1122" t="str">
            <v>10/07/2022</v>
          </cell>
          <cell r="J1122">
            <v>82.9</v>
          </cell>
          <cell r="M1122" t="str">
            <v>09/05/2022</v>
          </cell>
          <cell r="N1122">
            <v>59.55</v>
          </cell>
        </row>
        <row r="1123">
          <cell r="E1123" t="str">
            <v>10/14/2022</v>
          </cell>
          <cell r="F1123">
            <v>29.75</v>
          </cell>
          <cell r="I1123" t="str">
            <v>10/10/2022</v>
          </cell>
          <cell r="J1123">
            <v>82.22</v>
          </cell>
          <cell r="M1123" t="str">
            <v>09/06/2022</v>
          </cell>
          <cell r="N1123">
            <v>60</v>
          </cell>
        </row>
        <row r="1124">
          <cell r="E1124" t="str">
            <v>10/17/2022</v>
          </cell>
          <cell r="F1124">
            <v>29.75</v>
          </cell>
          <cell r="I1124" t="str">
            <v>10/11/2022</v>
          </cell>
          <cell r="J1124">
            <v>80.77</v>
          </cell>
          <cell r="M1124" t="str">
            <v>09/07/2022</v>
          </cell>
          <cell r="N1124">
            <v>63.25</v>
          </cell>
        </row>
        <row r="1125">
          <cell r="E1125" t="str">
            <v>10/18/2022</v>
          </cell>
          <cell r="F1125">
            <v>29.75</v>
          </cell>
          <cell r="I1125" t="str">
            <v>10/12/2022</v>
          </cell>
          <cell r="J1125">
            <v>80.400000000000006</v>
          </cell>
          <cell r="M1125" t="str">
            <v>09/08/2022</v>
          </cell>
          <cell r="N1125">
            <v>63.25</v>
          </cell>
        </row>
        <row r="1126">
          <cell r="E1126" t="str">
            <v>10/19/2022</v>
          </cell>
          <cell r="F1126">
            <v>29.25</v>
          </cell>
          <cell r="I1126" t="str">
            <v>10/13/2022</v>
          </cell>
          <cell r="J1126">
            <v>80.7</v>
          </cell>
          <cell r="M1126" t="str">
            <v>09/09/2022</v>
          </cell>
          <cell r="N1126">
            <v>63.25</v>
          </cell>
        </row>
        <row r="1127">
          <cell r="E1127" t="str">
            <v>10/20/2022</v>
          </cell>
          <cell r="F1127">
            <v>29.25</v>
          </cell>
          <cell r="I1127" t="str">
            <v>10/14/2022</v>
          </cell>
          <cell r="J1127">
            <v>81</v>
          </cell>
          <cell r="M1127" t="str">
            <v>09/12/2022</v>
          </cell>
          <cell r="N1127">
            <v>63.25</v>
          </cell>
        </row>
        <row r="1128">
          <cell r="E1128" t="str">
            <v>10/21/2022</v>
          </cell>
          <cell r="F1128">
            <v>29.25</v>
          </cell>
          <cell r="I1128" t="str">
            <v>10/17/2022</v>
          </cell>
          <cell r="J1128">
            <v>81</v>
          </cell>
          <cell r="M1128" t="str">
            <v>09/13/2022</v>
          </cell>
          <cell r="N1128">
            <v>65.5</v>
          </cell>
        </row>
        <row r="1129">
          <cell r="E1129" t="str">
            <v>10/24/2022</v>
          </cell>
          <cell r="F1129">
            <v>29.25</v>
          </cell>
          <cell r="I1129" t="str">
            <v>10/18/2022</v>
          </cell>
          <cell r="J1129">
            <v>80.75</v>
          </cell>
          <cell r="M1129" t="str">
            <v>09/14/2022</v>
          </cell>
          <cell r="N1129">
            <v>70</v>
          </cell>
        </row>
        <row r="1130">
          <cell r="E1130" t="str">
            <v>10/25/2022</v>
          </cell>
          <cell r="F1130">
            <v>29.25</v>
          </cell>
          <cell r="I1130" t="str">
            <v>10/19/2022</v>
          </cell>
          <cell r="J1130">
            <v>80.67</v>
          </cell>
          <cell r="M1130" t="str">
            <v>09/15/2022</v>
          </cell>
          <cell r="N1130">
            <v>70</v>
          </cell>
        </row>
        <row r="1131">
          <cell r="E1131" t="str">
            <v>10/26/2022</v>
          </cell>
          <cell r="F1131">
            <v>29.25</v>
          </cell>
          <cell r="I1131" t="str">
            <v>10/20/2022</v>
          </cell>
          <cell r="J1131">
            <v>80.900000000000006</v>
          </cell>
          <cell r="M1131" t="str">
            <v>09/16/2022</v>
          </cell>
          <cell r="N1131">
            <v>70</v>
          </cell>
        </row>
        <row r="1132">
          <cell r="E1132" t="str">
            <v>10/27/2022</v>
          </cell>
          <cell r="F1132">
            <v>29.25</v>
          </cell>
          <cell r="I1132" t="str">
            <v>10/21/2022</v>
          </cell>
          <cell r="J1132">
            <v>81.2</v>
          </cell>
          <cell r="M1132" t="str">
            <v>09/19/2022</v>
          </cell>
          <cell r="N1132">
            <v>69.5</v>
          </cell>
        </row>
        <row r="1133">
          <cell r="E1133" t="str">
            <v>10/28/2022</v>
          </cell>
          <cell r="F1133">
            <v>30</v>
          </cell>
          <cell r="I1133" t="str">
            <v>10/24/2022</v>
          </cell>
          <cell r="J1133">
            <v>81.2</v>
          </cell>
          <cell r="M1133" t="str">
            <v>09/20/2022</v>
          </cell>
          <cell r="N1133">
            <v>69.25</v>
          </cell>
        </row>
        <row r="1134">
          <cell r="E1134" t="str">
            <v>10/31/2022</v>
          </cell>
          <cell r="F1134">
            <v>29.75</v>
          </cell>
          <cell r="I1134" t="str">
            <v>10/25/2022</v>
          </cell>
          <cell r="J1134">
            <v>81.25</v>
          </cell>
          <cell r="M1134" t="str">
            <v>09/21/2022</v>
          </cell>
          <cell r="N1134">
            <v>69.25</v>
          </cell>
        </row>
        <row r="1135">
          <cell r="E1135" t="str">
            <v>11/01/2022</v>
          </cell>
          <cell r="F1135">
            <v>29.75</v>
          </cell>
          <cell r="I1135" t="str">
            <v>10/26/2022</v>
          </cell>
          <cell r="J1135">
            <v>82</v>
          </cell>
          <cell r="M1135" t="str">
            <v>09/22/2022</v>
          </cell>
          <cell r="N1135">
            <v>69.25</v>
          </cell>
        </row>
        <row r="1136">
          <cell r="E1136" t="str">
            <v>11/02/2022</v>
          </cell>
          <cell r="F1136">
            <v>29.75</v>
          </cell>
          <cell r="I1136" t="str">
            <v>10/27/2022</v>
          </cell>
          <cell r="J1136">
            <v>82.5</v>
          </cell>
          <cell r="M1136" t="str">
            <v>09/23/2022</v>
          </cell>
          <cell r="N1136">
            <v>69.25</v>
          </cell>
        </row>
        <row r="1137">
          <cell r="E1137" t="str">
            <v>11/03/2022</v>
          </cell>
          <cell r="F1137">
            <v>29.75</v>
          </cell>
          <cell r="I1137" t="str">
            <v>10/28/2022</v>
          </cell>
          <cell r="J1137">
            <v>84.75</v>
          </cell>
          <cell r="M1137" t="str">
            <v>09/26/2022</v>
          </cell>
          <cell r="N1137">
            <v>69.25</v>
          </cell>
        </row>
        <row r="1138">
          <cell r="E1138" t="str">
            <v>11/04/2022</v>
          </cell>
          <cell r="F1138">
            <v>29.75</v>
          </cell>
          <cell r="I1138" t="str">
            <v>10/31/2022</v>
          </cell>
          <cell r="J1138">
            <v>85</v>
          </cell>
          <cell r="M1138" t="str">
            <v>09/27/2022</v>
          </cell>
          <cell r="N1138">
            <v>68</v>
          </cell>
        </row>
        <row r="1139">
          <cell r="E1139" t="str">
            <v>11/07/2022</v>
          </cell>
          <cell r="F1139">
            <v>29.75</v>
          </cell>
          <cell r="I1139" t="str">
            <v>11/01/2022</v>
          </cell>
          <cell r="J1139">
            <v>84.6</v>
          </cell>
          <cell r="M1139" t="str">
            <v>09/28/2022</v>
          </cell>
          <cell r="N1139">
            <v>63</v>
          </cell>
        </row>
        <row r="1140">
          <cell r="E1140" t="str">
            <v>11/08/2022</v>
          </cell>
          <cell r="F1140">
            <v>29.75</v>
          </cell>
          <cell r="I1140" t="str">
            <v>11/02/2022</v>
          </cell>
          <cell r="J1140">
            <v>84.5</v>
          </cell>
          <cell r="M1140" t="str">
            <v>09/29/2022</v>
          </cell>
          <cell r="N1140">
            <v>63</v>
          </cell>
        </row>
        <row r="1141">
          <cell r="E1141" t="str">
            <v>11/09/2022</v>
          </cell>
          <cell r="F1141">
            <v>30</v>
          </cell>
          <cell r="I1141" t="str">
            <v>11/03/2022</v>
          </cell>
          <cell r="J1141">
            <v>85</v>
          </cell>
          <cell r="M1141" t="str">
            <v>09/30/2022</v>
          </cell>
          <cell r="N1141">
            <v>64.25</v>
          </cell>
        </row>
        <row r="1142">
          <cell r="E1142" t="str">
            <v>11/10/2022</v>
          </cell>
          <cell r="F1142">
            <v>31.5</v>
          </cell>
          <cell r="I1142" t="str">
            <v>11/04/2022</v>
          </cell>
          <cell r="J1142">
            <v>85</v>
          </cell>
          <cell r="M1142" t="str">
            <v>10/03/2022</v>
          </cell>
          <cell r="N1142">
            <v>64.25</v>
          </cell>
        </row>
        <row r="1143">
          <cell r="E1143" t="str">
            <v>11/11/2022</v>
          </cell>
          <cell r="F1143">
            <v>31.5</v>
          </cell>
          <cell r="I1143" t="str">
            <v>11/07/2022</v>
          </cell>
          <cell r="J1143">
            <v>86.5</v>
          </cell>
          <cell r="M1143" t="str">
            <v>10/04/2022</v>
          </cell>
          <cell r="N1143">
            <v>65</v>
          </cell>
        </row>
        <row r="1144">
          <cell r="E1144" t="str">
            <v>11/14/2022</v>
          </cell>
          <cell r="F1144">
            <v>31.5</v>
          </cell>
          <cell r="I1144" t="str">
            <v>11/08/2022</v>
          </cell>
          <cell r="J1144">
            <v>87.1</v>
          </cell>
          <cell r="M1144" t="str">
            <v>10/05/2022</v>
          </cell>
          <cell r="N1144">
            <v>67</v>
          </cell>
        </row>
        <row r="1145">
          <cell r="E1145" t="str">
            <v>11/15/2022</v>
          </cell>
          <cell r="F1145">
            <v>32</v>
          </cell>
          <cell r="I1145" t="str">
            <v>11/09/2022</v>
          </cell>
          <cell r="J1145">
            <v>88.2</v>
          </cell>
          <cell r="M1145" t="str">
            <v>10/06/2022</v>
          </cell>
          <cell r="N1145">
            <v>67</v>
          </cell>
        </row>
        <row r="1146">
          <cell r="E1146" t="str">
            <v>11/16/2022</v>
          </cell>
          <cell r="F1146">
            <v>32</v>
          </cell>
          <cell r="I1146" t="str">
            <v>11/10/2022</v>
          </cell>
          <cell r="J1146">
            <v>88.2</v>
          </cell>
          <cell r="M1146" t="str">
            <v>10/07/2022</v>
          </cell>
          <cell r="N1146">
            <v>67.5</v>
          </cell>
        </row>
        <row r="1147">
          <cell r="E1147" t="str">
            <v>11/17/2022</v>
          </cell>
          <cell r="F1147">
            <v>32</v>
          </cell>
          <cell r="I1147" t="str">
            <v>11/11/2022</v>
          </cell>
          <cell r="J1147">
            <v>87.9</v>
          </cell>
          <cell r="M1147" t="str">
            <v>10/10/2022</v>
          </cell>
          <cell r="N1147">
            <v>67.25</v>
          </cell>
        </row>
        <row r="1148">
          <cell r="E1148" t="str">
            <v>11/18/2022</v>
          </cell>
          <cell r="F1148">
            <v>32</v>
          </cell>
          <cell r="I1148" t="str">
            <v>11/14/2022</v>
          </cell>
          <cell r="J1148">
            <v>88.5</v>
          </cell>
          <cell r="M1148" t="str">
            <v>10/11/2022</v>
          </cell>
          <cell r="N1148">
            <v>67.25</v>
          </cell>
        </row>
        <row r="1149">
          <cell r="E1149" t="str">
            <v>11/21/2022</v>
          </cell>
          <cell r="F1149">
            <v>32</v>
          </cell>
          <cell r="I1149" t="str">
            <v>11/15/2022</v>
          </cell>
          <cell r="J1149">
            <v>88.15</v>
          </cell>
          <cell r="M1149" t="str">
            <v>10/12/2022</v>
          </cell>
          <cell r="N1149">
            <v>65.099999999999994</v>
          </cell>
        </row>
        <row r="1150">
          <cell r="E1150" t="str">
            <v>11/22/2022</v>
          </cell>
          <cell r="F1150">
            <v>32</v>
          </cell>
          <cell r="I1150" t="str">
            <v>11/16/2022</v>
          </cell>
          <cell r="J1150">
            <v>88.25</v>
          </cell>
          <cell r="M1150" t="str">
            <v>10/13/2022</v>
          </cell>
          <cell r="N1150">
            <v>65.400000000000006</v>
          </cell>
        </row>
        <row r="1151">
          <cell r="E1151" t="str">
            <v>11/23/2022</v>
          </cell>
          <cell r="F1151">
            <v>32</v>
          </cell>
          <cell r="I1151" t="str">
            <v>11/17/2022</v>
          </cell>
          <cell r="J1151">
            <v>88.4</v>
          </cell>
          <cell r="M1151" t="str">
            <v>10/14/2022</v>
          </cell>
          <cell r="N1151">
            <v>64.5</v>
          </cell>
        </row>
        <row r="1152">
          <cell r="E1152" t="str">
            <v>11/24/2022</v>
          </cell>
          <cell r="F1152">
            <v>32</v>
          </cell>
          <cell r="I1152" t="str">
            <v>11/18/2022</v>
          </cell>
          <cell r="J1152">
            <v>88.15</v>
          </cell>
          <cell r="M1152" t="str">
            <v>10/17/2022</v>
          </cell>
          <cell r="N1152">
            <v>64.5</v>
          </cell>
        </row>
        <row r="1153">
          <cell r="E1153" t="str">
            <v>11/25/2022</v>
          </cell>
          <cell r="F1153">
            <v>32</v>
          </cell>
          <cell r="I1153" t="str">
            <v>11/21/2022</v>
          </cell>
          <cell r="J1153">
            <v>88</v>
          </cell>
          <cell r="M1153" t="str">
            <v>10/18/2022</v>
          </cell>
          <cell r="N1153">
            <v>65.099999999999994</v>
          </cell>
        </row>
        <row r="1154">
          <cell r="E1154" t="str">
            <v>11/28/2022</v>
          </cell>
          <cell r="F1154">
            <v>32</v>
          </cell>
          <cell r="I1154" t="str">
            <v>11/22/2022</v>
          </cell>
          <cell r="J1154">
            <v>88</v>
          </cell>
          <cell r="M1154" t="str">
            <v>10/19/2022</v>
          </cell>
          <cell r="N1154">
            <v>64.599999999999994</v>
          </cell>
        </row>
        <row r="1155">
          <cell r="E1155" t="str">
            <v>11/29/2022</v>
          </cell>
          <cell r="F1155">
            <v>32</v>
          </cell>
          <cell r="I1155" t="str">
            <v>11/23/2022</v>
          </cell>
          <cell r="J1155">
            <v>87.85</v>
          </cell>
          <cell r="M1155" t="str">
            <v>10/20/2022</v>
          </cell>
          <cell r="N1155">
            <v>64.25</v>
          </cell>
        </row>
        <row r="1156">
          <cell r="E1156" t="str">
            <v>11/30/2022</v>
          </cell>
          <cell r="F1156">
            <v>32</v>
          </cell>
          <cell r="I1156" t="str">
            <v>11/24/2022</v>
          </cell>
          <cell r="J1156">
            <v>86.5</v>
          </cell>
          <cell r="M1156" t="str">
            <v>10/21/2022</v>
          </cell>
          <cell r="N1156">
            <v>65.25</v>
          </cell>
        </row>
        <row r="1157">
          <cell r="E1157" t="str">
            <v>12/01/2022</v>
          </cell>
          <cell r="F1157">
            <v>32</v>
          </cell>
          <cell r="I1157" t="str">
            <v>11/25/2022</v>
          </cell>
          <cell r="J1157">
            <v>86.2</v>
          </cell>
          <cell r="M1157" t="str">
            <v>10/24/2022</v>
          </cell>
          <cell r="N1157">
            <v>65.25</v>
          </cell>
        </row>
        <row r="1158">
          <cell r="E1158" t="str">
            <v>12/02/2022</v>
          </cell>
          <cell r="F1158">
            <v>32.5</v>
          </cell>
          <cell r="I1158" t="str">
            <v>11/28/2022</v>
          </cell>
          <cell r="J1158">
            <v>86</v>
          </cell>
          <cell r="M1158" t="str">
            <v>10/25/2022</v>
          </cell>
          <cell r="N1158">
            <v>65.25</v>
          </cell>
        </row>
        <row r="1159">
          <cell r="E1159" t="str">
            <v>12/05/2022</v>
          </cell>
          <cell r="F1159">
            <v>32.5</v>
          </cell>
          <cell r="I1159" t="str">
            <v>11/29/2022</v>
          </cell>
          <cell r="J1159">
            <v>84.15</v>
          </cell>
          <cell r="M1159" t="str">
            <v>10/26/2022</v>
          </cell>
          <cell r="N1159">
            <v>65</v>
          </cell>
        </row>
        <row r="1160">
          <cell r="E1160" t="str">
            <v>12/06/2022</v>
          </cell>
          <cell r="F1160">
            <v>32.5</v>
          </cell>
          <cell r="I1160" t="str">
            <v>11/30/2022</v>
          </cell>
          <cell r="J1160">
            <v>83.5</v>
          </cell>
          <cell r="M1160" t="str">
            <v>10/27/2022</v>
          </cell>
          <cell r="N1160">
            <v>65</v>
          </cell>
        </row>
        <row r="1161">
          <cell r="E1161" t="str">
            <v>12/07/2022</v>
          </cell>
          <cell r="F1161">
            <v>33</v>
          </cell>
          <cell r="I1161" t="str">
            <v>12/01/2022</v>
          </cell>
          <cell r="J1161">
            <v>82.45</v>
          </cell>
          <cell r="M1161" t="str">
            <v>10/28/2022</v>
          </cell>
          <cell r="N1161">
            <v>65</v>
          </cell>
        </row>
        <row r="1162">
          <cell r="E1162" t="str">
            <v>12/08/2022</v>
          </cell>
          <cell r="F1162">
            <v>33</v>
          </cell>
          <cell r="I1162" t="str">
            <v>12/02/2022</v>
          </cell>
          <cell r="J1162">
            <v>81</v>
          </cell>
          <cell r="M1162" t="str">
            <v>10/31/2022</v>
          </cell>
          <cell r="N1162">
            <v>65</v>
          </cell>
        </row>
        <row r="1163">
          <cell r="E1163" t="str">
            <v>12/09/2022</v>
          </cell>
          <cell r="F1163">
            <v>33</v>
          </cell>
          <cell r="I1163" t="str">
            <v>12/05/2022</v>
          </cell>
          <cell r="J1163">
            <v>81</v>
          </cell>
          <cell r="M1163" t="str">
            <v>11/01/2022</v>
          </cell>
          <cell r="N1163">
            <v>66</v>
          </cell>
        </row>
        <row r="1164">
          <cell r="E1164" t="str">
            <v>12/12/2022</v>
          </cell>
          <cell r="F1164">
            <v>33.25</v>
          </cell>
          <cell r="I1164" t="str">
            <v>12/06/2022</v>
          </cell>
          <cell r="J1164">
            <v>82</v>
          </cell>
          <cell r="M1164" t="str">
            <v>11/02/2022</v>
          </cell>
          <cell r="N1164">
            <v>65.5</v>
          </cell>
        </row>
        <row r="1165">
          <cell r="E1165" t="str">
            <v>12/13/2022</v>
          </cell>
          <cell r="F1165">
            <v>33.25</v>
          </cell>
          <cell r="I1165" t="str">
            <v>12/07/2022</v>
          </cell>
          <cell r="J1165">
            <v>82.5</v>
          </cell>
          <cell r="M1165" t="str">
            <v>11/03/2022</v>
          </cell>
          <cell r="N1165">
            <v>65.5</v>
          </cell>
        </row>
        <row r="1166">
          <cell r="E1166" t="str">
            <v>12/14/2022</v>
          </cell>
          <cell r="F1166">
            <v>33.799999999999997</v>
          </cell>
          <cell r="I1166" t="str">
            <v>12/08/2022</v>
          </cell>
          <cell r="J1166">
            <v>82.5</v>
          </cell>
          <cell r="M1166" t="str">
            <v>11/04/2022</v>
          </cell>
          <cell r="N1166">
            <v>65.25</v>
          </cell>
        </row>
        <row r="1167">
          <cell r="E1167" t="str">
            <v>12/15/2022</v>
          </cell>
          <cell r="F1167">
            <v>33.799999999999997</v>
          </cell>
          <cell r="I1167" t="str">
            <v>12/09/2022</v>
          </cell>
          <cell r="J1167">
            <v>83.25</v>
          </cell>
          <cell r="M1167" t="str">
            <v>11/07/2022</v>
          </cell>
          <cell r="N1167">
            <v>65.25</v>
          </cell>
        </row>
        <row r="1168">
          <cell r="E1168" t="str">
            <v>12/16/2022</v>
          </cell>
          <cell r="F1168">
            <v>33.75</v>
          </cell>
          <cell r="I1168" t="str">
            <v>12/12/2022</v>
          </cell>
          <cell r="J1168">
            <v>83.37</v>
          </cell>
          <cell r="M1168" t="str">
            <v>11/08/2022</v>
          </cell>
          <cell r="N1168">
            <v>65.25</v>
          </cell>
        </row>
        <row r="1169">
          <cell r="E1169" t="str">
            <v>12/19/2022</v>
          </cell>
          <cell r="F1169">
            <v>33.75</v>
          </cell>
          <cell r="I1169" t="str">
            <v>12/13/2022</v>
          </cell>
          <cell r="J1169">
            <v>83</v>
          </cell>
          <cell r="M1169" t="str">
            <v>11/09/2022</v>
          </cell>
          <cell r="N1169">
            <v>65.75</v>
          </cell>
        </row>
        <row r="1170">
          <cell r="E1170" t="str">
            <v>12/20/2022</v>
          </cell>
          <cell r="F1170">
            <v>33.75</v>
          </cell>
          <cell r="I1170" t="str">
            <v>12/14/2022</v>
          </cell>
          <cell r="J1170">
            <v>83.5</v>
          </cell>
          <cell r="M1170" t="str">
            <v>11/10/2022</v>
          </cell>
          <cell r="N1170">
            <v>65.75</v>
          </cell>
        </row>
        <row r="1171">
          <cell r="E1171" t="str">
            <v>12/21/2022</v>
          </cell>
          <cell r="F1171">
            <v>33.75</v>
          </cell>
          <cell r="I1171" t="str">
            <v>12/15/2022</v>
          </cell>
          <cell r="J1171">
            <v>75</v>
          </cell>
          <cell r="M1171" t="str">
            <v>11/11/2022</v>
          </cell>
          <cell r="N1171">
            <v>65.75</v>
          </cell>
        </row>
        <row r="1172">
          <cell r="E1172" t="str">
            <v>12/22/2022</v>
          </cell>
          <cell r="F1172">
            <v>33.75</v>
          </cell>
          <cell r="I1172" t="str">
            <v>12/16/2022</v>
          </cell>
          <cell r="J1172">
            <v>77.5</v>
          </cell>
          <cell r="M1172" t="str">
            <v>11/14/2022</v>
          </cell>
          <cell r="N1172">
            <v>65.75</v>
          </cell>
        </row>
        <row r="1173">
          <cell r="E1173" t="str">
            <v>12/23/2022</v>
          </cell>
          <cell r="F1173">
            <v>33.75</v>
          </cell>
          <cell r="I1173" t="str">
            <v>12/19/2022</v>
          </cell>
          <cell r="J1173">
            <v>77.17</v>
          </cell>
          <cell r="M1173" t="str">
            <v>11/15/2022</v>
          </cell>
          <cell r="N1173">
            <v>66</v>
          </cell>
        </row>
        <row r="1174">
          <cell r="E1174" t="str">
            <v>12/26/2022</v>
          </cell>
          <cell r="F1174">
            <v>33.75</v>
          </cell>
          <cell r="I1174" t="str">
            <v>12/20/2022</v>
          </cell>
          <cell r="J1174">
            <v>77</v>
          </cell>
          <cell r="M1174" t="str">
            <v>11/16/2022</v>
          </cell>
          <cell r="N1174">
            <v>66.349999999999994</v>
          </cell>
        </row>
        <row r="1175">
          <cell r="E1175" t="str">
            <v>12/27/2022</v>
          </cell>
          <cell r="F1175">
            <v>33.75</v>
          </cell>
          <cell r="I1175" t="str">
            <v>12/21/2022</v>
          </cell>
          <cell r="J1175">
            <v>76.5</v>
          </cell>
          <cell r="M1175" t="str">
            <v>11/17/2022</v>
          </cell>
          <cell r="N1175">
            <v>66.400000000000006</v>
          </cell>
        </row>
        <row r="1176">
          <cell r="E1176" t="str">
            <v>12/28/2022</v>
          </cell>
          <cell r="F1176">
            <v>33.75</v>
          </cell>
          <cell r="I1176" t="str">
            <v>12/22/2022</v>
          </cell>
          <cell r="J1176">
            <v>75</v>
          </cell>
          <cell r="M1176" t="str">
            <v>11/18/2022</v>
          </cell>
          <cell r="N1176">
            <v>66.5</v>
          </cell>
        </row>
        <row r="1177">
          <cell r="E1177" t="str">
            <v>12/29/2022</v>
          </cell>
          <cell r="F1177">
            <v>33.75</v>
          </cell>
          <cell r="I1177" t="str">
            <v>12/23/2022</v>
          </cell>
          <cell r="J1177">
            <v>76.97</v>
          </cell>
          <cell r="M1177" t="str">
            <v>11/21/2022</v>
          </cell>
          <cell r="N1177">
            <v>66.5</v>
          </cell>
        </row>
        <row r="1178">
          <cell r="E1178" t="str">
            <v>12/30/2022</v>
          </cell>
          <cell r="F1178">
            <v>33.75</v>
          </cell>
          <cell r="I1178" t="str">
            <v>12/26/2022</v>
          </cell>
          <cell r="J1178">
            <v>76.97</v>
          </cell>
          <cell r="M1178" t="str">
            <v>11/22/2022</v>
          </cell>
          <cell r="N1178">
            <v>66.25</v>
          </cell>
        </row>
        <row r="1179">
          <cell r="E1179" t="str">
            <v>01/02/2023</v>
          </cell>
          <cell r="F1179">
            <v>33.75</v>
          </cell>
          <cell r="I1179" t="str">
            <v>12/27/2022</v>
          </cell>
          <cell r="J1179">
            <v>76.97</v>
          </cell>
          <cell r="M1179" t="str">
            <v>11/23/2022</v>
          </cell>
          <cell r="N1179">
            <v>66</v>
          </cell>
        </row>
        <row r="1180">
          <cell r="E1180" t="str">
            <v>01/03/2023</v>
          </cell>
          <cell r="F1180">
            <v>33.75</v>
          </cell>
          <cell r="I1180" t="str">
            <v>12/28/2022</v>
          </cell>
          <cell r="J1180">
            <v>77.37</v>
          </cell>
          <cell r="M1180" t="str">
            <v>11/24/2022</v>
          </cell>
          <cell r="N1180">
            <v>64.75</v>
          </cell>
        </row>
        <row r="1181">
          <cell r="E1181" t="str">
            <v>01/04/2023</v>
          </cell>
          <cell r="F1181">
            <v>33.75</v>
          </cell>
          <cell r="I1181" t="str">
            <v>12/29/2022</v>
          </cell>
          <cell r="J1181">
            <v>77</v>
          </cell>
          <cell r="M1181" t="str">
            <v>11/25/2022</v>
          </cell>
          <cell r="N1181">
            <v>64.5</v>
          </cell>
        </row>
        <row r="1182">
          <cell r="E1182" t="str">
            <v>01/05/2023</v>
          </cell>
          <cell r="F1182">
            <v>33.75</v>
          </cell>
          <cell r="I1182" t="str">
            <v>12/30/2022</v>
          </cell>
          <cell r="J1182">
            <v>76.42</v>
          </cell>
          <cell r="M1182" t="str">
            <v>11/28/2022</v>
          </cell>
          <cell r="N1182">
            <v>64.5</v>
          </cell>
        </row>
        <row r="1183">
          <cell r="E1183" t="str">
            <v>01/06/2023</v>
          </cell>
          <cell r="F1183">
            <v>33.75</v>
          </cell>
          <cell r="I1183" t="str">
            <v>01/02/2023</v>
          </cell>
          <cell r="J1183">
            <v>76.42</v>
          </cell>
          <cell r="M1183" t="str">
            <v>11/29/2022</v>
          </cell>
          <cell r="N1183">
            <v>64.5</v>
          </cell>
        </row>
        <row r="1184">
          <cell r="E1184" t="str">
            <v>01/09/2023</v>
          </cell>
          <cell r="F1184">
            <v>33.75</v>
          </cell>
          <cell r="I1184" t="str">
            <v>01/03/2023</v>
          </cell>
          <cell r="J1184">
            <v>76.42</v>
          </cell>
          <cell r="M1184" t="str">
            <v>11/30/2022</v>
          </cell>
          <cell r="N1184">
            <v>65.25</v>
          </cell>
        </row>
        <row r="1185">
          <cell r="E1185" t="str">
            <v>01/10/2023</v>
          </cell>
          <cell r="F1185">
            <v>34.5</v>
          </cell>
          <cell r="I1185" t="str">
            <v>01/04/2023</v>
          </cell>
          <cell r="J1185">
            <v>76</v>
          </cell>
          <cell r="M1185" t="str">
            <v>12/01/2022</v>
          </cell>
          <cell r="N1185">
            <v>65</v>
          </cell>
        </row>
        <row r="1186">
          <cell r="E1186" t="str">
            <v>01/11/2023</v>
          </cell>
          <cell r="F1186">
            <v>34.5</v>
          </cell>
          <cell r="I1186" t="str">
            <v>01/05/2023</v>
          </cell>
          <cell r="J1186">
            <v>75</v>
          </cell>
          <cell r="M1186" t="str">
            <v>12/02/2022</v>
          </cell>
          <cell r="N1186">
            <v>65</v>
          </cell>
        </row>
        <row r="1187">
          <cell r="E1187" t="str">
            <v>01/12/2023</v>
          </cell>
          <cell r="F1187">
            <v>35</v>
          </cell>
          <cell r="I1187" t="str">
            <v>01/06/2023</v>
          </cell>
          <cell r="J1187">
            <v>74.75</v>
          </cell>
          <cell r="M1187" t="str">
            <v>12/05/2022</v>
          </cell>
          <cell r="N1187">
            <v>65</v>
          </cell>
        </row>
        <row r="1188">
          <cell r="E1188" t="str">
            <v>01/13/2023</v>
          </cell>
          <cell r="F1188">
            <v>35.5</v>
          </cell>
          <cell r="I1188" t="str">
            <v>01/09/2023</v>
          </cell>
          <cell r="J1188">
            <v>74.75</v>
          </cell>
          <cell r="M1188" t="str">
            <v>12/06/2022</v>
          </cell>
          <cell r="N1188">
            <v>65</v>
          </cell>
        </row>
        <row r="1189">
          <cell r="E1189" t="str">
            <v>01/16/2023</v>
          </cell>
          <cell r="F1189">
            <v>35.5</v>
          </cell>
          <cell r="I1189" t="str">
            <v>01/10/2023</v>
          </cell>
          <cell r="J1189">
            <v>72.75</v>
          </cell>
          <cell r="M1189" t="str">
            <v>12/07/2022</v>
          </cell>
          <cell r="N1189">
            <v>65</v>
          </cell>
        </row>
        <row r="1190">
          <cell r="E1190" t="str">
            <v>01/17/2023</v>
          </cell>
          <cell r="F1190">
            <v>35.5</v>
          </cell>
          <cell r="I1190" t="str">
            <v>01/11/2023</v>
          </cell>
          <cell r="J1190">
            <v>72.75</v>
          </cell>
          <cell r="M1190" t="str">
            <v>12/08/2022</v>
          </cell>
          <cell r="N1190">
            <v>65</v>
          </cell>
        </row>
        <row r="1191">
          <cell r="E1191" t="str">
            <v>01/18/2023</v>
          </cell>
          <cell r="F1191">
            <v>35.5</v>
          </cell>
          <cell r="I1191" t="str">
            <v>01/12/2023</v>
          </cell>
          <cell r="J1191">
            <v>73</v>
          </cell>
          <cell r="M1191" t="str">
            <v>12/09/2022</v>
          </cell>
          <cell r="N1191">
            <v>64.75</v>
          </cell>
        </row>
        <row r="1192">
          <cell r="E1192" t="str">
            <v>01/19/2023</v>
          </cell>
          <cell r="F1192">
            <v>35.6</v>
          </cell>
          <cell r="I1192" t="str">
            <v>01/13/2023</v>
          </cell>
          <cell r="J1192">
            <v>73.25</v>
          </cell>
          <cell r="M1192" t="str">
            <v>12/12/2022</v>
          </cell>
          <cell r="N1192">
            <v>64.5</v>
          </cell>
        </row>
        <row r="1193">
          <cell r="E1193" t="str">
            <v>01/20/2023</v>
          </cell>
          <cell r="F1193">
            <v>38.950000000000003</v>
          </cell>
          <cell r="I1193" t="str">
            <v>01/16/2023</v>
          </cell>
          <cell r="J1193">
            <v>73.25</v>
          </cell>
          <cell r="M1193" t="str">
            <v>12/13/2022</v>
          </cell>
          <cell r="N1193">
            <v>64.5</v>
          </cell>
        </row>
        <row r="1194">
          <cell r="E1194" t="str">
            <v>01/23/2023</v>
          </cell>
          <cell r="F1194">
            <v>38.950000000000003</v>
          </cell>
          <cell r="I1194" t="str">
            <v>01/17/2023</v>
          </cell>
          <cell r="J1194">
            <v>73.5</v>
          </cell>
          <cell r="M1194" t="str">
            <v>12/14/2022</v>
          </cell>
          <cell r="N1194">
            <v>64.5</v>
          </cell>
        </row>
        <row r="1195">
          <cell r="E1195" t="str">
            <v>01/24/2023</v>
          </cell>
          <cell r="F1195">
            <v>38.5</v>
          </cell>
          <cell r="I1195" t="str">
            <v>01/18/2023</v>
          </cell>
          <cell r="J1195">
            <v>73.5</v>
          </cell>
          <cell r="M1195" t="str">
            <v>12/15/2022</v>
          </cell>
          <cell r="N1195">
            <v>64</v>
          </cell>
        </row>
        <row r="1196">
          <cell r="E1196" t="str">
            <v>01/25/2023</v>
          </cell>
          <cell r="F1196">
            <v>38.5</v>
          </cell>
          <cell r="I1196" t="str">
            <v>01/19/2023</v>
          </cell>
          <cell r="J1196">
            <v>73.75</v>
          </cell>
          <cell r="M1196" t="str">
            <v>12/16/2022</v>
          </cell>
          <cell r="N1196">
            <v>63.5</v>
          </cell>
        </row>
        <row r="1197">
          <cell r="E1197" t="str">
            <v>01/26/2023</v>
          </cell>
          <cell r="F1197">
            <v>38.5</v>
          </cell>
          <cell r="I1197" t="str">
            <v>01/20/2023</v>
          </cell>
          <cell r="J1197">
            <v>73.5</v>
          </cell>
          <cell r="M1197" t="str">
            <v>12/19/2022</v>
          </cell>
          <cell r="N1197">
            <v>59.25</v>
          </cell>
        </row>
        <row r="1198">
          <cell r="E1198" t="str">
            <v>01/27/2023</v>
          </cell>
          <cell r="F1198">
            <v>38.5</v>
          </cell>
          <cell r="I1198" t="str">
            <v>01/23/2023</v>
          </cell>
          <cell r="J1198">
            <v>73</v>
          </cell>
          <cell r="M1198" t="str">
            <v>12/20/2022</v>
          </cell>
          <cell r="N1198">
            <v>59.75</v>
          </cell>
        </row>
        <row r="1199">
          <cell r="E1199" t="str">
            <v>01/30/2023</v>
          </cell>
          <cell r="F1199">
            <v>38.5</v>
          </cell>
          <cell r="I1199" t="str">
            <v>01/24/2023</v>
          </cell>
          <cell r="J1199">
            <v>72.75</v>
          </cell>
          <cell r="M1199" t="str">
            <v>12/21/2022</v>
          </cell>
          <cell r="N1199">
            <v>57.75</v>
          </cell>
        </row>
        <row r="1200">
          <cell r="E1200" t="str">
            <v>01/31/2023</v>
          </cell>
          <cell r="F1200">
            <v>38.5</v>
          </cell>
          <cell r="I1200" t="str">
            <v>01/25/2023</v>
          </cell>
          <cell r="J1200">
            <v>72.5</v>
          </cell>
          <cell r="M1200" t="str">
            <v>12/22/2022</v>
          </cell>
          <cell r="N1200">
            <v>57</v>
          </cell>
        </row>
        <row r="1201">
          <cell r="E1201" t="str">
            <v>02/01/2023</v>
          </cell>
          <cell r="F1201">
            <v>38.5</v>
          </cell>
          <cell r="I1201" t="str">
            <v>01/26/2023</v>
          </cell>
          <cell r="J1201">
            <v>72.5</v>
          </cell>
          <cell r="M1201" t="str">
            <v>12/23/2022</v>
          </cell>
          <cell r="N1201">
            <v>57</v>
          </cell>
        </row>
        <row r="1202">
          <cell r="E1202" t="str">
            <v>02/02/2023</v>
          </cell>
          <cell r="F1202">
            <v>38.5</v>
          </cell>
          <cell r="I1202" t="str">
            <v>01/27/2023</v>
          </cell>
          <cell r="J1202">
            <v>72.5</v>
          </cell>
          <cell r="M1202" t="str">
            <v>12/26/2022</v>
          </cell>
          <cell r="N1202">
            <v>57</v>
          </cell>
        </row>
        <row r="1203">
          <cell r="E1203" t="str">
            <v>02/03/2023</v>
          </cell>
          <cell r="F1203">
            <v>38.5</v>
          </cell>
          <cell r="I1203" t="str">
            <v>01/30/2023</v>
          </cell>
          <cell r="J1203">
            <v>72.5</v>
          </cell>
          <cell r="M1203" t="str">
            <v>12/27/2022</v>
          </cell>
          <cell r="N1203">
            <v>57</v>
          </cell>
        </row>
        <row r="1204">
          <cell r="E1204" t="str">
            <v>02/06/2023</v>
          </cell>
          <cell r="F1204">
            <v>37</v>
          </cell>
          <cell r="I1204" t="str">
            <v>01/31/2023</v>
          </cell>
          <cell r="J1204">
            <v>72</v>
          </cell>
          <cell r="M1204" t="str">
            <v>12/28/2022</v>
          </cell>
          <cell r="N1204">
            <v>57</v>
          </cell>
        </row>
        <row r="1205">
          <cell r="E1205" t="str">
            <v>02/07/2023</v>
          </cell>
          <cell r="F1205">
            <v>37</v>
          </cell>
          <cell r="I1205" t="str">
            <v>02/01/2023</v>
          </cell>
          <cell r="J1205">
            <v>72</v>
          </cell>
          <cell r="M1205" t="str">
            <v>12/29/2022</v>
          </cell>
          <cell r="N1205">
            <v>57</v>
          </cell>
        </row>
        <row r="1206">
          <cell r="E1206" t="str">
            <v>02/08/2023</v>
          </cell>
          <cell r="F1206">
            <v>36</v>
          </cell>
          <cell r="I1206" t="str">
            <v>02/02/2023</v>
          </cell>
          <cell r="J1206">
            <v>72.400000000000006</v>
          </cell>
          <cell r="M1206" t="str">
            <v>12/30/2022</v>
          </cell>
          <cell r="N1206">
            <v>57</v>
          </cell>
        </row>
        <row r="1207">
          <cell r="E1207" t="str">
            <v>02/09/2023</v>
          </cell>
          <cell r="F1207">
            <v>34.25</v>
          </cell>
          <cell r="I1207" t="str">
            <v>02/03/2023</v>
          </cell>
          <cell r="J1207">
            <v>72.5</v>
          </cell>
          <cell r="M1207" t="str">
            <v>01/02/2023</v>
          </cell>
          <cell r="N1207">
            <v>57</v>
          </cell>
        </row>
        <row r="1208">
          <cell r="E1208" t="str">
            <v>02/10/2023</v>
          </cell>
          <cell r="F1208">
            <v>34.25</v>
          </cell>
          <cell r="I1208" t="str">
            <v>02/06/2023</v>
          </cell>
          <cell r="J1208">
            <v>72.67</v>
          </cell>
          <cell r="M1208" t="str">
            <v>01/03/2023</v>
          </cell>
          <cell r="N1208">
            <v>57</v>
          </cell>
        </row>
        <row r="1209">
          <cell r="E1209" t="str">
            <v>02/13/2023</v>
          </cell>
          <cell r="F1209">
            <v>34.25</v>
          </cell>
          <cell r="I1209" t="str">
            <v>02/07/2023</v>
          </cell>
          <cell r="J1209">
            <v>72.5</v>
          </cell>
          <cell r="M1209" t="str">
            <v>01/04/2023</v>
          </cell>
          <cell r="N1209">
            <v>57</v>
          </cell>
        </row>
        <row r="1210">
          <cell r="E1210" t="str">
            <v>02/14/2023</v>
          </cell>
          <cell r="F1210">
            <v>35.75</v>
          </cell>
          <cell r="I1210" t="str">
            <v>02/08/2023</v>
          </cell>
          <cell r="J1210">
            <v>72.25</v>
          </cell>
          <cell r="M1210" t="str">
            <v>01/05/2023</v>
          </cell>
          <cell r="N1210">
            <v>54.5</v>
          </cell>
        </row>
        <row r="1211">
          <cell r="E1211" t="str">
            <v>02/15/2023</v>
          </cell>
          <cell r="F1211">
            <v>35.5</v>
          </cell>
          <cell r="I1211" t="str">
            <v>02/09/2023</v>
          </cell>
          <cell r="J1211">
            <v>72.099999999999994</v>
          </cell>
          <cell r="M1211" t="str">
            <v>01/06/2023</v>
          </cell>
          <cell r="N1211">
            <v>52.75</v>
          </cell>
        </row>
        <row r="1212">
          <cell r="E1212" t="str">
            <v>02/16/2023</v>
          </cell>
          <cell r="F1212">
            <v>36</v>
          </cell>
          <cell r="I1212" t="str">
            <v>02/10/2023</v>
          </cell>
          <cell r="J1212">
            <v>72.3</v>
          </cell>
          <cell r="M1212" t="str">
            <v>01/09/2023</v>
          </cell>
          <cell r="N1212">
            <v>52.75</v>
          </cell>
        </row>
        <row r="1213">
          <cell r="E1213" t="str">
            <v>02/17/2023</v>
          </cell>
          <cell r="F1213">
            <v>36</v>
          </cell>
          <cell r="I1213" t="str">
            <v>02/13/2023</v>
          </cell>
          <cell r="J1213">
            <v>71.95</v>
          </cell>
          <cell r="M1213" t="str">
            <v>01/10/2023</v>
          </cell>
          <cell r="N1213">
            <v>54.5</v>
          </cell>
        </row>
        <row r="1214">
          <cell r="E1214" t="str">
            <v>02/20/2023</v>
          </cell>
          <cell r="F1214">
            <v>36.25</v>
          </cell>
          <cell r="I1214" t="str">
            <v>02/14/2023</v>
          </cell>
          <cell r="J1214">
            <v>71.900000000000006</v>
          </cell>
          <cell r="M1214" t="str">
            <v>01/11/2023</v>
          </cell>
          <cell r="N1214">
            <v>54.75</v>
          </cell>
        </row>
        <row r="1215">
          <cell r="E1215" t="str">
            <v>02/21/2023</v>
          </cell>
          <cell r="F1215">
            <v>36.5</v>
          </cell>
          <cell r="I1215" t="str">
            <v>02/15/2023</v>
          </cell>
          <cell r="J1215">
            <v>71.900000000000006</v>
          </cell>
          <cell r="M1215" t="str">
            <v>01/12/2023</v>
          </cell>
          <cell r="N1215">
            <v>55.5</v>
          </cell>
        </row>
        <row r="1216">
          <cell r="E1216" t="str">
            <v>02/22/2023</v>
          </cell>
          <cell r="F1216">
            <v>35.75</v>
          </cell>
          <cell r="I1216" t="str">
            <v>02/16/2023</v>
          </cell>
          <cell r="J1216">
            <v>70.45</v>
          </cell>
          <cell r="M1216" t="str">
            <v>01/13/2023</v>
          </cell>
          <cell r="N1216">
            <v>54.75</v>
          </cell>
        </row>
        <row r="1217">
          <cell r="E1217" t="str">
            <v>02/23/2023</v>
          </cell>
          <cell r="F1217">
            <v>35.75</v>
          </cell>
          <cell r="I1217" t="str">
            <v>02/17/2023</v>
          </cell>
          <cell r="J1217">
            <v>70.05</v>
          </cell>
          <cell r="M1217" t="str">
            <v>01/16/2023</v>
          </cell>
          <cell r="N1217">
            <v>53.43</v>
          </cell>
        </row>
        <row r="1218">
          <cell r="E1218" t="str">
            <v>02/24/2023</v>
          </cell>
          <cell r="F1218">
            <v>35.75</v>
          </cell>
          <cell r="I1218" t="str">
            <v>02/20/2023</v>
          </cell>
          <cell r="J1218">
            <v>69.92</v>
          </cell>
          <cell r="M1218" t="str">
            <v>01/17/2023</v>
          </cell>
          <cell r="N1218">
            <v>52.13</v>
          </cell>
        </row>
        <row r="1219">
          <cell r="E1219" t="str">
            <v>02/27/2023</v>
          </cell>
          <cell r="F1219">
            <v>35.75</v>
          </cell>
          <cell r="I1219" t="str">
            <v>02/21/2023</v>
          </cell>
          <cell r="J1219">
            <v>69</v>
          </cell>
          <cell r="M1219" t="str">
            <v>01/18/2023</v>
          </cell>
          <cell r="N1219">
            <v>50.94</v>
          </cell>
        </row>
        <row r="1220">
          <cell r="E1220" t="str">
            <v>02/28/2023</v>
          </cell>
          <cell r="F1220">
            <v>35.75</v>
          </cell>
          <cell r="I1220" t="str">
            <v>02/22/2023</v>
          </cell>
          <cell r="J1220">
            <v>68.5</v>
          </cell>
          <cell r="M1220" t="str">
            <v>01/19/2023</v>
          </cell>
          <cell r="N1220">
            <v>50.83</v>
          </cell>
        </row>
        <row r="1221">
          <cell r="E1221" t="str">
            <v>03/01/2023</v>
          </cell>
          <cell r="F1221">
            <v>36.5</v>
          </cell>
          <cell r="I1221" t="str">
            <v>02/23/2023</v>
          </cell>
          <cell r="J1221">
            <v>67</v>
          </cell>
          <cell r="M1221" t="str">
            <v>01/20/2023</v>
          </cell>
          <cell r="N1221">
            <v>50.88</v>
          </cell>
        </row>
        <row r="1222">
          <cell r="E1222" t="str">
            <v>03/02/2023</v>
          </cell>
          <cell r="F1222">
            <v>36.65</v>
          </cell>
          <cell r="I1222" t="str">
            <v>02/24/2023</v>
          </cell>
          <cell r="J1222">
            <v>68</v>
          </cell>
          <cell r="M1222" t="str">
            <v>01/23/2023</v>
          </cell>
          <cell r="N1222">
            <v>50.75</v>
          </cell>
        </row>
        <row r="1223">
          <cell r="E1223" t="str">
            <v>03/03/2023</v>
          </cell>
          <cell r="F1223">
            <v>36.5</v>
          </cell>
          <cell r="I1223" t="str">
            <v>02/27/2023</v>
          </cell>
          <cell r="J1223">
            <v>68</v>
          </cell>
          <cell r="M1223" t="str">
            <v>01/24/2023</v>
          </cell>
          <cell r="N1223">
            <v>50.88</v>
          </cell>
        </row>
        <row r="1224">
          <cell r="E1224" t="str">
            <v>03/06/2023</v>
          </cell>
          <cell r="F1224">
            <v>36.5</v>
          </cell>
          <cell r="I1224" t="str">
            <v>02/28/2023</v>
          </cell>
          <cell r="J1224">
            <v>67</v>
          </cell>
          <cell r="M1224" t="str">
            <v>01/25/2023</v>
          </cell>
          <cell r="N1224">
            <v>51.13</v>
          </cell>
        </row>
        <row r="1225">
          <cell r="E1225" t="str">
            <v>03/07/2023</v>
          </cell>
          <cell r="F1225">
            <v>37</v>
          </cell>
          <cell r="I1225" t="str">
            <v>03/01/2023</v>
          </cell>
          <cell r="J1225">
            <v>67</v>
          </cell>
          <cell r="M1225" t="str">
            <v>01/26/2023</v>
          </cell>
          <cell r="N1225">
            <v>51.25</v>
          </cell>
        </row>
        <row r="1226">
          <cell r="E1226" t="str">
            <v>03/08/2023</v>
          </cell>
          <cell r="F1226">
            <v>37</v>
          </cell>
          <cell r="I1226" t="str">
            <v>03/02/2023</v>
          </cell>
          <cell r="J1226">
            <v>67</v>
          </cell>
          <cell r="M1226" t="str">
            <v>01/27/2023</v>
          </cell>
          <cell r="N1226">
            <v>51</v>
          </cell>
        </row>
        <row r="1227">
          <cell r="E1227" t="str">
            <v>03/09/2023</v>
          </cell>
          <cell r="F1227">
            <v>37</v>
          </cell>
          <cell r="I1227" t="str">
            <v>03/03/2023</v>
          </cell>
          <cell r="J1227">
            <v>66.900000000000006</v>
          </cell>
          <cell r="M1227" t="str">
            <v>01/30/2023</v>
          </cell>
          <cell r="N1227">
            <v>51.11</v>
          </cell>
        </row>
        <row r="1228">
          <cell r="E1228" t="str">
            <v>03/10/2023</v>
          </cell>
          <cell r="F1228">
            <v>37</v>
          </cell>
          <cell r="I1228" t="str">
            <v>03/06/2023</v>
          </cell>
          <cell r="J1228">
            <v>66</v>
          </cell>
          <cell r="M1228" t="str">
            <v>01/31/2023</v>
          </cell>
          <cell r="N1228">
            <v>50.17</v>
          </cell>
        </row>
        <row r="1229">
          <cell r="E1229" t="str">
            <v>03/13/2023</v>
          </cell>
          <cell r="F1229">
            <v>37</v>
          </cell>
          <cell r="I1229" t="str">
            <v>03/07/2023</v>
          </cell>
          <cell r="J1229">
            <v>65.75</v>
          </cell>
          <cell r="M1229" t="str">
            <v>02/01/2023</v>
          </cell>
          <cell r="N1229">
            <v>49.22</v>
          </cell>
        </row>
        <row r="1230">
          <cell r="E1230" t="str">
            <v>03/14/2023</v>
          </cell>
          <cell r="F1230">
            <v>37</v>
          </cell>
          <cell r="I1230" t="str">
            <v>03/08/2023</v>
          </cell>
          <cell r="J1230">
            <v>67</v>
          </cell>
          <cell r="M1230" t="str">
            <v>02/02/2023</v>
          </cell>
          <cell r="N1230">
            <v>48.88</v>
          </cell>
        </row>
        <row r="1231">
          <cell r="E1231" t="str">
            <v>03/15/2023</v>
          </cell>
          <cell r="F1231">
            <v>37</v>
          </cell>
          <cell r="I1231" t="str">
            <v>03/09/2023</v>
          </cell>
          <cell r="J1231">
            <v>66.25</v>
          </cell>
          <cell r="M1231" t="str">
            <v>02/03/2023</v>
          </cell>
          <cell r="N1231">
            <v>48.67</v>
          </cell>
        </row>
        <row r="1232">
          <cell r="E1232" t="str">
            <v>03/16/2023</v>
          </cell>
          <cell r="F1232">
            <v>36.75</v>
          </cell>
          <cell r="I1232" t="str">
            <v>03/10/2023</v>
          </cell>
          <cell r="J1232">
            <v>66</v>
          </cell>
          <cell r="M1232" t="str">
            <v>02/06/2023</v>
          </cell>
          <cell r="N1232">
            <v>48.88</v>
          </cell>
        </row>
        <row r="1233">
          <cell r="E1233" t="str">
            <v>03/17/2023</v>
          </cell>
          <cell r="F1233">
            <v>36.75</v>
          </cell>
          <cell r="I1233" t="str">
            <v>03/13/2023</v>
          </cell>
          <cell r="J1233">
            <v>65.5</v>
          </cell>
          <cell r="M1233" t="str">
            <v>02/07/2023</v>
          </cell>
          <cell r="N1233">
            <v>49.45</v>
          </cell>
        </row>
        <row r="1234">
          <cell r="E1234" t="str">
            <v>03/20/2023</v>
          </cell>
          <cell r="F1234">
            <v>36.5</v>
          </cell>
          <cell r="I1234" t="str">
            <v>03/14/2023</v>
          </cell>
          <cell r="J1234">
            <v>65.25</v>
          </cell>
          <cell r="M1234" t="str">
            <v>02/08/2023</v>
          </cell>
          <cell r="N1234">
            <v>49</v>
          </cell>
        </row>
        <row r="1235">
          <cell r="E1235" t="str">
            <v>03/21/2023</v>
          </cell>
          <cell r="F1235">
            <v>36.5</v>
          </cell>
          <cell r="I1235" t="str">
            <v>03/15/2023</v>
          </cell>
          <cell r="J1235">
            <v>65.25</v>
          </cell>
          <cell r="M1235" t="str">
            <v>02/09/2023</v>
          </cell>
          <cell r="N1235">
            <v>49.25</v>
          </cell>
        </row>
        <row r="1236">
          <cell r="E1236" t="str">
            <v>03/22/2023</v>
          </cell>
          <cell r="F1236">
            <v>36.5</v>
          </cell>
          <cell r="I1236" t="str">
            <v>03/16/2023</v>
          </cell>
          <cell r="J1236">
            <v>66.75</v>
          </cell>
          <cell r="M1236" t="str">
            <v>02/10/2023</v>
          </cell>
          <cell r="N1236">
            <v>47.21</v>
          </cell>
        </row>
        <row r="1237">
          <cell r="E1237" t="str">
            <v>03/23/2023</v>
          </cell>
          <cell r="F1237">
            <v>36.5</v>
          </cell>
          <cell r="I1237" t="str">
            <v>03/17/2023</v>
          </cell>
          <cell r="J1237">
            <v>66</v>
          </cell>
          <cell r="M1237" t="str">
            <v>02/13/2023</v>
          </cell>
          <cell r="N1237">
            <v>47</v>
          </cell>
        </row>
        <row r="1238">
          <cell r="E1238" t="str">
            <v>03/24/2023</v>
          </cell>
          <cell r="F1238">
            <v>36.5</v>
          </cell>
          <cell r="I1238" t="str">
            <v>03/20/2023</v>
          </cell>
          <cell r="J1238">
            <v>65.75</v>
          </cell>
          <cell r="M1238" t="str">
            <v>02/14/2023</v>
          </cell>
          <cell r="N1238">
            <v>48</v>
          </cell>
        </row>
        <row r="1239">
          <cell r="E1239" t="str">
            <v>03/27/2023</v>
          </cell>
          <cell r="F1239">
            <v>37.5</v>
          </cell>
          <cell r="I1239" t="str">
            <v>03/21/2023</v>
          </cell>
          <cell r="J1239">
            <v>65</v>
          </cell>
          <cell r="M1239" t="str">
            <v>02/15/2023</v>
          </cell>
          <cell r="N1239">
            <v>44.33</v>
          </cell>
        </row>
        <row r="1240">
          <cell r="E1240" t="str">
            <v>03/28/2023</v>
          </cell>
          <cell r="F1240">
            <v>38.75</v>
          </cell>
          <cell r="I1240" t="str">
            <v>03/22/2023</v>
          </cell>
          <cell r="J1240">
            <v>65</v>
          </cell>
          <cell r="M1240" t="str">
            <v>02/16/2023</v>
          </cell>
          <cell r="N1240">
            <v>45</v>
          </cell>
        </row>
        <row r="1241">
          <cell r="E1241" t="str">
            <v>03/29/2023</v>
          </cell>
          <cell r="F1241">
            <v>38.75</v>
          </cell>
          <cell r="I1241" t="str">
            <v>03/23/2023</v>
          </cell>
          <cell r="J1241">
            <v>64.5</v>
          </cell>
          <cell r="M1241" t="str">
            <v>02/17/2023</v>
          </cell>
          <cell r="N1241">
            <v>40.590000000000003</v>
          </cell>
        </row>
        <row r="1242">
          <cell r="E1242" t="str">
            <v>03/30/2023</v>
          </cell>
          <cell r="F1242">
            <v>38.75</v>
          </cell>
          <cell r="I1242" t="str">
            <v>03/24/2023</v>
          </cell>
          <cell r="J1242">
            <v>63.1</v>
          </cell>
          <cell r="M1242" t="str">
            <v>02/20/2023</v>
          </cell>
          <cell r="N1242">
            <v>43</v>
          </cell>
        </row>
        <row r="1243">
          <cell r="E1243" t="str">
            <v>03/31/2023</v>
          </cell>
          <cell r="F1243">
            <v>38.75</v>
          </cell>
          <cell r="I1243" t="str">
            <v>03/27/2023</v>
          </cell>
          <cell r="J1243">
            <v>61.5</v>
          </cell>
          <cell r="M1243" t="str">
            <v>02/21/2023</v>
          </cell>
          <cell r="N1243">
            <v>42.38</v>
          </cell>
        </row>
        <row r="1244">
          <cell r="E1244" t="str">
            <v>04/03/2023</v>
          </cell>
          <cell r="F1244">
            <v>38.75</v>
          </cell>
          <cell r="I1244" t="str">
            <v>03/28/2023</v>
          </cell>
          <cell r="J1244">
            <v>60.5</v>
          </cell>
          <cell r="M1244" t="str">
            <v>02/22/2023</v>
          </cell>
          <cell r="N1244">
            <v>42.5</v>
          </cell>
        </row>
        <row r="1245">
          <cell r="E1245" t="str">
            <v>04/04/2023</v>
          </cell>
          <cell r="F1245">
            <v>39</v>
          </cell>
          <cell r="I1245" t="str">
            <v>03/29/2023</v>
          </cell>
          <cell r="J1245">
            <v>60</v>
          </cell>
          <cell r="M1245" t="str">
            <v>02/23/2023</v>
          </cell>
          <cell r="N1245">
            <v>41.63</v>
          </cell>
        </row>
        <row r="1246">
          <cell r="E1246" t="str">
            <v>04/05/2023</v>
          </cell>
          <cell r="F1246">
            <v>39</v>
          </cell>
          <cell r="I1246" t="str">
            <v>03/30/2023</v>
          </cell>
          <cell r="J1246">
            <v>54</v>
          </cell>
          <cell r="M1246" t="str">
            <v>02/24/2023</v>
          </cell>
          <cell r="N1246">
            <v>42.38</v>
          </cell>
        </row>
        <row r="1247">
          <cell r="E1247" t="str">
            <v>04/06/2023</v>
          </cell>
          <cell r="F1247">
            <v>39</v>
          </cell>
          <cell r="I1247" t="str">
            <v>03/31/2023</v>
          </cell>
          <cell r="J1247">
            <v>54.5</v>
          </cell>
          <cell r="M1247" t="str">
            <v>02/27/2023</v>
          </cell>
          <cell r="N1247">
            <v>42.43</v>
          </cell>
        </row>
        <row r="1248">
          <cell r="E1248" t="str">
            <v>04/07/2023</v>
          </cell>
          <cell r="F1248">
            <v>39.25</v>
          </cell>
          <cell r="I1248" t="str">
            <v>04/03/2023</v>
          </cell>
          <cell r="J1248">
            <v>58</v>
          </cell>
          <cell r="M1248" t="str">
            <v>02/28/2023</v>
          </cell>
          <cell r="N1248">
            <v>43.25</v>
          </cell>
        </row>
        <row r="1249">
          <cell r="E1249" t="str">
            <v>04/10/2023</v>
          </cell>
          <cell r="F1249">
            <v>39.25</v>
          </cell>
          <cell r="I1249" t="str">
            <v>04/04/2023</v>
          </cell>
          <cell r="J1249">
            <v>59</v>
          </cell>
          <cell r="M1249" t="str">
            <v>03/01/2023</v>
          </cell>
          <cell r="N1249">
            <v>45</v>
          </cell>
        </row>
        <row r="1250">
          <cell r="E1250" t="str">
            <v>04/11/2023</v>
          </cell>
          <cell r="F1250">
            <v>38.25</v>
          </cell>
          <cell r="I1250" t="str">
            <v>04/05/2023</v>
          </cell>
          <cell r="J1250">
            <v>59</v>
          </cell>
          <cell r="M1250" t="str">
            <v>03/02/2023</v>
          </cell>
          <cell r="N1250">
            <v>45.75</v>
          </cell>
        </row>
        <row r="1251">
          <cell r="E1251" t="str">
            <v>04/12/2023</v>
          </cell>
          <cell r="F1251">
            <v>38.1</v>
          </cell>
          <cell r="I1251" t="str">
            <v>04/06/2023</v>
          </cell>
          <cell r="J1251">
            <v>59</v>
          </cell>
          <cell r="M1251" t="str">
            <v>03/03/2023</v>
          </cell>
          <cell r="N1251">
            <v>45.25</v>
          </cell>
        </row>
        <row r="1252">
          <cell r="E1252" t="str">
            <v>04/13/2023</v>
          </cell>
          <cell r="F1252">
            <v>37.9</v>
          </cell>
          <cell r="I1252" t="str">
            <v>04/07/2023</v>
          </cell>
          <cell r="J1252">
            <v>59.25</v>
          </cell>
          <cell r="M1252" t="str">
            <v>03/06/2023</v>
          </cell>
          <cell r="N1252">
            <v>45.25</v>
          </cell>
        </row>
        <row r="1253">
          <cell r="E1253" t="str">
            <v>04/14/2023</v>
          </cell>
          <cell r="F1253">
            <v>38.1</v>
          </cell>
          <cell r="I1253" t="str">
            <v>04/10/2023</v>
          </cell>
          <cell r="J1253">
            <v>59.25</v>
          </cell>
          <cell r="M1253" t="str">
            <v>03/07/2023</v>
          </cell>
          <cell r="N1253">
            <v>46.1</v>
          </cell>
        </row>
        <row r="1254">
          <cell r="E1254" t="str">
            <v>04/17/2023</v>
          </cell>
          <cell r="F1254">
            <v>38.25</v>
          </cell>
          <cell r="I1254" t="str">
            <v>04/11/2023</v>
          </cell>
          <cell r="J1254">
            <v>59.25</v>
          </cell>
          <cell r="M1254" t="str">
            <v>03/08/2023</v>
          </cell>
          <cell r="N1254">
            <v>46.5</v>
          </cell>
        </row>
        <row r="1255">
          <cell r="E1255" t="str">
            <v>04/18/2023</v>
          </cell>
          <cell r="F1255">
            <v>38.25</v>
          </cell>
          <cell r="I1255" t="str">
            <v>04/12/2023</v>
          </cell>
          <cell r="J1255">
            <v>59</v>
          </cell>
          <cell r="M1255" t="str">
            <v>03/09/2023</v>
          </cell>
          <cell r="N1255">
            <v>46.75</v>
          </cell>
        </row>
        <row r="1256">
          <cell r="E1256" t="str">
            <v>04/19/2023</v>
          </cell>
          <cell r="F1256">
            <v>38.25</v>
          </cell>
          <cell r="I1256" t="str">
            <v>04/13/2023</v>
          </cell>
          <cell r="J1256">
            <v>62.5</v>
          </cell>
          <cell r="M1256" t="str">
            <v>03/10/2023</v>
          </cell>
          <cell r="N1256">
            <v>47.5</v>
          </cell>
        </row>
        <row r="1257">
          <cell r="E1257" t="str">
            <v>04/20/2023</v>
          </cell>
          <cell r="F1257">
            <v>38.25</v>
          </cell>
          <cell r="I1257" t="str">
            <v>04/14/2023</v>
          </cell>
          <cell r="J1257">
            <v>62.75</v>
          </cell>
          <cell r="M1257" t="str">
            <v>03/13/2023</v>
          </cell>
          <cell r="N1257">
            <v>47.5</v>
          </cell>
        </row>
        <row r="1258">
          <cell r="E1258" t="str">
            <v>04/21/2023</v>
          </cell>
          <cell r="F1258">
            <v>37.25</v>
          </cell>
          <cell r="I1258" t="str">
            <v>04/17/2023</v>
          </cell>
          <cell r="J1258">
            <v>61.75</v>
          </cell>
          <cell r="M1258" t="str">
            <v>03/14/2023</v>
          </cell>
          <cell r="N1258">
            <v>47</v>
          </cell>
        </row>
        <row r="1259">
          <cell r="E1259" t="str">
            <v>04/24/2023</v>
          </cell>
          <cell r="F1259">
            <v>37.5</v>
          </cell>
          <cell r="I1259" t="str">
            <v>04/18/2023</v>
          </cell>
          <cell r="J1259">
            <v>61.35</v>
          </cell>
          <cell r="M1259" t="str">
            <v>03/15/2023</v>
          </cell>
          <cell r="N1259">
            <v>47</v>
          </cell>
        </row>
        <row r="1260">
          <cell r="E1260" t="str">
            <v>04/25/2023</v>
          </cell>
          <cell r="F1260">
            <v>37.5</v>
          </cell>
          <cell r="I1260" t="str">
            <v>04/19/2023</v>
          </cell>
          <cell r="J1260">
            <v>61.35</v>
          </cell>
          <cell r="M1260" t="str">
            <v>03/16/2023</v>
          </cell>
          <cell r="N1260">
            <v>46</v>
          </cell>
        </row>
        <row r="1261">
          <cell r="E1261" t="str">
            <v>04/26/2023</v>
          </cell>
          <cell r="F1261">
            <v>37.5</v>
          </cell>
          <cell r="I1261" t="str">
            <v>04/20/2023</v>
          </cell>
          <cell r="J1261">
            <v>60.5</v>
          </cell>
          <cell r="M1261" t="str">
            <v>03/17/2023</v>
          </cell>
          <cell r="N1261">
            <v>46</v>
          </cell>
        </row>
        <row r="1262">
          <cell r="E1262" t="str">
            <v>04/27/2023</v>
          </cell>
          <cell r="F1262">
            <v>37.5</v>
          </cell>
          <cell r="I1262" t="str">
            <v>04/21/2023</v>
          </cell>
          <cell r="J1262">
            <v>61.15</v>
          </cell>
          <cell r="M1262" t="str">
            <v>03/20/2023</v>
          </cell>
          <cell r="N1262">
            <v>45.75</v>
          </cell>
        </row>
        <row r="1263">
          <cell r="E1263" t="str">
            <v>04/28/2023</v>
          </cell>
          <cell r="F1263">
            <v>37.625</v>
          </cell>
          <cell r="I1263" t="str">
            <v>04/24/2023</v>
          </cell>
          <cell r="J1263">
            <v>61</v>
          </cell>
          <cell r="M1263" t="str">
            <v>03/21/2023</v>
          </cell>
          <cell r="N1263">
            <v>46.25</v>
          </cell>
        </row>
        <row r="1264">
          <cell r="E1264" t="str">
            <v>05/01/2023</v>
          </cell>
          <cell r="F1264">
            <v>37.674999999999997</v>
          </cell>
          <cell r="I1264" t="str">
            <v>04/25/2023</v>
          </cell>
          <cell r="J1264">
            <v>60.82</v>
          </cell>
          <cell r="M1264" t="str">
            <v>03/22/2023</v>
          </cell>
          <cell r="N1264">
            <v>47.5</v>
          </cell>
        </row>
        <row r="1265">
          <cell r="E1265" t="str">
            <v>05/02/2023</v>
          </cell>
          <cell r="F1265">
            <v>37.875</v>
          </cell>
          <cell r="I1265" t="str">
            <v>04/26/2023</v>
          </cell>
          <cell r="J1265">
            <v>67</v>
          </cell>
          <cell r="M1265" t="str">
            <v>03/23/2023</v>
          </cell>
          <cell r="N1265">
            <v>47.5</v>
          </cell>
        </row>
        <row r="1266">
          <cell r="E1266" t="str">
            <v>05/03/2023</v>
          </cell>
          <cell r="F1266">
            <v>37.25</v>
          </cell>
          <cell r="I1266" t="str">
            <v>04/27/2023</v>
          </cell>
          <cell r="J1266">
            <v>58.5</v>
          </cell>
          <cell r="M1266" t="str">
            <v>03/24/2023</v>
          </cell>
          <cell r="N1266">
            <v>47.5</v>
          </cell>
        </row>
        <row r="1267">
          <cell r="E1267" t="str">
            <v>05/04/2023</v>
          </cell>
          <cell r="F1267">
            <v>37.25</v>
          </cell>
          <cell r="I1267" t="str">
            <v>04/28/2023</v>
          </cell>
          <cell r="J1267">
            <v>56</v>
          </cell>
          <cell r="M1267" t="str">
            <v>03/27/2023</v>
          </cell>
          <cell r="N1267">
            <v>49.25</v>
          </cell>
        </row>
        <row r="1268">
          <cell r="E1268" t="str">
            <v>05/05/2023</v>
          </cell>
          <cell r="F1268">
            <v>37.25</v>
          </cell>
          <cell r="I1268" t="str">
            <v>05/01/2023</v>
          </cell>
          <cell r="J1268">
            <v>56</v>
          </cell>
          <cell r="M1268" t="str">
            <v>03/28/2023</v>
          </cell>
          <cell r="N1268">
            <v>49</v>
          </cell>
        </row>
        <row r="1269">
          <cell r="E1269" t="str">
            <v>05/08/2023</v>
          </cell>
          <cell r="F1269">
            <v>37.5</v>
          </cell>
          <cell r="I1269" t="str">
            <v>05/02/2023</v>
          </cell>
          <cell r="J1269">
            <v>54.25</v>
          </cell>
          <cell r="M1269" t="str">
            <v>03/29/2023</v>
          </cell>
          <cell r="N1269">
            <v>49</v>
          </cell>
        </row>
        <row r="1270">
          <cell r="E1270" t="str">
            <v>05/09/2023</v>
          </cell>
          <cell r="F1270">
            <v>37.75</v>
          </cell>
          <cell r="I1270" t="str">
            <v>05/03/2023</v>
          </cell>
          <cell r="J1270">
            <v>53.25</v>
          </cell>
          <cell r="M1270" t="str">
            <v>03/30/2023</v>
          </cell>
          <cell r="N1270">
            <v>49</v>
          </cell>
        </row>
        <row r="1271">
          <cell r="E1271" t="str">
            <v>05/10/2023</v>
          </cell>
          <cell r="F1271">
            <v>37.75</v>
          </cell>
          <cell r="I1271" t="str">
            <v>05/04/2023</v>
          </cell>
          <cell r="J1271">
            <v>54.75</v>
          </cell>
          <cell r="M1271" t="str">
            <v>03/31/2023</v>
          </cell>
          <cell r="N1271">
            <v>49</v>
          </cell>
        </row>
        <row r="1272">
          <cell r="E1272" t="str">
            <v>05/11/2023</v>
          </cell>
          <cell r="F1272">
            <v>37.950000000000003</v>
          </cell>
          <cell r="I1272" t="str">
            <v>05/05/2023</v>
          </cell>
          <cell r="J1272">
            <v>54.75</v>
          </cell>
          <cell r="M1272" t="str">
            <v>04/03/2023</v>
          </cell>
          <cell r="N1272">
            <v>49.75</v>
          </cell>
        </row>
        <row r="1273">
          <cell r="E1273" t="str">
            <v>05/12/2023</v>
          </cell>
          <cell r="F1273">
            <v>37.5</v>
          </cell>
          <cell r="I1273" t="str">
            <v>05/08/2023</v>
          </cell>
          <cell r="J1273">
            <v>54</v>
          </cell>
          <cell r="M1273" t="str">
            <v>04/04/2023</v>
          </cell>
          <cell r="N1273">
            <v>49.75</v>
          </cell>
        </row>
        <row r="1274">
          <cell r="E1274" t="str">
            <v>05/15/2023</v>
          </cell>
          <cell r="F1274">
            <v>37.4</v>
          </cell>
          <cell r="I1274" t="str">
            <v>05/09/2023</v>
          </cell>
          <cell r="J1274">
            <v>54</v>
          </cell>
          <cell r="M1274" t="str">
            <v>04/05/2023</v>
          </cell>
          <cell r="N1274">
            <v>49.75</v>
          </cell>
        </row>
        <row r="1275">
          <cell r="E1275" t="str">
            <v>05/16/2023</v>
          </cell>
          <cell r="F1275">
            <v>37.5</v>
          </cell>
          <cell r="I1275" t="str">
            <v>05/10/2023</v>
          </cell>
          <cell r="J1275">
            <v>54</v>
          </cell>
          <cell r="M1275" t="str">
            <v>04/06/2023</v>
          </cell>
          <cell r="N1275">
            <v>49.75</v>
          </cell>
        </row>
        <row r="1276">
          <cell r="E1276" t="str">
            <v>05/17/2023</v>
          </cell>
          <cell r="F1276">
            <v>36.5</v>
          </cell>
          <cell r="I1276" t="str">
            <v>05/11/2023</v>
          </cell>
          <cell r="J1276">
            <v>52.5</v>
          </cell>
          <cell r="M1276" t="str">
            <v>04/07/2023</v>
          </cell>
          <cell r="N1276">
            <v>49.75</v>
          </cell>
        </row>
        <row r="1277">
          <cell r="E1277" t="str">
            <v>05/18/2023</v>
          </cell>
          <cell r="F1277">
            <v>36.5</v>
          </cell>
          <cell r="I1277" t="str">
            <v>05/12/2023</v>
          </cell>
          <cell r="J1277">
            <v>52.25</v>
          </cell>
          <cell r="M1277" t="str">
            <v>04/10/2023</v>
          </cell>
          <cell r="N1277">
            <v>49.9</v>
          </cell>
        </row>
        <row r="1278">
          <cell r="E1278" t="str">
            <v>05/19/2023</v>
          </cell>
          <cell r="F1278">
            <v>36.5</v>
          </cell>
          <cell r="I1278" t="str">
            <v>05/15/2023</v>
          </cell>
          <cell r="J1278">
            <v>51.95</v>
          </cell>
          <cell r="M1278" t="str">
            <v>04/11/2023</v>
          </cell>
          <cell r="N1278">
            <v>49.5</v>
          </cell>
        </row>
        <row r="1279">
          <cell r="E1279" t="str">
            <v>05/22/2023</v>
          </cell>
          <cell r="F1279">
            <v>36.5</v>
          </cell>
          <cell r="I1279" t="str">
            <v>05/16/2023</v>
          </cell>
          <cell r="J1279">
            <v>51.5</v>
          </cell>
          <cell r="M1279" t="str">
            <v>04/12/2023</v>
          </cell>
          <cell r="N1279">
            <v>50</v>
          </cell>
        </row>
        <row r="1280">
          <cell r="E1280" t="str">
            <v>05/23/2023</v>
          </cell>
          <cell r="F1280">
            <v>36.5</v>
          </cell>
          <cell r="I1280" t="str">
            <v>05/17/2023</v>
          </cell>
          <cell r="J1280">
            <v>51.5</v>
          </cell>
          <cell r="M1280" t="str">
            <v>04/13/2023</v>
          </cell>
          <cell r="N1280">
            <v>50.3</v>
          </cell>
        </row>
        <row r="1281">
          <cell r="E1281" t="str">
            <v>05/24/2023</v>
          </cell>
          <cell r="F1281">
            <v>36.5</v>
          </cell>
          <cell r="I1281" t="str">
            <v>05/18/2023</v>
          </cell>
          <cell r="J1281">
            <v>54</v>
          </cell>
          <cell r="M1281" t="str">
            <v>04/14/2023</v>
          </cell>
          <cell r="N1281">
            <v>51.25</v>
          </cell>
        </row>
        <row r="1282">
          <cell r="E1282" t="str">
            <v>05/25/2023</v>
          </cell>
          <cell r="F1282">
            <v>36.5</v>
          </cell>
          <cell r="I1282" t="str">
            <v>05/19/2023</v>
          </cell>
          <cell r="J1282">
            <v>54</v>
          </cell>
          <cell r="M1282" t="str">
            <v>04/17/2023</v>
          </cell>
          <cell r="N1282">
            <v>52.5</v>
          </cell>
        </row>
        <row r="1283">
          <cell r="E1283" t="str">
            <v>05/26/2023</v>
          </cell>
          <cell r="F1283">
            <v>35.25</v>
          </cell>
          <cell r="I1283" t="str">
            <v>05/22/2023</v>
          </cell>
          <cell r="J1283">
            <v>54</v>
          </cell>
          <cell r="M1283" t="str">
            <v>04/18/2023</v>
          </cell>
          <cell r="N1283">
            <v>52</v>
          </cell>
        </row>
        <row r="1284">
          <cell r="E1284" t="str">
            <v>05/29/2023</v>
          </cell>
          <cell r="F1284">
            <v>35</v>
          </cell>
          <cell r="I1284" t="str">
            <v>05/23/2023</v>
          </cell>
          <cell r="J1284">
            <v>53.75</v>
          </cell>
          <cell r="M1284" t="str">
            <v>04/19/2023</v>
          </cell>
          <cell r="N1284">
            <v>51.75</v>
          </cell>
        </row>
        <row r="1285">
          <cell r="E1285" t="str">
            <v>05/30/2023</v>
          </cell>
          <cell r="F1285">
            <v>34.75</v>
          </cell>
          <cell r="I1285" t="str">
            <v>05/24/2023</v>
          </cell>
          <cell r="J1285">
            <v>54</v>
          </cell>
          <cell r="M1285" t="str">
            <v>04/20/2023</v>
          </cell>
          <cell r="N1285">
            <v>52.1</v>
          </cell>
        </row>
        <row r="1286">
          <cell r="E1286" t="str">
            <v>05/31/2023</v>
          </cell>
          <cell r="F1286">
            <v>34.75</v>
          </cell>
          <cell r="I1286" t="str">
            <v>05/25/2023</v>
          </cell>
          <cell r="J1286">
            <v>55</v>
          </cell>
          <cell r="M1286" t="str">
            <v>04/21/2023</v>
          </cell>
          <cell r="N1286">
            <v>51.25</v>
          </cell>
        </row>
        <row r="1287">
          <cell r="E1287" t="str">
            <v>06/01/2023</v>
          </cell>
          <cell r="F1287">
            <v>34.5</v>
          </cell>
          <cell r="I1287" t="str">
            <v>05/26/2023</v>
          </cell>
          <cell r="J1287">
            <v>54.5</v>
          </cell>
          <cell r="M1287" t="str">
            <v>04/24/2023</v>
          </cell>
          <cell r="N1287">
            <v>52</v>
          </cell>
        </row>
        <row r="1288">
          <cell r="E1288" t="str">
            <v>06/02/2023</v>
          </cell>
          <cell r="F1288">
            <v>34.5</v>
          </cell>
          <cell r="I1288" t="str">
            <v>05/29/2023</v>
          </cell>
          <cell r="J1288">
            <v>54.5</v>
          </cell>
          <cell r="M1288" t="str">
            <v>04/25/2023</v>
          </cell>
          <cell r="N1288">
            <v>52.6</v>
          </cell>
        </row>
        <row r="1289">
          <cell r="E1289" t="str">
            <v>06/05/2023</v>
          </cell>
          <cell r="F1289">
            <v>34.75</v>
          </cell>
          <cell r="I1289" t="str">
            <v>05/30/2023</v>
          </cell>
          <cell r="J1289">
            <v>54.7</v>
          </cell>
          <cell r="M1289" t="str">
            <v>04/26/2023</v>
          </cell>
          <cell r="N1289">
            <v>52.6</v>
          </cell>
        </row>
        <row r="1290">
          <cell r="E1290" t="str">
            <v>06/06/2023</v>
          </cell>
          <cell r="F1290">
            <v>35</v>
          </cell>
          <cell r="I1290" t="str">
            <v>05/31/2023</v>
          </cell>
          <cell r="J1290">
            <v>55</v>
          </cell>
          <cell r="M1290" t="str">
            <v>04/27/2023</v>
          </cell>
          <cell r="N1290">
            <v>54.25</v>
          </cell>
        </row>
        <row r="1291">
          <cell r="E1291" t="str">
            <v>06/07/2023</v>
          </cell>
          <cell r="F1291">
            <v>35.75</v>
          </cell>
          <cell r="I1291" t="str">
            <v>06/07/2023</v>
          </cell>
          <cell r="J1291">
            <v>55.75</v>
          </cell>
          <cell r="M1291" t="str">
            <v>04/28/2023</v>
          </cell>
          <cell r="N1291">
            <v>54.25</v>
          </cell>
        </row>
        <row r="1292">
          <cell r="E1292" t="str">
            <v>06/08/2023</v>
          </cell>
          <cell r="F1292">
            <v>35.75</v>
          </cell>
          <cell r="I1292" t="str">
            <v>06/08/2023</v>
          </cell>
          <cell r="J1292">
            <v>55.75</v>
          </cell>
          <cell r="M1292" t="str">
            <v>05/01/2023</v>
          </cell>
          <cell r="N1292">
            <v>54.25</v>
          </cell>
        </row>
        <row r="1293">
          <cell r="E1293" t="str">
            <v>06/09/2023</v>
          </cell>
          <cell r="F1293">
            <v>35.5</v>
          </cell>
          <cell r="I1293" t="str">
            <v>06/09/2023</v>
          </cell>
          <cell r="J1293">
            <v>55.75</v>
          </cell>
          <cell r="M1293" t="str">
            <v>05/02/2023</v>
          </cell>
          <cell r="N1293">
            <v>54</v>
          </cell>
        </row>
        <row r="1294">
          <cell r="E1294" t="str">
            <v>06/12/2023</v>
          </cell>
          <cell r="F1294">
            <v>35.5</v>
          </cell>
          <cell r="I1294" t="str">
            <v>06/12/2023</v>
          </cell>
          <cell r="J1294">
            <v>56.5</v>
          </cell>
          <cell r="M1294" t="str">
            <v>05/03/2023</v>
          </cell>
          <cell r="N1294">
            <v>53.5</v>
          </cell>
        </row>
        <row r="1295">
          <cell r="E1295" t="str">
            <v>06/13/2023</v>
          </cell>
          <cell r="F1295">
            <v>35.5</v>
          </cell>
          <cell r="I1295" t="str">
            <v>06/13/2023</v>
          </cell>
          <cell r="J1295">
            <v>56.3</v>
          </cell>
          <cell r="M1295" t="str">
            <v>05/04/2023</v>
          </cell>
          <cell r="N1295">
            <v>53.3</v>
          </cell>
        </row>
        <row r="1296">
          <cell r="E1296" t="str">
            <v>06/14/2023</v>
          </cell>
          <cell r="F1296">
            <v>35.5</v>
          </cell>
          <cell r="I1296" t="str">
            <v>06/14/2023</v>
          </cell>
          <cell r="J1296">
            <v>56</v>
          </cell>
          <cell r="M1296" t="str">
            <v>05/05/2023</v>
          </cell>
          <cell r="N1296">
            <v>53.5</v>
          </cell>
        </row>
        <row r="1297">
          <cell r="E1297" t="str">
            <v>06/15/2023</v>
          </cell>
          <cell r="F1297">
            <v>34.5</v>
          </cell>
          <cell r="I1297" t="str">
            <v>06/15/2023</v>
          </cell>
          <cell r="J1297">
            <v>55</v>
          </cell>
          <cell r="M1297" t="str">
            <v>05/08/2023</v>
          </cell>
          <cell r="N1297">
            <v>53.7</v>
          </cell>
        </row>
        <row r="1298">
          <cell r="E1298" t="str">
            <v>06/16/2023</v>
          </cell>
          <cell r="F1298">
            <v>34.5</v>
          </cell>
          <cell r="I1298" t="str">
            <v>06/16/2023</v>
          </cell>
          <cell r="J1298">
            <v>57.25</v>
          </cell>
          <cell r="M1298" t="str">
            <v>05/09/2023</v>
          </cell>
          <cell r="N1298">
            <v>53.75</v>
          </cell>
        </row>
        <row r="1299">
          <cell r="E1299" t="str">
            <v>06/19/2023</v>
          </cell>
          <cell r="F1299">
            <v>34</v>
          </cell>
          <cell r="I1299" t="str">
            <v>06/19/2023</v>
          </cell>
          <cell r="J1299">
            <v>58</v>
          </cell>
          <cell r="M1299" t="str">
            <v>05/10/2023</v>
          </cell>
          <cell r="N1299">
            <v>53.75</v>
          </cell>
        </row>
        <row r="1300">
          <cell r="E1300" t="str">
            <v>06/20/2023</v>
          </cell>
          <cell r="F1300">
            <v>33.75</v>
          </cell>
          <cell r="I1300" t="str">
            <v>06/20/2023</v>
          </cell>
          <cell r="J1300">
            <v>60</v>
          </cell>
          <cell r="M1300" t="str">
            <v>05/11/2023</v>
          </cell>
          <cell r="N1300">
            <v>53.5</v>
          </cell>
        </row>
        <row r="1301">
          <cell r="E1301" t="str">
            <v>06/21/2023</v>
          </cell>
          <cell r="F1301">
            <v>33.5</v>
          </cell>
          <cell r="I1301" t="str">
            <v>06/21/2023</v>
          </cell>
          <cell r="J1301">
            <v>60</v>
          </cell>
          <cell r="M1301" t="str">
            <v>05/12/2023</v>
          </cell>
          <cell r="N1301">
            <v>54</v>
          </cell>
        </row>
        <row r="1302">
          <cell r="E1302" t="str">
            <v>06/22/2023</v>
          </cell>
          <cell r="F1302">
            <v>33.5</v>
          </cell>
          <cell r="I1302" t="str">
            <v>06/22/2023</v>
          </cell>
          <cell r="J1302">
            <v>59.25</v>
          </cell>
          <cell r="M1302" t="str">
            <v>05/15/2023</v>
          </cell>
          <cell r="N1302">
            <v>54</v>
          </cell>
        </row>
        <row r="1303">
          <cell r="E1303" t="str">
            <v>06/23/2023</v>
          </cell>
          <cell r="F1303">
            <v>31.5</v>
          </cell>
          <cell r="I1303" t="str">
            <v>06/23/2023</v>
          </cell>
          <cell r="J1303">
            <v>53.25</v>
          </cell>
          <cell r="M1303" t="str">
            <v>05/16/2023</v>
          </cell>
          <cell r="N1303">
            <v>53.9</v>
          </cell>
        </row>
        <row r="1304">
          <cell r="E1304" t="str">
            <v>06/26/2023</v>
          </cell>
          <cell r="F1304">
            <v>31.5</v>
          </cell>
          <cell r="I1304" t="str">
            <v>06/26/2023</v>
          </cell>
          <cell r="J1304">
            <v>51.25</v>
          </cell>
          <cell r="M1304" t="str">
            <v>05/17/2023</v>
          </cell>
          <cell r="N1304">
            <v>55</v>
          </cell>
        </row>
        <row r="1305">
          <cell r="E1305" t="str">
            <v>06/27/2023</v>
          </cell>
          <cell r="F1305">
            <v>31.5</v>
          </cell>
          <cell r="I1305" t="str">
            <v>06/27/2023</v>
          </cell>
          <cell r="J1305">
            <v>47.5</v>
          </cell>
          <cell r="M1305" t="str">
            <v>05/18/2023</v>
          </cell>
          <cell r="N1305">
            <v>54.5</v>
          </cell>
        </row>
        <row r="1306">
          <cell r="E1306" t="str">
            <v>06/28/2023</v>
          </cell>
          <cell r="F1306">
            <v>31.5</v>
          </cell>
          <cell r="I1306" t="str">
            <v>06/28/2023</v>
          </cell>
          <cell r="J1306">
            <v>45</v>
          </cell>
          <cell r="M1306" t="str">
            <v>05/19/2023</v>
          </cell>
          <cell r="N1306">
            <v>55.5</v>
          </cell>
        </row>
        <row r="1307">
          <cell r="E1307" t="str">
            <v>06/29/2023</v>
          </cell>
          <cell r="F1307">
            <v>31.75</v>
          </cell>
          <cell r="I1307" t="str">
            <v>06/29/2023</v>
          </cell>
          <cell r="J1307">
            <v>41</v>
          </cell>
          <cell r="M1307" t="str">
            <v>05/22/2023</v>
          </cell>
          <cell r="N1307">
            <v>55.75</v>
          </cell>
        </row>
        <row r="1308">
          <cell r="E1308" t="str">
            <v>06/30/2023</v>
          </cell>
          <cell r="F1308">
            <v>31.85</v>
          </cell>
          <cell r="I1308" t="str">
            <v>06/30/2023</v>
          </cell>
          <cell r="J1308">
            <v>42.5</v>
          </cell>
          <cell r="M1308" t="str">
            <v>05/23/2023</v>
          </cell>
          <cell r="N1308">
            <v>57</v>
          </cell>
        </row>
        <row r="1309">
          <cell r="E1309" t="str">
            <v>07/03/2023</v>
          </cell>
          <cell r="F1309">
            <v>31.5</v>
          </cell>
          <cell r="I1309" t="str">
            <v>07/03/2023</v>
          </cell>
          <cell r="J1309">
            <v>41</v>
          </cell>
          <cell r="M1309" t="str">
            <v>05/24/2023</v>
          </cell>
          <cell r="N1309">
            <v>57.5</v>
          </cell>
        </row>
        <row r="1310">
          <cell r="E1310" t="str">
            <v>07/04/2023</v>
          </cell>
          <cell r="F1310">
            <v>30.75</v>
          </cell>
          <cell r="I1310" t="str">
            <v>07/04/2023</v>
          </cell>
          <cell r="J1310">
            <v>41</v>
          </cell>
          <cell r="M1310" t="str">
            <v>05/25/2023</v>
          </cell>
          <cell r="N1310">
            <v>58</v>
          </cell>
        </row>
        <row r="1311">
          <cell r="E1311" t="str">
            <v>07/05/2023</v>
          </cell>
          <cell r="F1311">
            <v>28.25</v>
          </cell>
          <cell r="I1311" t="str">
            <v>07/05/2023</v>
          </cell>
          <cell r="J1311">
            <v>41.75</v>
          </cell>
          <cell r="M1311" t="str">
            <v>05/26/2023</v>
          </cell>
          <cell r="N1311">
            <v>58.25</v>
          </cell>
        </row>
        <row r="1312">
          <cell r="E1312" t="str">
            <v>07/06/2023</v>
          </cell>
          <cell r="F1312">
            <v>28.25</v>
          </cell>
          <cell r="I1312" t="str">
            <v>07/06/2023</v>
          </cell>
          <cell r="J1312">
            <v>41</v>
          </cell>
          <cell r="M1312" t="str">
            <v>05/29/2023</v>
          </cell>
          <cell r="N1312">
            <v>58.25</v>
          </cell>
        </row>
        <row r="1313">
          <cell r="E1313" t="str">
            <v>07/07/2023</v>
          </cell>
          <cell r="F1313">
            <v>26.5</v>
          </cell>
          <cell r="I1313" t="str">
            <v>07/07/2023</v>
          </cell>
          <cell r="J1313">
            <v>37</v>
          </cell>
          <cell r="M1313" t="str">
            <v>05/30/2023</v>
          </cell>
          <cell r="N1313">
            <v>58.5</v>
          </cell>
        </row>
        <row r="1314">
          <cell r="E1314" t="str">
            <v>07/10/2023</v>
          </cell>
          <cell r="F1314">
            <v>24</v>
          </cell>
          <cell r="I1314" t="str">
            <v>07/10/2023</v>
          </cell>
          <cell r="J1314">
            <v>37.75</v>
          </cell>
          <cell r="M1314" t="str">
            <v>05/31/2023</v>
          </cell>
          <cell r="N1314">
            <v>58.5</v>
          </cell>
        </row>
        <row r="1315">
          <cell r="E1315" t="str">
            <v>07/11/2023</v>
          </cell>
          <cell r="F1315">
            <v>28.5</v>
          </cell>
          <cell r="I1315" t="str">
            <v>07/11/2023</v>
          </cell>
          <cell r="J1315">
            <v>38</v>
          </cell>
          <cell r="M1315" t="str">
            <v>06/01/2023</v>
          </cell>
          <cell r="N1315">
            <v>57.75</v>
          </cell>
        </row>
        <row r="1316">
          <cell r="E1316" t="str">
            <v>07/12/2023</v>
          </cell>
          <cell r="F1316">
            <v>28</v>
          </cell>
          <cell r="I1316" t="str">
            <v>07/12/2023</v>
          </cell>
          <cell r="J1316">
            <v>39.5</v>
          </cell>
          <cell r="M1316" t="str">
            <v>06/02/2023</v>
          </cell>
          <cell r="N1316">
            <v>57.3</v>
          </cell>
        </row>
        <row r="1317">
          <cell r="E1317" t="str">
            <v>07/13/2023</v>
          </cell>
          <cell r="F1317">
            <v>28.75</v>
          </cell>
          <cell r="I1317" t="str">
            <v>07/13/2023</v>
          </cell>
          <cell r="J1317">
            <v>39</v>
          </cell>
          <cell r="M1317" t="str">
            <v>06/05/2023</v>
          </cell>
          <cell r="N1317">
            <v>57.3</v>
          </cell>
        </row>
        <row r="1318">
          <cell r="E1318" t="str">
            <v>07/14/2023</v>
          </cell>
          <cell r="F1318">
            <v>28.75</v>
          </cell>
          <cell r="I1318" t="str">
            <v>07/14/2023</v>
          </cell>
          <cell r="J1318">
            <v>38.25</v>
          </cell>
          <cell r="M1318" t="str">
            <v>06/06/2023</v>
          </cell>
          <cell r="N1318">
            <v>57</v>
          </cell>
        </row>
        <row r="1319">
          <cell r="E1319" t="str">
            <v>07/17/2023</v>
          </cell>
          <cell r="F1319">
            <v>27.5</v>
          </cell>
          <cell r="I1319" t="str">
            <v>07/17/2023</v>
          </cell>
          <cell r="J1319">
            <v>39.25</v>
          </cell>
          <cell r="M1319" t="str">
            <v>06/07/2023</v>
          </cell>
          <cell r="N1319">
            <v>56.25</v>
          </cell>
        </row>
        <row r="1320">
          <cell r="E1320" t="str">
            <v>07/18/2023</v>
          </cell>
          <cell r="F1320">
            <v>28</v>
          </cell>
          <cell r="I1320" t="str">
            <v>07/18/2023</v>
          </cell>
          <cell r="J1320">
            <v>38</v>
          </cell>
          <cell r="M1320" t="str">
            <v>06/08/2023</v>
          </cell>
          <cell r="N1320">
            <v>55.85</v>
          </cell>
        </row>
        <row r="1321">
          <cell r="E1321" t="str">
            <v>07/19/2023</v>
          </cell>
          <cell r="F1321">
            <v>28</v>
          </cell>
          <cell r="I1321" t="str">
            <v>07/19/2023</v>
          </cell>
          <cell r="J1321">
            <v>38</v>
          </cell>
          <cell r="M1321" t="str">
            <v>06/09/2023</v>
          </cell>
          <cell r="N1321">
            <v>55.75</v>
          </cell>
        </row>
        <row r="1322">
          <cell r="E1322" t="str">
            <v>07/20/2023</v>
          </cell>
          <cell r="F1322">
            <v>28</v>
          </cell>
          <cell r="I1322" t="str">
            <v>07/20/2023</v>
          </cell>
          <cell r="J1322">
            <v>49.95</v>
          </cell>
          <cell r="M1322" t="str">
            <v>06/12/2023</v>
          </cell>
          <cell r="N1322">
            <v>55.75</v>
          </cell>
        </row>
        <row r="1323">
          <cell r="E1323" t="str">
            <v>07/21/2023</v>
          </cell>
          <cell r="F1323">
            <v>28.5</v>
          </cell>
          <cell r="I1323" t="str">
            <v>07/21/2023</v>
          </cell>
          <cell r="J1323">
            <v>50</v>
          </cell>
          <cell r="M1323" t="str">
            <v>06/13/2023</v>
          </cell>
          <cell r="N1323">
            <v>56</v>
          </cell>
        </row>
        <row r="1324">
          <cell r="E1324" t="str">
            <v>07/24/2023</v>
          </cell>
          <cell r="F1324">
            <v>27.75</v>
          </cell>
          <cell r="I1324" t="str">
            <v>07/24/2023</v>
          </cell>
          <cell r="J1324">
            <v>49.75</v>
          </cell>
          <cell r="M1324" t="str">
            <v>06/14/2023</v>
          </cell>
          <cell r="N1324">
            <v>55.35</v>
          </cell>
        </row>
        <row r="1325">
          <cell r="E1325" t="str">
            <v>07/25/2023</v>
          </cell>
          <cell r="F1325">
            <v>28</v>
          </cell>
          <cell r="I1325" t="str">
            <v>07/25/2023</v>
          </cell>
          <cell r="J1325">
            <v>48</v>
          </cell>
          <cell r="M1325" t="str">
            <v>06/15/2023</v>
          </cell>
          <cell r="N1325">
            <v>55.35</v>
          </cell>
        </row>
        <row r="1326">
          <cell r="E1326" t="str">
            <v>07/26/2023</v>
          </cell>
          <cell r="F1326">
            <v>28.5</v>
          </cell>
          <cell r="I1326" t="str">
            <v>07/26/2023</v>
          </cell>
          <cell r="J1326">
            <v>47.25</v>
          </cell>
          <cell r="M1326" t="str">
            <v>06/16/2023</v>
          </cell>
          <cell r="N1326">
            <v>54.75</v>
          </cell>
        </row>
        <row r="1327">
          <cell r="E1327" t="str">
            <v>07/27/2023</v>
          </cell>
          <cell r="F1327">
            <v>28.75</v>
          </cell>
          <cell r="I1327" t="str">
            <v>07/27/2023</v>
          </cell>
          <cell r="J1327">
            <v>45</v>
          </cell>
          <cell r="M1327" t="str">
            <v>06/19/2023</v>
          </cell>
          <cell r="N1327">
            <v>54</v>
          </cell>
        </row>
        <row r="1328">
          <cell r="E1328" t="str">
            <v>07/28/2023</v>
          </cell>
          <cell r="F1328">
            <v>29.25</v>
          </cell>
          <cell r="I1328" t="str">
            <v>07/28/2023</v>
          </cell>
          <cell r="J1328">
            <v>51.25</v>
          </cell>
          <cell r="M1328" t="str">
            <v>06/20/2023</v>
          </cell>
          <cell r="N1328">
            <v>52.5</v>
          </cell>
        </row>
        <row r="1329">
          <cell r="E1329" t="str">
            <v>07/31/2023</v>
          </cell>
          <cell r="F1329">
            <v>29.25</v>
          </cell>
          <cell r="I1329" t="str">
            <v>07/31/2023</v>
          </cell>
          <cell r="J1329">
            <v>65.5</v>
          </cell>
          <cell r="M1329" t="str">
            <v>06/21/2023</v>
          </cell>
          <cell r="N1329">
            <v>51.9</v>
          </cell>
        </row>
        <row r="1330">
          <cell r="E1330" t="str">
            <v>08/01/2023</v>
          </cell>
          <cell r="F1330">
            <v>30.25</v>
          </cell>
          <cell r="I1330" t="str">
            <v>08/01/2023</v>
          </cell>
          <cell r="J1330">
            <v>61.5</v>
          </cell>
          <cell r="M1330" t="str">
            <v>06/22/2023</v>
          </cell>
          <cell r="N1330">
            <v>52</v>
          </cell>
        </row>
        <row r="1331">
          <cell r="E1331" t="str">
            <v>08/02/2023</v>
          </cell>
          <cell r="F1331">
            <v>30.25</v>
          </cell>
          <cell r="I1331" t="str">
            <v>08/02/2023</v>
          </cell>
          <cell r="J1331">
            <v>60</v>
          </cell>
          <cell r="M1331" t="str">
            <v>06/23/2023</v>
          </cell>
          <cell r="N1331">
            <v>53.5</v>
          </cell>
        </row>
        <row r="1332">
          <cell r="E1332" t="str">
            <v>08/03/2023</v>
          </cell>
          <cell r="F1332">
            <v>30.25</v>
          </cell>
          <cell r="I1332" t="str">
            <v>08/03/2023</v>
          </cell>
          <cell r="J1332">
            <v>59.75</v>
          </cell>
          <cell r="M1332" t="str">
            <v>06/26/2023</v>
          </cell>
          <cell r="N1332">
            <v>54.5</v>
          </cell>
        </row>
        <row r="1333">
          <cell r="E1333" t="str">
            <v>08/04/2023</v>
          </cell>
          <cell r="F1333">
            <v>30.15</v>
          </cell>
          <cell r="I1333" t="str">
            <v>08/04/2023</v>
          </cell>
          <cell r="J1333">
            <v>57.5</v>
          </cell>
          <cell r="M1333" t="str">
            <v>06/27/2023</v>
          </cell>
          <cell r="N1333">
            <v>55</v>
          </cell>
        </row>
        <row r="1334">
          <cell r="E1334" t="str">
            <v>08/07/2023</v>
          </cell>
          <cell r="F1334">
            <v>30.15</v>
          </cell>
          <cell r="I1334" t="str">
            <v>08/07/2023</v>
          </cell>
          <cell r="J1334">
            <v>57</v>
          </cell>
          <cell r="M1334" t="str">
            <v>06/28/2023</v>
          </cell>
          <cell r="N1334">
            <v>55.5</v>
          </cell>
        </row>
        <row r="1335">
          <cell r="E1335" t="str">
            <v>08/08/2023</v>
          </cell>
          <cell r="F1335">
            <v>30.15</v>
          </cell>
          <cell r="I1335" t="str">
            <v>08/08/2023</v>
          </cell>
          <cell r="J1335">
            <v>58</v>
          </cell>
          <cell r="M1335" t="str">
            <v>06/29/2023</v>
          </cell>
          <cell r="N1335">
            <v>56.75</v>
          </cell>
        </row>
        <row r="1336">
          <cell r="E1336" t="str">
            <v>08/09/2023</v>
          </cell>
          <cell r="F1336">
            <v>30.15</v>
          </cell>
          <cell r="I1336" t="str">
            <v>08/09/2023</v>
          </cell>
          <cell r="J1336">
            <v>58</v>
          </cell>
          <cell r="M1336" t="str">
            <v>06/30/2023</v>
          </cell>
          <cell r="N1336">
            <v>57.25</v>
          </cell>
        </row>
        <row r="1337">
          <cell r="E1337" t="str">
            <v>08/10/2023</v>
          </cell>
          <cell r="F1337">
            <v>32</v>
          </cell>
          <cell r="I1337" t="str">
            <v>08/10/2023</v>
          </cell>
          <cell r="J1337">
            <v>59.9</v>
          </cell>
          <cell r="M1337" t="str">
            <v>07/03/2023</v>
          </cell>
          <cell r="N1337">
            <v>58</v>
          </cell>
        </row>
        <row r="1338">
          <cell r="E1338" t="str">
            <v>08/11/2023</v>
          </cell>
          <cell r="F1338">
            <v>32</v>
          </cell>
          <cell r="I1338" t="str">
            <v>08/11/2023</v>
          </cell>
          <cell r="J1338">
            <v>60.25</v>
          </cell>
          <cell r="M1338" t="str">
            <v>07/04/2023</v>
          </cell>
          <cell r="N1338">
            <v>58</v>
          </cell>
        </row>
        <row r="1339">
          <cell r="E1339" t="str">
            <v>08/14/2023</v>
          </cell>
          <cell r="F1339">
            <v>32</v>
          </cell>
          <cell r="I1339" t="str">
            <v>08/14/2023</v>
          </cell>
          <cell r="J1339">
            <v>60.75</v>
          </cell>
          <cell r="M1339" t="str">
            <v>07/05/2023</v>
          </cell>
          <cell r="N1339">
            <v>57.75</v>
          </cell>
        </row>
        <row r="1340">
          <cell r="E1340" t="str">
            <v>08/15/2023</v>
          </cell>
          <cell r="F1340">
            <v>32.1</v>
          </cell>
          <cell r="I1340" t="str">
            <v>08/15/2023</v>
          </cell>
          <cell r="J1340">
            <v>59.95</v>
          </cell>
          <cell r="M1340" t="str">
            <v>07/06/2023</v>
          </cell>
          <cell r="N1340">
            <v>57</v>
          </cell>
        </row>
        <row r="1341">
          <cell r="E1341" t="str">
            <v>08/16/2023</v>
          </cell>
          <cell r="F1341">
            <v>32</v>
          </cell>
          <cell r="I1341" t="str">
            <v>08/16/2023</v>
          </cell>
          <cell r="J1341">
            <v>60.2</v>
          </cell>
          <cell r="M1341" t="str">
            <v>07/07/2023</v>
          </cell>
          <cell r="N1341">
            <v>56.75</v>
          </cell>
        </row>
        <row r="1342">
          <cell r="E1342" t="str">
            <v>08/17/2023</v>
          </cell>
          <cell r="F1342">
            <v>32</v>
          </cell>
          <cell r="I1342" t="str">
            <v>08/17/2023</v>
          </cell>
          <cell r="J1342">
            <v>60.5</v>
          </cell>
          <cell r="M1342" t="str">
            <v>07/10/2023</v>
          </cell>
          <cell r="N1342">
            <v>56.75</v>
          </cell>
        </row>
        <row r="1343">
          <cell r="E1343" t="str">
            <v>08/18/2023</v>
          </cell>
          <cell r="F1343">
            <v>31.8</v>
          </cell>
          <cell r="I1343" t="str">
            <v>08/18/2023</v>
          </cell>
          <cell r="J1343">
            <v>61.25</v>
          </cell>
          <cell r="M1343" t="str">
            <v>07/11/2023</v>
          </cell>
          <cell r="N1343">
            <v>56.75</v>
          </cell>
        </row>
        <row r="1344">
          <cell r="E1344" t="str">
            <v>08/21/2023</v>
          </cell>
          <cell r="F1344">
            <v>31.5</v>
          </cell>
          <cell r="I1344" t="str">
            <v>08/21/2023</v>
          </cell>
          <cell r="J1344">
            <v>61.4</v>
          </cell>
          <cell r="M1344" t="str">
            <v>07/12/2023</v>
          </cell>
          <cell r="N1344">
            <v>55.25</v>
          </cell>
        </row>
        <row r="1345">
          <cell r="E1345" t="str">
            <v>08/22/2023</v>
          </cell>
          <cell r="F1345">
            <v>31.5</v>
          </cell>
          <cell r="I1345" t="str">
            <v>08/22/2023</v>
          </cell>
          <cell r="J1345">
            <v>62.5</v>
          </cell>
          <cell r="M1345" t="str">
            <v>07/13/2023</v>
          </cell>
          <cell r="N1345">
            <v>55.5</v>
          </cell>
        </row>
        <row r="1346">
          <cell r="E1346" t="str">
            <v>08/23/2023</v>
          </cell>
          <cell r="F1346">
            <v>31.5</v>
          </cell>
          <cell r="I1346" t="str">
            <v>08/23/2023</v>
          </cell>
          <cell r="J1346">
            <v>65</v>
          </cell>
          <cell r="M1346" t="str">
            <v>07/14/2023</v>
          </cell>
          <cell r="N1346">
            <v>55.75</v>
          </cell>
        </row>
        <row r="1347">
          <cell r="E1347" t="str">
            <v>08/24/2023</v>
          </cell>
          <cell r="F1347">
            <v>31.5</v>
          </cell>
          <cell r="I1347" t="str">
            <v>08/24/2023</v>
          </cell>
          <cell r="J1347">
            <v>65.5</v>
          </cell>
          <cell r="M1347" t="str">
            <v>07/17/2023</v>
          </cell>
          <cell r="N1347">
            <v>56</v>
          </cell>
        </row>
        <row r="1348">
          <cell r="E1348" t="str">
            <v>08/25/2023</v>
          </cell>
          <cell r="F1348">
            <v>31.25</v>
          </cell>
          <cell r="I1348" t="str">
            <v>08/25/2023</v>
          </cell>
          <cell r="J1348">
            <v>65.5</v>
          </cell>
          <cell r="M1348" t="str">
            <v>07/18/2023</v>
          </cell>
          <cell r="N1348">
            <v>56.25</v>
          </cell>
        </row>
        <row r="1349">
          <cell r="E1349" t="str">
            <v>08/28/2023</v>
          </cell>
          <cell r="F1349">
            <v>31.25</v>
          </cell>
          <cell r="I1349" t="str">
            <v>08/28/2023</v>
          </cell>
          <cell r="J1349">
            <v>66.25</v>
          </cell>
          <cell r="M1349" t="str">
            <v>07/19/2023</v>
          </cell>
          <cell r="N1349">
            <v>56.5</v>
          </cell>
        </row>
        <row r="1350">
          <cell r="E1350" t="str">
            <v>08/29/2023</v>
          </cell>
          <cell r="F1350">
            <v>31.25</v>
          </cell>
          <cell r="I1350" t="str">
            <v>08/29/2023</v>
          </cell>
          <cell r="J1350">
            <v>66.75</v>
          </cell>
          <cell r="M1350" t="str">
            <v>07/20/2023</v>
          </cell>
          <cell r="N1350">
            <v>56.25</v>
          </cell>
        </row>
        <row r="1351">
          <cell r="E1351" t="str">
            <v>08/30/2023</v>
          </cell>
          <cell r="F1351">
            <v>28.75</v>
          </cell>
          <cell r="I1351" t="str">
            <v>08/30/2023</v>
          </cell>
          <cell r="J1351">
            <v>67</v>
          </cell>
          <cell r="M1351" t="str">
            <v>07/21/2023</v>
          </cell>
          <cell r="N1351">
            <v>56.25</v>
          </cell>
        </row>
        <row r="1352">
          <cell r="E1352" t="str">
            <v>08/31/2023</v>
          </cell>
          <cell r="F1352">
            <v>31</v>
          </cell>
          <cell r="I1352" t="str">
            <v>08/31/2023</v>
          </cell>
          <cell r="J1352">
            <v>67</v>
          </cell>
          <cell r="M1352" t="str">
            <v>07/24/2023</v>
          </cell>
          <cell r="N1352">
            <v>56.25</v>
          </cell>
        </row>
        <row r="1353">
          <cell r="E1353" t="str">
            <v>09/01/2023</v>
          </cell>
          <cell r="F1353">
            <v>31</v>
          </cell>
          <cell r="I1353" t="str">
            <v>09/01/2023</v>
          </cell>
          <cell r="J1353">
            <v>68.5</v>
          </cell>
          <cell r="M1353" t="str">
            <v>07/25/2023</v>
          </cell>
          <cell r="N1353">
            <v>56.25</v>
          </cell>
        </row>
        <row r="1354">
          <cell r="E1354" t="str">
            <v>09/04/2023</v>
          </cell>
          <cell r="F1354">
            <v>30.25</v>
          </cell>
          <cell r="I1354" t="str">
            <v>09/04/2023</v>
          </cell>
          <cell r="J1354">
            <v>69.5</v>
          </cell>
          <cell r="M1354" t="str">
            <v>07/26/2023</v>
          </cell>
          <cell r="N1354">
            <v>56</v>
          </cell>
        </row>
        <row r="1355">
          <cell r="E1355" t="str">
            <v>09/05/2023</v>
          </cell>
          <cell r="F1355">
            <v>28.75</v>
          </cell>
          <cell r="I1355" t="str">
            <v>09/05/2023</v>
          </cell>
          <cell r="J1355">
            <v>70.5</v>
          </cell>
          <cell r="M1355" t="str">
            <v>07/27/2023</v>
          </cell>
          <cell r="N1355">
            <v>56</v>
          </cell>
        </row>
        <row r="1356">
          <cell r="E1356" t="str">
            <v>09/06/2023</v>
          </cell>
          <cell r="F1356">
            <v>29</v>
          </cell>
          <cell r="I1356" t="str">
            <v>09/06/2023</v>
          </cell>
          <cell r="J1356">
            <v>71</v>
          </cell>
          <cell r="M1356" t="str">
            <v>07/28/2023</v>
          </cell>
          <cell r="N1356">
            <v>56</v>
          </cell>
        </row>
        <row r="1357">
          <cell r="E1357" t="str">
            <v>09/07/2023</v>
          </cell>
          <cell r="F1357">
            <v>29</v>
          </cell>
          <cell r="I1357" t="str">
            <v>09/07/2023</v>
          </cell>
          <cell r="J1357">
            <v>70.849999999999994</v>
          </cell>
          <cell r="M1357" t="str">
            <v>07/31/2023</v>
          </cell>
          <cell r="N1357">
            <v>56</v>
          </cell>
        </row>
        <row r="1358">
          <cell r="E1358" t="str">
            <v>09/08/2023</v>
          </cell>
          <cell r="F1358">
            <v>29</v>
          </cell>
          <cell r="I1358" t="str">
            <v>09/08/2023</v>
          </cell>
          <cell r="J1358">
            <v>70.25</v>
          </cell>
          <cell r="M1358" t="str">
            <v>08/01/2023</v>
          </cell>
          <cell r="N1358">
            <v>54.5</v>
          </cell>
        </row>
        <row r="1359">
          <cell r="E1359" t="str">
            <v>09/11/2023</v>
          </cell>
          <cell r="F1359">
            <v>31</v>
          </cell>
          <cell r="I1359" t="str">
            <v>09/11/2023</v>
          </cell>
          <cell r="J1359">
            <v>71.099998474121094</v>
          </cell>
          <cell r="M1359" t="str">
            <v>08/02/2023</v>
          </cell>
          <cell r="N1359">
            <v>54.5</v>
          </cell>
        </row>
        <row r="1360">
          <cell r="E1360" t="str">
            <v>09/12/2023</v>
          </cell>
          <cell r="F1360">
            <v>31</v>
          </cell>
          <cell r="I1360" t="str">
            <v>09/12/2023</v>
          </cell>
          <cell r="J1360">
            <v>71.75</v>
          </cell>
          <cell r="M1360" t="str">
            <v>08/03/2023</v>
          </cell>
          <cell r="N1360">
            <v>55.65</v>
          </cell>
        </row>
        <row r="1361">
          <cell r="E1361" t="str">
            <v>09/13/2023</v>
          </cell>
          <cell r="F1361">
            <v>31</v>
          </cell>
          <cell r="I1361" t="str">
            <v>09/13/2023</v>
          </cell>
          <cell r="J1361">
            <v>73</v>
          </cell>
          <cell r="M1361" t="str">
            <v>08/04/2023</v>
          </cell>
          <cell r="N1361">
            <v>57.5</v>
          </cell>
        </row>
        <row r="1362">
          <cell r="E1362" t="str">
            <v>09/14/2023</v>
          </cell>
          <cell r="F1362">
            <v>31</v>
          </cell>
          <cell r="I1362" t="str">
            <v>09/14/2023</v>
          </cell>
          <cell r="J1362">
            <v>73</v>
          </cell>
          <cell r="M1362" t="str">
            <v>08/07/2023</v>
          </cell>
          <cell r="N1362">
            <v>57.5</v>
          </cell>
        </row>
        <row r="1363">
          <cell r="E1363" t="str">
            <v>09/15/2023</v>
          </cell>
          <cell r="F1363">
            <v>31</v>
          </cell>
          <cell r="I1363" t="str">
            <v>09/15/2023</v>
          </cell>
          <cell r="J1363">
            <v>72.599999999999994</v>
          </cell>
          <cell r="M1363" t="str">
            <v>08/08/2023</v>
          </cell>
          <cell r="N1363">
            <v>57.5</v>
          </cell>
        </row>
        <row r="1364">
          <cell r="E1364" t="str">
            <v>09/18/2023</v>
          </cell>
          <cell r="F1364">
            <v>30.5</v>
          </cell>
          <cell r="I1364" t="str">
            <v>09/18/2023</v>
          </cell>
          <cell r="J1364">
            <v>72.174999999999997</v>
          </cell>
          <cell r="M1364" t="str">
            <v>08/09/2023</v>
          </cell>
          <cell r="N1364">
            <v>56.5</v>
          </cell>
        </row>
        <row r="1365">
          <cell r="E1365" t="str">
            <v>09/19/2023</v>
          </cell>
          <cell r="F1365">
            <v>31</v>
          </cell>
          <cell r="I1365" t="str">
            <v>09/19/2023</v>
          </cell>
          <cell r="J1365">
            <v>71.75</v>
          </cell>
          <cell r="M1365" t="str">
            <v>08/10/2023</v>
          </cell>
          <cell r="N1365">
            <v>56</v>
          </cell>
        </row>
        <row r="1366">
          <cell r="E1366" t="str">
            <v>09/20/2023</v>
          </cell>
          <cell r="F1366">
            <v>30.75</v>
          </cell>
          <cell r="I1366" t="str">
            <v>09/20/2023</v>
          </cell>
          <cell r="J1366">
            <v>69.75</v>
          </cell>
          <cell r="M1366" t="str">
            <v>08/11/2023</v>
          </cell>
          <cell r="N1366">
            <v>56.25</v>
          </cell>
        </row>
        <row r="1367">
          <cell r="E1367" t="str">
            <v>09/21/2023</v>
          </cell>
          <cell r="F1367">
            <v>30.85</v>
          </cell>
          <cell r="I1367" t="str">
            <v>09/21/2023</v>
          </cell>
          <cell r="J1367">
            <v>68</v>
          </cell>
          <cell r="M1367" t="str">
            <v>08/14/2023</v>
          </cell>
          <cell r="N1367">
            <v>56.25</v>
          </cell>
        </row>
        <row r="1368">
          <cell r="E1368" t="str">
            <v>09/22/2023</v>
          </cell>
          <cell r="F1368">
            <v>30.85</v>
          </cell>
          <cell r="I1368" t="str">
            <v>09/22/2023</v>
          </cell>
          <cell r="J1368">
            <v>66</v>
          </cell>
          <cell r="M1368" t="str">
            <v>08/15/2023</v>
          </cell>
          <cell r="N1368">
            <v>55.5</v>
          </cell>
        </row>
        <row r="1369">
          <cell r="E1369" t="str">
            <v>09/25/2023</v>
          </cell>
          <cell r="F1369">
            <v>30.75</v>
          </cell>
          <cell r="I1369" t="str">
            <v>09/25/2023</v>
          </cell>
          <cell r="J1369">
            <v>66.5</v>
          </cell>
          <cell r="M1369" t="str">
            <v>08/16/2023</v>
          </cell>
          <cell r="N1369">
            <v>55.5</v>
          </cell>
        </row>
        <row r="1370">
          <cell r="E1370" t="str">
            <v>09/26/2023</v>
          </cell>
          <cell r="F1370">
            <v>30.5</v>
          </cell>
          <cell r="I1370" t="str">
            <v>09/26/2023</v>
          </cell>
          <cell r="J1370">
            <v>65.599999999999994</v>
          </cell>
          <cell r="M1370" t="str">
            <v>08/17/2023</v>
          </cell>
          <cell r="N1370">
            <v>54.75</v>
          </cell>
        </row>
        <row r="1371">
          <cell r="E1371" t="str">
            <v>09/27/2023</v>
          </cell>
          <cell r="F1371">
            <v>30.5</v>
          </cell>
          <cell r="I1371" t="str">
            <v>09/27/2023</v>
          </cell>
          <cell r="J1371">
            <v>65.25</v>
          </cell>
          <cell r="M1371" t="str">
            <v>08/18/2023</v>
          </cell>
          <cell r="N1371">
            <v>55.5</v>
          </cell>
        </row>
        <row r="1372">
          <cell r="E1372" t="str">
            <v>09/28/2023</v>
          </cell>
          <cell r="F1372">
            <v>30.25</v>
          </cell>
          <cell r="I1372" t="str">
            <v>09/28/2023</v>
          </cell>
          <cell r="J1372">
            <v>64</v>
          </cell>
          <cell r="M1372" t="str">
            <v>08/21/2023</v>
          </cell>
          <cell r="N1372">
            <v>55.5</v>
          </cell>
        </row>
        <row r="1373">
          <cell r="E1373" t="str">
            <v>09/29/2023</v>
          </cell>
          <cell r="F1373">
            <v>30.35</v>
          </cell>
          <cell r="I1373" t="str">
            <v>09/29/2023</v>
          </cell>
          <cell r="J1373">
            <v>64</v>
          </cell>
          <cell r="M1373" t="str">
            <v>08/22/2023</v>
          </cell>
          <cell r="N1373">
            <v>55.25</v>
          </cell>
        </row>
        <row r="1374">
          <cell r="E1374" t="str">
            <v>10/02/2023</v>
          </cell>
          <cell r="F1374">
            <v>30.35</v>
          </cell>
          <cell r="I1374" t="str">
            <v>10/02/2023</v>
          </cell>
          <cell r="J1374">
            <v>64.25</v>
          </cell>
          <cell r="M1374" t="str">
            <v>08/23/2023</v>
          </cell>
          <cell r="N1374">
            <v>54.25</v>
          </cell>
        </row>
        <row r="1375">
          <cell r="E1375" t="str">
            <v>10/03/2023</v>
          </cell>
          <cell r="F1375">
            <v>30.35</v>
          </cell>
          <cell r="I1375" t="str">
            <v>10/03/2023</v>
          </cell>
          <cell r="J1375">
            <v>65.75</v>
          </cell>
          <cell r="M1375" t="str">
            <v>08/24/2023</v>
          </cell>
          <cell r="N1375">
            <v>54</v>
          </cell>
        </row>
        <row r="1376">
          <cell r="E1376" t="str">
            <v>10/04/2023</v>
          </cell>
          <cell r="F1376">
            <v>31</v>
          </cell>
          <cell r="I1376" t="str">
            <v>10/04/2023</v>
          </cell>
          <cell r="J1376">
            <v>66.05</v>
          </cell>
          <cell r="M1376" t="str">
            <v>08/25/2023</v>
          </cell>
          <cell r="N1376">
            <v>54</v>
          </cell>
        </row>
        <row r="1377">
          <cell r="E1377" t="str">
            <v>10/05/2023</v>
          </cell>
          <cell r="F1377">
            <v>30.574999999999999</v>
          </cell>
          <cell r="I1377" t="str">
            <v>10/05/2023</v>
          </cell>
          <cell r="J1377">
            <v>66.05</v>
          </cell>
          <cell r="M1377" t="str">
            <v>08/28/2023</v>
          </cell>
          <cell r="N1377">
            <v>54</v>
          </cell>
        </row>
        <row r="1378">
          <cell r="E1378" t="str">
            <v>10/06/2023</v>
          </cell>
          <cell r="F1378">
            <v>30.625</v>
          </cell>
          <cell r="I1378" t="str">
            <v>10/06/2023</v>
          </cell>
          <cell r="J1378">
            <v>65.5</v>
          </cell>
          <cell r="M1378" t="str">
            <v>08/29/2023</v>
          </cell>
          <cell r="N1378">
            <v>54</v>
          </cell>
        </row>
        <row r="1379">
          <cell r="E1379" t="str">
            <v>10/09/2023</v>
          </cell>
          <cell r="F1379">
            <v>31</v>
          </cell>
          <cell r="I1379" t="str">
            <v>10/09/2023</v>
          </cell>
          <cell r="J1379">
            <v>65.5</v>
          </cell>
          <cell r="M1379" t="str">
            <v>08/30/2023</v>
          </cell>
          <cell r="N1379">
            <v>53.75</v>
          </cell>
        </row>
        <row r="1380">
          <cell r="E1380" t="str">
            <v>10/10/2023</v>
          </cell>
          <cell r="F1380">
            <v>31</v>
          </cell>
          <cell r="I1380" t="str">
            <v>10/10/2023</v>
          </cell>
          <cell r="J1380">
            <v>65.849999999999994</v>
          </cell>
          <cell r="M1380" t="str">
            <v>08/31/2023</v>
          </cell>
          <cell r="N1380">
            <v>54</v>
          </cell>
        </row>
        <row r="1381">
          <cell r="E1381" t="str">
            <v>10/11/2023</v>
          </cell>
          <cell r="F1381">
            <v>31</v>
          </cell>
          <cell r="I1381" t="str">
            <v>10/11/2023</v>
          </cell>
          <cell r="J1381">
            <v>65.849999999999994</v>
          </cell>
          <cell r="M1381" t="str">
            <v>09/01/2023</v>
          </cell>
          <cell r="N1381">
            <v>54.25</v>
          </cell>
        </row>
        <row r="1382">
          <cell r="E1382" t="str">
            <v>10/12/2023</v>
          </cell>
          <cell r="F1382">
            <v>31.75</v>
          </cell>
          <cell r="I1382" t="str">
            <v>10/12/2023</v>
          </cell>
          <cell r="J1382">
            <v>66.75</v>
          </cell>
          <cell r="M1382" t="str">
            <v>09/04/2023</v>
          </cell>
          <cell r="N1382">
            <v>54</v>
          </cell>
        </row>
        <row r="1383">
          <cell r="E1383" t="str">
            <v>10/13/2023</v>
          </cell>
          <cell r="F1383">
            <v>31.75</v>
          </cell>
          <cell r="I1383" t="str">
            <v>10/13/2023</v>
          </cell>
          <cell r="J1383">
            <v>67</v>
          </cell>
          <cell r="M1383" t="str">
            <v>09/05/2023</v>
          </cell>
          <cell r="N1383">
            <v>54</v>
          </cell>
        </row>
        <row r="1384">
          <cell r="E1384" t="str">
            <v>10/16/2023</v>
          </cell>
          <cell r="F1384">
            <v>31.75</v>
          </cell>
          <cell r="I1384" t="str">
            <v>10/16/2023</v>
          </cell>
          <cell r="J1384">
            <v>67.5</v>
          </cell>
          <cell r="M1384" t="str">
            <v>09/06/2023</v>
          </cell>
          <cell r="N1384">
            <v>54.25</v>
          </cell>
        </row>
        <row r="1385">
          <cell r="E1385" t="str">
            <v>10/17/2023</v>
          </cell>
          <cell r="F1385">
            <v>31.5</v>
          </cell>
          <cell r="I1385" t="str">
            <v>10/17/2023</v>
          </cell>
          <cell r="J1385">
            <v>67.900000000000006</v>
          </cell>
          <cell r="M1385" t="str">
            <v>09/07/2023</v>
          </cell>
          <cell r="N1385">
            <v>54.25</v>
          </cell>
        </row>
        <row r="1386">
          <cell r="E1386" t="str">
            <v>10/18/2023</v>
          </cell>
          <cell r="F1386">
            <v>31.5</v>
          </cell>
          <cell r="I1386" t="str">
            <v>10/18/2023</v>
          </cell>
          <cell r="J1386">
            <v>67.650000000000006</v>
          </cell>
          <cell r="M1386" t="str">
            <v>09/08/2023</v>
          </cell>
          <cell r="N1386">
            <v>54</v>
          </cell>
        </row>
        <row r="1387">
          <cell r="E1387" t="str">
            <v>10/19/2023</v>
          </cell>
          <cell r="F1387">
            <v>31.5</v>
          </cell>
          <cell r="I1387" t="str">
            <v>10/19/2023</v>
          </cell>
          <cell r="J1387">
            <v>67.75</v>
          </cell>
          <cell r="M1387" t="str">
            <v>09/11/2023</v>
          </cell>
          <cell r="N1387">
            <v>54</v>
          </cell>
        </row>
        <row r="1388">
          <cell r="E1388" t="str">
            <v>10/20/2023</v>
          </cell>
          <cell r="F1388">
            <v>31.5</v>
          </cell>
          <cell r="I1388" t="str">
            <v>10/20/2023</v>
          </cell>
          <cell r="J1388">
            <v>69.599999999999994</v>
          </cell>
          <cell r="M1388" t="str">
            <v>09/12/2023</v>
          </cell>
          <cell r="N1388">
            <v>53.25</v>
          </cell>
        </row>
        <row r="1389">
          <cell r="E1389" t="str">
            <v>10/23/2023</v>
          </cell>
          <cell r="F1389">
            <v>31.5</v>
          </cell>
          <cell r="I1389" t="str">
            <v>10/23/2023</v>
          </cell>
          <cell r="J1389">
            <v>69.5</v>
          </cell>
          <cell r="M1389" t="str">
            <v>09/13/2023</v>
          </cell>
          <cell r="N1389">
            <v>53</v>
          </cell>
        </row>
        <row r="1390">
          <cell r="E1390" t="str">
            <v>10/24/2023</v>
          </cell>
          <cell r="F1390">
            <v>31.5</v>
          </cell>
          <cell r="I1390" t="str">
            <v>10/24/2023</v>
          </cell>
          <cell r="J1390">
            <v>69.5</v>
          </cell>
          <cell r="M1390" t="str">
            <v>09/14/2023</v>
          </cell>
          <cell r="N1390">
            <v>52.5</v>
          </cell>
        </row>
        <row r="1391">
          <cell r="E1391" t="str">
            <v>10/25/2023</v>
          </cell>
          <cell r="F1391">
            <v>31</v>
          </cell>
          <cell r="I1391" t="str">
            <v>10/25/2023</v>
          </cell>
          <cell r="J1391">
            <v>69.5</v>
          </cell>
          <cell r="M1391" t="str">
            <v>09/15/2023</v>
          </cell>
          <cell r="N1391">
            <v>52.5</v>
          </cell>
        </row>
        <row r="1392">
          <cell r="E1392" t="str">
            <v>10/26/2023</v>
          </cell>
          <cell r="F1392">
            <v>31</v>
          </cell>
          <cell r="I1392" t="str">
            <v>10/26/2023</v>
          </cell>
          <cell r="J1392">
            <v>67.95</v>
          </cell>
          <cell r="M1392" t="str">
            <v>09/18/2023</v>
          </cell>
          <cell r="N1392">
            <v>52.5</v>
          </cell>
        </row>
        <row r="1393">
          <cell r="E1393" t="str">
            <v>10/27/2023</v>
          </cell>
          <cell r="F1393">
            <v>31</v>
          </cell>
          <cell r="I1393" t="str">
            <v>10/27/2023</v>
          </cell>
          <cell r="J1393">
            <v>68.75</v>
          </cell>
          <cell r="M1393" t="str">
            <v>09/19/2023</v>
          </cell>
          <cell r="N1393">
            <v>52.25</v>
          </cell>
        </row>
        <row r="1394">
          <cell r="E1394" t="str">
            <v>10/30/2023</v>
          </cell>
          <cell r="F1394">
            <v>30.4</v>
          </cell>
          <cell r="I1394" t="str">
            <v>10/30/2023</v>
          </cell>
          <cell r="J1394">
            <v>69.25</v>
          </cell>
          <cell r="M1394" t="str">
            <v>09/20/2023</v>
          </cell>
          <cell r="N1394">
            <v>52.25</v>
          </cell>
        </row>
        <row r="1395">
          <cell r="E1395" t="str">
            <v>10/31/2023</v>
          </cell>
          <cell r="F1395">
            <v>30.25</v>
          </cell>
          <cell r="I1395" t="str">
            <v>10/31/2023</v>
          </cell>
          <cell r="J1395">
            <v>69.3</v>
          </cell>
          <cell r="M1395" t="str">
            <v>09/21/2023</v>
          </cell>
          <cell r="N1395">
            <v>52</v>
          </cell>
        </row>
        <row r="1396">
          <cell r="E1396" t="str">
            <v>11/01/2023</v>
          </cell>
          <cell r="F1396">
            <v>31</v>
          </cell>
          <cell r="I1396" t="str">
            <v>11/01/2023</v>
          </cell>
          <cell r="J1396">
            <v>70.099999999999994</v>
          </cell>
          <cell r="M1396" t="str">
            <v>09/22/2023</v>
          </cell>
          <cell r="N1396">
            <v>51.75</v>
          </cell>
        </row>
        <row r="1397">
          <cell r="E1397" t="str">
            <v>11/02/2023</v>
          </cell>
          <cell r="F1397">
            <v>31</v>
          </cell>
          <cell r="I1397" t="str">
            <v>11/02/2023</v>
          </cell>
          <cell r="J1397">
            <v>69.900000000000006</v>
          </cell>
          <cell r="M1397" t="str">
            <v>09/25/2023</v>
          </cell>
          <cell r="N1397">
            <v>51.75</v>
          </cell>
        </row>
        <row r="1398">
          <cell r="E1398" t="str">
            <v>11/03/2023</v>
          </cell>
          <cell r="F1398">
            <v>31.25</v>
          </cell>
          <cell r="I1398" t="str">
            <v>11/03/2023</v>
          </cell>
          <cell r="J1398">
            <v>70</v>
          </cell>
          <cell r="M1398" t="str">
            <v>09/26/2023</v>
          </cell>
          <cell r="N1398">
            <v>51.75</v>
          </cell>
        </row>
        <row r="1399">
          <cell r="E1399" t="str">
            <v>11/06/2023</v>
          </cell>
          <cell r="F1399">
            <v>31.25</v>
          </cell>
          <cell r="I1399" t="str">
            <v>11/06/2023</v>
          </cell>
          <cell r="J1399">
            <v>69.900000000000006</v>
          </cell>
          <cell r="M1399" t="str">
            <v>09/27/2023</v>
          </cell>
          <cell r="N1399">
            <v>51.5</v>
          </cell>
        </row>
        <row r="1400">
          <cell r="E1400" t="str">
            <v>11/07/2023</v>
          </cell>
          <cell r="F1400">
            <v>31</v>
          </cell>
          <cell r="I1400" t="str">
            <v>11/07/2023</v>
          </cell>
          <cell r="J1400">
            <v>70.099999999999994</v>
          </cell>
          <cell r="M1400" t="str">
            <v>09/28/2023</v>
          </cell>
          <cell r="N1400">
            <v>51.5</v>
          </cell>
        </row>
        <row r="1401">
          <cell r="E1401" t="str">
            <v>11/08/2023</v>
          </cell>
          <cell r="F1401">
            <v>31</v>
          </cell>
          <cell r="I1401" t="str">
            <v>11/08/2023</v>
          </cell>
          <cell r="J1401">
            <v>70</v>
          </cell>
          <cell r="M1401" t="str">
            <v>09/29/2023</v>
          </cell>
          <cell r="N1401">
            <v>51.5</v>
          </cell>
        </row>
        <row r="1402">
          <cell r="E1402" t="str">
            <v>11/09/2023</v>
          </cell>
          <cell r="F1402">
            <v>31</v>
          </cell>
          <cell r="I1402" t="str">
            <v>11/09/2023</v>
          </cell>
          <cell r="J1402">
            <v>70.25</v>
          </cell>
          <cell r="M1402" t="str">
            <v>10/02/2023</v>
          </cell>
          <cell r="N1402">
            <v>51.5</v>
          </cell>
        </row>
        <row r="1403">
          <cell r="E1403" t="str">
            <v>11/10/2023</v>
          </cell>
          <cell r="F1403">
            <v>31</v>
          </cell>
          <cell r="I1403" t="str">
            <v>11/10/2023</v>
          </cell>
          <cell r="J1403">
            <v>71.599999999999994</v>
          </cell>
          <cell r="M1403" t="str">
            <v>10/03/2023</v>
          </cell>
          <cell r="N1403">
            <v>49.875</v>
          </cell>
        </row>
        <row r="1404">
          <cell r="E1404" t="str">
            <v>11/13/2023</v>
          </cell>
          <cell r="F1404">
            <v>31</v>
          </cell>
          <cell r="I1404" t="str">
            <v>11/13/2023</v>
          </cell>
          <cell r="J1404">
            <v>71.599999999999994</v>
          </cell>
          <cell r="M1404" t="str">
            <v>10/04/2023</v>
          </cell>
          <cell r="N1404">
            <v>49.0625</v>
          </cell>
        </row>
        <row r="1405">
          <cell r="E1405" t="str">
            <v>11/14/2023</v>
          </cell>
          <cell r="F1405">
            <v>30.4</v>
          </cell>
          <cell r="I1405" t="str">
            <v>11/14/2023</v>
          </cell>
          <cell r="J1405">
            <v>71.599999999999994</v>
          </cell>
          <cell r="M1405" t="str">
            <v>10/05/2023</v>
          </cell>
          <cell r="N1405">
            <v>48.65625</v>
          </cell>
        </row>
        <row r="1406">
          <cell r="E1406" t="str">
            <v>11/15/2023</v>
          </cell>
          <cell r="F1406">
            <v>31</v>
          </cell>
          <cell r="I1406" t="str">
            <v>11/15/2023</v>
          </cell>
          <cell r="J1406">
            <v>71</v>
          </cell>
          <cell r="M1406" t="str">
            <v>10/06/2023</v>
          </cell>
          <cell r="N1406">
            <v>48.453125</v>
          </cell>
        </row>
        <row r="1407">
          <cell r="E1407" t="str">
            <v>11/16/2023</v>
          </cell>
          <cell r="F1407">
            <v>31</v>
          </cell>
          <cell r="I1407" t="str">
            <v>11/16/2023</v>
          </cell>
          <cell r="J1407">
            <v>69.75</v>
          </cell>
          <cell r="M1407" t="str">
            <v>10/09/2023</v>
          </cell>
          <cell r="N1407">
            <v>48.3515625</v>
          </cell>
        </row>
        <row r="1408">
          <cell r="E1408" t="str">
            <v>11/17/2023</v>
          </cell>
          <cell r="F1408">
            <v>31.25</v>
          </cell>
          <cell r="I1408" t="str">
            <v>11/17/2023</v>
          </cell>
          <cell r="J1408">
            <v>70.2</v>
          </cell>
          <cell r="M1408" t="str">
            <v>10/10/2023</v>
          </cell>
          <cell r="N1408">
            <v>48.30078125</v>
          </cell>
        </row>
        <row r="1409">
          <cell r="E1409" t="str">
            <v>11/20/2023</v>
          </cell>
          <cell r="F1409">
            <v>31.25</v>
          </cell>
          <cell r="I1409" t="str">
            <v>11/20/2023</v>
          </cell>
          <cell r="J1409">
            <v>70.099999999999994</v>
          </cell>
          <cell r="M1409" t="str">
            <v>10/11/2023</v>
          </cell>
          <cell r="N1409">
            <v>48.275390625</v>
          </cell>
        </row>
        <row r="1410">
          <cell r="E1410" t="str">
            <v>11/21/2023</v>
          </cell>
          <cell r="F1410">
            <v>31</v>
          </cell>
          <cell r="I1410" t="str">
            <v>11/21/2023</v>
          </cell>
          <cell r="J1410">
            <v>69.75</v>
          </cell>
          <cell r="M1410" t="str">
            <v>10/12/2023</v>
          </cell>
          <cell r="N1410">
            <v>48.2626953125</v>
          </cell>
        </row>
        <row r="1411">
          <cell r="E1411" t="str">
            <v>11/22/2023</v>
          </cell>
          <cell r="F1411">
            <v>31</v>
          </cell>
          <cell r="I1411" t="str">
            <v>11/22/2023</v>
          </cell>
          <cell r="J1411">
            <v>70.05</v>
          </cell>
          <cell r="M1411" t="str">
            <v>10/13/2023</v>
          </cell>
          <cell r="N1411">
            <v>48.25634765625</v>
          </cell>
        </row>
        <row r="1412">
          <cell r="E1412" t="str">
            <v>11/23/2023</v>
          </cell>
          <cell r="F1412">
            <v>31</v>
          </cell>
          <cell r="I1412" t="str">
            <v>11/23/2023</v>
          </cell>
          <cell r="J1412">
            <v>70.5</v>
          </cell>
          <cell r="M1412" t="str">
            <v>10/16/2023</v>
          </cell>
          <cell r="N1412">
            <v>48.253173828125</v>
          </cell>
        </row>
        <row r="1413">
          <cell r="E1413" t="str">
            <v>11/24/2023</v>
          </cell>
          <cell r="F1413">
            <v>31</v>
          </cell>
          <cell r="I1413" t="str">
            <v>11/24/2023</v>
          </cell>
          <cell r="J1413">
            <v>70.849999999999994</v>
          </cell>
          <cell r="M1413" t="str">
            <v>10/17/2023</v>
          </cell>
          <cell r="N1413">
            <v>48.2515869140625</v>
          </cell>
        </row>
        <row r="1414">
          <cell r="E1414" t="str">
            <v>11/27/2023</v>
          </cell>
          <cell r="F1414">
            <v>31</v>
          </cell>
          <cell r="I1414" t="str">
            <v>11/27/2023</v>
          </cell>
          <cell r="J1414">
            <v>70.599999999999994</v>
          </cell>
          <cell r="M1414" t="str">
            <v>10/18/2023</v>
          </cell>
          <cell r="N1414">
            <v>48.25079345703125</v>
          </cell>
        </row>
        <row r="1415">
          <cell r="E1415" t="str">
            <v>11/28/2023</v>
          </cell>
          <cell r="F1415">
            <v>31.5</v>
          </cell>
          <cell r="I1415" t="str">
            <v>11/28/2023</v>
          </cell>
          <cell r="J1415">
            <v>70.8</v>
          </cell>
          <cell r="M1415" t="str">
            <v>10/19/2023</v>
          </cell>
          <cell r="N1415">
            <v>48.250396728515625</v>
          </cell>
        </row>
        <row r="1416">
          <cell r="E1416" t="str">
            <v>11/29/2023</v>
          </cell>
          <cell r="F1416">
            <v>32.25</v>
          </cell>
          <cell r="I1416" t="str">
            <v>11/29/2023</v>
          </cell>
          <cell r="J1416">
            <v>71.55</v>
          </cell>
          <cell r="M1416" t="str">
            <v>10/20/2023</v>
          </cell>
          <cell r="N1416">
            <v>48.250198364257813</v>
          </cell>
        </row>
        <row r="1417">
          <cell r="E1417" t="str">
            <v>11/30/2023</v>
          </cell>
          <cell r="F1417">
            <v>31.5</v>
          </cell>
          <cell r="I1417" t="str">
            <v>11/30/2023</v>
          </cell>
          <cell r="J1417">
            <v>72.75</v>
          </cell>
          <cell r="M1417" t="str">
            <v>10/31/2023</v>
          </cell>
          <cell r="N1417">
            <v>48.250001549720764</v>
          </cell>
        </row>
        <row r="1418">
          <cell r="E1418" t="str">
            <v>12/01/2023</v>
          </cell>
          <cell r="F1418">
            <v>31.5</v>
          </cell>
          <cell r="I1418" t="str">
            <v>12/01/2023</v>
          </cell>
          <cell r="J1418">
            <v>73.150000000000006</v>
          </cell>
          <cell r="M1418" t="str">
            <v>11/01/2023</v>
          </cell>
          <cell r="N1418">
            <v>48.250000774860382</v>
          </cell>
        </row>
        <row r="1419">
          <cell r="E1419" t="str">
            <v>12/04/2023</v>
          </cell>
          <cell r="F1419">
            <v>31.75</v>
          </cell>
          <cell r="I1419" t="str">
            <v>12/04/2023</v>
          </cell>
          <cell r="J1419">
            <v>73.5</v>
          </cell>
          <cell r="M1419" t="str">
            <v>11/02/2023</v>
          </cell>
          <cell r="N1419">
            <v>48.250000387430191</v>
          </cell>
        </row>
        <row r="1420">
          <cell r="E1420" t="str">
            <v>12/05/2023</v>
          </cell>
          <cell r="F1420">
            <v>31.75</v>
          </cell>
          <cell r="I1420" t="str">
            <v>12/05/2023</v>
          </cell>
          <cell r="J1420">
            <v>74.8</v>
          </cell>
          <cell r="M1420" t="str">
            <v>11/03/2023</v>
          </cell>
          <cell r="N1420">
            <v>48.250000193715096</v>
          </cell>
        </row>
        <row r="1421">
          <cell r="E1421" t="str">
            <v>12/06/2023</v>
          </cell>
          <cell r="F1421">
            <v>31.85</v>
          </cell>
          <cell r="I1421" t="str">
            <v>12/06/2023</v>
          </cell>
          <cell r="J1421">
            <v>75.5</v>
          </cell>
          <cell r="M1421" t="str">
            <v>11/06/2023</v>
          </cell>
          <cell r="N1421">
            <v>48.250000096857548</v>
          </cell>
        </row>
        <row r="1422">
          <cell r="E1422" t="str">
            <v>12/07/2023</v>
          </cell>
          <cell r="F1422">
            <v>31.9</v>
          </cell>
          <cell r="I1422" t="str">
            <v>12/07/2023</v>
          </cell>
          <cell r="J1422">
            <v>75.5</v>
          </cell>
          <cell r="M1422" t="str">
            <v>11/30/2023</v>
          </cell>
          <cell r="N1422">
            <v>48.250000000000369</v>
          </cell>
        </row>
        <row r="1423">
          <cell r="E1423" t="str">
            <v>12/08/2023</v>
          </cell>
          <cell r="F1423">
            <v>32.25</v>
          </cell>
          <cell r="I1423" t="str">
            <v>12/08/2023</v>
          </cell>
          <cell r="J1423">
            <v>75.5</v>
          </cell>
          <cell r="M1423" t="str">
            <v>12/01/2023</v>
          </cell>
          <cell r="N1423">
            <v>48.250000000000185</v>
          </cell>
        </row>
        <row r="1424">
          <cell r="E1424" t="str">
            <v>12/11/2023</v>
          </cell>
          <cell r="F1424">
            <v>32.25</v>
          </cell>
          <cell r="I1424" t="str">
            <v>12/11/2023</v>
          </cell>
          <cell r="J1424">
            <v>70.5</v>
          </cell>
          <cell r="M1424" t="str">
            <v>12/04/2023</v>
          </cell>
          <cell r="N1424">
            <v>48.250000000000092</v>
          </cell>
        </row>
        <row r="1425">
          <cell r="E1425" t="str">
            <v>12/12/2023</v>
          </cell>
          <cell r="F1425">
            <v>32.1</v>
          </cell>
          <cell r="I1425" t="str">
            <v>12/12/2023</v>
          </cell>
          <cell r="J1425">
            <v>69</v>
          </cell>
          <cell r="M1425" t="str">
            <v>12/11/2023</v>
          </cell>
          <cell r="N1425">
            <v>48.25</v>
          </cell>
        </row>
        <row r="1426">
          <cell r="E1426" t="str">
            <v>12/13/2023</v>
          </cell>
          <cell r="F1426">
            <v>32.1</v>
          </cell>
          <cell r="I1426" t="str">
            <v>12/13/2023</v>
          </cell>
          <cell r="J1426">
            <v>69.25</v>
          </cell>
          <cell r="M1426" t="str">
            <v>12/12/2023</v>
          </cell>
          <cell r="N1426">
            <v>48.25</v>
          </cell>
        </row>
        <row r="1427">
          <cell r="E1427" t="str">
            <v>12/14/2023</v>
          </cell>
          <cell r="F1427">
            <v>32</v>
          </cell>
          <cell r="I1427" t="str">
            <v>12/14/2023</v>
          </cell>
          <cell r="J1427">
            <v>71</v>
          </cell>
          <cell r="M1427" t="str">
            <v>12/13/2023</v>
          </cell>
          <cell r="N1427">
            <v>48.25</v>
          </cell>
        </row>
        <row r="1428">
          <cell r="E1428" t="str">
            <v>12/15/2023</v>
          </cell>
          <cell r="F1428">
            <v>32.35</v>
          </cell>
          <cell r="I1428" t="str">
            <v>12/15/2023</v>
          </cell>
          <cell r="J1428">
            <v>71.900000000000006</v>
          </cell>
          <cell r="M1428" t="str">
            <v>12/14/2023</v>
          </cell>
          <cell r="N1428">
            <v>48.25</v>
          </cell>
        </row>
        <row r="1429">
          <cell r="E1429" t="str">
            <v>12/18/2023</v>
          </cell>
          <cell r="F1429">
            <v>32.25</v>
          </cell>
          <cell r="I1429" t="str">
            <v>12/18/2023</v>
          </cell>
          <cell r="J1429">
            <v>71</v>
          </cell>
          <cell r="M1429" t="str">
            <v>12/15/2023</v>
          </cell>
          <cell r="N1429">
            <v>48.25</v>
          </cell>
        </row>
        <row r="1430">
          <cell r="E1430" t="str">
            <v>12/19/2023</v>
          </cell>
          <cell r="F1430">
            <v>32.5</v>
          </cell>
          <cell r="I1430" t="str">
            <v>12/19/2023</v>
          </cell>
          <cell r="J1430">
            <v>71</v>
          </cell>
          <cell r="M1430" t="str">
            <v>12/18/2023</v>
          </cell>
          <cell r="N1430">
            <v>47.25</v>
          </cell>
        </row>
        <row r="1431">
          <cell r="E1431" t="str">
            <v>12/20/2023</v>
          </cell>
          <cell r="F1431">
            <v>32.75</v>
          </cell>
          <cell r="I1431" t="str">
            <v>12/20/2023</v>
          </cell>
          <cell r="J1431">
            <v>71.75</v>
          </cell>
          <cell r="M1431" t="str">
            <v>12/19/2023</v>
          </cell>
          <cell r="N1431">
            <v>47</v>
          </cell>
        </row>
        <row r="1432">
          <cell r="E1432" t="str">
            <v>12/21/2023</v>
          </cell>
          <cell r="F1432">
            <v>33.25</v>
          </cell>
          <cell r="I1432" t="str">
            <v>12/21/2023</v>
          </cell>
          <cell r="J1432">
            <v>70.25</v>
          </cell>
          <cell r="M1432" t="str">
            <v>12/20/2023</v>
          </cell>
          <cell r="N1432">
            <v>47.5</v>
          </cell>
        </row>
        <row r="1433">
          <cell r="E1433" t="str">
            <v>12/22/2023</v>
          </cell>
          <cell r="F1433">
            <v>33.25</v>
          </cell>
          <cell r="I1433" t="str">
            <v>12/22/2023</v>
          </cell>
          <cell r="J1433">
            <v>69.25</v>
          </cell>
          <cell r="M1433" t="str">
            <v>12/21/2023</v>
          </cell>
          <cell r="N1433">
            <v>49.5</v>
          </cell>
        </row>
        <row r="1434">
          <cell r="E1434" t="str">
            <v>12/25/2023</v>
          </cell>
          <cell r="F1434">
            <v>33.25</v>
          </cell>
          <cell r="I1434" t="str">
            <v>12/25/2023</v>
          </cell>
          <cell r="J1434">
            <v>68.75</v>
          </cell>
          <cell r="M1434" t="str">
            <v>12/22/2023</v>
          </cell>
          <cell r="N1434">
            <v>49.5</v>
          </cell>
        </row>
        <row r="1435">
          <cell r="E1435" t="str">
            <v>12/26/2023</v>
          </cell>
          <cell r="F1435">
            <v>33.25</v>
          </cell>
          <cell r="I1435" t="str">
            <v>12/26/2023</v>
          </cell>
          <cell r="J1435">
            <v>68.7</v>
          </cell>
          <cell r="M1435" t="str">
            <v>12/25/2023</v>
          </cell>
          <cell r="N1435">
            <v>49.5</v>
          </cell>
        </row>
        <row r="1436">
          <cell r="E1436" t="str">
            <v>12/27/2023</v>
          </cell>
          <cell r="F1436">
            <v>33.5</v>
          </cell>
          <cell r="I1436" t="str">
            <v>12/27/2023</v>
          </cell>
          <cell r="J1436">
            <v>68.7</v>
          </cell>
          <cell r="M1436" t="str">
            <v>12/26/2023</v>
          </cell>
          <cell r="N1436">
            <v>49.5</v>
          </cell>
        </row>
        <row r="1437">
          <cell r="E1437" t="str">
            <v>12/28/2023</v>
          </cell>
          <cell r="F1437">
            <v>33.5</v>
          </cell>
          <cell r="I1437" t="str">
            <v>12/28/2023</v>
          </cell>
          <cell r="J1437">
            <v>67.900000000000006</v>
          </cell>
          <cell r="M1437" t="str">
            <v>12/27/2023</v>
          </cell>
          <cell r="N1437">
            <v>49.5</v>
          </cell>
        </row>
        <row r="1438">
          <cell r="E1438" t="str">
            <v>12/29/2023</v>
          </cell>
          <cell r="F1438">
            <v>33.5</v>
          </cell>
          <cell r="I1438" t="str">
            <v>12/29/2023</v>
          </cell>
          <cell r="J1438">
            <v>67.900000000000006</v>
          </cell>
          <cell r="M1438" t="str">
            <v>12/28/2023</v>
          </cell>
          <cell r="N1438">
            <v>49.5</v>
          </cell>
        </row>
        <row r="1439">
          <cell r="E1439" t="str">
            <v>01/01/2024</v>
          </cell>
          <cell r="F1439">
            <v>33.5</v>
          </cell>
          <cell r="I1439" t="str">
            <v>01/01/2024</v>
          </cell>
          <cell r="J1439">
            <v>69.150000000000006</v>
          </cell>
          <cell r="M1439" t="str">
            <v>12/29/2023</v>
          </cell>
          <cell r="N1439">
            <v>49.5</v>
          </cell>
        </row>
        <row r="1440">
          <cell r="E1440" t="str">
            <v>01/02/2024</v>
          </cell>
          <cell r="F1440">
            <v>33.75</v>
          </cell>
          <cell r="I1440" t="str">
            <v>01/02/2024</v>
          </cell>
          <cell r="J1440">
            <v>69.150000000000006</v>
          </cell>
          <cell r="M1440" t="str">
            <v>01/01/2024</v>
          </cell>
          <cell r="N1440">
            <v>49.5</v>
          </cell>
        </row>
        <row r="1441">
          <cell r="E1441" t="str">
            <v>01/03/2024</v>
          </cell>
          <cell r="F1441">
            <v>33.75</v>
          </cell>
          <cell r="I1441" t="str">
            <v>01/03/2024</v>
          </cell>
          <cell r="J1441">
            <v>69.150000000000006</v>
          </cell>
          <cell r="M1441" t="str">
            <v>01/02/2024</v>
          </cell>
          <cell r="N1441">
            <v>49.5</v>
          </cell>
        </row>
        <row r="1442">
          <cell r="E1442" t="str">
            <v>01/04/2024</v>
          </cell>
          <cell r="F1442">
            <v>34.5</v>
          </cell>
          <cell r="I1442" t="str">
            <v>01/04/2024</v>
          </cell>
          <cell r="J1442">
            <v>70</v>
          </cell>
          <cell r="M1442" t="str">
            <v>01/03/2024</v>
          </cell>
          <cell r="N1442">
            <v>49.5</v>
          </cell>
        </row>
        <row r="1443">
          <cell r="E1443" t="str">
            <v>01/05/2024</v>
          </cell>
          <cell r="F1443">
            <v>35.15</v>
          </cell>
          <cell r="I1443" t="str">
            <v>01/05/2024</v>
          </cell>
          <cell r="J1443">
            <v>70</v>
          </cell>
          <cell r="M1443" t="str">
            <v>01/04/2024</v>
          </cell>
          <cell r="N1443">
            <v>49</v>
          </cell>
        </row>
        <row r="1444">
          <cell r="E1444" t="str">
            <v>01/08/2024</v>
          </cell>
          <cell r="F1444">
            <v>35.25</v>
          </cell>
          <cell r="I1444" t="str">
            <v>01/08/2024</v>
          </cell>
          <cell r="J1444">
            <v>69.5</v>
          </cell>
          <cell r="M1444" t="str">
            <v>01/05/2024</v>
          </cell>
          <cell r="N1444">
            <v>49</v>
          </cell>
        </row>
        <row r="1445">
          <cell r="E1445" t="str">
            <v>01/09/2024</v>
          </cell>
          <cell r="F1445">
            <v>35</v>
          </cell>
          <cell r="I1445" t="str">
            <v>01/09/2024</v>
          </cell>
          <cell r="J1445">
            <v>68.849999999999994</v>
          </cell>
          <cell r="M1445" t="str">
            <v>01/08/2024</v>
          </cell>
          <cell r="N1445">
            <v>49</v>
          </cell>
        </row>
        <row r="1446">
          <cell r="E1446" t="str">
            <v>01/10/2024</v>
          </cell>
          <cell r="F1446">
            <v>34.75</v>
          </cell>
          <cell r="I1446" t="str">
            <v>01/10/2024</v>
          </cell>
          <cell r="J1446">
            <v>68.25</v>
          </cell>
          <cell r="M1446" t="str">
            <v>01/09/2024</v>
          </cell>
          <cell r="N1446">
            <v>48.5</v>
          </cell>
        </row>
        <row r="1447">
          <cell r="E1447" t="str">
            <v>01/11/2024</v>
          </cell>
          <cell r="F1447">
            <v>34.75</v>
          </cell>
          <cell r="I1447" t="str">
            <v>01/11/2024</v>
          </cell>
          <cell r="J1447">
            <v>69</v>
          </cell>
          <cell r="M1447" t="str">
            <v>01/10/2024</v>
          </cell>
          <cell r="N1447">
            <v>48</v>
          </cell>
        </row>
        <row r="1448">
          <cell r="E1448" t="str">
            <v>01/12/2024</v>
          </cell>
          <cell r="F1448">
            <v>34</v>
          </cell>
          <cell r="I1448" t="str">
            <v>01/12/2024</v>
          </cell>
          <cell r="J1448">
            <v>67.25</v>
          </cell>
          <cell r="M1448" t="str">
            <v>01/11/2024</v>
          </cell>
          <cell r="N1448">
            <v>48</v>
          </cell>
        </row>
        <row r="1449">
          <cell r="E1449" t="str">
            <v>01/15/2024</v>
          </cell>
          <cell r="F1449">
            <v>33.75</v>
          </cell>
          <cell r="I1449" t="str">
            <v>01/15/2024</v>
          </cell>
          <cell r="J1449">
            <v>67.25</v>
          </cell>
          <cell r="M1449" t="str">
            <v>01/12/2024</v>
          </cell>
          <cell r="N1449">
            <v>48</v>
          </cell>
        </row>
        <row r="1450">
          <cell r="E1450" t="str">
            <v>01/16/2024</v>
          </cell>
          <cell r="F1450">
            <v>33.75</v>
          </cell>
          <cell r="I1450" t="str">
            <v>01/16/2024</v>
          </cell>
          <cell r="J1450">
            <v>67.849999999999994</v>
          </cell>
          <cell r="M1450" t="str">
            <v>01/15/2024</v>
          </cell>
          <cell r="N1450">
            <v>46.5</v>
          </cell>
        </row>
        <row r="1451">
          <cell r="E1451" t="str">
            <v>01/17/2024</v>
          </cell>
          <cell r="F1451">
            <v>34</v>
          </cell>
          <cell r="I1451" t="str">
            <v>01/17/2024</v>
          </cell>
          <cell r="J1451">
            <v>67.5</v>
          </cell>
          <cell r="M1451" t="str">
            <v>01/16/2024</v>
          </cell>
          <cell r="N1451">
            <v>46.5</v>
          </cell>
        </row>
        <row r="1452">
          <cell r="E1452" t="str">
            <v>01/18/2024</v>
          </cell>
          <cell r="F1452">
            <v>34.25</v>
          </cell>
          <cell r="I1452" t="str">
            <v>01/18/2024</v>
          </cell>
          <cell r="J1452">
            <v>67.599999999999994</v>
          </cell>
          <cell r="M1452" t="str">
            <v>01/17/2024</v>
          </cell>
          <cell r="N1452">
            <v>46.5</v>
          </cell>
        </row>
        <row r="1453">
          <cell r="E1453" t="str">
            <v>01/19/2024</v>
          </cell>
          <cell r="F1453">
            <v>34.5</v>
          </cell>
          <cell r="I1453" t="str">
            <v>01/19/2024</v>
          </cell>
          <cell r="J1453">
            <v>67.95</v>
          </cell>
          <cell r="M1453" t="str">
            <v>01/18/2024</v>
          </cell>
          <cell r="N1453">
            <v>46.5</v>
          </cell>
        </row>
        <row r="1454">
          <cell r="E1454" t="str">
            <v>01/22/2024</v>
          </cell>
          <cell r="F1454">
            <v>34.5</v>
          </cell>
          <cell r="I1454" t="str">
            <v>01/22/2024</v>
          </cell>
          <cell r="J1454">
            <v>67.5</v>
          </cell>
          <cell r="M1454" t="str">
            <v>01/19/2024</v>
          </cell>
          <cell r="N1454">
            <v>45.75</v>
          </cell>
        </row>
        <row r="1455">
          <cell r="E1455" t="str">
            <v>01/23/2024</v>
          </cell>
          <cell r="F1455">
            <v>35</v>
          </cell>
          <cell r="I1455" t="str">
            <v>01/23/2024</v>
          </cell>
          <cell r="J1455">
            <v>68</v>
          </cell>
          <cell r="M1455" t="str">
            <v>01/22/2024</v>
          </cell>
          <cell r="N1455">
            <v>46.25</v>
          </cell>
        </row>
        <row r="1456">
          <cell r="E1456" t="str">
            <v>01/24/2024</v>
          </cell>
          <cell r="F1456">
            <v>35</v>
          </cell>
          <cell r="I1456" t="str">
            <v>01/24/2024</v>
          </cell>
          <cell r="J1456">
            <v>69</v>
          </cell>
          <cell r="M1456" t="str">
            <v>01/23/2024</v>
          </cell>
          <cell r="N1456">
            <v>46.25</v>
          </cell>
        </row>
        <row r="1457">
          <cell r="E1457" t="str">
            <v>01/25/2024</v>
          </cell>
          <cell r="F1457">
            <v>34.5</v>
          </cell>
          <cell r="I1457" t="str">
            <v>01/25/2024</v>
          </cell>
          <cell r="J1457">
            <v>71.25</v>
          </cell>
          <cell r="M1457" t="str">
            <v>01/24/2024</v>
          </cell>
          <cell r="N1457">
            <v>46.25</v>
          </cell>
        </row>
        <row r="1458">
          <cell r="E1458" t="str">
            <v>01/26/2024</v>
          </cell>
          <cell r="F1458">
            <v>34.5</v>
          </cell>
          <cell r="I1458" t="str">
            <v>01/26/2024</v>
          </cell>
          <cell r="J1458">
            <v>70.900000000000006</v>
          </cell>
          <cell r="M1458" t="str">
            <v>01/25/2024</v>
          </cell>
          <cell r="N1458">
            <v>46.25</v>
          </cell>
        </row>
        <row r="1459">
          <cell r="E1459" t="str">
            <v>01/29/2024</v>
          </cell>
          <cell r="F1459">
            <v>34.5</v>
          </cell>
          <cell r="I1459" t="str">
            <v>01/29/2024</v>
          </cell>
          <cell r="J1459">
            <v>70.900000000000006</v>
          </cell>
          <cell r="M1459" t="str">
            <v>01/26/2024</v>
          </cell>
          <cell r="N1459">
            <v>46.25</v>
          </cell>
        </row>
        <row r="1460">
          <cell r="E1460" t="str">
            <v>01/30/2024</v>
          </cell>
          <cell r="F1460">
            <v>34.5</v>
          </cell>
          <cell r="I1460" t="str">
            <v>01/30/2024</v>
          </cell>
          <cell r="J1460">
            <v>71.25</v>
          </cell>
          <cell r="M1460" t="str">
            <v>01/29/2024</v>
          </cell>
          <cell r="N1460">
            <v>46</v>
          </cell>
        </row>
        <row r="1461">
          <cell r="E1461" t="str">
            <v>01/31/2024</v>
          </cell>
          <cell r="F1461">
            <v>35</v>
          </cell>
          <cell r="I1461" t="str">
            <v>01/31/2024</v>
          </cell>
          <cell r="J1461">
            <v>71.45</v>
          </cell>
          <cell r="M1461" t="str">
            <v>01/30/2024</v>
          </cell>
          <cell r="N1461">
            <v>46</v>
          </cell>
        </row>
        <row r="1462">
          <cell r="E1462" t="str">
            <v>02/01/2024</v>
          </cell>
          <cell r="F1462">
            <v>35</v>
          </cell>
          <cell r="I1462" t="str">
            <v>02/01/2024</v>
          </cell>
          <cell r="J1462">
            <v>73.849999999999994</v>
          </cell>
          <cell r="M1462" t="str">
            <v>01/31/2024</v>
          </cell>
          <cell r="N1462">
            <v>46</v>
          </cell>
        </row>
        <row r="1463">
          <cell r="E1463" t="str">
            <v>02/02/2024</v>
          </cell>
          <cell r="F1463">
            <v>35</v>
          </cell>
          <cell r="I1463" t="str">
            <v>02/02/2024</v>
          </cell>
          <cell r="J1463">
            <v>73.7</v>
          </cell>
          <cell r="M1463" t="str">
            <v>02/01/2024</v>
          </cell>
          <cell r="N1463">
            <v>45.75</v>
          </cell>
        </row>
        <row r="1464">
          <cell r="E1464" t="str">
            <v>02/05/2024</v>
          </cell>
          <cell r="F1464">
            <v>35.75</v>
          </cell>
          <cell r="I1464" t="str">
            <v>02/05/2024</v>
          </cell>
          <cell r="J1464">
            <v>73.25</v>
          </cell>
          <cell r="M1464" t="str">
            <v>02/02/2024</v>
          </cell>
          <cell r="N1464">
            <v>45.75</v>
          </cell>
        </row>
        <row r="1465">
          <cell r="E1465" t="str">
            <v>02/06/2024</v>
          </cell>
          <cell r="F1465">
            <v>35.5</v>
          </cell>
          <cell r="I1465" t="str">
            <v>02/06/2024</v>
          </cell>
          <cell r="J1465">
            <v>73.150000000000006</v>
          </cell>
          <cell r="M1465" t="str">
            <v>02/05/2024</v>
          </cell>
          <cell r="N1465">
            <v>45.75</v>
          </cell>
        </row>
        <row r="1466">
          <cell r="E1466" t="str">
            <v>02/07/2024</v>
          </cell>
          <cell r="F1466">
            <v>35.5</v>
          </cell>
          <cell r="I1466" t="str">
            <v>02/07/2024</v>
          </cell>
          <cell r="J1466">
            <v>73.150000000000006</v>
          </cell>
          <cell r="M1466" t="str">
            <v>02/06/2024</v>
          </cell>
          <cell r="N1466">
            <v>45.75</v>
          </cell>
        </row>
        <row r="1467">
          <cell r="E1467" t="str">
            <v>02/08/2024</v>
          </cell>
          <cell r="F1467">
            <v>35.5</v>
          </cell>
          <cell r="I1467" t="str">
            <v>02/08/2024</v>
          </cell>
          <cell r="J1467">
            <v>73.150000000000006</v>
          </cell>
          <cell r="M1467" t="str">
            <v>02/07/2024</v>
          </cell>
          <cell r="N1467">
            <v>45.75</v>
          </cell>
        </row>
        <row r="1468">
          <cell r="E1468" t="str">
            <v>02/09/2024</v>
          </cell>
          <cell r="F1468">
            <v>35.5</v>
          </cell>
          <cell r="I1468" t="str">
            <v>02/09/2024</v>
          </cell>
          <cell r="J1468">
            <v>72.7</v>
          </cell>
          <cell r="M1468" t="str">
            <v>02/08/2024</v>
          </cell>
          <cell r="N1468">
            <v>45.75</v>
          </cell>
        </row>
        <row r="1469">
          <cell r="E1469" t="str">
            <v>02/12/2024</v>
          </cell>
          <cell r="F1469">
            <v>35.5</v>
          </cell>
          <cell r="I1469" t="str">
            <v>02/12/2024</v>
          </cell>
          <cell r="J1469">
            <v>72.45</v>
          </cell>
          <cell r="M1469" t="str">
            <v>02/12/2024</v>
          </cell>
          <cell r="N1469">
            <v>46</v>
          </cell>
        </row>
        <row r="1470">
          <cell r="E1470" t="str">
            <v>02/13/2024</v>
          </cell>
          <cell r="F1470">
            <v>35.5</v>
          </cell>
          <cell r="I1470" t="str">
            <v>02/13/2024</v>
          </cell>
          <cell r="J1470">
            <v>72.400000000000006</v>
          </cell>
          <cell r="M1470" t="str">
            <v>02/13/2024</v>
          </cell>
          <cell r="N1470">
            <v>46.5</v>
          </cell>
        </row>
        <row r="1471">
          <cell r="E1471" t="str">
            <v>02/14/2024</v>
          </cell>
          <cell r="F1471">
            <v>35.5</v>
          </cell>
          <cell r="I1471" t="str">
            <v>02/14/2024</v>
          </cell>
          <cell r="J1471">
            <v>72.150000000000006</v>
          </cell>
          <cell r="M1471" t="str">
            <v>02/14/2024</v>
          </cell>
          <cell r="N1471">
            <v>45.5</v>
          </cell>
        </row>
        <row r="1472">
          <cell r="E1472" t="str">
            <v>02/15/2024</v>
          </cell>
          <cell r="F1472">
            <v>35.5</v>
          </cell>
          <cell r="I1472" t="str">
            <v>02/15/2024</v>
          </cell>
          <cell r="J1472">
            <v>71.7</v>
          </cell>
          <cell r="M1472" t="str">
            <v>02/15/2024</v>
          </cell>
          <cell r="N1472">
            <v>46</v>
          </cell>
        </row>
        <row r="1473">
          <cell r="E1473" t="str">
            <v>02/16/2024</v>
          </cell>
          <cell r="F1473">
            <v>35.5</v>
          </cell>
          <cell r="I1473" t="str">
            <v>02/16/2024</v>
          </cell>
          <cell r="J1473">
            <v>71.45</v>
          </cell>
          <cell r="M1473" t="str">
            <v>02/16/2024</v>
          </cell>
          <cell r="N1473">
            <v>45</v>
          </cell>
        </row>
        <row r="1474">
          <cell r="E1474" t="str">
            <v>02/19/2024</v>
          </cell>
          <cell r="F1474">
            <v>35.5</v>
          </cell>
          <cell r="I1474" t="str">
            <v>02/19/2024</v>
          </cell>
          <cell r="J1474">
            <v>69.75</v>
          </cell>
          <cell r="M1474" t="str">
            <v>02/19/2024</v>
          </cell>
          <cell r="N1474">
            <v>45</v>
          </cell>
        </row>
        <row r="1475">
          <cell r="E1475" t="str">
            <v>02/20/2024</v>
          </cell>
          <cell r="F1475">
            <v>35.5</v>
          </cell>
          <cell r="I1475" t="str">
            <v>02/20/2024</v>
          </cell>
          <cell r="J1475">
            <v>69.25</v>
          </cell>
          <cell r="M1475" t="str">
            <v>02/20/2024</v>
          </cell>
          <cell r="N1475">
            <v>45</v>
          </cell>
        </row>
        <row r="1476">
          <cell r="E1476" t="str">
            <v>02/21/2024</v>
          </cell>
          <cell r="F1476">
            <v>35.75</v>
          </cell>
          <cell r="I1476" t="str">
            <v>02/21/2024</v>
          </cell>
          <cell r="J1476">
            <v>69.25</v>
          </cell>
          <cell r="M1476" t="str">
            <v>02/21/2024</v>
          </cell>
          <cell r="N1476">
            <v>44.75</v>
          </cell>
        </row>
        <row r="1477">
          <cell r="E1477" t="str">
            <v>02/22/2024</v>
          </cell>
          <cell r="F1477">
            <v>36</v>
          </cell>
          <cell r="I1477" t="str">
            <v>02/22/2024</v>
          </cell>
          <cell r="J1477">
            <v>70</v>
          </cell>
          <cell r="M1477" t="str">
            <v>02/22/2024</v>
          </cell>
          <cell r="N1477">
            <v>44.25</v>
          </cell>
        </row>
        <row r="1478">
          <cell r="E1478" t="str">
            <v>02/23/2024</v>
          </cell>
          <cell r="F1478">
            <v>36</v>
          </cell>
          <cell r="I1478" t="str">
            <v>02/23/2024</v>
          </cell>
          <cell r="J1478">
            <v>67</v>
          </cell>
          <cell r="M1478" t="str">
            <v>02/23/2024</v>
          </cell>
          <cell r="N1478">
            <v>43.75</v>
          </cell>
        </row>
        <row r="1479">
          <cell r="E1479" t="str">
            <v>02/26/2024</v>
          </cell>
          <cell r="F1479">
            <v>36.1</v>
          </cell>
          <cell r="I1479" t="str">
            <v>02/26/2024</v>
          </cell>
          <cell r="J1479">
            <v>67.5</v>
          </cell>
          <cell r="M1479" t="str">
            <v>02/26/2024</v>
          </cell>
          <cell r="N1479">
            <v>43.75</v>
          </cell>
        </row>
        <row r="1480">
          <cell r="E1480" t="str">
            <v>02/27/2024</v>
          </cell>
          <cell r="F1480">
            <v>36.1</v>
          </cell>
          <cell r="I1480" t="str">
            <v>02/27/2024</v>
          </cell>
          <cell r="J1480">
            <v>67.5</v>
          </cell>
          <cell r="M1480" t="str">
            <v>02/27/2024</v>
          </cell>
          <cell r="N1480">
            <v>44.75</v>
          </cell>
        </row>
        <row r="1481">
          <cell r="E1481" t="str">
            <v>02/28/2024</v>
          </cell>
          <cell r="F1481">
            <v>36</v>
          </cell>
          <cell r="I1481" t="str">
            <v>02/28/2024</v>
          </cell>
          <cell r="J1481">
            <v>67.150000000000006</v>
          </cell>
          <cell r="M1481" t="str">
            <v>02/28/2024</v>
          </cell>
          <cell r="N1481">
            <v>44.75</v>
          </cell>
        </row>
        <row r="1482">
          <cell r="E1482" t="str">
            <v>02/29/2024</v>
          </cell>
          <cell r="F1482">
            <v>36</v>
          </cell>
          <cell r="I1482" t="str">
            <v>02/29/2024</v>
          </cell>
          <cell r="J1482">
            <v>67.150000000000006</v>
          </cell>
          <cell r="M1482" t="str">
            <v>02/29/2024</v>
          </cell>
          <cell r="N1482">
            <v>44.25</v>
          </cell>
        </row>
        <row r="1483">
          <cell r="E1483" t="str">
            <v>03/01/2024</v>
          </cell>
          <cell r="F1483">
            <v>36.1</v>
          </cell>
          <cell r="I1483" t="str">
            <v>03/01/2024</v>
          </cell>
          <cell r="J1483">
            <v>66.5</v>
          </cell>
          <cell r="M1483" t="str">
            <v>03/01/2024</v>
          </cell>
          <cell r="N1483">
            <v>44.5</v>
          </cell>
        </row>
        <row r="1484">
          <cell r="E1484" t="str">
            <v>03/04/2024</v>
          </cell>
          <cell r="F1484">
            <v>35.25</v>
          </cell>
          <cell r="I1484" t="str">
            <v>03/04/2024</v>
          </cell>
          <cell r="J1484">
            <v>66.05</v>
          </cell>
          <cell r="M1484" t="str">
            <v>03/04/2024</v>
          </cell>
          <cell r="N1484">
            <v>44.25</v>
          </cell>
        </row>
        <row r="1485">
          <cell r="E1485" t="str">
            <v>03/05/2024</v>
          </cell>
          <cell r="F1485">
            <v>35.25</v>
          </cell>
          <cell r="I1485" t="str">
            <v>03/05/2024</v>
          </cell>
          <cell r="J1485">
            <v>67.25</v>
          </cell>
          <cell r="M1485" t="str">
            <v>03/05/2024</v>
          </cell>
          <cell r="N1485">
            <v>44.15</v>
          </cell>
        </row>
        <row r="1486">
          <cell r="E1486" t="str">
            <v>03/06/2024</v>
          </cell>
          <cell r="F1486">
            <v>35.75</v>
          </cell>
          <cell r="I1486" t="str">
            <v>03/06/2024</v>
          </cell>
          <cell r="J1486">
            <v>68.7</v>
          </cell>
          <cell r="M1486" t="str">
            <v>03/06/2024</v>
          </cell>
          <cell r="N1486">
            <v>44.25</v>
          </cell>
        </row>
        <row r="1487">
          <cell r="E1487" t="str">
            <v>03/07/2024</v>
          </cell>
          <cell r="F1487">
            <v>35.75</v>
          </cell>
          <cell r="I1487" t="str">
            <v>03/07/2024</v>
          </cell>
          <cell r="J1487">
            <v>69</v>
          </cell>
          <cell r="M1487" t="str">
            <v>03/07/2024</v>
          </cell>
          <cell r="N1487">
            <v>44.25</v>
          </cell>
        </row>
        <row r="1488">
          <cell r="E1488" t="str">
            <v>03/08/2024</v>
          </cell>
          <cell r="F1488">
            <v>35.75</v>
          </cell>
          <cell r="I1488" t="str">
            <v>03/08/2024</v>
          </cell>
          <cell r="J1488">
            <v>69.5</v>
          </cell>
          <cell r="M1488" t="str">
            <v>03/08/2024</v>
          </cell>
          <cell r="N1488">
            <v>43.75</v>
          </cell>
        </row>
        <row r="1489">
          <cell r="E1489" t="str">
            <v>03/11/2024</v>
          </cell>
          <cell r="F1489">
            <v>35.75</v>
          </cell>
          <cell r="I1489" t="str">
            <v>03/11/2024</v>
          </cell>
          <cell r="J1489">
            <v>68.400000000000006</v>
          </cell>
          <cell r="M1489" t="str">
            <v>03/11/2024</v>
          </cell>
          <cell r="N1489">
            <v>44</v>
          </cell>
        </row>
        <row r="1490">
          <cell r="E1490" t="str">
            <v>03/12/2024</v>
          </cell>
          <cell r="F1490">
            <v>35.75</v>
          </cell>
          <cell r="I1490" t="str">
            <v>03/12/2024</v>
          </cell>
          <cell r="J1490">
            <v>68</v>
          </cell>
          <cell r="M1490" t="str">
            <v>03/12/2024</v>
          </cell>
          <cell r="N1490">
            <v>44</v>
          </cell>
        </row>
        <row r="1491">
          <cell r="E1491" t="str">
            <v>03/13/2024</v>
          </cell>
          <cell r="F1491">
            <v>35.75</v>
          </cell>
          <cell r="I1491" t="str">
            <v>03/13/2024</v>
          </cell>
          <cell r="J1491">
            <v>66</v>
          </cell>
          <cell r="M1491" t="str">
            <v>03/13/2024</v>
          </cell>
          <cell r="N1491">
            <v>44</v>
          </cell>
        </row>
        <row r="1492">
          <cell r="E1492" t="str">
            <v>03/14/2024</v>
          </cell>
          <cell r="F1492">
            <v>35.75</v>
          </cell>
          <cell r="I1492" t="str">
            <v>03/14/2024</v>
          </cell>
          <cell r="J1492">
            <v>65</v>
          </cell>
          <cell r="M1492" t="str">
            <v>03/14/2024</v>
          </cell>
          <cell r="N1492">
            <v>44</v>
          </cell>
        </row>
        <row r="1493">
          <cell r="E1493" t="str">
            <v>03/15/2024</v>
          </cell>
          <cell r="F1493">
            <v>35.75</v>
          </cell>
          <cell r="I1493" t="str">
            <v>03/15/2024</v>
          </cell>
          <cell r="J1493">
            <v>64.5</v>
          </cell>
          <cell r="M1493" t="str">
            <v>03/15/2024</v>
          </cell>
          <cell r="N1493">
            <v>44.55</v>
          </cell>
        </row>
        <row r="1494">
          <cell r="E1494" t="str">
            <v>03/18/2024</v>
          </cell>
          <cell r="F1494">
            <v>36.25</v>
          </cell>
          <cell r="I1494" t="str">
            <v>03/18/2024</v>
          </cell>
          <cell r="J1494">
            <v>65.2</v>
          </cell>
          <cell r="M1494" t="str">
            <v>03/18/2024</v>
          </cell>
          <cell r="N1494">
            <v>44.55</v>
          </cell>
        </row>
        <row r="1495">
          <cell r="E1495" t="str">
            <v>03/19/2024</v>
          </cell>
          <cell r="F1495">
            <v>36.25</v>
          </cell>
          <cell r="I1495" t="str">
            <v>03/19/2024</v>
          </cell>
          <cell r="J1495">
            <v>65.400000000000006</v>
          </cell>
          <cell r="M1495" t="str">
            <v>03/19/2024</v>
          </cell>
          <cell r="N1495">
            <v>44.6</v>
          </cell>
        </row>
        <row r="1496">
          <cell r="E1496" t="str">
            <v>03/20/2024</v>
          </cell>
          <cell r="F1496">
            <v>36.25</v>
          </cell>
          <cell r="I1496" t="str">
            <v>03/20/2024</v>
          </cell>
          <cell r="J1496">
            <v>51</v>
          </cell>
          <cell r="M1496" t="str">
            <v>03/20/2024</v>
          </cell>
          <cell r="N1496">
            <v>45</v>
          </cell>
        </row>
        <row r="1497">
          <cell r="E1497" t="str">
            <v>03/21/2024</v>
          </cell>
          <cell r="F1497">
            <v>36.25</v>
          </cell>
          <cell r="I1497" t="str">
            <v>03/21/2024</v>
          </cell>
          <cell r="J1497">
            <v>56.25</v>
          </cell>
          <cell r="M1497" t="str">
            <v>03/21/2024</v>
          </cell>
          <cell r="N1497">
            <v>45</v>
          </cell>
        </row>
        <row r="1498">
          <cell r="E1498" t="str">
            <v>03/22/2024</v>
          </cell>
          <cell r="F1498">
            <v>36.25</v>
          </cell>
          <cell r="I1498" t="str">
            <v>03/22/2024</v>
          </cell>
          <cell r="J1498">
            <v>54.25</v>
          </cell>
          <cell r="M1498" t="str">
            <v>03/22/2024</v>
          </cell>
          <cell r="N1498">
            <v>45</v>
          </cell>
        </row>
        <row r="1499">
          <cell r="E1499" t="str">
            <v>03/25/2024</v>
          </cell>
          <cell r="F1499">
            <v>35</v>
          </cell>
          <cell r="I1499" t="str">
            <v>03/25/2024</v>
          </cell>
          <cell r="J1499">
            <v>55.4</v>
          </cell>
          <cell r="M1499" t="str">
            <v>03/25/2024</v>
          </cell>
          <cell r="N1499">
            <v>45</v>
          </cell>
        </row>
        <row r="1500">
          <cell r="E1500" t="str">
            <v>03/26/2024</v>
          </cell>
          <cell r="F1500">
            <v>33.75</v>
          </cell>
          <cell r="I1500" t="str">
            <v>03/26/2024</v>
          </cell>
          <cell r="J1500">
            <v>57.5</v>
          </cell>
          <cell r="M1500" t="str">
            <v>03/26/2024</v>
          </cell>
          <cell r="N1500">
            <v>45.75</v>
          </cell>
        </row>
        <row r="1501">
          <cell r="E1501" t="str">
            <v>03/27/2024</v>
          </cell>
          <cell r="F1501">
            <v>33</v>
          </cell>
          <cell r="I1501" t="str">
            <v>03/27/2024</v>
          </cell>
          <cell r="J1501">
            <v>58</v>
          </cell>
          <cell r="M1501" t="str">
            <v>03/27/2024</v>
          </cell>
          <cell r="N1501">
            <v>45.75</v>
          </cell>
        </row>
        <row r="1502">
          <cell r="E1502" t="str">
            <v>03/28/2024</v>
          </cell>
          <cell r="F1502">
            <v>33.75</v>
          </cell>
          <cell r="I1502" t="str">
            <v>03/28/2024</v>
          </cell>
          <cell r="J1502">
            <v>58.35</v>
          </cell>
          <cell r="M1502" t="str">
            <v>03/28/2024</v>
          </cell>
          <cell r="N1502">
            <v>45.75</v>
          </cell>
        </row>
        <row r="1503">
          <cell r="E1503" t="str">
            <v>03/29/2024</v>
          </cell>
          <cell r="F1503">
            <v>33.75</v>
          </cell>
          <cell r="I1503" t="str">
            <v>03/29/2024</v>
          </cell>
          <cell r="J1503">
            <v>59</v>
          </cell>
          <cell r="M1503" t="str">
            <v>03/29/2024</v>
          </cell>
          <cell r="N1503">
            <v>45.75</v>
          </cell>
        </row>
        <row r="1504">
          <cell r="E1504" t="str">
            <v>04/01/2024</v>
          </cell>
          <cell r="F1504">
            <v>33.75</v>
          </cell>
          <cell r="I1504" t="str">
            <v>04/01/2024</v>
          </cell>
          <cell r="J1504">
            <v>59</v>
          </cell>
          <cell r="M1504" t="str">
            <v>04/01/2024</v>
          </cell>
          <cell r="N1504">
            <v>45.75</v>
          </cell>
        </row>
        <row r="1505">
          <cell r="E1505" t="str">
            <v>04/02/2024</v>
          </cell>
          <cell r="F1505">
            <v>33.75</v>
          </cell>
          <cell r="I1505" t="str">
            <v>04/02/2024</v>
          </cell>
          <cell r="J1505">
            <v>59</v>
          </cell>
          <cell r="M1505" t="str">
            <v>04/02/2024</v>
          </cell>
          <cell r="N1505">
            <v>47</v>
          </cell>
        </row>
        <row r="1506">
          <cell r="E1506" t="str">
            <v>04/03/2024</v>
          </cell>
          <cell r="F1506">
            <v>33.75</v>
          </cell>
          <cell r="I1506" t="str">
            <v>04/03/2024</v>
          </cell>
          <cell r="J1506">
            <v>59.3</v>
          </cell>
          <cell r="M1506" t="str">
            <v>04/03/2024</v>
          </cell>
          <cell r="N1506">
            <v>47</v>
          </cell>
        </row>
        <row r="1507">
          <cell r="E1507" t="str">
            <v>04/04/2024</v>
          </cell>
          <cell r="F1507">
            <v>34</v>
          </cell>
          <cell r="I1507" t="str">
            <v>04/04/2024</v>
          </cell>
          <cell r="J1507">
            <v>58.5</v>
          </cell>
          <cell r="M1507" t="str">
            <v>04/04/2024</v>
          </cell>
          <cell r="N1507">
            <v>46.75</v>
          </cell>
        </row>
        <row r="1508">
          <cell r="E1508" t="str">
            <v>04/05/2024</v>
          </cell>
          <cell r="F1508">
            <v>34</v>
          </cell>
          <cell r="I1508" t="str">
            <v>04/05/2024</v>
          </cell>
          <cell r="J1508">
            <v>58</v>
          </cell>
          <cell r="M1508" t="str">
            <v>04/05/2024</v>
          </cell>
          <cell r="N1508">
            <v>46.75</v>
          </cell>
        </row>
        <row r="1509">
          <cell r="E1509" t="str">
            <v>04/08/2024</v>
          </cell>
          <cell r="F1509">
            <v>33.35</v>
          </cell>
          <cell r="I1509" t="str">
            <v>04/08/2024</v>
          </cell>
          <cell r="J1509">
            <v>55</v>
          </cell>
          <cell r="M1509" t="str">
            <v>04/08/2024</v>
          </cell>
          <cell r="N1509">
            <v>46.75</v>
          </cell>
        </row>
        <row r="1510">
          <cell r="E1510" t="str">
            <v>04/09/2024</v>
          </cell>
          <cell r="F1510">
            <v>33.5</v>
          </cell>
          <cell r="I1510" t="str">
            <v>04/09/2024</v>
          </cell>
          <cell r="J1510">
            <v>54.25</v>
          </cell>
          <cell r="M1510" t="str">
            <v>04/09/2024</v>
          </cell>
          <cell r="N1510">
            <v>46.75</v>
          </cell>
        </row>
        <row r="1511">
          <cell r="E1511" t="str">
            <v>04/10/2024</v>
          </cell>
          <cell r="F1511">
            <v>33.25</v>
          </cell>
          <cell r="I1511" t="str">
            <v>04/10/2024</v>
          </cell>
          <cell r="J1511">
            <v>54.8</v>
          </cell>
          <cell r="M1511" t="str">
            <v>04/10/2024</v>
          </cell>
          <cell r="N1511">
            <v>47.5</v>
          </cell>
        </row>
        <row r="1512">
          <cell r="E1512" t="str">
            <v>04/11/2024</v>
          </cell>
          <cell r="F1512">
            <v>32.5</v>
          </cell>
          <cell r="I1512" t="str">
            <v>04/11/2024</v>
          </cell>
          <cell r="J1512">
            <v>52.05</v>
          </cell>
          <cell r="M1512" t="str">
            <v>04/11/2024</v>
          </cell>
          <cell r="N1512">
            <v>47</v>
          </cell>
        </row>
        <row r="1513">
          <cell r="E1513" t="str">
            <v>04/12/2024</v>
          </cell>
          <cell r="F1513">
            <v>32</v>
          </cell>
          <cell r="I1513" t="str">
            <v>04/12/2024</v>
          </cell>
          <cell r="J1513">
            <v>55</v>
          </cell>
          <cell r="M1513" t="str">
            <v>04/12/2024</v>
          </cell>
          <cell r="N1513">
            <v>47.25</v>
          </cell>
        </row>
        <row r="1514">
          <cell r="E1514" t="str">
            <v>04/15/2024</v>
          </cell>
          <cell r="F1514">
            <v>32.15</v>
          </cell>
          <cell r="I1514" t="str">
            <v>04/15/2024</v>
          </cell>
          <cell r="J1514">
            <v>54.87</v>
          </cell>
          <cell r="M1514" t="str">
            <v>04/15/2024</v>
          </cell>
          <cell r="N1514">
            <v>47.3</v>
          </cell>
        </row>
        <row r="1515">
          <cell r="E1515" t="str">
            <v>04/16/2024</v>
          </cell>
          <cell r="F1515">
            <v>32.25</v>
          </cell>
          <cell r="I1515" t="str">
            <v>04/16/2024</v>
          </cell>
          <cell r="J1515">
            <v>53</v>
          </cell>
          <cell r="M1515" t="str">
            <v>04/16/2024</v>
          </cell>
          <cell r="N1515">
            <v>47</v>
          </cell>
        </row>
        <row r="1516">
          <cell r="E1516" t="str">
            <v>04/17/2024</v>
          </cell>
          <cell r="F1516">
            <v>33.25</v>
          </cell>
          <cell r="I1516" t="str">
            <v>04/17/2024</v>
          </cell>
          <cell r="J1516">
            <v>54.25</v>
          </cell>
          <cell r="M1516" t="str">
            <v>04/17/2024</v>
          </cell>
          <cell r="N1516">
            <v>46.85</v>
          </cell>
        </row>
        <row r="1517">
          <cell r="E1517" t="str">
            <v>04/18/2024</v>
          </cell>
          <cell r="F1517">
            <v>33</v>
          </cell>
          <cell r="I1517" t="str">
            <v>04/18/2024</v>
          </cell>
          <cell r="J1517">
            <v>55.2</v>
          </cell>
          <cell r="M1517" t="str">
            <v>04/18/2024</v>
          </cell>
          <cell r="N1517">
            <v>46.85</v>
          </cell>
        </row>
        <row r="1518">
          <cell r="E1518" t="str">
            <v>04/19/2024</v>
          </cell>
          <cell r="F1518">
            <v>33</v>
          </cell>
          <cell r="I1518" t="str">
            <v>04/19/2024</v>
          </cell>
          <cell r="J1518">
            <v>55.75</v>
          </cell>
          <cell r="M1518" t="str">
            <v>04/19/2024</v>
          </cell>
          <cell r="N1518">
            <v>46.85</v>
          </cell>
        </row>
        <row r="1519">
          <cell r="E1519" t="str">
            <v>04/22/2024</v>
          </cell>
          <cell r="F1519">
            <v>33.25</v>
          </cell>
          <cell r="I1519" t="str">
            <v>04/22/2024</v>
          </cell>
          <cell r="J1519">
            <v>55.5</v>
          </cell>
          <cell r="M1519" t="str">
            <v>04/22/2024</v>
          </cell>
          <cell r="N1519">
            <v>46.75</v>
          </cell>
        </row>
        <row r="1520">
          <cell r="E1520" t="str">
            <v>04/23/2024</v>
          </cell>
          <cell r="F1520">
            <v>33.25</v>
          </cell>
          <cell r="I1520" t="str">
            <v>04/23/2024</v>
          </cell>
          <cell r="J1520">
            <v>56</v>
          </cell>
          <cell r="M1520" t="str">
            <v>04/23/2024</v>
          </cell>
          <cell r="N1520">
            <v>46.75</v>
          </cell>
        </row>
        <row r="1521">
          <cell r="E1521" t="str">
            <v>04/24/2024</v>
          </cell>
          <cell r="F1521">
            <v>33.5</v>
          </cell>
          <cell r="I1521" t="str">
            <v>04/24/2024</v>
          </cell>
          <cell r="J1521">
            <v>55.9</v>
          </cell>
          <cell r="M1521" t="str">
            <v>04/24/2024</v>
          </cell>
          <cell r="N1521">
            <v>46.75</v>
          </cell>
        </row>
        <row r="1522">
          <cell r="E1522" t="str">
            <v>04/25/2024</v>
          </cell>
          <cell r="F1522">
            <v>33.5</v>
          </cell>
          <cell r="I1522" t="str">
            <v>04/25/2024</v>
          </cell>
          <cell r="J1522">
            <v>55.9</v>
          </cell>
          <cell r="M1522" t="str">
            <v>04/25/2024</v>
          </cell>
          <cell r="N1522">
            <v>46.5</v>
          </cell>
        </row>
        <row r="1523">
          <cell r="E1523" t="str">
            <v>04/26/2024</v>
          </cell>
          <cell r="F1523">
            <v>34</v>
          </cell>
          <cell r="I1523" t="str">
            <v>04/26/2024</v>
          </cell>
          <cell r="J1523">
            <v>55.75</v>
          </cell>
          <cell r="M1523" t="str">
            <v>04/26/2024</v>
          </cell>
          <cell r="N1523">
            <v>46.5</v>
          </cell>
        </row>
        <row r="1524">
          <cell r="E1524" t="str">
            <v>04/29/2024</v>
          </cell>
          <cell r="F1524">
            <v>34.25</v>
          </cell>
          <cell r="I1524" t="str">
            <v>04/29/2024</v>
          </cell>
          <cell r="J1524">
            <v>55.25</v>
          </cell>
          <cell r="M1524" t="str">
            <v>04/29/2024</v>
          </cell>
          <cell r="N1524">
            <v>46.35</v>
          </cell>
        </row>
        <row r="1525">
          <cell r="E1525" t="str">
            <v>04/30/2024</v>
          </cell>
          <cell r="F1525">
            <v>33.75</v>
          </cell>
          <cell r="I1525" t="str">
            <v>04/30/2024</v>
          </cell>
          <cell r="J1525">
            <v>55.25</v>
          </cell>
          <cell r="M1525" t="str">
            <v>04/30/2024</v>
          </cell>
          <cell r="N1525">
            <v>46.5</v>
          </cell>
        </row>
        <row r="1526">
          <cell r="E1526" t="str">
            <v>05/01/2024</v>
          </cell>
          <cell r="F1526">
            <v>34</v>
          </cell>
          <cell r="I1526" t="str">
            <v>05/01/2024</v>
          </cell>
          <cell r="J1526">
            <v>55.5</v>
          </cell>
          <cell r="M1526" t="str">
            <v>05/01/2024</v>
          </cell>
          <cell r="N1526">
            <v>46.5</v>
          </cell>
        </row>
        <row r="1527">
          <cell r="E1527" t="str">
            <v>05/02/2024</v>
          </cell>
          <cell r="F1527">
            <v>34</v>
          </cell>
          <cell r="I1527" t="str">
            <v>05/02/2024</v>
          </cell>
          <cell r="J1527">
            <v>55.05</v>
          </cell>
          <cell r="M1527" t="str">
            <v>05/02/2024</v>
          </cell>
          <cell r="N1527">
            <v>47.3</v>
          </cell>
        </row>
        <row r="1528">
          <cell r="E1528" t="str">
            <v>05/03/2024</v>
          </cell>
          <cell r="F1528">
            <v>34</v>
          </cell>
          <cell r="I1528" t="str">
            <v>05/03/2024</v>
          </cell>
          <cell r="J1528">
            <v>54.75</v>
          </cell>
          <cell r="M1528" t="str">
            <v>05/03/2024</v>
          </cell>
          <cell r="N1528">
            <v>47.3</v>
          </cell>
        </row>
        <row r="1529">
          <cell r="E1529" t="str">
            <v>05/06/2024</v>
          </cell>
          <cell r="F1529">
            <v>34</v>
          </cell>
          <cell r="I1529" t="str">
            <v>05/06/2024</v>
          </cell>
          <cell r="J1529">
            <v>55</v>
          </cell>
          <cell r="M1529" t="str">
            <v>05/06/2024</v>
          </cell>
          <cell r="N1529">
            <v>47.3</v>
          </cell>
        </row>
        <row r="1530">
          <cell r="E1530" t="str">
            <v>05/07/2024</v>
          </cell>
          <cell r="F1530">
            <v>34</v>
          </cell>
          <cell r="I1530" t="str">
            <v>05/07/2024</v>
          </cell>
          <cell r="J1530">
            <v>54.5</v>
          </cell>
          <cell r="M1530" t="str">
            <v>05/07/2024</v>
          </cell>
          <cell r="N1530">
            <v>47.3</v>
          </cell>
        </row>
        <row r="1531">
          <cell r="E1531" t="str">
            <v>05/08/2024</v>
          </cell>
          <cell r="F1531">
            <v>33.85</v>
          </cell>
          <cell r="I1531" t="str">
            <v>05/08/2024</v>
          </cell>
          <cell r="J1531">
            <v>54.5</v>
          </cell>
          <cell r="M1531" t="str">
            <v>05/08/2024</v>
          </cell>
          <cell r="N1531">
            <v>47.3</v>
          </cell>
        </row>
        <row r="1532">
          <cell r="E1532" t="str">
            <v>05/09/2024</v>
          </cell>
          <cell r="F1532">
            <v>33.85</v>
          </cell>
          <cell r="I1532" t="str">
            <v>05/09/2024</v>
          </cell>
          <cell r="J1532">
            <v>55</v>
          </cell>
          <cell r="M1532" t="str">
            <v>05/09/2024</v>
          </cell>
          <cell r="N1532">
            <v>47.4</v>
          </cell>
        </row>
        <row r="1533">
          <cell r="E1533" t="str">
            <v>05/10/2024</v>
          </cell>
          <cell r="F1533">
            <v>33.85</v>
          </cell>
          <cell r="I1533" t="str">
            <v>05/10/2024</v>
          </cell>
          <cell r="J1533">
            <v>55</v>
          </cell>
          <cell r="M1533" t="str">
            <v>05/10/2024</v>
          </cell>
          <cell r="N1533">
            <v>47.4</v>
          </cell>
        </row>
        <row r="1534">
          <cell r="E1534" t="str">
            <v>05/13/2024</v>
          </cell>
          <cell r="F1534">
            <v>33.75</v>
          </cell>
          <cell r="I1534" t="str">
            <v>05/13/2024</v>
          </cell>
          <cell r="J1534">
            <v>54.75</v>
          </cell>
          <cell r="M1534" t="str">
            <v>05/13/2024</v>
          </cell>
          <cell r="N1534">
            <v>47.4</v>
          </cell>
        </row>
        <row r="1535">
          <cell r="E1535" t="str">
            <v>05/14/2024</v>
          </cell>
          <cell r="F1535">
            <v>33.950000000000003</v>
          </cell>
          <cell r="I1535" t="str">
            <v>05/14/2024</v>
          </cell>
          <cell r="J1535">
            <v>56</v>
          </cell>
          <cell r="M1535" t="str">
            <v>05/14/2024</v>
          </cell>
          <cell r="N1535">
            <v>47</v>
          </cell>
        </row>
        <row r="1536">
          <cell r="E1536" t="str">
            <v>05/15/2024</v>
          </cell>
          <cell r="F1536">
            <v>33.950000000000003</v>
          </cell>
          <cell r="I1536" t="str">
            <v>05/15/2024</v>
          </cell>
          <cell r="J1536">
            <v>54.25</v>
          </cell>
          <cell r="M1536" t="str">
            <v>05/15/2024</v>
          </cell>
          <cell r="N1536">
            <v>46.35</v>
          </cell>
        </row>
        <row r="1537">
          <cell r="E1537" t="str">
            <v>05/16/2024</v>
          </cell>
          <cell r="F1537">
            <v>33.950000000000003</v>
          </cell>
          <cell r="I1537" t="str">
            <v>05/16/2024</v>
          </cell>
          <cell r="J1537">
            <v>53.35</v>
          </cell>
          <cell r="M1537" t="str">
            <v>05/16/2024</v>
          </cell>
          <cell r="N1537">
            <v>46.15</v>
          </cell>
        </row>
        <row r="1538">
          <cell r="E1538" t="str">
            <v>05/17/2024</v>
          </cell>
          <cell r="F1538">
            <v>33.950000000000003</v>
          </cell>
          <cell r="I1538" t="str">
            <v>05/17/2024</v>
          </cell>
          <cell r="J1538">
            <v>50</v>
          </cell>
          <cell r="M1538" t="str">
            <v>05/17/2024</v>
          </cell>
          <cell r="N1538">
            <v>46</v>
          </cell>
        </row>
        <row r="1539">
          <cell r="E1539" t="str">
            <v>05/20/2024</v>
          </cell>
          <cell r="F1539">
            <v>33.6</v>
          </cell>
          <cell r="I1539" t="str">
            <v>05/20/2024</v>
          </cell>
          <cell r="J1539">
            <v>46</v>
          </cell>
          <cell r="M1539" t="str">
            <v>05/20/2024</v>
          </cell>
          <cell r="N1539">
            <v>46.1</v>
          </cell>
        </row>
        <row r="1540">
          <cell r="E1540" t="str">
            <v>05/21/2024</v>
          </cell>
          <cell r="F1540">
            <v>33</v>
          </cell>
          <cell r="I1540" t="str">
            <v>05/21/2024</v>
          </cell>
          <cell r="J1540">
            <v>49</v>
          </cell>
          <cell r="M1540" t="str">
            <v>05/21/2024</v>
          </cell>
          <cell r="N1540">
            <v>46.1</v>
          </cell>
        </row>
        <row r="1541">
          <cell r="E1541" t="str">
            <v>05/22/2024</v>
          </cell>
          <cell r="F1541">
            <v>33</v>
          </cell>
          <cell r="I1541" t="str">
            <v>05/22/2024</v>
          </cell>
          <cell r="J1541">
            <v>47.5</v>
          </cell>
          <cell r="M1541" t="str">
            <v>05/22/2024</v>
          </cell>
          <cell r="N1541">
            <v>46.1</v>
          </cell>
        </row>
        <row r="1542">
          <cell r="E1542" t="str">
            <v>05/23/2024</v>
          </cell>
          <cell r="F1542">
            <v>32.5</v>
          </cell>
          <cell r="I1542" t="str">
            <v>05/23/2024</v>
          </cell>
          <cell r="J1542">
            <v>45</v>
          </cell>
          <cell r="M1542" t="str">
            <v>05/23/2024</v>
          </cell>
          <cell r="N1542">
            <v>46.1</v>
          </cell>
        </row>
        <row r="1543">
          <cell r="E1543" t="str">
            <v>05/24/2024</v>
          </cell>
          <cell r="F1543">
            <v>32.5</v>
          </cell>
          <cell r="I1543" t="str">
            <v>05/24/2024</v>
          </cell>
          <cell r="J1543">
            <v>45.25</v>
          </cell>
          <cell r="M1543" t="str">
            <v>05/24/2024</v>
          </cell>
          <cell r="N1543">
            <v>46.1</v>
          </cell>
        </row>
        <row r="1544">
          <cell r="E1544" t="str">
            <v>05/27/2024</v>
          </cell>
          <cell r="F1544">
            <v>32.5</v>
          </cell>
          <cell r="I1544" t="str">
            <v>05/27/2024</v>
          </cell>
          <cell r="J1544">
            <v>44.63</v>
          </cell>
          <cell r="M1544" t="str">
            <v>05/27/2024</v>
          </cell>
          <cell r="N1544">
            <v>46.1</v>
          </cell>
        </row>
        <row r="1545">
          <cell r="E1545" t="str">
            <v>05/28/2024</v>
          </cell>
          <cell r="F1545">
            <v>32.5</v>
          </cell>
          <cell r="I1545" t="str">
            <v>05/28/2024</v>
          </cell>
          <cell r="J1545">
            <v>45.5</v>
          </cell>
          <cell r="M1545" t="str">
            <v>05/28/2024</v>
          </cell>
          <cell r="N1545">
            <v>46</v>
          </cell>
        </row>
        <row r="1546">
          <cell r="E1546" t="str">
            <v>05/29/2024</v>
          </cell>
          <cell r="F1546">
            <v>32.75</v>
          </cell>
          <cell r="I1546" t="str">
            <v>05/29/2024</v>
          </cell>
          <cell r="J1546">
            <v>47.5</v>
          </cell>
          <cell r="M1546" t="str">
            <v>05/29/2024</v>
          </cell>
          <cell r="N1546">
            <v>46</v>
          </cell>
        </row>
        <row r="1547">
          <cell r="E1547" t="str">
            <v>05/30/2024</v>
          </cell>
          <cell r="F1547">
            <v>33</v>
          </cell>
          <cell r="I1547" t="str">
            <v>05/30/2024</v>
          </cell>
          <cell r="J1547">
            <v>49</v>
          </cell>
          <cell r="M1547" t="str">
            <v>05/30/2024</v>
          </cell>
          <cell r="N1547">
            <v>46</v>
          </cell>
        </row>
        <row r="1548">
          <cell r="E1548" t="str">
            <v>05/31/2024</v>
          </cell>
          <cell r="F1548">
            <v>33</v>
          </cell>
          <cell r="I1548" t="str">
            <v>05/31/2024</v>
          </cell>
          <cell r="J1548">
            <v>50</v>
          </cell>
          <cell r="M1548" t="str">
            <v>05/31/2024</v>
          </cell>
          <cell r="N1548">
            <v>46</v>
          </cell>
        </row>
        <row r="1549">
          <cell r="E1549" t="str">
            <v>06/03/2024</v>
          </cell>
          <cell r="F1549">
            <v>33</v>
          </cell>
          <cell r="I1549" t="str">
            <v>06/03/2024</v>
          </cell>
          <cell r="J1549">
            <v>50</v>
          </cell>
          <cell r="M1549" t="str">
            <v>06/03/2024</v>
          </cell>
          <cell r="N1549">
            <v>46</v>
          </cell>
        </row>
        <row r="1550">
          <cell r="E1550" t="str">
            <v>06/04/2024</v>
          </cell>
          <cell r="F1550">
            <v>33</v>
          </cell>
          <cell r="I1550" t="str">
            <v>06/04/2024</v>
          </cell>
          <cell r="J1550">
            <v>55.5</v>
          </cell>
          <cell r="M1550" t="str">
            <v>06/04/2024</v>
          </cell>
          <cell r="N1550">
            <v>45.5</v>
          </cell>
        </row>
        <row r="1551">
          <cell r="E1551" t="str">
            <v>06/05/2024</v>
          </cell>
          <cell r="F1551">
            <v>33</v>
          </cell>
          <cell r="I1551" t="str">
            <v>06/05/2024</v>
          </cell>
          <cell r="J1551">
            <v>56</v>
          </cell>
          <cell r="M1551" t="str">
            <v>06/05/2024</v>
          </cell>
          <cell r="N1551">
            <v>45.25</v>
          </cell>
        </row>
        <row r="1552">
          <cell r="E1552" t="str">
            <v>06/06/2024</v>
          </cell>
          <cell r="F1552">
            <v>33.1</v>
          </cell>
          <cell r="I1552" t="str">
            <v>06/06/2024</v>
          </cell>
          <cell r="J1552">
            <v>54</v>
          </cell>
          <cell r="M1552" t="str">
            <v>06/06/2024</v>
          </cell>
          <cell r="N1552">
            <v>45.25</v>
          </cell>
        </row>
        <row r="1553">
          <cell r="E1553" t="str">
            <v>06/07/2024</v>
          </cell>
          <cell r="F1553">
            <v>33.25</v>
          </cell>
          <cell r="I1553" t="str">
            <v>06/07/2024</v>
          </cell>
          <cell r="J1553">
            <v>52.75</v>
          </cell>
          <cell r="M1553" t="str">
            <v>06/07/2024</v>
          </cell>
          <cell r="N1553">
            <v>45</v>
          </cell>
        </row>
        <row r="1554">
          <cell r="E1554" t="str">
            <v>06/10/2024</v>
          </cell>
          <cell r="F1554">
            <v>33.25</v>
          </cell>
          <cell r="I1554" t="str">
            <v>06/10/2024</v>
          </cell>
          <cell r="J1554">
            <v>51</v>
          </cell>
          <cell r="M1554" t="str">
            <v>06/10/2024</v>
          </cell>
          <cell r="N1554">
            <v>45</v>
          </cell>
        </row>
        <row r="1555">
          <cell r="E1555" t="str">
            <v>06/11/2024</v>
          </cell>
          <cell r="F1555">
            <v>33.25</v>
          </cell>
          <cell r="I1555" t="str">
            <v>06/11/2024</v>
          </cell>
          <cell r="J1555">
            <v>51</v>
          </cell>
          <cell r="M1555" t="str">
            <v>06/11/2024</v>
          </cell>
          <cell r="N1555">
            <v>44.4</v>
          </cell>
        </row>
        <row r="1556">
          <cell r="E1556" t="str">
            <v>06/12/2024</v>
          </cell>
          <cell r="F1556">
            <v>33.25</v>
          </cell>
          <cell r="I1556" t="str">
            <v>06/12/2024</v>
          </cell>
          <cell r="J1556">
            <v>52.25</v>
          </cell>
          <cell r="M1556" t="str">
            <v>06/12/2024</v>
          </cell>
          <cell r="N1556">
            <v>44.25</v>
          </cell>
        </row>
        <row r="1557">
          <cell r="E1557" t="str">
            <v>06/13/2024</v>
          </cell>
          <cell r="F1557">
            <v>33.6</v>
          </cell>
          <cell r="I1557" t="str">
            <v>06/13/2024</v>
          </cell>
          <cell r="J1557">
            <v>52</v>
          </cell>
          <cell r="M1557" t="str">
            <v>06/13/2024</v>
          </cell>
          <cell r="N1557">
            <v>45</v>
          </cell>
        </row>
        <row r="1558">
          <cell r="E1558" t="str">
            <v>06/14/2024</v>
          </cell>
          <cell r="F1558">
            <v>33.75</v>
          </cell>
          <cell r="I1558" t="str">
            <v>06/14/2024</v>
          </cell>
          <cell r="J1558">
            <v>50</v>
          </cell>
          <cell r="M1558" t="str">
            <v>06/14/2024</v>
          </cell>
          <cell r="N1558">
            <v>44.5</v>
          </cell>
        </row>
        <row r="1559">
          <cell r="E1559" t="str">
            <v>06/17/2024</v>
          </cell>
          <cell r="F1559">
            <v>33.75</v>
          </cell>
          <cell r="I1559" t="str">
            <v>06/17/2024</v>
          </cell>
          <cell r="J1559">
            <v>50</v>
          </cell>
          <cell r="M1559" t="str">
            <v>06/17/2024</v>
          </cell>
          <cell r="N1559">
            <v>44.5</v>
          </cell>
        </row>
        <row r="1560">
          <cell r="E1560" t="str">
            <v>06/18/2024</v>
          </cell>
          <cell r="F1560">
            <v>34.25</v>
          </cell>
          <cell r="I1560" t="str">
            <v>06/18/2024</v>
          </cell>
          <cell r="J1560">
            <v>50</v>
          </cell>
          <cell r="M1560" t="str">
            <v>06/18/2024</v>
          </cell>
          <cell r="N1560">
            <v>45.25</v>
          </cell>
        </row>
        <row r="1561">
          <cell r="E1561" t="str">
            <v>06/19/2024</v>
          </cell>
          <cell r="F1561">
            <v>34.25</v>
          </cell>
          <cell r="I1561" t="str">
            <v>06/19/2024</v>
          </cell>
          <cell r="J1561">
            <v>49</v>
          </cell>
          <cell r="M1561" t="str">
            <v>06/19/2024</v>
          </cell>
          <cell r="N1561">
            <v>45.15</v>
          </cell>
        </row>
        <row r="1562">
          <cell r="E1562" t="str">
            <v>06/20/2024</v>
          </cell>
          <cell r="F1562">
            <v>34.25</v>
          </cell>
          <cell r="I1562" t="str">
            <v>06/20/2024</v>
          </cell>
          <cell r="J1562">
            <v>49</v>
          </cell>
          <cell r="M1562" t="str">
            <v>06/20/2024</v>
          </cell>
          <cell r="N1562">
            <v>45.15</v>
          </cell>
        </row>
        <row r="1563">
          <cell r="E1563" t="str">
            <v>06/21/2024</v>
          </cell>
          <cell r="F1563">
            <v>34</v>
          </cell>
          <cell r="I1563" t="str">
            <v>06/21/2024</v>
          </cell>
          <cell r="J1563">
            <v>51.25</v>
          </cell>
          <cell r="M1563" t="str">
            <v>06/21/2024</v>
          </cell>
          <cell r="N1563">
            <v>45.15</v>
          </cell>
        </row>
        <row r="1564">
          <cell r="E1564" t="str">
            <v>06/24/2024</v>
          </cell>
          <cell r="F1564">
            <v>34.25</v>
          </cell>
          <cell r="I1564" t="str">
            <v>06/24/2024</v>
          </cell>
          <cell r="J1564">
            <v>51.25</v>
          </cell>
          <cell r="M1564" t="str">
            <v>06/24/2024</v>
          </cell>
          <cell r="N1564">
            <v>45</v>
          </cell>
        </row>
        <row r="1565">
          <cell r="E1565" t="str">
            <v>06/25/2024</v>
          </cell>
          <cell r="F1565">
            <v>34.25</v>
          </cell>
          <cell r="I1565" t="str">
            <v>06/25/2024</v>
          </cell>
          <cell r="J1565">
            <v>50.55</v>
          </cell>
          <cell r="M1565" t="str">
            <v>06/25/2024</v>
          </cell>
          <cell r="N1565">
            <v>45</v>
          </cell>
        </row>
        <row r="1566">
          <cell r="E1566" t="str">
            <v>06/26/2024</v>
          </cell>
          <cell r="F1566">
            <v>34.25</v>
          </cell>
          <cell r="I1566" t="str">
            <v>06/26/2024</v>
          </cell>
          <cell r="J1566">
            <v>50.5</v>
          </cell>
          <cell r="M1566" t="str">
            <v>06/26/2024</v>
          </cell>
          <cell r="N1566">
            <v>45</v>
          </cell>
        </row>
        <row r="1567">
          <cell r="E1567" t="str">
            <v>06/27/2024</v>
          </cell>
          <cell r="F1567">
            <v>34.25</v>
          </cell>
          <cell r="I1567" t="str">
            <v>06/27/2024</v>
          </cell>
          <cell r="J1567">
            <v>50.5</v>
          </cell>
          <cell r="M1567" t="str">
            <v>06/27/2024</v>
          </cell>
          <cell r="N1567">
            <v>45.5</v>
          </cell>
        </row>
        <row r="1568">
          <cell r="E1568" t="str">
            <v>06/28/2024</v>
          </cell>
          <cell r="F1568">
            <v>34.25</v>
          </cell>
          <cell r="I1568" t="str">
            <v>06/28/2024</v>
          </cell>
          <cell r="J1568">
            <v>50.5</v>
          </cell>
          <cell r="M1568" t="str">
            <v>06/28/2024</v>
          </cell>
          <cell r="N1568">
            <v>45.5</v>
          </cell>
        </row>
        <row r="1569">
          <cell r="E1569" t="str">
            <v>07/01/2024</v>
          </cell>
          <cell r="F1569">
            <v>33.75</v>
          </cell>
          <cell r="I1569" t="str">
            <v>07/01/2024</v>
          </cell>
          <cell r="J1569">
            <v>51.5</v>
          </cell>
          <cell r="M1569" t="str">
            <v>07/01/2024</v>
          </cell>
          <cell r="N1569">
            <v>46.25</v>
          </cell>
        </row>
        <row r="1570">
          <cell r="E1570" t="str">
            <v>07/02/2024</v>
          </cell>
          <cell r="F1570">
            <v>33.25</v>
          </cell>
          <cell r="I1570" t="str">
            <v>07/02/2024</v>
          </cell>
          <cell r="J1570">
            <v>50</v>
          </cell>
          <cell r="M1570" t="str">
            <v>07/02/2024</v>
          </cell>
          <cell r="N1570">
            <v>46.25</v>
          </cell>
        </row>
        <row r="1571">
          <cell r="E1571" t="str">
            <v>07/03/2024</v>
          </cell>
          <cell r="F1571">
            <v>33.4</v>
          </cell>
          <cell r="I1571" t="str">
            <v>07/03/2024</v>
          </cell>
          <cell r="J1571">
            <v>51</v>
          </cell>
          <cell r="M1571" t="str">
            <v>07/03/2024</v>
          </cell>
          <cell r="N1571">
            <v>46.5</v>
          </cell>
        </row>
        <row r="1572">
          <cell r="E1572" t="str">
            <v>07/04/2024</v>
          </cell>
          <cell r="F1572">
            <v>33.5</v>
          </cell>
          <cell r="I1572" t="str">
            <v>07/04/2024</v>
          </cell>
          <cell r="J1572">
            <v>52.25</v>
          </cell>
          <cell r="M1572" t="str">
            <v>07/04/2024</v>
          </cell>
          <cell r="N1572">
            <v>46.75</v>
          </cell>
        </row>
        <row r="1573">
          <cell r="E1573" t="str">
            <v>07/05/2024</v>
          </cell>
          <cell r="F1573">
            <v>33.5</v>
          </cell>
          <cell r="I1573" t="str">
            <v>07/05/2024</v>
          </cell>
          <cell r="J1573">
            <v>51.5</v>
          </cell>
          <cell r="M1573" t="str">
            <v>07/05/2024</v>
          </cell>
          <cell r="N1573">
            <v>47</v>
          </cell>
        </row>
        <row r="1574">
          <cell r="E1574" t="str">
            <v>07/08/2024</v>
          </cell>
          <cell r="F1574">
            <v>33.75</v>
          </cell>
          <cell r="I1574" t="str">
            <v>07/08/2024</v>
          </cell>
          <cell r="J1574">
            <v>52.75</v>
          </cell>
          <cell r="M1574" t="str">
            <v>07/08/2024</v>
          </cell>
          <cell r="N1574">
            <v>47.5</v>
          </cell>
        </row>
        <row r="1575">
          <cell r="E1575" t="str">
            <v>07/09/2024</v>
          </cell>
          <cell r="F1575">
            <v>34.25</v>
          </cell>
          <cell r="I1575" t="str">
            <v>07/09/2024</v>
          </cell>
          <cell r="J1575">
            <v>52.65</v>
          </cell>
          <cell r="M1575" t="str">
            <v>07/09/2024</v>
          </cell>
          <cell r="N1575">
            <v>47.75</v>
          </cell>
        </row>
        <row r="1576">
          <cell r="E1576" t="str">
            <v>07/10/2024</v>
          </cell>
          <cell r="F1576">
            <v>34.15</v>
          </cell>
          <cell r="I1576" t="str">
            <v>07/10/2024</v>
          </cell>
          <cell r="J1576">
            <v>53.2</v>
          </cell>
          <cell r="M1576" t="str">
            <v>07/10/2024</v>
          </cell>
          <cell r="N1576">
            <v>47.5</v>
          </cell>
        </row>
        <row r="1577">
          <cell r="E1577" t="str">
            <v>07/11/2024</v>
          </cell>
          <cell r="F1577">
            <v>34.75</v>
          </cell>
          <cell r="I1577" t="str">
            <v>07/11/2024</v>
          </cell>
          <cell r="J1577">
            <v>53</v>
          </cell>
          <cell r="M1577" t="str">
            <v>07/11/2024</v>
          </cell>
          <cell r="N1577">
            <v>47.25</v>
          </cell>
        </row>
        <row r="1578">
          <cell r="E1578" t="str">
            <v>07/12/2024</v>
          </cell>
          <cell r="F1578">
            <v>34.75</v>
          </cell>
          <cell r="I1578" t="str">
            <v>07/12/2024</v>
          </cell>
          <cell r="J1578">
            <v>53</v>
          </cell>
          <cell r="M1578" t="str">
            <v>07/12/2024</v>
          </cell>
          <cell r="N1578">
            <v>47.25</v>
          </cell>
        </row>
        <row r="1579">
          <cell r="E1579" t="str">
            <v>07/15/2024</v>
          </cell>
          <cell r="F1579">
            <v>34.25</v>
          </cell>
          <cell r="I1579" t="str">
            <v>07/15/2024</v>
          </cell>
          <cell r="J1579">
            <v>54</v>
          </cell>
          <cell r="M1579" t="str">
            <v>07/15/2024</v>
          </cell>
          <cell r="N1579">
            <v>46.5</v>
          </cell>
        </row>
        <row r="1580">
          <cell r="E1580" t="str">
            <v>07/16/2024</v>
          </cell>
          <cell r="F1580">
            <v>34.25</v>
          </cell>
          <cell r="I1580" t="str">
            <v>07/16/2024</v>
          </cell>
          <cell r="J1580">
            <v>53.85</v>
          </cell>
          <cell r="M1580" t="str">
            <v>07/16/2024</v>
          </cell>
          <cell r="N1580">
            <v>45.75</v>
          </cell>
        </row>
        <row r="1581">
          <cell r="E1581" t="str">
            <v>07/17/2024</v>
          </cell>
          <cell r="F1581">
            <v>34.299999999999997</v>
          </cell>
          <cell r="I1581" t="str">
            <v>07/17/2024</v>
          </cell>
          <cell r="J1581">
            <v>54.75</v>
          </cell>
          <cell r="M1581" t="str">
            <v>07/17/2024</v>
          </cell>
          <cell r="N1581">
            <v>46</v>
          </cell>
        </row>
        <row r="1582">
          <cell r="E1582" t="str">
            <v>07/18/2024</v>
          </cell>
          <cell r="F1582">
            <v>34.25</v>
          </cell>
          <cell r="I1582" t="str">
            <v>07/18/2024</v>
          </cell>
          <cell r="J1582">
            <v>52.75</v>
          </cell>
          <cell r="M1582" t="str">
            <v>07/18/2024</v>
          </cell>
          <cell r="N1582">
            <v>45.75</v>
          </cell>
        </row>
        <row r="1583">
          <cell r="E1583" t="str">
            <v>07/19/2024</v>
          </cell>
          <cell r="F1583">
            <v>34.25</v>
          </cell>
          <cell r="I1583" t="str">
            <v>07/19/2024</v>
          </cell>
          <cell r="J1583">
            <v>53</v>
          </cell>
          <cell r="M1583" t="str">
            <v>07/19/2024</v>
          </cell>
          <cell r="N1583">
            <v>45.75</v>
          </cell>
        </row>
        <row r="1584">
          <cell r="E1584" t="str">
            <v>07/22/2024</v>
          </cell>
          <cell r="F1584">
            <v>34</v>
          </cell>
          <cell r="I1584" t="str">
            <v>07/22/2024</v>
          </cell>
          <cell r="J1584">
            <v>52.5</v>
          </cell>
          <cell r="M1584" t="str">
            <v>07/22/2024</v>
          </cell>
          <cell r="N1584">
            <v>45.75</v>
          </cell>
        </row>
        <row r="1585">
          <cell r="E1585" t="str">
            <v>07/23/2024</v>
          </cell>
          <cell r="F1585">
            <v>34</v>
          </cell>
          <cell r="I1585" t="str">
            <v>07/23/2024</v>
          </cell>
          <cell r="J1585">
            <v>51.75</v>
          </cell>
          <cell r="M1585" t="str">
            <v>07/23/2024</v>
          </cell>
          <cell r="N1585">
            <v>45.25</v>
          </cell>
        </row>
        <row r="1586">
          <cell r="E1586" t="str">
            <v>07/24/2024</v>
          </cell>
          <cell r="F1586">
            <v>34</v>
          </cell>
          <cell r="I1586" t="str">
            <v>07/24/2024</v>
          </cell>
          <cell r="J1586">
            <v>51.75</v>
          </cell>
          <cell r="M1586" t="str">
            <v>07/24/2024</v>
          </cell>
          <cell r="N1586">
            <v>45.25</v>
          </cell>
        </row>
        <row r="1587">
          <cell r="E1587" t="str">
            <v>07/25/2024</v>
          </cell>
          <cell r="F1587">
            <v>34</v>
          </cell>
          <cell r="I1587" t="str">
            <v>07/25/2024</v>
          </cell>
          <cell r="J1587">
            <v>50.75</v>
          </cell>
          <cell r="M1587" t="str">
            <v>07/25/2024</v>
          </cell>
          <cell r="N1587">
            <v>45.25</v>
          </cell>
        </row>
        <row r="1588">
          <cell r="E1588" t="str">
            <v>07/26/2024</v>
          </cell>
          <cell r="F1588">
            <v>33.799999999999997</v>
          </cell>
          <cell r="I1588" t="str">
            <v>07/26/2024</v>
          </cell>
          <cell r="J1588">
            <v>51</v>
          </cell>
          <cell r="M1588" t="str">
            <v>07/26/2024</v>
          </cell>
          <cell r="N1588">
            <v>45.25</v>
          </cell>
        </row>
        <row r="1589">
          <cell r="E1589" t="str">
            <v>07/29/2024</v>
          </cell>
          <cell r="F1589">
            <v>33.799999999999997</v>
          </cell>
          <cell r="I1589" t="str">
            <v>07/29/2024</v>
          </cell>
          <cell r="J1589">
            <v>51.5</v>
          </cell>
          <cell r="M1589" t="str">
            <v>07/29/2024</v>
          </cell>
          <cell r="N1589">
            <v>44.75</v>
          </cell>
        </row>
        <row r="1590">
          <cell r="E1590" t="str">
            <v>07/30/2024</v>
          </cell>
          <cell r="F1590">
            <v>33.799999999999997</v>
          </cell>
          <cell r="I1590" t="str">
            <v>07/30/2024</v>
          </cell>
          <cell r="J1590">
            <v>52.75</v>
          </cell>
          <cell r="M1590" t="str">
            <v>07/30/2024</v>
          </cell>
          <cell r="N1590">
            <v>44.75</v>
          </cell>
        </row>
        <row r="1591">
          <cell r="E1591" t="str">
            <v>07/31/2024</v>
          </cell>
          <cell r="F1591">
            <v>34.25</v>
          </cell>
          <cell r="I1591" t="str">
            <v>07/31/2024</v>
          </cell>
          <cell r="J1591">
            <v>52.5</v>
          </cell>
          <cell r="M1591" t="str">
            <v>07/31/2024</v>
          </cell>
          <cell r="N1591">
            <v>44.75</v>
          </cell>
        </row>
        <row r="1592">
          <cell r="E1592" t="str">
            <v>08/01/2024</v>
          </cell>
          <cell r="F1592">
            <v>34.5</v>
          </cell>
          <cell r="I1592" t="str">
            <v>08/01/2024</v>
          </cell>
          <cell r="J1592">
            <v>52.95</v>
          </cell>
          <cell r="M1592" t="str">
            <v>08/01/2024</v>
          </cell>
          <cell r="N1592">
            <v>44.75</v>
          </cell>
        </row>
        <row r="1593">
          <cell r="E1593" t="str">
            <v>08/02/2024</v>
          </cell>
          <cell r="F1593">
            <v>34.5</v>
          </cell>
          <cell r="I1593" t="str">
            <v>08/02/2024</v>
          </cell>
          <cell r="J1593">
            <v>53.65</v>
          </cell>
          <cell r="M1593" t="str">
            <v>08/02/2024</v>
          </cell>
          <cell r="N1593">
            <v>45</v>
          </cell>
        </row>
        <row r="1594">
          <cell r="E1594" t="str">
            <v>08/05/2024</v>
          </cell>
          <cell r="F1594">
            <v>34.35</v>
          </cell>
          <cell r="I1594" t="str">
            <v>08/05/2024</v>
          </cell>
          <cell r="J1594">
            <v>54</v>
          </cell>
          <cell r="M1594" t="str">
            <v>08/05/2024</v>
          </cell>
          <cell r="N1594">
            <v>45</v>
          </cell>
        </row>
        <row r="1595">
          <cell r="E1595" t="str">
            <v>08/06/2024</v>
          </cell>
          <cell r="F1595">
            <v>34.25</v>
          </cell>
          <cell r="I1595" t="str">
            <v>08/06/2024</v>
          </cell>
          <cell r="J1595">
            <v>53.75</v>
          </cell>
          <cell r="M1595" t="str">
            <v>08/06/2024</v>
          </cell>
          <cell r="N1595">
            <v>46</v>
          </cell>
        </row>
        <row r="1596">
          <cell r="E1596" t="str">
            <v>08/07/2024</v>
          </cell>
          <cell r="F1596">
            <v>34.25</v>
          </cell>
          <cell r="I1596" t="str">
            <v>08/07/2024</v>
          </cell>
          <cell r="J1596">
            <v>53.7</v>
          </cell>
          <cell r="M1596" t="str">
            <v>08/07/2024</v>
          </cell>
          <cell r="N1596">
            <v>45.25</v>
          </cell>
        </row>
        <row r="1597">
          <cell r="E1597" t="str">
            <v>08/08/2024</v>
          </cell>
          <cell r="F1597">
            <v>34.25</v>
          </cell>
          <cell r="I1597" t="str">
            <v>08/08/2024</v>
          </cell>
          <cell r="J1597">
            <v>54</v>
          </cell>
          <cell r="M1597" t="str">
            <v>08/08/2024</v>
          </cell>
          <cell r="N1597">
            <v>45.25</v>
          </cell>
        </row>
        <row r="1598">
          <cell r="E1598" t="str">
            <v>08/09/2024</v>
          </cell>
          <cell r="F1598">
            <v>34.25</v>
          </cell>
          <cell r="I1598" t="str">
            <v>08/09/2024</v>
          </cell>
          <cell r="J1598">
            <v>54.25</v>
          </cell>
          <cell r="M1598" t="str">
            <v>08/09/2024</v>
          </cell>
          <cell r="N1598">
            <v>45.5</v>
          </cell>
        </row>
        <row r="1599">
          <cell r="E1599" t="str">
            <v>08/12/2024</v>
          </cell>
          <cell r="F1599">
            <v>34.25</v>
          </cell>
          <cell r="I1599" t="str">
            <v>08/12/2024</v>
          </cell>
          <cell r="J1599">
            <v>54.5</v>
          </cell>
          <cell r="M1599" t="str">
            <v>08/12/2024</v>
          </cell>
          <cell r="N1599">
            <v>45.5</v>
          </cell>
        </row>
        <row r="1600">
          <cell r="E1600" t="str">
            <v>08/13/2024</v>
          </cell>
          <cell r="F1600">
            <v>34.5</v>
          </cell>
          <cell r="I1600" t="str">
            <v>08/13/2024</v>
          </cell>
          <cell r="J1600">
            <v>54.1</v>
          </cell>
          <cell r="M1600" t="str">
            <v>08/13/2024</v>
          </cell>
          <cell r="N1600">
            <v>45.75</v>
          </cell>
        </row>
        <row r="1601">
          <cell r="E1601" t="str">
            <v>08/14/2024</v>
          </cell>
          <cell r="F1601">
            <v>34.5</v>
          </cell>
          <cell r="I1601" t="str">
            <v>08/14/2024</v>
          </cell>
          <cell r="J1601">
            <v>53.5</v>
          </cell>
          <cell r="M1601" t="str">
            <v>08/14/2024</v>
          </cell>
          <cell r="N1601">
            <v>45.75</v>
          </cell>
        </row>
        <row r="1602">
          <cell r="E1602" t="str">
            <v>08/15/2024</v>
          </cell>
          <cell r="F1602">
            <v>34.5</v>
          </cell>
          <cell r="I1602" t="str">
            <v>08/15/2024</v>
          </cell>
          <cell r="J1602">
            <v>53</v>
          </cell>
          <cell r="M1602" t="str">
            <v>08/15/2024</v>
          </cell>
          <cell r="N1602">
            <v>45.5</v>
          </cell>
        </row>
        <row r="1603">
          <cell r="E1603" t="str">
            <v>08/16/2024</v>
          </cell>
          <cell r="F1603">
            <v>34.5</v>
          </cell>
          <cell r="I1603" t="str">
            <v>08/16/2024</v>
          </cell>
          <cell r="J1603">
            <v>54</v>
          </cell>
          <cell r="M1603" t="str">
            <v>08/16/2024</v>
          </cell>
          <cell r="N1603">
            <v>45.5</v>
          </cell>
        </row>
        <row r="1604">
          <cell r="E1604" t="str">
            <v>08/19/2024</v>
          </cell>
          <cell r="F1604">
            <v>34.5</v>
          </cell>
          <cell r="I1604" t="str">
            <v>08/19/2024</v>
          </cell>
          <cell r="J1604">
            <v>56</v>
          </cell>
          <cell r="M1604" t="str">
            <v>08/19/2024</v>
          </cell>
          <cell r="N1604">
            <v>45.3</v>
          </cell>
        </row>
        <row r="1605">
          <cell r="E1605" t="str">
            <v>08/20/2024</v>
          </cell>
          <cell r="F1605">
            <v>34.75</v>
          </cell>
          <cell r="I1605" t="str">
            <v>08/20/2024</v>
          </cell>
          <cell r="J1605">
            <v>60</v>
          </cell>
          <cell r="M1605" t="str">
            <v>08/20/2024</v>
          </cell>
          <cell r="N1605">
            <v>45.25</v>
          </cell>
        </row>
        <row r="1606">
          <cell r="E1606" t="str">
            <v>08/21/2024</v>
          </cell>
          <cell r="F1606">
            <v>34.85</v>
          </cell>
          <cell r="I1606" t="str">
            <v>08/21/2024</v>
          </cell>
          <cell r="J1606">
            <v>59.75</v>
          </cell>
          <cell r="M1606" t="str">
            <v>08/21/2024</v>
          </cell>
          <cell r="N1606">
            <v>45.5</v>
          </cell>
        </row>
        <row r="1607">
          <cell r="E1607" t="str">
            <v>08/22/2024</v>
          </cell>
          <cell r="F1607">
            <v>35.049999999999997</v>
          </cell>
          <cell r="I1607" t="str">
            <v>08/22/2024</v>
          </cell>
          <cell r="J1607">
            <v>60.1</v>
          </cell>
          <cell r="M1607" t="str">
            <v>08/22/2024</v>
          </cell>
          <cell r="N1607">
            <v>45.5</v>
          </cell>
        </row>
        <row r="1608">
          <cell r="E1608" t="str">
            <v>08/23/2024</v>
          </cell>
          <cell r="F1608">
            <v>35.049999999999997</v>
          </cell>
          <cell r="I1608" t="str">
            <v>08/23/2024</v>
          </cell>
          <cell r="J1608">
            <v>60.55</v>
          </cell>
          <cell r="M1608" t="str">
            <v>08/23/2024</v>
          </cell>
          <cell r="N1608">
            <v>45.5</v>
          </cell>
        </row>
        <row r="1609">
          <cell r="E1609" t="str">
            <v>08/26/2024</v>
          </cell>
          <cell r="F1609">
            <v>35.049999999999997</v>
          </cell>
          <cell r="I1609" t="str">
            <v>08/26/2024</v>
          </cell>
          <cell r="J1609">
            <v>61.75</v>
          </cell>
          <cell r="M1609" t="str">
            <v>08/26/2024</v>
          </cell>
          <cell r="N1609">
            <v>45.3</v>
          </cell>
        </row>
        <row r="1610">
          <cell r="E1610" t="str">
            <v>08/27/2024</v>
          </cell>
          <cell r="F1610">
            <v>35.15</v>
          </cell>
          <cell r="I1610" t="str">
            <v>08/27/2024</v>
          </cell>
          <cell r="J1610">
            <v>61</v>
          </cell>
          <cell r="M1610" t="str">
            <v>08/27/2024</v>
          </cell>
          <cell r="N1610">
            <v>45.05</v>
          </cell>
        </row>
        <row r="1611">
          <cell r="E1611" t="str">
            <v>08/28/2024</v>
          </cell>
          <cell r="F1611">
            <v>35.6</v>
          </cell>
          <cell r="I1611" t="str">
            <v>08/28/2024</v>
          </cell>
          <cell r="J1611">
            <v>61.3</v>
          </cell>
          <cell r="M1611" t="str">
            <v>08/28/2024</v>
          </cell>
          <cell r="N1611">
            <v>45.1</v>
          </cell>
        </row>
        <row r="1612">
          <cell r="E1612" t="str">
            <v>08/29/2024</v>
          </cell>
          <cell r="F1612">
            <v>35.35</v>
          </cell>
          <cell r="I1612" t="str">
            <v>08/29/2024</v>
          </cell>
          <cell r="J1612">
            <v>61.6</v>
          </cell>
          <cell r="M1612" t="str">
            <v>08/29/2024</v>
          </cell>
          <cell r="N1612">
            <v>45</v>
          </cell>
        </row>
        <row r="1613">
          <cell r="E1613" t="str">
            <v>08/30/2024</v>
          </cell>
          <cell r="F1613">
            <v>35.35</v>
          </cell>
          <cell r="I1613" t="str">
            <v>08/30/2024</v>
          </cell>
          <cell r="J1613">
            <v>62.5</v>
          </cell>
          <cell r="M1613" t="str">
            <v>08/30/2024</v>
          </cell>
          <cell r="N1613">
            <v>44.5</v>
          </cell>
        </row>
        <row r="1614">
          <cell r="E1614" t="str">
            <v>09/02/2024</v>
          </cell>
          <cell r="F1614">
            <v>35.049999999999997</v>
          </cell>
          <cell r="I1614" t="str">
            <v>09/02/2024</v>
          </cell>
          <cell r="J1614">
            <v>62.25</v>
          </cell>
          <cell r="M1614" t="str">
            <v>09/02/2024</v>
          </cell>
          <cell r="N1614">
            <v>44.5</v>
          </cell>
        </row>
        <row r="1615">
          <cell r="E1615" t="str">
            <v>09/03/2024</v>
          </cell>
          <cell r="F1615">
            <v>35.5</v>
          </cell>
          <cell r="I1615" t="str">
            <v>09/03/2024</v>
          </cell>
          <cell r="J1615">
            <v>61.95</v>
          </cell>
          <cell r="M1615" t="str">
            <v>09/03/2024</v>
          </cell>
          <cell r="N1615">
            <v>44.8</v>
          </cell>
        </row>
        <row r="1616">
          <cell r="E1616" t="str">
            <v>09/04/2024</v>
          </cell>
          <cell r="F1616">
            <v>35.5</v>
          </cell>
          <cell r="I1616" t="str">
            <v>09/04/2024</v>
          </cell>
          <cell r="J1616">
            <v>62.25</v>
          </cell>
          <cell r="M1616" t="str">
            <v>09/04/2024</v>
          </cell>
          <cell r="N1616">
            <v>44.8</v>
          </cell>
        </row>
        <row r="1617">
          <cell r="E1617" t="str">
            <v>09/05/2024</v>
          </cell>
          <cell r="F1617">
            <v>35.4</v>
          </cell>
          <cell r="I1617" t="str">
            <v>09/05/2024</v>
          </cell>
          <cell r="J1617">
            <v>62.25</v>
          </cell>
          <cell r="M1617" t="str">
            <v>09/05/2024</v>
          </cell>
          <cell r="N1617">
            <v>45</v>
          </cell>
        </row>
        <row r="1618">
          <cell r="E1618" t="str">
            <v>09/06/2024</v>
          </cell>
          <cell r="F1618">
            <v>35.4</v>
          </cell>
          <cell r="I1618" t="str">
            <v>09/06/2024</v>
          </cell>
          <cell r="J1618">
            <v>61.65</v>
          </cell>
          <cell r="M1618" t="str">
            <v>09/06/2024</v>
          </cell>
          <cell r="N1618">
            <v>44.5</v>
          </cell>
        </row>
        <row r="1619">
          <cell r="E1619" t="str">
            <v>09/09/2024</v>
          </cell>
          <cell r="F1619">
            <v>35.65</v>
          </cell>
          <cell r="I1619" t="str">
            <v>09/09/2024</v>
          </cell>
          <cell r="J1619">
            <v>61.75</v>
          </cell>
          <cell r="M1619" t="str">
            <v>09/09/2024</v>
          </cell>
          <cell r="N1619">
            <v>44.5</v>
          </cell>
        </row>
        <row r="1620">
          <cell r="E1620" t="str">
            <v>09/10/2024</v>
          </cell>
          <cell r="F1620">
            <v>35.9</v>
          </cell>
          <cell r="I1620" t="str">
            <v>09/10/2024</v>
          </cell>
          <cell r="J1620">
            <v>61.75</v>
          </cell>
          <cell r="M1620" t="str">
            <v>09/10/2024</v>
          </cell>
          <cell r="N1620">
            <v>44</v>
          </cell>
        </row>
        <row r="1621">
          <cell r="E1621" t="str">
            <v>09/11/2024</v>
          </cell>
          <cell r="F1621">
            <v>35.9</v>
          </cell>
          <cell r="I1621" t="str">
            <v>09/11/2024</v>
          </cell>
          <cell r="J1621">
            <v>61.8</v>
          </cell>
          <cell r="M1621" t="str">
            <v>09/11/2024</v>
          </cell>
          <cell r="N1621">
            <v>43.75</v>
          </cell>
        </row>
        <row r="1622">
          <cell r="E1622" t="str">
            <v>09/12/2024</v>
          </cell>
          <cell r="F1622">
            <v>36.4</v>
          </cell>
          <cell r="I1622" t="str">
            <v>09/12/2024</v>
          </cell>
          <cell r="J1622">
            <v>61.85</v>
          </cell>
          <cell r="M1622" t="str">
            <v>09/12/2024</v>
          </cell>
          <cell r="N1622">
            <v>43.75</v>
          </cell>
        </row>
        <row r="1623">
          <cell r="E1623" t="str">
            <v>09/13/2024</v>
          </cell>
          <cell r="F1623">
            <v>36.4</v>
          </cell>
          <cell r="I1623" t="str">
            <v>09/13/2024</v>
          </cell>
          <cell r="J1623">
            <v>61.8</v>
          </cell>
          <cell r="M1623" t="str">
            <v>09/13/2024</v>
          </cell>
          <cell r="N1623">
            <v>43.75</v>
          </cell>
        </row>
        <row r="1624">
          <cell r="E1624" t="str">
            <v>09/16/2024</v>
          </cell>
          <cell r="F1624">
            <v>36.4</v>
          </cell>
          <cell r="I1624" t="str">
            <v>09/16/2024</v>
          </cell>
          <cell r="J1624">
            <v>61.25</v>
          </cell>
          <cell r="M1624" t="str">
            <v>09/16/2024</v>
          </cell>
          <cell r="N1624">
            <v>43.75</v>
          </cell>
        </row>
        <row r="1625">
          <cell r="E1625" t="str">
            <v>09/17/2024</v>
          </cell>
          <cell r="F1625">
            <v>36.4</v>
          </cell>
          <cell r="I1625" t="str">
            <v>09/17/2024</v>
          </cell>
          <cell r="J1625">
            <v>61.25</v>
          </cell>
          <cell r="M1625" t="str">
            <v>09/17/2024</v>
          </cell>
          <cell r="N1625">
            <v>43.75</v>
          </cell>
        </row>
        <row r="1626">
          <cell r="E1626" t="str">
            <v>09/18/2024</v>
          </cell>
          <cell r="F1626">
            <v>37.299999999999997</v>
          </cell>
          <cell r="I1626" t="str">
            <v>09/18/2024</v>
          </cell>
          <cell r="J1626">
            <v>61.5</v>
          </cell>
          <cell r="M1626" t="str">
            <v>09/18/2024</v>
          </cell>
          <cell r="N1626">
            <v>43.75</v>
          </cell>
        </row>
        <row r="1627">
          <cell r="E1627" t="str">
            <v>09/19/2024</v>
          </cell>
          <cell r="F1627">
            <v>37.200000000000003</v>
          </cell>
          <cell r="I1627" t="str">
            <v>09/19/2024</v>
          </cell>
          <cell r="J1627">
            <v>62</v>
          </cell>
          <cell r="M1627" t="str">
            <v>09/19/2024</v>
          </cell>
          <cell r="N1627">
            <v>43.6</v>
          </cell>
        </row>
        <row r="1628">
          <cell r="E1628" t="str">
            <v>09/20/2024</v>
          </cell>
          <cell r="F1628">
            <v>36.9</v>
          </cell>
          <cell r="I1628" t="str">
            <v>09/20/2024</v>
          </cell>
          <cell r="J1628">
            <v>62.1</v>
          </cell>
          <cell r="M1628" t="str">
            <v>09/20/2024</v>
          </cell>
          <cell r="N1628">
            <v>42.75</v>
          </cell>
        </row>
        <row r="1629">
          <cell r="E1629" t="str">
            <v>09/23/2024</v>
          </cell>
          <cell r="F1629">
            <v>36.6</v>
          </cell>
          <cell r="I1629" t="str">
            <v>09/23/2024</v>
          </cell>
          <cell r="J1629">
            <v>61.9</v>
          </cell>
          <cell r="M1629" t="str">
            <v>09/23/2024</v>
          </cell>
          <cell r="N1629">
            <v>42</v>
          </cell>
        </row>
        <row r="1630">
          <cell r="E1630" t="str">
            <v>09/24/2024</v>
          </cell>
          <cell r="F1630">
            <v>36.6</v>
          </cell>
          <cell r="I1630" t="str">
            <v>09/24/2024</v>
          </cell>
          <cell r="J1630">
            <v>62.2</v>
          </cell>
          <cell r="M1630" t="str">
            <v>09/24/2024</v>
          </cell>
          <cell r="N1630">
            <v>40.25</v>
          </cell>
        </row>
        <row r="1631">
          <cell r="E1631" t="str">
            <v>09/25/2024</v>
          </cell>
          <cell r="F1631">
            <v>36.6</v>
          </cell>
          <cell r="I1631" t="str">
            <v>09/25/2024</v>
          </cell>
          <cell r="J1631">
            <v>62.5</v>
          </cell>
          <cell r="M1631" t="str">
            <v>09/25/2024</v>
          </cell>
          <cell r="N1631">
            <v>40.25</v>
          </cell>
        </row>
        <row r="1632">
          <cell r="E1632" t="str">
            <v>09/26/2024</v>
          </cell>
          <cell r="F1632">
            <v>37</v>
          </cell>
          <cell r="I1632" t="str">
            <v>09/26/2024</v>
          </cell>
          <cell r="J1632">
            <v>62.4</v>
          </cell>
          <cell r="M1632" t="str">
            <v>09/26/2024</v>
          </cell>
          <cell r="N1632">
            <v>40.75</v>
          </cell>
        </row>
        <row r="1633">
          <cell r="E1633" t="str">
            <v>09/27/2024</v>
          </cell>
          <cell r="F1633">
            <v>37</v>
          </cell>
          <cell r="I1633" t="str">
            <v>09/27/2024</v>
          </cell>
          <cell r="J1633">
            <v>62.6</v>
          </cell>
          <cell r="M1633" t="str">
            <v>09/27/2024</v>
          </cell>
          <cell r="N1633">
            <v>41.5</v>
          </cell>
        </row>
        <row r="1634">
          <cell r="E1634" t="str">
            <v>09/30/2024</v>
          </cell>
          <cell r="F1634">
            <v>36.25</v>
          </cell>
          <cell r="I1634" t="str">
            <v>09/30/2024</v>
          </cell>
          <cell r="J1634">
            <v>62.15</v>
          </cell>
          <cell r="M1634" t="str">
            <v>09/30/2024</v>
          </cell>
          <cell r="N1634">
            <v>41.5</v>
          </cell>
        </row>
        <row r="1635">
          <cell r="E1635" t="str">
            <v>10/01/2024</v>
          </cell>
          <cell r="F1635">
            <v>37</v>
          </cell>
          <cell r="I1635" t="str">
            <v>10/01/2024</v>
          </cell>
          <cell r="J1635">
            <v>62.7</v>
          </cell>
          <cell r="M1635" t="str">
            <v>10/01/2024</v>
          </cell>
          <cell r="N1635">
            <v>41.5</v>
          </cell>
        </row>
        <row r="1636">
          <cell r="E1636" t="str">
            <v>10/02/2024</v>
          </cell>
          <cell r="F1636">
            <v>36.25</v>
          </cell>
          <cell r="I1636" t="str">
            <v>10/02/2024</v>
          </cell>
          <cell r="J1636">
            <v>62.95</v>
          </cell>
          <cell r="M1636" t="str">
            <v>10/02/2024</v>
          </cell>
          <cell r="N1636">
            <v>41.5</v>
          </cell>
        </row>
        <row r="1637">
          <cell r="E1637" t="str">
            <v>10/03/2024</v>
          </cell>
          <cell r="F1637">
            <v>36.5</v>
          </cell>
          <cell r="I1637" t="str">
            <v>10/03/2024</v>
          </cell>
          <cell r="J1637">
            <v>63.5</v>
          </cell>
          <cell r="M1637" t="str">
            <v>10/03/2024</v>
          </cell>
          <cell r="N1637">
            <v>41.5</v>
          </cell>
        </row>
        <row r="1638">
          <cell r="E1638" t="str">
            <v>10/04/2024</v>
          </cell>
          <cell r="F1638">
            <v>36.5</v>
          </cell>
          <cell r="I1638" t="str">
            <v>10/04/2024</v>
          </cell>
          <cell r="J1638">
            <v>63.5</v>
          </cell>
          <cell r="M1638" t="str">
            <v>10/04/2024</v>
          </cell>
          <cell r="N1638">
            <v>41.5</v>
          </cell>
        </row>
        <row r="1639">
          <cell r="E1639" t="str">
            <v>10/07/2024</v>
          </cell>
          <cell r="F1639">
            <v>36.049999999999997</v>
          </cell>
          <cell r="I1639" t="str">
            <v>10/07/2024</v>
          </cell>
          <cell r="J1639">
            <v>62.9</v>
          </cell>
          <cell r="M1639" t="str">
            <v>10/07/2024</v>
          </cell>
          <cell r="N1639">
            <v>41.25</v>
          </cell>
        </row>
        <row r="1640">
          <cell r="E1640" t="str">
            <v>10/08/2024</v>
          </cell>
          <cell r="F1640">
            <v>36.049999999999997</v>
          </cell>
          <cell r="I1640" t="str">
            <v>10/08/2024</v>
          </cell>
          <cell r="J1640">
            <v>62.65</v>
          </cell>
          <cell r="M1640" t="str">
            <v>10/08/2024</v>
          </cell>
          <cell r="N1640">
            <v>41.25</v>
          </cell>
        </row>
        <row r="1641">
          <cell r="E1641" t="str">
            <v>10/09/2024</v>
          </cell>
          <cell r="F1641">
            <v>36.200000000000003</v>
          </cell>
          <cell r="I1641" t="str">
            <v>10/09/2024</v>
          </cell>
          <cell r="J1641">
            <v>62.75</v>
          </cell>
          <cell r="M1641" t="str">
            <v>10/09/2024</v>
          </cell>
          <cell r="N1641">
            <v>41</v>
          </cell>
        </row>
        <row r="1642">
          <cell r="E1642" t="str">
            <v>10/10/2024</v>
          </cell>
          <cell r="F1642">
            <v>36.200000000000003</v>
          </cell>
          <cell r="I1642" t="str">
            <v>10/10/2024</v>
          </cell>
          <cell r="J1642">
            <v>62.65</v>
          </cell>
          <cell r="M1642" t="str">
            <v>10/10/2024</v>
          </cell>
          <cell r="N1642">
            <v>40.75</v>
          </cell>
        </row>
        <row r="1643">
          <cell r="E1643" t="str">
            <v>10/11/2024</v>
          </cell>
          <cell r="F1643">
            <v>36.799999999999997</v>
          </cell>
          <cell r="I1643" t="str">
            <v>10/11/2024</v>
          </cell>
          <cell r="J1643">
            <v>63</v>
          </cell>
          <cell r="M1643" t="str">
            <v>10/11/2024</v>
          </cell>
          <cell r="N1643">
            <v>40.25</v>
          </cell>
        </row>
        <row r="1644">
          <cell r="E1644" t="str">
            <v>10/14/2024</v>
          </cell>
          <cell r="F1644">
            <v>36.799999999999997</v>
          </cell>
          <cell r="I1644" t="str">
            <v>10/14/2024</v>
          </cell>
          <cell r="J1644">
            <v>63</v>
          </cell>
          <cell r="M1644" t="str">
            <v>10/14/2024</v>
          </cell>
          <cell r="N1644">
            <v>38.5</v>
          </cell>
        </row>
        <row r="1645">
          <cell r="E1645" t="str">
            <v>10/15/2024</v>
          </cell>
          <cell r="F1645">
            <v>36.75</v>
          </cell>
          <cell r="I1645" t="str">
            <v>10/15/2024</v>
          </cell>
          <cell r="J1645">
            <v>63.05</v>
          </cell>
          <cell r="M1645" t="str">
            <v>10/15/2024</v>
          </cell>
          <cell r="N1645">
            <v>37.75</v>
          </cell>
        </row>
        <row r="1646">
          <cell r="E1646" t="str">
            <v>10/16/2024</v>
          </cell>
          <cell r="F1646">
            <v>37</v>
          </cell>
          <cell r="I1646" t="str">
            <v>10/16/2024</v>
          </cell>
          <cell r="J1646">
            <v>63.15</v>
          </cell>
          <cell r="M1646" t="str">
            <v>10/16/2024</v>
          </cell>
          <cell r="N1646">
            <v>37.75</v>
          </cell>
        </row>
        <row r="1647">
          <cell r="E1647" t="str">
            <v>10/17/2024</v>
          </cell>
          <cell r="F1647">
            <v>37.5</v>
          </cell>
          <cell r="I1647" t="str">
            <v>10/17/2024</v>
          </cell>
          <cell r="J1647">
            <v>63.4</v>
          </cell>
          <cell r="M1647" t="str">
            <v>10/17/2024</v>
          </cell>
          <cell r="N1647">
            <v>38.25</v>
          </cell>
        </row>
        <row r="1648">
          <cell r="E1648" t="str">
            <v>10/18/2024</v>
          </cell>
          <cell r="F1648">
            <v>37.5</v>
          </cell>
          <cell r="I1648" t="str">
            <v>10/18/2024</v>
          </cell>
          <cell r="J1648">
            <v>63.1</v>
          </cell>
          <cell r="M1648" t="str">
            <v>10/18/2024</v>
          </cell>
          <cell r="N1648">
            <v>38.5</v>
          </cell>
        </row>
        <row r="1649">
          <cell r="E1649" t="str">
            <v>10/21/2024</v>
          </cell>
          <cell r="F1649">
            <v>37.5</v>
          </cell>
          <cell r="I1649" t="str">
            <v>10/21/2024</v>
          </cell>
          <cell r="J1649">
            <v>63.1</v>
          </cell>
          <cell r="M1649" t="str">
            <v>10/21/2024</v>
          </cell>
          <cell r="N1649">
            <v>39</v>
          </cell>
        </row>
        <row r="1650">
          <cell r="E1650" t="str">
            <v>10/22/2024</v>
          </cell>
          <cell r="F1650">
            <v>37.9</v>
          </cell>
          <cell r="I1650" t="str">
            <v>10/22/2024</v>
          </cell>
          <cell r="J1650">
            <v>63</v>
          </cell>
          <cell r="M1650" t="str">
            <v>10/22/2024</v>
          </cell>
          <cell r="N1650">
            <v>38.5</v>
          </cell>
        </row>
        <row r="1651">
          <cell r="E1651" t="str">
            <v>10/23/2024</v>
          </cell>
          <cell r="F1651">
            <v>38</v>
          </cell>
          <cell r="I1651" t="str">
            <v>10/23/2024</v>
          </cell>
          <cell r="J1651">
            <v>63</v>
          </cell>
          <cell r="M1651" t="str">
            <v>10/23/2024</v>
          </cell>
          <cell r="N1651">
            <v>38.25</v>
          </cell>
        </row>
        <row r="1652">
          <cell r="E1652" t="str">
            <v>10/24/2024</v>
          </cell>
          <cell r="F1652">
            <v>38</v>
          </cell>
          <cell r="I1652" t="str">
            <v>10/24/2024</v>
          </cell>
          <cell r="J1652">
            <v>63.05</v>
          </cell>
          <cell r="M1652" t="str">
            <v>10/24/2024</v>
          </cell>
          <cell r="N1652">
            <v>37</v>
          </cell>
        </row>
        <row r="1653">
          <cell r="E1653" t="str">
            <v>10/25/2024</v>
          </cell>
          <cell r="F1653">
            <v>38</v>
          </cell>
          <cell r="I1653" t="str">
            <v>10/25/2024</v>
          </cell>
          <cell r="J1653">
            <v>63.1</v>
          </cell>
          <cell r="M1653" t="str">
            <v>10/25/2024</v>
          </cell>
          <cell r="N1653">
            <v>37</v>
          </cell>
        </row>
        <row r="1654">
          <cell r="E1654" t="str">
            <v>10/28/2024</v>
          </cell>
          <cell r="F1654">
            <v>38.25</v>
          </cell>
          <cell r="I1654" t="str">
            <v>10/28/2024</v>
          </cell>
          <cell r="J1654">
            <v>63.1</v>
          </cell>
          <cell r="M1654" t="str">
            <v>10/28/2024</v>
          </cell>
          <cell r="N1654">
            <v>37</v>
          </cell>
        </row>
        <row r="1655">
          <cell r="E1655" t="str">
            <v>10/29/2024</v>
          </cell>
          <cell r="F1655">
            <v>38.5</v>
          </cell>
          <cell r="I1655" t="str">
            <v>10/29/2024</v>
          </cell>
          <cell r="J1655">
            <v>63.3</v>
          </cell>
          <cell r="M1655" t="str">
            <v>10/29/2024</v>
          </cell>
          <cell r="N1655">
            <v>36.75</v>
          </cell>
        </row>
        <row r="1656">
          <cell r="E1656" t="str">
            <v>10/30/2024</v>
          </cell>
          <cell r="F1656">
            <v>38.5</v>
          </cell>
          <cell r="I1656" t="str">
            <v>10/30/2024</v>
          </cell>
          <cell r="J1656">
            <v>63.6</v>
          </cell>
          <cell r="M1656" t="str">
            <v>10/30/2024</v>
          </cell>
          <cell r="N1656">
            <v>36.75</v>
          </cell>
        </row>
        <row r="1657">
          <cell r="E1657" t="str">
            <v>10/31/2024</v>
          </cell>
          <cell r="F1657">
            <v>38</v>
          </cell>
          <cell r="I1657" t="str">
            <v>10/31/2024</v>
          </cell>
          <cell r="J1657">
            <v>63.7</v>
          </cell>
          <cell r="M1657" t="str">
            <v>10/31/2024</v>
          </cell>
          <cell r="N1657">
            <v>36.75</v>
          </cell>
        </row>
        <row r="1658">
          <cell r="E1658" t="str">
            <v>11/01/2024</v>
          </cell>
          <cell r="F1658">
            <v>38.9</v>
          </cell>
          <cell r="I1658" t="str">
            <v>11/01/2024</v>
          </cell>
          <cell r="J1658">
            <v>63.75</v>
          </cell>
          <cell r="M1658" t="str">
            <v>11/01/2024</v>
          </cell>
          <cell r="N1658">
            <v>36.75</v>
          </cell>
        </row>
        <row r="1659">
          <cell r="E1659" t="str">
            <v>11/04/2024</v>
          </cell>
          <cell r="F1659">
            <v>40.15</v>
          </cell>
          <cell r="I1659" t="str">
            <v>11/04/2024</v>
          </cell>
          <cell r="J1659">
            <v>63.75</v>
          </cell>
          <cell r="M1659" t="str">
            <v>11/04/2024</v>
          </cell>
          <cell r="N1659">
            <v>36.75</v>
          </cell>
        </row>
        <row r="1660">
          <cell r="E1660" t="str">
            <v>11/05/2024</v>
          </cell>
          <cell r="F1660">
            <v>40.75</v>
          </cell>
          <cell r="I1660" t="str">
            <v>11/05/2024</v>
          </cell>
          <cell r="J1660">
            <v>63.9</v>
          </cell>
          <cell r="M1660" t="str">
            <v>11/05/2024</v>
          </cell>
          <cell r="N1660">
            <v>36.75</v>
          </cell>
        </row>
        <row r="1661">
          <cell r="E1661" t="str">
            <v>11/06/2024</v>
          </cell>
          <cell r="F1661">
            <v>40.5</v>
          </cell>
          <cell r="I1661" t="str">
            <v>11/06/2024</v>
          </cell>
          <cell r="J1661">
            <v>63.95</v>
          </cell>
          <cell r="M1661" t="str">
            <v>11/06/2024</v>
          </cell>
          <cell r="N1661">
            <v>35.75</v>
          </cell>
        </row>
        <row r="1662">
          <cell r="E1662" t="str">
            <v>11/07/2024</v>
          </cell>
          <cell r="F1662">
            <v>39.5</v>
          </cell>
          <cell r="I1662" t="str">
            <v>11/07/2024</v>
          </cell>
          <cell r="J1662">
            <v>63.9</v>
          </cell>
          <cell r="M1662" t="str">
            <v>11/07/2024</v>
          </cell>
          <cell r="N1662">
            <v>34.75</v>
          </cell>
        </row>
        <row r="1663">
          <cell r="E1663" t="str">
            <v>11/08/2024</v>
          </cell>
          <cell r="F1663">
            <v>40</v>
          </cell>
          <cell r="I1663" t="str">
            <v>11/08/2024</v>
          </cell>
          <cell r="J1663">
            <v>63.9</v>
          </cell>
          <cell r="M1663" t="str">
            <v>11/08/2024</v>
          </cell>
          <cell r="N1663">
            <v>34</v>
          </cell>
        </row>
        <row r="1664">
          <cell r="E1664" t="str">
            <v>11/11/2024</v>
          </cell>
          <cell r="F1664">
            <v>40.15</v>
          </cell>
          <cell r="I1664" t="str">
            <v>11/11/2024</v>
          </cell>
          <cell r="J1664">
            <v>63.95</v>
          </cell>
          <cell r="M1664" t="str">
            <v>11/11/2024</v>
          </cell>
          <cell r="N1664">
            <v>34</v>
          </cell>
        </row>
        <row r="1665">
          <cell r="E1665" t="str">
            <v>11/12/2024</v>
          </cell>
          <cell r="F1665">
            <v>40.4</v>
          </cell>
          <cell r="I1665" t="str">
            <v>11/12/2024</v>
          </cell>
          <cell r="J1665">
            <v>63.95</v>
          </cell>
          <cell r="M1665" t="str">
            <v>11/12/2024</v>
          </cell>
          <cell r="N1665">
            <v>32.5</v>
          </cell>
        </row>
        <row r="1666">
          <cell r="E1666" t="str">
            <v>11/13/2024</v>
          </cell>
          <cell r="F1666">
            <v>40.4</v>
          </cell>
          <cell r="I1666" t="str">
            <v>11/13/2024</v>
          </cell>
          <cell r="J1666">
            <v>63.9</v>
          </cell>
          <cell r="M1666" t="str">
            <v>11/13/2024</v>
          </cell>
          <cell r="N1666">
            <v>32.5</v>
          </cell>
        </row>
        <row r="1667">
          <cell r="E1667" t="str">
            <v>11/14/2024</v>
          </cell>
          <cell r="F1667">
            <v>41</v>
          </cell>
          <cell r="I1667" t="str">
            <v>11/14/2024</v>
          </cell>
          <cell r="J1667">
            <v>63.9</v>
          </cell>
          <cell r="M1667" t="str">
            <v>11/14/2024</v>
          </cell>
          <cell r="N1667">
            <v>27</v>
          </cell>
        </row>
        <row r="1668">
          <cell r="E1668" t="str">
            <v>11/15/2024</v>
          </cell>
          <cell r="F1668">
            <v>42.05</v>
          </cell>
          <cell r="I1668" t="str">
            <v>11/15/2024</v>
          </cell>
          <cell r="J1668">
            <v>63.9</v>
          </cell>
          <cell r="M1668" t="str">
            <v>11/15/2024</v>
          </cell>
          <cell r="N1668">
            <v>28.75</v>
          </cell>
        </row>
        <row r="1669">
          <cell r="E1669" t="str">
            <v>11/18/2024</v>
          </cell>
          <cell r="F1669">
            <v>42.5</v>
          </cell>
          <cell r="I1669" t="str">
            <v>11/18/2024</v>
          </cell>
          <cell r="J1669">
            <v>63.9</v>
          </cell>
          <cell r="M1669" t="str">
            <v>11/18/2024</v>
          </cell>
          <cell r="N1669">
            <v>28.75</v>
          </cell>
        </row>
        <row r="1670">
          <cell r="E1670" t="str">
            <v>11/19/2024</v>
          </cell>
          <cell r="F1670">
            <v>42.5</v>
          </cell>
          <cell r="I1670" t="str">
            <v>11/19/2024</v>
          </cell>
          <cell r="J1670">
            <v>63.95</v>
          </cell>
          <cell r="M1670" t="str">
            <v>11/19/2024</v>
          </cell>
          <cell r="N1670">
            <v>27.75</v>
          </cell>
        </row>
        <row r="1671">
          <cell r="E1671" t="str">
            <v>11/20/2024</v>
          </cell>
          <cell r="F1671">
            <v>41.1</v>
          </cell>
          <cell r="I1671" t="str">
            <v>11/20/2024</v>
          </cell>
          <cell r="J1671">
            <v>63.95</v>
          </cell>
          <cell r="M1671" t="str">
            <v>11/20/2024</v>
          </cell>
          <cell r="N1671">
            <v>27.75</v>
          </cell>
        </row>
        <row r="1672">
          <cell r="E1672" t="str">
            <v>11/21/2024</v>
          </cell>
          <cell r="F1672">
            <v>41.25</v>
          </cell>
          <cell r="I1672" t="str">
            <v>11/21/2024</v>
          </cell>
          <cell r="J1672">
            <v>63.95</v>
          </cell>
          <cell r="M1672" t="str">
            <v>11/21/2024</v>
          </cell>
          <cell r="N1672">
            <v>27.75</v>
          </cell>
        </row>
        <row r="1673">
          <cell r="E1673" t="str">
            <v>11/22/2024</v>
          </cell>
          <cell r="F1673">
            <v>41.55</v>
          </cell>
          <cell r="I1673" t="str">
            <v>11/22/2024</v>
          </cell>
          <cell r="J1673">
            <v>64</v>
          </cell>
          <cell r="M1673" t="str">
            <v>11/22/2024</v>
          </cell>
          <cell r="N1673">
            <v>27</v>
          </cell>
        </row>
        <row r="1674">
          <cell r="E1674" t="str">
            <v>11/25/2024</v>
          </cell>
          <cell r="F1674">
            <v>41.4</v>
          </cell>
          <cell r="I1674" t="str">
            <v>11/25/2024</v>
          </cell>
          <cell r="J1674">
            <v>64.05</v>
          </cell>
          <cell r="M1674" t="str">
            <v>11/25/2024</v>
          </cell>
          <cell r="N1674">
            <v>26</v>
          </cell>
        </row>
        <row r="1675">
          <cell r="E1675" t="str">
            <v>11/26/2024</v>
          </cell>
          <cell r="F1675">
            <v>41.45</v>
          </cell>
          <cell r="I1675" t="str">
            <v>11/26/2024</v>
          </cell>
          <cell r="J1675">
            <v>64.099999999999994</v>
          </cell>
          <cell r="M1675" t="str">
            <v>11/26/2024</v>
          </cell>
          <cell r="N1675">
            <v>25.5</v>
          </cell>
        </row>
        <row r="1676">
          <cell r="E1676" t="str">
            <v>11/27/2024</v>
          </cell>
          <cell r="F1676">
            <v>41</v>
          </cell>
          <cell r="I1676" t="str">
            <v>11/27/2024</v>
          </cell>
          <cell r="J1676">
            <v>64.05</v>
          </cell>
          <cell r="M1676" t="str">
            <v>11/27/2024</v>
          </cell>
          <cell r="N1676">
            <v>27.75</v>
          </cell>
        </row>
        <row r="1677">
          <cell r="E1677" t="str">
            <v>11/28/2024</v>
          </cell>
          <cell r="F1677">
            <v>40.700000000000003</v>
          </cell>
          <cell r="I1677" t="str">
            <v>11/28/2024</v>
          </cell>
          <cell r="J1677">
            <v>64.05</v>
          </cell>
          <cell r="M1677" t="str">
            <v>11/28/2024</v>
          </cell>
          <cell r="N1677">
            <v>27.75</v>
          </cell>
        </row>
        <row r="1678">
          <cell r="E1678" t="str">
            <v>11/29/2024</v>
          </cell>
          <cell r="F1678">
            <v>40.65</v>
          </cell>
          <cell r="I1678" t="str">
            <v>11/29/2024</v>
          </cell>
          <cell r="J1678">
            <v>64.099999999999994</v>
          </cell>
          <cell r="M1678" t="str">
            <v>11/29/2024</v>
          </cell>
          <cell r="N1678">
            <v>28.5</v>
          </cell>
        </row>
        <row r="1679">
          <cell r="E1679" t="str">
            <v>12/02/2024</v>
          </cell>
          <cell r="F1679">
            <v>39.85</v>
          </cell>
          <cell r="I1679" t="str">
            <v>12/02/2024</v>
          </cell>
          <cell r="J1679">
            <v>64.05</v>
          </cell>
          <cell r="M1679" t="str">
            <v>12/02/2024</v>
          </cell>
          <cell r="N1679">
            <v>31.5</v>
          </cell>
        </row>
        <row r="1680">
          <cell r="E1680" t="str">
            <v>12/03/2024</v>
          </cell>
          <cell r="F1680">
            <v>38.1</v>
          </cell>
          <cell r="I1680" t="str">
            <v>12/03/2024</v>
          </cell>
          <cell r="J1680">
            <v>64.099999999999994</v>
          </cell>
          <cell r="M1680" t="str">
            <v>12/03/2024</v>
          </cell>
          <cell r="N1680">
            <v>32</v>
          </cell>
        </row>
        <row r="1681">
          <cell r="E1681" t="str">
            <v>12/04/2024</v>
          </cell>
          <cell r="F1681">
            <v>38.65</v>
          </cell>
          <cell r="I1681" t="str">
            <v>12/04/2024</v>
          </cell>
          <cell r="J1681">
            <v>64.400000000000006</v>
          </cell>
          <cell r="M1681" t="str">
            <v>12/04/2024</v>
          </cell>
          <cell r="N1681">
            <v>33.25</v>
          </cell>
        </row>
        <row r="1682">
          <cell r="E1682" t="str">
            <v>12/05/2024</v>
          </cell>
          <cell r="F1682">
            <v>38.799999999999997</v>
          </cell>
          <cell r="I1682" t="str">
            <v>12/05/2024</v>
          </cell>
          <cell r="J1682">
            <v>63</v>
          </cell>
          <cell r="M1682" t="str">
            <v>12/05/2024</v>
          </cell>
          <cell r="N1682">
            <v>33.25</v>
          </cell>
        </row>
        <row r="1683">
          <cell r="E1683" t="str">
            <v>12/06/2024</v>
          </cell>
          <cell r="F1683">
            <v>38.799999999999997</v>
          </cell>
          <cell r="I1683" t="str">
            <v>12/06/2024</v>
          </cell>
          <cell r="J1683">
            <v>61.5</v>
          </cell>
          <cell r="M1683" t="str">
            <v>12/06/2024</v>
          </cell>
          <cell r="N1683">
            <v>33</v>
          </cell>
        </row>
        <row r="1684">
          <cell r="E1684" t="str">
            <v>12/09/2024</v>
          </cell>
          <cell r="F1684">
            <v>38.4</v>
          </cell>
          <cell r="I1684" t="str">
            <v>12/09/2024</v>
          </cell>
          <cell r="J1684">
            <v>60</v>
          </cell>
          <cell r="M1684" t="str">
            <v>12/09/2024</v>
          </cell>
          <cell r="N1684">
            <v>32</v>
          </cell>
        </row>
        <row r="1685">
          <cell r="E1685" t="str">
            <v>12/10/2024</v>
          </cell>
          <cell r="F1685">
            <v>37.799999999999997</v>
          </cell>
          <cell r="I1685" t="str">
            <v>12/10/2024</v>
          </cell>
          <cell r="J1685">
            <v>60</v>
          </cell>
          <cell r="M1685" t="str">
            <v>12/10/2024</v>
          </cell>
          <cell r="N1685">
            <v>30.25</v>
          </cell>
        </row>
        <row r="1686">
          <cell r="E1686" t="str">
            <v>12/11/2024</v>
          </cell>
          <cell r="F1686">
            <v>37.549999999999997</v>
          </cell>
          <cell r="I1686" t="str">
            <v>12/11/2024</v>
          </cell>
          <cell r="J1686">
            <v>60.35</v>
          </cell>
          <cell r="M1686" t="str">
            <v>12/11/2024</v>
          </cell>
          <cell r="N1686">
            <v>31.5</v>
          </cell>
        </row>
        <row r="1687">
          <cell r="E1687" t="str">
            <v>12/12/2024</v>
          </cell>
          <cell r="F1687">
            <v>38</v>
          </cell>
          <cell r="I1687" t="str">
            <v>12/12/2024</v>
          </cell>
          <cell r="J1687">
            <v>63</v>
          </cell>
          <cell r="M1687" t="str">
            <v>12/12/2024</v>
          </cell>
          <cell r="N1687">
            <v>31.75</v>
          </cell>
        </row>
        <row r="1688">
          <cell r="E1688" t="str">
            <v>12/13/2024</v>
          </cell>
          <cell r="F1688">
            <v>38</v>
          </cell>
          <cell r="I1688" t="str">
            <v>12/13/2024</v>
          </cell>
          <cell r="J1688">
            <v>63</v>
          </cell>
          <cell r="M1688" t="str">
            <v>12/13/2024</v>
          </cell>
          <cell r="N1688">
            <v>31.75</v>
          </cell>
        </row>
        <row r="1689">
          <cell r="E1689" t="str">
            <v>12/16/2024</v>
          </cell>
          <cell r="F1689">
            <v>37.65</v>
          </cell>
          <cell r="I1689" t="str">
            <v>12/16/2024</v>
          </cell>
          <cell r="J1689">
            <v>63</v>
          </cell>
          <cell r="M1689" t="str">
            <v>12/16/2024</v>
          </cell>
          <cell r="N1689">
            <v>33</v>
          </cell>
        </row>
        <row r="1690">
          <cell r="E1690" t="str">
            <v>12/17/2024</v>
          </cell>
          <cell r="F1690">
            <v>37.1</v>
          </cell>
          <cell r="I1690" t="str">
            <v>12/17/2024</v>
          </cell>
          <cell r="J1690">
            <v>61.75</v>
          </cell>
          <cell r="M1690" t="str">
            <v>12/17/2024</v>
          </cell>
          <cell r="N1690">
            <v>32.25</v>
          </cell>
        </row>
        <row r="1691">
          <cell r="E1691" t="str">
            <v>12/18/2024</v>
          </cell>
          <cell r="F1691">
            <v>37.049999999999997</v>
          </cell>
          <cell r="I1691" t="str">
            <v>12/18/2024</v>
          </cell>
          <cell r="J1691">
            <v>61.7</v>
          </cell>
          <cell r="M1691" t="str">
            <v>12/18/2024</v>
          </cell>
          <cell r="N1691">
            <v>32.5</v>
          </cell>
        </row>
        <row r="1692">
          <cell r="E1692" t="str">
            <v>12/19/2024</v>
          </cell>
          <cell r="F1692">
            <v>36.5</v>
          </cell>
          <cell r="I1692" t="str">
            <v>12/19/2024</v>
          </cell>
          <cell r="J1692">
            <v>62.5</v>
          </cell>
          <cell r="M1692" t="str">
            <v>12/19/2024</v>
          </cell>
          <cell r="N1692">
            <v>32</v>
          </cell>
        </row>
        <row r="1693">
          <cell r="E1693" t="str">
            <v>12/20/2024</v>
          </cell>
          <cell r="F1693">
            <v>36.5</v>
          </cell>
          <cell r="I1693" t="str">
            <v>12/20/2024</v>
          </cell>
          <cell r="J1693">
            <v>62.5</v>
          </cell>
          <cell r="M1693" t="str">
            <v>12/20/2024</v>
          </cell>
          <cell r="N1693">
            <v>32.25</v>
          </cell>
        </row>
        <row r="1694">
          <cell r="E1694" t="str">
            <v>12/23/2024</v>
          </cell>
          <cell r="F1694">
            <v>36.5</v>
          </cell>
          <cell r="I1694" t="str">
            <v>12/23/2024</v>
          </cell>
          <cell r="J1694">
            <v>62.9</v>
          </cell>
          <cell r="M1694" t="str">
            <v>12/23/2024</v>
          </cell>
          <cell r="N1694">
            <v>32.25</v>
          </cell>
        </row>
        <row r="1695">
          <cell r="E1695" t="str">
            <v>12/24/2024</v>
          </cell>
          <cell r="F1695">
            <v>36.5</v>
          </cell>
          <cell r="I1695" t="str">
            <v>12/24/2024</v>
          </cell>
          <cell r="J1695">
            <v>63</v>
          </cell>
          <cell r="M1695" t="str">
            <v>12/24/2024</v>
          </cell>
          <cell r="N1695">
            <v>32.25</v>
          </cell>
        </row>
        <row r="1696">
          <cell r="E1696" t="str">
            <v>12/25/2024</v>
          </cell>
          <cell r="F1696">
            <v>36.5</v>
          </cell>
          <cell r="I1696" t="str">
            <v>12/25/2024</v>
          </cell>
          <cell r="J1696">
            <v>63</v>
          </cell>
          <cell r="M1696" t="str">
            <v>12/25/2024</v>
          </cell>
          <cell r="N1696">
            <v>32.25</v>
          </cell>
        </row>
        <row r="1697">
          <cell r="E1697" t="str">
            <v>12/26/2024</v>
          </cell>
          <cell r="F1697">
            <v>36.5</v>
          </cell>
          <cell r="I1697" t="str">
            <v>12/26/2024</v>
          </cell>
          <cell r="J1697">
            <v>63</v>
          </cell>
          <cell r="M1697" t="str">
            <v>12/26/2024</v>
          </cell>
          <cell r="N1697">
            <v>32.25</v>
          </cell>
        </row>
        <row r="1698">
          <cell r="E1698" t="str">
            <v>12/27/2024</v>
          </cell>
          <cell r="F1698">
            <v>36.5</v>
          </cell>
          <cell r="I1698" t="str">
            <v>12/27/2024</v>
          </cell>
          <cell r="J1698">
            <v>63</v>
          </cell>
          <cell r="M1698" t="str">
            <v>12/27/2024</v>
          </cell>
          <cell r="N1698">
            <v>32.25</v>
          </cell>
        </row>
        <row r="1699">
          <cell r="E1699" t="str">
            <v>12/30/2024</v>
          </cell>
          <cell r="F1699">
            <v>36.5</v>
          </cell>
          <cell r="I1699" t="str">
            <v>12/30/2024</v>
          </cell>
          <cell r="J1699">
            <v>64</v>
          </cell>
          <cell r="M1699" t="str">
            <v>12/30/2024</v>
          </cell>
          <cell r="N1699">
            <v>32.25</v>
          </cell>
        </row>
        <row r="1700">
          <cell r="E1700" t="str">
            <v>12/31/2024</v>
          </cell>
          <cell r="F1700">
            <v>36.799999999999997</v>
          </cell>
          <cell r="I1700" t="str">
            <v>12/31/2024</v>
          </cell>
          <cell r="J1700">
            <v>63.75</v>
          </cell>
          <cell r="M1700" t="str">
            <v>12/31/2024</v>
          </cell>
          <cell r="N1700">
            <v>32.25</v>
          </cell>
        </row>
        <row r="1701">
          <cell r="E1701" t="str">
            <v>01/01/2025</v>
          </cell>
          <cell r="F1701">
            <v>36.799999999999997</v>
          </cell>
          <cell r="I1701" t="str">
            <v>01/01/2025</v>
          </cell>
          <cell r="J1701">
            <v>63.75</v>
          </cell>
          <cell r="M1701" t="str">
            <v>01/01/2025</v>
          </cell>
          <cell r="N1701">
            <v>32.25</v>
          </cell>
        </row>
        <row r="1702">
          <cell r="E1702" t="str">
            <v>01/02/2025</v>
          </cell>
          <cell r="F1702">
            <v>36.799999999999997</v>
          </cell>
          <cell r="I1702" t="str">
            <v>01/02/2025</v>
          </cell>
          <cell r="J1702">
            <v>63.75</v>
          </cell>
          <cell r="M1702" t="str">
            <v>01/02/2025</v>
          </cell>
          <cell r="N1702">
            <v>32.25</v>
          </cell>
        </row>
        <row r="1703">
          <cell r="E1703" t="str">
            <v>01/03/2025</v>
          </cell>
          <cell r="F1703">
            <v>36.549999999999997</v>
          </cell>
          <cell r="I1703" t="str">
            <v>01/03/2025</v>
          </cell>
          <cell r="J1703">
            <v>64.5</v>
          </cell>
          <cell r="M1703" t="str">
            <v>01/03/2025</v>
          </cell>
          <cell r="N1703">
            <v>32.25</v>
          </cell>
        </row>
        <row r="1704">
          <cell r="E1704" t="str">
            <v>01/06/2025</v>
          </cell>
          <cell r="F1704">
            <v>36.75</v>
          </cell>
          <cell r="I1704" t="str">
            <v>01/06/2025</v>
          </cell>
          <cell r="J1704">
            <v>64.05</v>
          </cell>
          <cell r="M1704" t="str">
            <v>01/06/2025</v>
          </cell>
          <cell r="N1704">
            <v>33</v>
          </cell>
        </row>
        <row r="1705">
          <cell r="E1705" t="str">
            <v>01/07/2025</v>
          </cell>
          <cell r="F1705">
            <v>36.65</v>
          </cell>
          <cell r="I1705" t="str">
            <v>01/07/2025</v>
          </cell>
          <cell r="J1705">
            <v>63.65</v>
          </cell>
          <cell r="M1705" t="str">
            <v>01/07/2025</v>
          </cell>
          <cell r="N1705">
            <v>33.4</v>
          </cell>
        </row>
        <row r="1706">
          <cell r="E1706" t="str">
            <v>01/08/2025</v>
          </cell>
          <cell r="F1706">
            <v>35.6</v>
          </cell>
          <cell r="I1706" t="str">
            <v>01/08/2025</v>
          </cell>
          <cell r="J1706">
            <v>63.05</v>
          </cell>
          <cell r="M1706" t="str">
            <v>01/08/2025</v>
          </cell>
          <cell r="N1706">
            <v>33.5</v>
          </cell>
        </row>
        <row r="1707">
          <cell r="E1707" t="str">
            <v>01/09/2025</v>
          </cell>
          <cell r="F1707">
            <v>36.4</v>
          </cell>
          <cell r="I1707" t="str">
            <v>01/09/2025</v>
          </cell>
          <cell r="J1707">
            <v>62.25</v>
          </cell>
          <cell r="M1707" t="str">
            <v>01/09/2025</v>
          </cell>
          <cell r="N1707">
            <v>33.1</v>
          </cell>
        </row>
        <row r="1708">
          <cell r="E1708" t="str">
            <v>01/10/2025</v>
          </cell>
          <cell r="F1708">
            <v>35.700000000000003</v>
          </cell>
          <cell r="I1708" t="str">
            <v>01/10/2025</v>
          </cell>
          <cell r="J1708">
            <v>62.65</v>
          </cell>
          <cell r="M1708" t="str">
            <v>01/10/2025</v>
          </cell>
          <cell r="N1708">
            <v>33.1</v>
          </cell>
        </row>
        <row r="1709">
          <cell r="E1709" t="str">
            <v>01/13/2025</v>
          </cell>
          <cell r="F1709">
            <v>35.700000000000003</v>
          </cell>
          <cell r="I1709" t="str">
            <v>01/13/2025</v>
          </cell>
          <cell r="J1709">
            <v>63.75</v>
          </cell>
          <cell r="M1709" t="str">
            <v>01/13/2025</v>
          </cell>
          <cell r="N1709">
            <v>33</v>
          </cell>
        </row>
        <row r="1710">
          <cell r="E1710" t="str">
            <v>01/14/2025</v>
          </cell>
          <cell r="F1710">
            <v>35.6</v>
          </cell>
          <cell r="I1710" t="str">
            <v>01/14/2025</v>
          </cell>
          <cell r="J1710">
            <v>64.099999999999994</v>
          </cell>
          <cell r="M1710" t="str">
            <v>01/14/2025</v>
          </cell>
          <cell r="N1710">
            <v>32.5</v>
          </cell>
        </row>
        <row r="1711">
          <cell r="E1711" t="str">
            <v>01/15/2025</v>
          </cell>
          <cell r="F1711">
            <v>34.65</v>
          </cell>
          <cell r="I1711" t="str">
            <v>01/15/2025</v>
          </cell>
          <cell r="J1711">
            <v>63.9</v>
          </cell>
          <cell r="M1711" t="str">
            <v>01/15/2025</v>
          </cell>
          <cell r="N1711">
            <v>32</v>
          </cell>
        </row>
        <row r="1712">
          <cell r="E1712" t="str">
            <v>01/16/2025</v>
          </cell>
          <cell r="F1712">
            <v>35</v>
          </cell>
          <cell r="I1712" t="str">
            <v>01/16/2025</v>
          </cell>
          <cell r="J1712">
            <v>64.05</v>
          </cell>
          <cell r="M1712" t="str">
            <v>01/16/2025</v>
          </cell>
          <cell r="N1712">
            <v>31</v>
          </cell>
        </row>
        <row r="1713">
          <cell r="E1713" t="str">
            <v>01/17/2025</v>
          </cell>
          <cell r="F1713">
            <v>35.65</v>
          </cell>
          <cell r="I1713" t="str">
            <v>01/17/2025</v>
          </cell>
          <cell r="J1713">
            <v>63.9</v>
          </cell>
          <cell r="M1713" t="str">
            <v>01/17/2025</v>
          </cell>
          <cell r="N1713">
            <v>31.5</v>
          </cell>
        </row>
        <row r="1714">
          <cell r="E1714" t="str">
            <v>01/20/2025</v>
          </cell>
          <cell r="F1714">
            <v>35.4</v>
          </cell>
          <cell r="I1714" t="str">
            <v>01/20/2025</v>
          </cell>
          <cell r="J1714">
            <v>63.6</v>
          </cell>
          <cell r="M1714" t="str">
            <v>01/20/2025</v>
          </cell>
          <cell r="N1714">
            <v>30.75</v>
          </cell>
        </row>
        <row r="1715">
          <cell r="E1715" t="str">
            <v>01/21/2025</v>
          </cell>
          <cell r="F1715">
            <v>34.049999999999997</v>
          </cell>
          <cell r="I1715" t="str">
            <v>01/21/2025</v>
          </cell>
          <cell r="J1715">
            <v>63.5</v>
          </cell>
          <cell r="M1715" t="str">
            <v>01/21/2025</v>
          </cell>
          <cell r="N1715">
            <v>30.75</v>
          </cell>
        </row>
        <row r="1716">
          <cell r="E1716" t="str">
            <v>01/22/2025</v>
          </cell>
          <cell r="F1716">
            <v>34.75</v>
          </cell>
          <cell r="I1716" t="str">
            <v>01/22/2025</v>
          </cell>
          <cell r="J1716">
            <v>63.95</v>
          </cell>
          <cell r="M1716" t="str">
            <v>01/22/2025</v>
          </cell>
          <cell r="N1716">
            <v>31</v>
          </cell>
        </row>
        <row r="1717">
          <cell r="E1717" t="str">
            <v>01/23/2025</v>
          </cell>
          <cell r="F1717">
            <v>34.4</v>
          </cell>
          <cell r="I1717" t="str">
            <v>01/23/2025</v>
          </cell>
          <cell r="J1717">
            <v>65</v>
          </cell>
          <cell r="M1717" t="str">
            <v>01/23/2025</v>
          </cell>
          <cell r="N1717">
            <v>30.75</v>
          </cell>
        </row>
        <row r="1718">
          <cell r="E1718" t="str">
            <v>01/24/2025</v>
          </cell>
          <cell r="F1718">
            <v>34.5</v>
          </cell>
          <cell r="I1718" t="str">
            <v>01/24/2025</v>
          </cell>
          <cell r="J1718">
            <v>63.9</v>
          </cell>
          <cell r="M1718" t="str">
            <v>01/24/2025</v>
          </cell>
          <cell r="N1718">
            <v>30.5</v>
          </cell>
        </row>
        <row r="1719">
          <cell r="E1719" t="str">
            <v>01/27/2025</v>
          </cell>
          <cell r="F1719">
            <v>34.5</v>
          </cell>
          <cell r="I1719" t="str">
            <v>01/27/2025</v>
          </cell>
          <cell r="J1719">
            <v>63.8</v>
          </cell>
          <cell r="M1719" t="str">
            <v>01/27/2025</v>
          </cell>
          <cell r="N1719">
            <v>32</v>
          </cell>
        </row>
        <row r="1720">
          <cell r="E1720" t="str">
            <v>01/28/2025</v>
          </cell>
          <cell r="F1720">
            <v>33.9</v>
          </cell>
          <cell r="I1720" t="str">
            <v>01/28/2025</v>
          </cell>
          <cell r="J1720">
            <v>64</v>
          </cell>
          <cell r="M1720" t="str">
            <v>01/28/2025</v>
          </cell>
          <cell r="N1720">
            <v>32</v>
          </cell>
        </row>
        <row r="1721">
          <cell r="E1721" t="str">
            <v>01/29/2025</v>
          </cell>
          <cell r="F1721">
            <v>33.9</v>
          </cell>
          <cell r="I1721" t="str">
            <v>01/29/2025</v>
          </cell>
          <cell r="J1721">
            <v>64.150000000000006</v>
          </cell>
          <cell r="M1721" t="str">
            <v>01/29/2025</v>
          </cell>
          <cell r="N1721">
            <v>30.25</v>
          </cell>
        </row>
        <row r="1722">
          <cell r="E1722" t="str">
            <v>01/30/2025</v>
          </cell>
          <cell r="F1722">
            <v>34.5</v>
          </cell>
          <cell r="I1722" t="str">
            <v>01/30/2025</v>
          </cell>
          <cell r="J1722">
            <v>64.150000000000006</v>
          </cell>
          <cell r="M1722" t="str">
            <v>01/30/2025</v>
          </cell>
          <cell r="N1722">
            <v>30.25</v>
          </cell>
        </row>
        <row r="1723">
          <cell r="E1723" t="str">
            <v>01/31/2025</v>
          </cell>
          <cell r="F1723">
            <v>34.5</v>
          </cell>
          <cell r="I1723" t="str">
            <v>01/31/2025</v>
          </cell>
          <cell r="J1723">
            <v>64.349999999999994</v>
          </cell>
          <cell r="M1723" t="str">
            <v>01/31/2025</v>
          </cell>
          <cell r="N1723">
            <v>30.5</v>
          </cell>
        </row>
        <row r="1724">
          <cell r="E1724" t="str">
            <v>02/03/2025</v>
          </cell>
          <cell r="F1724">
            <v>34.5</v>
          </cell>
          <cell r="I1724" t="str">
            <v>02/03/2025</v>
          </cell>
          <cell r="J1724">
            <v>63.9</v>
          </cell>
          <cell r="M1724" t="str">
            <v>02/03/2025</v>
          </cell>
          <cell r="N1724">
            <v>30.5</v>
          </cell>
        </row>
        <row r="1725">
          <cell r="E1725" t="str">
            <v>02/04/2025</v>
          </cell>
          <cell r="F1725">
            <v>34.5</v>
          </cell>
          <cell r="I1725" t="str">
            <v>02/04/2025</v>
          </cell>
          <cell r="J1725">
            <v>64.099999999999994</v>
          </cell>
          <cell r="M1725" t="str">
            <v>02/04/2025</v>
          </cell>
          <cell r="N1725">
            <v>30.5</v>
          </cell>
        </row>
        <row r="1726">
          <cell r="E1726" t="str">
            <v>02/05/2025</v>
          </cell>
          <cell r="F1726">
            <v>34.5</v>
          </cell>
          <cell r="I1726" t="str">
            <v>02/05/2025</v>
          </cell>
          <cell r="J1726">
            <v>64.099999999999994</v>
          </cell>
          <cell r="M1726" t="str">
            <v>02/05/2025</v>
          </cell>
          <cell r="N1726">
            <v>31</v>
          </cell>
        </row>
        <row r="1727">
          <cell r="E1727" t="str">
            <v>02/06/2025</v>
          </cell>
          <cell r="F1727">
            <v>35</v>
          </cell>
          <cell r="I1727" t="str">
            <v>02/06/2025</v>
          </cell>
          <cell r="J1727">
            <v>63.75</v>
          </cell>
          <cell r="M1727" t="str">
            <v>02/06/2025</v>
          </cell>
          <cell r="N1727">
            <v>31</v>
          </cell>
        </row>
        <row r="1728">
          <cell r="E1728" t="str">
            <v>02/07/2025</v>
          </cell>
          <cell r="F1728">
            <v>34.75</v>
          </cell>
          <cell r="I1728" t="str">
            <v>02/07/2025</v>
          </cell>
          <cell r="J1728">
            <v>63.5</v>
          </cell>
          <cell r="M1728" t="str">
            <v>02/07/2025</v>
          </cell>
          <cell r="N1728">
            <v>29.5</v>
          </cell>
        </row>
        <row r="1729">
          <cell r="E1729" t="str">
            <v>02/10/2025</v>
          </cell>
          <cell r="F1729">
            <v>33.75</v>
          </cell>
          <cell r="I1729" t="str">
            <v>02/10/2025</v>
          </cell>
          <cell r="J1729">
            <v>63.5</v>
          </cell>
          <cell r="M1729" t="str">
            <v>02/10/2025</v>
          </cell>
          <cell r="N1729">
            <v>29.5</v>
          </cell>
        </row>
        <row r="1730">
          <cell r="E1730" t="str">
            <v>02/11/2025</v>
          </cell>
          <cell r="F1730">
            <v>33.700000000000003</v>
          </cell>
          <cell r="I1730" t="str">
            <v>02/11/2025</v>
          </cell>
          <cell r="J1730">
            <v>63.2</v>
          </cell>
          <cell r="M1730" t="str">
            <v>02/11/2025</v>
          </cell>
          <cell r="N1730">
            <v>29.75</v>
          </cell>
        </row>
        <row r="1731">
          <cell r="E1731" t="str">
            <v>02/12/2025</v>
          </cell>
          <cell r="F1731">
            <v>33.700000000000003</v>
          </cell>
          <cell r="I1731" t="str">
            <v>02/12/2025</v>
          </cell>
          <cell r="J1731">
            <v>63.6</v>
          </cell>
          <cell r="M1731" t="str">
            <v>02/12/2025</v>
          </cell>
          <cell r="N1731">
            <v>29.5</v>
          </cell>
        </row>
        <row r="1732">
          <cell r="E1732" t="str">
            <v>02/13/2025</v>
          </cell>
          <cell r="F1732">
            <v>34.1</v>
          </cell>
          <cell r="I1732" t="str">
            <v>02/13/2025</v>
          </cell>
          <cell r="J1732">
            <v>63.25</v>
          </cell>
          <cell r="M1732" t="str">
            <v>02/13/2025</v>
          </cell>
          <cell r="N1732">
            <v>28.25</v>
          </cell>
        </row>
        <row r="1733">
          <cell r="E1733" t="str">
            <v>02/14/2025</v>
          </cell>
          <cell r="F1733">
            <v>35.25</v>
          </cell>
          <cell r="I1733" t="str">
            <v>02/14/2025</v>
          </cell>
          <cell r="J1733">
            <v>63.4</v>
          </cell>
          <cell r="M1733" t="str">
            <v>02/14/2025</v>
          </cell>
          <cell r="N1733">
            <v>28.25</v>
          </cell>
        </row>
        <row r="1734">
          <cell r="E1734" t="str">
            <v>02/17/2025</v>
          </cell>
          <cell r="F1734">
            <v>34.700000000000003</v>
          </cell>
          <cell r="I1734" t="str">
            <v>02/17/2025</v>
          </cell>
          <cell r="J1734">
            <v>63</v>
          </cell>
          <cell r="M1734" t="str">
            <v>02/17/2025</v>
          </cell>
          <cell r="N1734">
            <v>27.75</v>
          </cell>
        </row>
        <row r="1735">
          <cell r="E1735" t="str">
            <v>02/18/2025</v>
          </cell>
          <cell r="F1735">
            <v>34.5</v>
          </cell>
          <cell r="I1735" t="str">
            <v>02/18/2025</v>
          </cell>
          <cell r="J1735">
            <v>62.9</v>
          </cell>
          <cell r="M1735" t="str">
            <v>02/18/2025</v>
          </cell>
          <cell r="N1735">
            <v>28.25</v>
          </cell>
        </row>
        <row r="1736">
          <cell r="E1736" t="str">
            <v>02/19/2025</v>
          </cell>
          <cell r="F1736">
            <v>34.25</v>
          </cell>
          <cell r="I1736" t="str">
            <v>02/19/2025</v>
          </cell>
          <cell r="J1736">
            <v>62.75</v>
          </cell>
          <cell r="M1736" t="str">
            <v>02/19/2025</v>
          </cell>
          <cell r="N1736">
            <v>28</v>
          </cell>
        </row>
        <row r="1737">
          <cell r="E1737" t="str">
            <v>02/20/2025</v>
          </cell>
          <cell r="F1737">
            <v>34.25</v>
          </cell>
          <cell r="I1737" t="str">
            <v>02/20/2025</v>
          </cell>
          <cell r="J1737">
            <v>62.9</v>
          </cell>
          <cell r="M1737" t="str">
            <v>02/20/2025</v>
          </cell>
          <cell r="N1737">
            <v>27.5</v>
          </cell>
        </row>
        <row r="1738">
          <cell r="E1738" t="str">
            <v>02/21/2025</v>
          </cell>
          <cell r="F1738">
            <v>34.25</v>
          </cell>
          <cell r="I1738" t="str">
            <v>02/21/2025</v>
          </cell>
          <cell r="J1738">
            <v>63.6</v>
          </cell>
          <cell r="M1738" t="str">
            <v>02/21/2025</v>
          </cell>
          <cell r="N1738">
            <v>27.5</v>
          </cell>
        </row>
        <row r="1739">
          <cell r="E1739" t="str">
            <v>02/24/2025</v>
          </cell>
          <cell r="F1739">
            <v>34.25</v>
          </cell>
          <cell r="I1739" t="str">
            <v>02/24/2025</v>
          </cell>
          <cell r="J1739">
            <v>63.4</v>
          </cell>
          <cell r="M1739" t="str">
            <v>02/24/2025</v>
          </cell>
          <cell r="N1739">
            <v>27</v>
          </cell>
        </row>
        <row r="1740">
          <cell r="E1740" t="str">
            <v>02/25/2025</v>
          </cell>
          <cell r="F1740">
            <v>34.5</v>
          </cell>
          <cell r="I1740" t="str">
            <v>02/25/2025</v>
          </cell>
          <cell r="J1740">
            <v>63.2</v>
          </cell>
          <cell r="M1740" t="str">
            <v>02/25/2025</v>
          </cell>
          <cell r="N1740">
            <v>27</v>
          </cell>
        </row>
        <row r="1741">
          <cell r="E1741" t="str">
            <v>02/26/2025</v>
          </cell>
          <cell r="F1741">
            <v>34.5</v>
          </cell>
          <cell r="I1741" t="str">
            <v>02/26/2025</v>
          </cell>
          <cell r="J1741">
            <v>63.25</v>
          </cell>
          <cell r="M1741" t="str">
            <v>02/26/2025</v>
          </cell>
          <cell r="N1741">
            <v>26.25</v>
          </cell>
        </row>
        <row r="1742">
          <cell r="E1742" t="str">
            <v>02/27/2025</v>
          </cell>
          <cell r="F1742">
            <v>34.5</v>
          </cell>
          <cell r="I1742" t="str">
            <v>02/27/2025</v>
          </cell>
          <cell r="J1742">
            <v>63.25</v>
          </cell>
          <cell r="M1742" t="str">
            <v>02/27/2025</v>
          </cell>
          <cell r="N1742">
            <v>26.25</v>
          </cell>
        </row>
        <row r="1743">
          <cell r="E1743" t="str">
            <v>02/28/2025</v>
          </cell>
          <cell r="F1743">
            <v>33.5</v>
          </cell>
          <cell r="I1743" t="str">
            <v>02/28/2025</v>
          </cell>
          <cell r="J1743">
            <v>63.25</v>
          </cell>
          <cell r="M1743" t="str">
            <v>02/28/2025</v>
          </cell>
          <cell r="N1743">
            <v>25.75</v>
          </cell>
        </row>
        <row r="1744">
          <cell r="E1744" t="str">
            <v>03/03/2025</v>
          </cell>
          <cell r="F1744">
            <v>34</v>
          </cell>
          <cell r="I1744" t="str">
            <v>03/03/2025</v>
          </cell>
          <cell r="J1744">
            <v>63.1</v>
          </cell>
          <cell r="M1744" t="str">
            <v>03/03/2025</v>
          </cell>
          <cell r="N1744">
            <v>25.75</v>
          </cell>
        </row>
        <row r="1745">
          <cell r="E1745" t="str">
            <v>03/04/2025</v>
          </cell>
          <cell r="F1745">
            <v>34</v>
          </cell>
          <cell r="I1745" t="str">
            <v>03/04/2025</v>
          </cell>
          <cell r="J1745">
            <v>62.75</v>
          </cell>
          <cell r="M1745" t="str">
            <v>03/04/2025</v>
          </cell>
          <cell r="N1745">
            <v>26</v>
          </cell>
        </row>
        <row r="1746">
          <cell r="E1746" t="str">
            <v>03/05/2025</v>
          </cell>
          <cell r="F1746">
            <v>34</v>
          </cell>
          <cell r="I1746" t="str">
            <v>03/05/2025</v>
          </cell>
          <cell r="J1746">
            <v>62.75</v>
          </cell>
          <cell r="M1746" t="str">
            <v>03/05/2025</v>
          </cell>
          <cell r="N1746">
            <v>26.75</v>
          </cell>
        </row>
        <row r="1747">
          <cell r="E1747" t="str">
            <v>03/06/2025</v>
          </cell>
          <cell r="F1747">
            <v>34</v>
          </cell>
          <cell r="I1747" t="str">
            <v>03/06/2025</v>
          </cell>
          <cell r="J1747">
            <v>61.5</v>
          </cell>
          <cell r="M1747" t="str">
            <v>03/06/2025</v>
          </cell>
          <cell r="N1747">
            <v>26.75</v>
          </cell>
        </row>
        <row r="1748">
          <cell r="E1748" t="str">
            <v>03/07/2025</v>
          </cell>
          <cell r="F1748">
            <v>33.5</v>
          </cell>
          <cell r="I1748" t="str">
            <v>03/07/2025</v>
          </cell>
          <cell r="J1748">
            <v>61.9</v>
          </cell>
          <cell r="M1748" t="str">
            <v>03/07/2025</v>
          </cell>
          <cell r="N1748">
            <v>26.75</v>
          </cell>
        </row>
        <row r="1749">
          <cell r="E1749" t="str">
            <v>03/10/2025</v>
          </cell>
          <cell r="F1749">
            <v>33.35</v>
          </cell>
          <cell r="I1749" t="str">
            <v>03/10/2025</v>
          </cell>
          <cell r="J1749">
            <v>62</v>
          </cell>
          <cell r="M1749" t="str">
            <v>03/10/2025</v>
          </cell>
          <cell r="N1749">
            <v>26.75</v>
          </cell>
        </row>
        <row r="1750">
          <cell r="E1750" t="str">
            <v>03/11/2025</v>
          </cell>
          <cell r="F1750">
            <v>33.25</v>
          </cell>
          <cell r="I1750" t="str">
            <v>03/11/2025</v>
          </cell>
          <cell r="J1750">
            <v>61.9</v>
          </cell>
          <cell r="M1750" t="str">
            <v>03/11/2025</v>
          </cell>
          <cell r="N1750">
            <v>25.25</v>
          </cell>
        </row>
        <row r="1751">
          <cell r="E1751" t="str">
            <v>03/12/2025</v>
          </cell>
          <cell r="F1751">
            <v>33.15</v>
          </cell>
          <cell r="I1751" t="str">
            <v>03/12/2025</v>
          </cell>
          <cell r="J1751">
            <v>61.55</v>
          </cell>
          <cell r="M1751" t="str">
            <v>03/12/2025</v>
          </cell>
          <cell r="N1751">
            <v>25</v>
          </cell>
        </row>
        <row r="1752">
          <cell r="E1752" t="str">
            <v>03/13/2025</v>
          </cell>
          <cell r="F1752">
            <v>33.15</v>
          </cell>
          <cell r="I1752" t="str">
            <v>03/13/2025</v>
          </cell>
          <cell r="J1752">
            <v>61</v>
          </cell>
          <cell r="M1752" t="str">
            <v>03/13/2025</v>
          </cell>
          <cell r="N1752">
            <v>25</v>
          </cell>
        </row>
        <row r="1753">
          <cell r="E1753" t="str">
            <v>03/14/2025</v>
          </cell>
          <cell r="F1753">
            <v>33.15</v>
          </cell>
          <cell r="I1753" t="str">
            <v>03/14/2025</v>
          </cell>
          <cell r="J1753">
            <v>60</v>
          </cell>
          <cell r="M1753" t="str">
            <v>03/14/2025</v>
          </cell>
          <cell r="N1753">
            <v>25.75</v>
          </cell>
        </row>
        <row r="1754">
          <cell r="E1754" t="str">
            <v>03/17/2025</v>
          </cell>
          <cell r="F1754">
            <v>33.15</v>
          </cell>
          <cell r="I1754" t="str">
            <v>03/17/2025</v>
          </cell>
          <cell r="J1754">
            <v>60.25</v>
          </cell>
          <cell r="M1754" t="str">
            <v>03/17/2025</v>
          </cell>
          <cell r="N1754">
            <v>25.75</v>
          </cell>
        </row>
        <row r="1755">
          <cell r="E1755" t="str">
            <v>03/18/2025</v>
          </cell>
          <cell r="F1755">
            <v>33.25</v>
          </cell>
          <cell r="I1755" t="str">
            <v>03/18/2025</v>
          </cell>
          <cell r="J1755">
            <v>60.1</v>
          </cell>
          <cell r="M1755" t="str">
            <v>03/18/2025</v>
          </cell>
          <cell r="N1755">
            <v>25.75</v>
          </cell>
        </row>
        <row r="1756">
          <cell r="E1756" t="str">
            <v>03/19/2025</v>
          </cell>
          <cell r="F1756">
            <v>33.5</v>
          </cell>
          <cell r="I1756" t="str">
            <v>03/19/2025</v>
          </cell>
          <cell r="J1756">
            <v>60</v>
          </cell>
          <cell r="M1756" t="str">
            <v>03/19/2025</v>
          </cell>
          <cell r="N1756">
            <v>25</v>
          </cell>
        </row>
        <row r="1757">
          <cell r="E1757" t="str">
            <v>03/20/2025</v>
          </cell>
          <cell r="F1757">
            <v>33.049999999999997</v>
          </cell>
          <cell r="I1757" t="str">
            <v>03/20/2025</v>
          </cell>
          <cell r="J1757">
            <v>60.05</v>
          </cell>
          <cell r="M1757" t="str">
            <v>03/20/2025</v>
          </cell>
          <cell r="N1757">
            <v>25</v>
          </cell>
        </row>
        <row r="1758">
          <cell r="E1758" t="str">
            <v>03/21/2025</v>
          </cell>
          <cell r="F1758">
            <v>33.049999999999997</v>
          </cell>
          <cell r="I1758" t="str">
            <v>03/21/2025</v>
          </cell>
          <cell r="J1758">
            <v>58.5</v>
          </cell>
          <cell r="M1758" t="str">
            <v>03/21/2025</v>
          </cell>
          <cell r="N1758">
            <v>24</v>
          </cell>
        </row>
        <row r="1759">
          <cell r="E1759" t="str">
            <v>03/24/2025</v>
          </cell>
          <cell r="F1759">
            <v>32.700000000000003</v>
          </cell>
          <cell r="I1759" t="str">
            <v>03/24/2025</v>
          </cell>
          <cell r="J1759">
            <v>56.05</v>
          </cell>
          <cell r="M1759" t="str">
            <v>03/24/2025</v>
          </cell>
          <cell r="N1759">
            <v>23</v>
          </cell>
        </row>
        <row r="1760">
          <cell r="E1760" t="str">
            <v>03/25/2025</v>
          </cell>
          <cell r="F1760">
            <v>32.700000000000003</v>
          </cell>
          <cell r="I1760" t="str">
            <v>03/25/2025</v>
          </cell>
          <cell r="J1760">
            <v>54.25</v>
          </cell>
          <cell r="M1760" t="str">
            <v>03/25/2025</v>
          </cell>
          <cell r="N1760">
            <v>23</v>
          </cell>
        </row>
        <row r="1761">
          <cell r="E1761" t="str">
            <v>03/26/2025</v>
          </cell>
          <cell r="F1761">
            <v>32.700000000000003</v>
          </cell>
          <cell r="I1761" t="str">
            <v>03/26/2025</v>
          </cell>
          <cell r="J1761">
            <v>58</v>
          </cell>
          <cell r="M1761" t="str">
            <v>03/26/2025</v>
          </cell>
          <cell r="N1761">
            <v>23</v>
          </cell>
        </row>
        <row r="1762">
          <cell r="E1762" t="str">
            <v>03/27/2025</v>
          </cell>
          <cell r="F1762">
            <v>32.700000000000003</v>
          </cell>
          <cell r="I1762" t="str">
            <v>03/27/2025</v>
          </cell>
          <cell r="J1762">
            <v>59</v>
          </cell>
          <cell r="M1762" t="str">
            <v>03/27/2025</v>
          </cell>
          <cell r="N1762">
            <v>22.75</v>
          </cell>
        </row>
        <row r="1763">
          <cell r="E1763" t="str">
            <v>03/28/2025</v>
          </cell>
          <cell r="F1763">
            <v>32.700000000000003</v>
          </cell>
          <cell r="I1763" t="str">
            <v>03/28/2025</v>
          </cell>
          <cell r="J1763">
            <v>58.5</v>
          </cell>
          <cell r="M1763" t="str">
            <v>03/28/2025</v>
          </cell>
          <cell r="N1763">
            <v>22.75</v>
          </cell>
        </row>
        <row r="1764">
          <cell r="E1764" t="str">
            <v>03/31/2025</v>
          </cell>
          <cell r="F1764">
            <v>32.700000000000003</v>
          </cell>
          <cell r="I1764" t="str">
            <v>03/31/2025</v>
          </cell>
          <cell r="J1764">
            <v>57.4</v>
          </cell>
          <cell r="M1764" t="str">
            <v>03/31/2025</v>
          </cell>
          <cell r="N1764">
            <v>22.5</v>
          </cell>
        </row>
        <row r="1765">
          <cell r="E1765" t="str">
            <v>04/01/2025</v>
          </cell>
          <cell r="F1765">
            <v>34</v>
          </cell>
          <cell r="I1765" t="str">
            <v>04/01/2025</v>
          </cell>
          <cell r="J1765">
            <v>56.4</v>
          </cell>
          <cell r="M1765" t="str">
            <v>04/01/2025</v>
          </cell>
          <cell r="N1765">
            <v>22.5</v>
          </cell>
        </row>
        <row r="1766">
          <cell r="E1766" t="str">
            <v>04/02/2025</v>
          </cell>
          <cell r="F1766">
            <v>34</v>
          </cell>
          <cell r="I1766" t="str">
            <v>04/02/2025</v>
          </cell>
          <cell r="J1766">
            <v>55.5</v>
          </cell>
          <cell r="M1766" t="str">
            <v>04/02/2025</v>
          </cell>
          <cell r="N1766">
            <v>21</v>
          </cell>
        </row>
        <row r="1767">
          <cell r="E1767" t="str">
            <v>04/03/2025</v>
          </cell>
          <cell r="F1767">
            <v>34.5</v>
          </cell>
          <cell r="I1767" t="str">
            <v>04/03/2025</v>
          </cell>
          <cell r="J1767">
            <v>58</v>
          </cell>
          <cell r="M1767" t="str">
            <v>04/03/2025</v>
          </cell>
          <cell r="N1767">
            <v>21</v>
          </cell>
        </row>
        <row r="1768">
          <cell r="E1768" t="str">
            <v>04/04/2025</v>
          </cell>
          <cell r="F1768">
            <v>34.35</v>
          </cell>
          <cell r="I1768" t="str">
            <v>04/04/2025</v>
          </cell>
          <cell r="J1768">
            <v>56.95</v>
          </cell>
          <cell r="M1768" t="str">
            <v>04/04/2025</v>
          </cell>
          <cell r="N1768">
            <v>21</v>
          </cell>
        </row>
        <row r="1769">
          <cell r="E1769" t="str">
            <v>04/07/2025</v>
          </cell>
          <cell r="F1769">
            <v>34.15</v>
          </cell>
          <cell r="I1769" t="str">
            <v>04/07/2025</v>
          </cell>
          <cell r="J1769">
            <v>55.35</v>
          </cell>
          <cell r="M1769" t="str">
            <v>04/07/2025</v>
          </cell>
          <cell r="N1769">
            <v>22</v>
          </cell>
        </row>
        <row r="1770">
          <cell r="E1770" t="str">
            <v>04/08/2025</v>
          </cell>
          <cell r="F1770">
            <v>33.85</v>
          </cell>
          <cell r="I1770" t="str">
            <v>04/08/2025</v>
          </cell>
          <cell r="J1770">
            <v>55.5</v>
          </cell>
          <cell r="M1770" t="str">
            <v>04/08/2025</v>
          </cell>
          <cell r="N1770">
            <v>22</v>
          </cell>
        </row>
        <row r="1771">
          <cell r="E1771" t="str">
            <v>04/09/2025</v>
          </cell>
          <cell r="F1771">
            <v>34</v>
          </cell>
          <cell r="I1771" t="str">
            <v>04/09/2025</v>
          </cell>
          <cell r="J1771">
            <v>55.25</v>
          </cell>
          <cell r="M1771" t="str">
            <v>04/09/2025</v>
          </cell>
          <cell r="N1771">
            <v>22.25</v>
          </cell>
        </row>
        <row r="1772">
          <cell r="E1772" t="str">
            <v>04/10/2025</v>
          </cell>
          <cell r="F1772">
            <v>34.299999999999997</v>
          </cell>
          <cell r="I1772" t="str">
            <v>04/10/2025</v>
          </cell>
          <cell r="J1772">
            <v>55.25</v>
          </cell>
          <cell r="M1772" t="str">
            <v>04/10/2025</v>
          </cell>
          <cell r="N1772">
            <v>22.25</v>
          </cell>
        </row>
        <row r="1773">
          <cell r="E1773" t="str">
            <v>04/11/2025</v>
          </cell>
          <cell r="F1773">
            <v>34.299999999999997</v>
          </cell>
          <cell r="I1773" t="str">
            <v>04/11/2025</v>
          </cell>
          <cell r="J1773">
            <v>54.9</v>
          </cell>
          <cell r="M1773" t="str">
            <v>04/11/2025</v>
          </cell>
          <cell r="N1773">
            <v>21.5</v>
          </cell>
        </row>
        <row r="1774">
          <cell r="E1774" t="str">
            <v>04/14/2025</v>
          </cell>
          <cell r="F1774">
            <v>34</v>
          </cell>
          <cell r="I1774" t="str">
            <v>04/14/2025</v>
          </cell>
          <cell r="J1774">
            <v>53.7</v>
          </cell>
          <cell r="M1774" t="str">
            <v>04/14/2025</v>
          </cell>
          <cell r="N1774">
            <v>21.5</v>
          </cell>
        </row>
        <row r="1775">
          <cell r="E1775" t="str">
            <v>04/15/2025</v>
          </cell>
          <cell r="F1775">
            <v>33.700000000000003</v>
          </cell>
          <cell r="I1775" t="str">
            <v>04/15/2025</v>
          </cell>
          <cell r="J1775">
            <v>52</v>
          </cell>
          <cell r="M1775" t="str">
            <v>04/15/2025</v>
          </cell>
          <cell r="N1775">
            <v>21.25</v>
          </cell>
        </row>
        <row r="1776">
          <cell r="E1776" t="str">
            <v>04/16/2025</v>
          </cell>
          <cell r="F1776">
            <v>33.700000000000003</v>
          </cell>
          <cell r="I1776" t="str">
            <v>04/16/2025</v>
          </cell>
          <cell r="J1776">
            <v>51.5</v>
          </cell>
          <cell r="M1776" t="str">
            <v>04/16/2025</v>
          </cell>
          <cell r="N1776">
            <v>21.25</v>
          </cell>
        </row>
        <row r="1777">
          <cell r="E1777" t="str">
            <v>04/17/2025</v>
          </cell>
          <cell r="F1777">
            <v>34.1</v>
          </cell>
          <cell r="I1777" t="str">
            <v>04/17/2025</v>
          </cell>
          <cell r="J1777">
            <v>50.95</v>
          </cell>
          <cell r="M1777" t="str">
            <v>04/17/2025</v>
          </cell>
          <cell r="N1777">
            <v>21.25</v>
          </cell>
        </row>
        <row r="1778">
          <cell r="E1778" t="str">
            <v>04/18/2025</v>
          </cell>
          <cell r="F1778">
            <v>34.1</v>
          </cell>
          <cell r="I1778" t="str">
            <v>04/18/2025</v>
          </cell>
          <cell r="J1778">
            <v>50.95</v>
          </cell>
          <cell r="M1778" t="str">
            <v>04/18/2025</v>
          </cell>
          <cell r="N1778">
            <v>21.25</v>
          </cell>
        </row>
        <row r="1779">
          <cell r="E1779" t="str">
            <v>04/21/2025</v>
          </cell>
          <cell r="F1779">
            <v>34.1</v>
          </cell>
          <cell r="I1779" t="str">
            <v>04/21/2025</v>
          </cell>
          <cell r="J1779">
            <v>50.95</v>
          </cell>
          <cell r="M1779" t="str">
            <v>04/21/2025</v>
          </cell>
          <cell r="N1779">
            <v>21.25</v>
          </cell>
        </row>
        <row r="1780">
          <cell r="E1780" t="str">
            <v>04/22/2025</v>
          </cell>
          <cell r="F1780">
            <v>34.35</v>
          </cell>
          <cell r="I1780" t="str">
            <v>04/22/2025</v>
          </cell>
          <cell r="J1780">
            <v>52.75</v>
          </cell>
          <cell r="M1780" t="str">
            <v>04/22/2025</v>
          </cell>
          <cell r="N1780">
            <v>21</v>
          </cell>
        </row>
        <row r="1781">
          <cell r="E1781" t="str">
            <v>04/23/2025</v>
          </cell>
          <cell r="F1781">
            <v>34.35</v>
          </cell>
          <cell r="I1781" t="str">
            <v>04/23/2025</v>
          </cell>
          <cell r="J1781">
            <v>51</v>
          </cell>
          <cell r="M1781" t="str">
            <v>04/23/2025</v>
          </cell>
          <cell r="N1781">
            <v>20.5</v>
          </cell>
        </row>
        <row r="1782">
          <cell r="E1782" t="str">
            <v>04/24/2025</v>
          </cell>
          <cell r="F1782">
            <v>34.35</v>
          </cell>
          <cell r="I1782" t="str">
            <v>04/24/2025</v>
          </cell>
          <cell r="J1782">
            <v>50.5</v>
          </cell>
          <cell r="M1782" t="str">
            <v>04/24/2025</v>
          </cell>
          <cell r="N1782">
            <v>19.5</v>
          </cell>
        </row>
        <row r="1783">
          <cell r="E1783" t="str">
            <v>04/25/2025</v>
          </cell>
          <cell r="F1783">
            <v>34.35</v>
          </cell>
          <cell r="I1783" t="str">
            <v>04/25/2025</v>
          </cell>
          <cell r="J1783">
            <v>50.5</v>
          </cell>
          <cell r="M1783" t="str">
            <v>04/25/2025</v>
          </cell>
          <cell r="N1783">
            <v>19.5</v>
          </cell>
        </row>
        <row r="1784">
          <cell r="E1784" t="str">
            <v>04/28/2025</v>
          </cell>
          <cell r="F1784">
            <v>34.549999999999997</v>
          </cell>
          <cell r="I1784" t="str">
            <v>04/28/2025</v>
          </cell>
          <cell r="J1784">
            <v>48.9</v>
          </cell>
          <cell r="M1784" t="str">
            <v>04/28/2025</v>
          </cell>
          <cell r="N1784">
            <v>20</v>
          </cell>
        </row>
        <row r="1785">
          <cell r="E1785" t="str">
            <v>04/29/2025</v>
          </cell>
          <cell r="F1785">
            <v>34.85</v>
          </cell>
          <cell r="I1785" t="str">
            <v>04/29/2025</v>
          </cell>
          <cell r="J1785">
            <v>49.5</v>
          </cell>
          <cell r="M1785" t="str">
            <v>04/29/2025</v>
          </cell>
          <cell r="N1785">
            <v>19.850000000000001</v>
          </cell>
        </row>
        <row r="1786">
          <cell r="E1786" t="str">
            <v>04/30/2025</v>
          </cell>
          <cell r="F1786">
            <v>34.85</v>
          </cell>
          <cell r="I1786" t="str">
            <v>04/30/2025</v>
          </cell>
          <cell r="J1786">
            <v>49.25</v>
          </cell>
          <cell r="M1786" t="str">
            <v>04/30/2025</v>
          </cell>
          <cell r="N1786">
            <v>19.75</v>
          </cell>
        </row>
        <row r="1787">
          <cell r="E1787" t="str">
            <v>05/01/2025</v>
          </cell>
          <cell r="F1787">
            <v>35.549999999999997</v>
          </cell>
          <cell r="I1787" t="str">
            <v>05/01/2025</v>
          </cell>
          <cell r="J1787">
            <v>50.9</v>
          </cell>
          <cell r="M1787" t="str">
            <v>05/01/2025</v>
          </cell>
          <cell r="N1787">
            <v>19.5</v>
          </cell>
        </row>
        <row r="1788">
          <cell r="E1788" t="str">
            <v>05/02/2025</v>
          </cell>
          <cell r="F1788">
            <v>35</v>
          </cell>
          <cell r="I1788" t="str">
            <v>05/02/2025</v>
          </cell>
          <cell r="J1788">
            <v>50.1</v>
          </cell>
          <cell r="M1788" t="str">
            <v>05/02/2025</v>
          </cell>
          <cell r="N1788">
            <v>19</v>
          </cell>
        </row>
        <row r="1789">
          <cell r="E1789" t="str">
            <v>05/05/2025</v>
          </cell>
          <cell r="F1789">
            <v>35.25</v>
          </cell>
          <cell r="I1789" t="str">
            <v>05/05/2025</v>
          </cell>
          <cell r="J1789">
            <v>51.5</v>
          </cell>
          <cell r="M1789" t="str">
            <v>05/05/2025</v>
          </cell>
          <cell r="N1789">
            <v>17.75</v>
          </cell>
        </row>
        <row r="1790">
          <cell r="E1790" t="str">
            <v>05/06/2025</v>
          </cell>
          <cell r="F1790">
            <v>35.25</v>
          </cell>
          <cell r="I1790" t="str">
            <v>05/06/2025</v>
          </cell>
          <cell r="J1790">
            <v>52</v>
          </cell>
          <cell r="M1790" t="str">
            <v>05/06/2025</v>
          </cell>
          <cell r="N1790">
            <v>17.75</v>
          </cell>
        </row>
        <row r="1791">
          <cell r="E1791" t="str">
            <v>05/07/2025</v>
          </cell>
          <cell r="F1791">
            <v>35.25</v>
          </cell>
          <cell r="I1791" t="str">
            <v>05/07/2025</v>
          </cell>
          <cell r="J1791">
            <v>53</v>
          </cell>
          <cell r="M1791" t="str">
            <v>05/07/2025</v>
          </cell>
          <cell r="N1791">
            <v>18.25</v>
          </cell>
        </row>
        <row r="1792">
          <cell r="E1792" t="str">
            <v>05/08/2025</v>
          </cell>
          <cell r="F1792">
            <v>35.25</v>
          </cell>
          <cell r="I1792" t="str">
            <v>05/08/2025</v>
          </cell>
          <cell r="J1792">
            <v>53.3</v>
          </cell>
          <cell r="M1792" t="str">
            <v>05/08/2025</v>
          </cell>
          <cell r="N1792">
            <v>18.25</v>
          </cell>
        </row>
        <row r="1793">
          <cell r="E1793" t="str">
            <v>05/09/2025</v>
          </cell>
          <cell r="F1793">
            <v>35</v>
          </cell>
          <cell r="I1793" t="str">
            <v>05/09/2025</v>
          </cell>
          <cell r="J1793">
            <v>53.45</v>
          </cell>
          <cell r="M1793" t="str">
            <v>05/09/2025</v>
          </cell>
          <cell r="N1793">
            <v>18.25</v>
          </cell>
        </row>
        <row r="1794">
          <cell r="E1794" t="str">
            <v>05/12/2025</v>
          </cell>
          <cell r="F1794">
            <v>35</v>
          </cell>
          <cell r="I1794" t="str">
            <v>05/12/2025</v>
          </cell>
          <cell r="J1794">
            <v>53.5</v>
          </cell>
          <cell r="M1794" t="str">
            <v>05/12/2025</v>
          </cell>
          <cell r="N1794">
            <v>18.25</v>
          </cell>
        </row>
        <row r="1795">
          <cell r="E1795" t="str">
            <v>05/13/2025</v>
          </cell>
          <cell r="F1795">
            <v>35</v>
          </cell>
          <cell r="I1795" t="str">
            <v>05/13/2025</v>
          </cell>
          <cell r="J1795">
            <v>53.5</v>
          </cell>
          <cell r="M1795" t="str">
            <v>05/13/2025</v>
          </cell>
          <cell r="N1795">
            <v>18.75</v>
          </cell>
        </row>
        <row r="1796">
          <cell r="E1796" t="str">
            <v>05/14/2025</v>
          </cell>
          <cell r="F1796">
            <v>35.1</v>
          </cell>
          <cell r="I1796" t="str">
            <v>05/14/2025</v>
          </cell>
          <cell r="J1796">
            <v>54.75</v>
          </cell>
          <cell r="M1796" t="str">
            <v>05/14/2025</v>
          </cell>
          <cell r="N1796">
            <v>18.75</v>
          </cell>
        </row>
        <row r="1797">
          <cell r="E1797" t="str">
            <v>05/15/2025</v>
          </cell>
          <cell r="F1797">
            <v>35.1</v>
          </cell>
          <cell r="I1797" t="str">
            <v>05/15/2025</v>
          </cell>
          <cell r="J1797">
            <v>55.75</v>
          </cell>
          <cell r="M1797" t="str">
            <v>05/15/2025</v>
          </cell>
          <cell r="N1797">
            <v>18.75</v>
          </cell>
        </row>
        <row r="1798">
          <cell r="E1798" t="str">
            <v>05/16/2025</v>
          </cell>
          <cell r="F1798">
            <v>35.1</v>
          </cell>
          <cell r="I1798" t="str">
            <v>05/16/2025</v>
          </cell>
          <cell r="J1798">
            <v>56</v>
          </cell>
          <cell r="M1798" t="str">
            <v>05/16/2025</v>
          </cell>
          <cell r="N1798">
            <v>19.25</v>
          </cell>
        </row>
        <row r="1799">
          <cell r="E1799" t="str">
            <v>05/19/2025</v>
          </cell>
          <cell r="F1799">
            <v>35.450000000000003</v>
          </cell>
          <cell r="I1799" t="str">
            <v>05/19/2025</v>
          </cell>
          <cell r="J1799">
            <v>55.4</v>
          </cell>
          <cell r="M1799" t="str">
            <v>05/19/2025</v>
          </cell>
          <cell r="N1799">
            <v>19.75</v>
          </cell>
        </row>
        <row r="1800">
          <cell r="E1800" t="str">
            <v>05/20/2025</v>
          </cell>
          <cell r="F1800">
            <v>35.450000000000003</v>
          </cell>
          <cell r="I1800" t="str">
            <v>05/20/2025</v>
          </cell>
          <cell r="J1800">
            <v>54</v>
          </cell>
          <cell r="M1800" t="str">
            <v>05/20/2025</v>
          </cell>
          <cell r="N1800">
            <v>20.25</v>
          </cell>
        </row>
        <row r="1801">
          <cell r="E1801" t="str">
            <v>05/21/2025</v>
          </cell>
          <cell r="F1801">
            <v>35.450000000000003</v>
          </cell>
          <cell r="I1801" t="str">
            <v>05/21/2025</v>
          </cell>
          <cell r="J1801">
            <v>54.65</v>
          </cell>
          <cell r="M1801" t="str">
            <v>05/21/2025</v>
          </cell>
          <cell r="N1801">
            <v>20</v>
          </cell>
        </row>
        <row r="1802">
          <cell r="E1802" t="str">
            <v>05/22/2025</v>
          </cell>
          <cell r="F1802">
            <v>35.450000000000003</v>
          </cell>
          <cell r="I1802" t="str">
            <v>05/22/2025</v>
          </cell>
          <cell r="J1802">
            <v>54.65</v>
          </cell>
          <cell r="M1802" t="str">
            <v>05/22/2025</v>
          </cell>
          <cell r="N1802">
            <v>20.5</v>
          </cell>
        </row>
        <row r="1803">
          <cell r="E1803" t="str">
            <v>05/23/2025</v>
          </cell>
          <cell r="F1803">
            <v>35.799999999999997</v>
          </cell>
          <cell r="I1803" t="str">
            <v>05/23/2025</v>
          </cell>
          <cell r="J1803">
            <v>55.25</v>
          </cell>
          <cell r="M1803" t="str">
            <v>05/23/2025</v>
          </cell>
          <cell r="N1803">
            <v>21.25</v>
          </cell>
        </row>
        <row r="1804">
          <cell r="E1804" t="str">
            <v>05/26/2025</v>
          </cell>
          <cell r="F1804">
            <v>35.6</v>
          </cell>
          <cell r="I1804" t="str">
            <v>05/26/2025</v>
          </cell>
          <cell r="J1804">
            <v>55</v>
          </cell>
          <cell r="M1804" t="str">
            <v>05/26/2025</v>
          </cell>
          <cell r="N1804">
            <v>20.5</v>
          </cell>
        </row>
        <row r="1805">
          <cell r="E1805" t="str">
            <v>05/27/2025</v>
          </cell>
          <cell r="F1805">
            <v>35.6</v>
          </cell>
          <cell r="I1805" t="str">
            <v>05/27/2025</v>
          </cell>
          <cell r="J1805">
            <v>54.75</v>
          </cell>
          <cell r="M1805" t="str">
            <v>05/27/2025</v>
          </cell>
          <cell r="N1805">
            <v>20.5</v>
          </cell>
        </row>
        <row r="1806">
          <cell r="E1806" t="str">
            <v>05/28/2025</v>
          </cell>
          <cell r="F1806">
            <v>35.4</v>
          </cell>
          <cell r="I1806" t="str">
            <v>05/28/2025</v>
          </cell>
          <cell r="J1806">
            <v>55.75</v>
          </cell>
          <cell r="M1806" t="str">
            <v>05/28/2025</v>
          </cell>
          <cell r="N1806">
            <v>20</v>
          </cell>
        </row>
        <row r="1807">
          <cell r="E1807" t="str">
            <v>05/29/2025</v>
          </cell>
          <cell r="F1807">
            <v>35.4</v>
          </cell>
          <cell r="I1807" t="str">
            <v>05/29/2025</v>
          </cell>
          <cell r="J1807">
            <v>55.75</v>
          </cell>
          <cell r="M1807" t="str">
            <v>05/29/2025</v>
          </cell>
          <cell r="N1807">
            <v>20</v>
          </cell>
        </row>
        <row r="1808">
          <cell r="E1808" t="str">
            <v>05/30/2025</v>
          </cell>
          <cell r="F1808">
            <v>35.4</v>
          </cell>
          <cell r="I1808" t="str">
            <v>05/30/2025</v>
          </cell>
          <cell r="J1808">
            <v>55.55</v>
          </cell>
          <cell r="M1808" t="str">
            <v>05/30/2025</v>
          </cell>
          <cell r="N1808">
            <v>20</v>
          </cell>
        </row>
        <row r="1809">
          <cell r="E1809" t="str">
            <v>06/02/2025</v>
          </cell>
          <cell r="F1809">
            <v>35.4</v>
          </cell>
          <cell r="I1809" t="str">
            <v>06/02/2025</v>
          </cell>
          <cell r="J1809">
            <v>55.55</v>
          </cell>
          <cell r="M1809" t="str">
            <v>06/02/2025</v>
          </cell>
          <cell r="N1809">
            <v>20</v>
          </cell>
        </row>
        <row r="1810">
          <cell r="E1810" t="str">
            <v>06/03/2025</v>
          </cell>
          <cell r="F1810">
            <v>35.4</v>
          </cell>
          <cell r="I1810" t="str">
            <v>06/03/2025</v>
          </cell>
          <cell r="J1810">
            <v>55.65</v>
          </cell>
          <cell r="M1810" t="str">
            <v>06/03/2025</v>
          </cell>
          <cell r="N1810">
            <v>20.25</v>
          </cell>
        </row>
        <row r="1811">
          <cell r="E1811" t="str">
            <v>06/04/2025</v>
          </cell>
          <cell r="F1811">
            <v>35.6</v>
          </cell>
          <cell r="I1811" t="str">
            <v>06/04/2025</v>
          </cell>
          <cell r="J1811">
            <v>55.75</v>
          </cell>
          <cell r="M1811" t="str">
            <v>06/04/2025</v>
          </cell>
          <cell r="N1811">
            <v>20.5</v>
          </cell>
        </row>
        <row r="1812">
          <cell r="E1812" t="str">
            <v>06/05/2025</v>
          </cell>
          <cell r="F1812">
            <v>35.49</v>
          </cell>
          <cell r="I1812" t="str">
            <v>06/05/2025</v>
          </cell>
          <cell r="J1812">
            <v>56.5</v>
          </cell>
          <cell r="M1812" t="str">
            <v>06/05/2025</v>
          </cell>
          <cell r="N1812">
            <v>20.25</v>
          </cell>
        </row>
        <row r="1813">
          <cell r="E1813" t="str">
            <v>06/06/2025</v>
          </cell>
          <cell r="F1813">
            <v>35.49</v>
          </cell>
          <cell r="I1813" t="str">
            <v>06/06/2025</v>
          </cell>
          <cell r="J1813">
            <v>56.5</v>
          </cell>
          <cell r="M1813" t="str">
            <v>06/06/2025</v>
          </cell>
          <cell r="N1813">
            <v>20.25</v>
          </cell>
        </row>
        <row r="1814">
          <cell r="E1814" t="str">
            <v>06/09/2025</v>
          </cell>
          <cell r="F1814">
            <v>35.49</v>
          </cell>
          <cell r="I1814" t="str">
            <v>06/09/2025</v>
          </cell>
          <cell r="J1814">
            <v>56.95</v>
          </cell>
          <cell r="M1814" t="str">
            <v>06/09/2025</v>
          </cell>
          <cell r="N1814">
            <v>20.25</v>
          </cell>
        </row>
        <row r="1815">
          <cell r="E1815" t="str">
            <v>06/10/2025</v>
          </cell>
          <cell r="F1815">
            <v>35.49</v>
          </cell>
          <cell r="I1815" t="str">
            <v>06/10/2025</v>
          </cell>
          <cell r="J1815">
            <v>57.45</v>
          </cell>
          <cell r="M1815" t="str">
            <v>06/10/2025</v>
          </cell>
          <cell r="N1815">
            <v>20</v>
          </cell>
        </row>
        <row r="1816">
          <cell r="E1816" t="str">
            <v>06/11/2025</v>
          </cell>
          <cell r="F1816">
            <v>35.49</v>
          </cell>
          <cell r="I1816" t="str">
            <v>06/11/2025</v>
          </cell>
          <cell r="J1816">
            <v>57.2</v>
          </cell>
          <cell r="M1816" t="str">
            <v>06/11/2025</v>
          </cell>
          <cell r="N1816">
            <v>19</v>
          </cell>
        </row>
        <row r="1817">
          <cell r="E1817" t="str">
            <v>06/12/2025</v>
          </cell>
          <cell r="F1817">
            <v>35.6</v>
          </cell>
          <cell r="I1817" t="str">
            <v>06/12/2025</v>
          </cell>
          <cell r="J1817">
            <v>57.15</v>
          </cell>
          <cell r="M1817" t="str">
            <v>06/12/2025</v>
          </cell>
          <cell r="N1817">
            <v>19</v>
          </cell>
        </row>
        <row r="1818">
          <cell r="E1818" t="str">
            <v>06/13/2025</v>
          </cell>
          <cell r="F1818">
            <v>35.6</v>
          </cell>
          <cell r="I1818" t="str">
            <v>06/13/2025</v>
          </cell>
          <cell r="J1818">
            <v>57.5</v>
          </cell>
          <cell r="M1818" t="str">
            <v>06/13/2025</v>
          </cell>
          <cell r="N1818">
            <v>18.75</v>
          </cell>
        </row>
        <row r="1819">
          <cell r="E1819" t="str">
            <v>06/16/2025</v>
          </cell>
          <cell r="F1819">
            <v>35.75</v>
          </cell>
          <cell r="I1819" t="str">
            <v>06/16/2025</v>
          </cell>
          <cell r="J1819">
            <v>57.45</v>
          </cell>
          <cell r="M1819" t="str">
            <v>06/16/2025</v>
          </cell>
          <cell r="N1819">
            <v>18.5</v>
          </cell>
        </row>
        <row r="1820">
          <cell r="E1820" t="str">
            <v>06/17/2025</v>
          </cell>
          <cell r="F1820">
            <v>35.700000000000003</v>
          </cell>
          <cell r="I1820" t="str">
            <v>06/17/2025</v>
          </cell>
          <cell r="J1820">
            <v>59</v>
          </cell>
          <cell r="M1820" t="str">
            <v>06/17/2025</v>
          </cell>
          <cell r="N1820">
            <v>17.75</v>
          </cell>
        </row>
        <row r="1821">
          <cell r="E1821" t="str">
            <v>06/18/2025</v>
          </cell>
          <cell r="F1821">
            <v>35.700000000000003</v>
          </cell>
          <cell r="I1821" t="str">
            <v>06/18/2025</v>
          </cell>
          <cell r="J1821">
            <v>58.65</v>
          </cell>
          <cell r="M1821" t="str">
            <v>06/18/2025</v>
          </cell>
          <cell r="N1821">
            <v>17.5</v>
          </cell>
        </row>
        <row r="1822">
          <cell r="E1822" t="str">
            <v>06/19/2025</v>
          </cell>
          <cell r="F1822">
            <v>35.6</v>
          </cell>
          <cell r="I1822" t="str">
            <v>06/19/2025</v>
          </cell>
          <cell r="J1822">
            <v>59.5</v>
          </cell>
          <cell r="M1822" t="str">
            <v>06/19/2025</v>
          </cell>
          <cell r="N1822">
            <v>17.5</v>
          </cell>
        </row>
        <row r="1823">
          <cell r="E1823" t="str">
            <v>06/20/2025</v>
          </cell>
          <cell r="F1823">
            <v>35.6</v>
          </cell>
          <cell r="I1823" t="str">
            <v>06/20/2025</v>
          </cell>
          <cell r="J1823">
            <v>59.5</v>
          </cell>
          <cell r="M1823" t="str">
            <v>06/20/2025</v>
          </cell>
          <cell r="N1823">
            <v>16.75</v>
          </cell>
        </row>
        <row r="1824">
          <cell r="E1824" t="str">
            <v>06/23/2025</v>
          </cell>
          <cell r="F1824">
            <v>35.549999999999997</v>
          </cell>
          <cell r="I1824" t="str">
            <v>06/23/2025</v>
          </cell>
          <cell r="J1824">
            <v>59.35</v>
          </cell>
          <cell r="M1824" t="str">
            <v>06/23/2025</v>
          </cell>
          <cell r="N1824">
            <v>15.5</v>
          </cell>
        </row>
        <row r="1825">
          <cell r="E1825" t="str">
            <v>06/24/2025</v>
          </cell>
          <cell r="F1825">
            <v>35.5</v>
          </cell>
          <cell r="I1825" t="str">
            <v>06/24/2025</v>
          </cell>
          <cell r="J1825">
            <v>59.5</v>
          </cell>
          <cell r="M1825" t="str">
            <v>06/24/2025</v>
          </cell>
          <cell r="N1825">
            <v>16.100000000000001</v>
          </cell>
        </row>
        <row r="1826">
          <cell r="E1826" t="str">
            <v>06/25/2025</v>
          </cell>
          <cell r="F1826">
            <v>35.5</v>
          </cell>
          <cell r="I1826" t="str">
            <v>06/25/2025</v>
          </cell>
          <cell r="J1826">
            <v>59.7</v>
          </cell>
          <cell r="M1826" t="str">
            <v>06/25/2025</v>
          </cell>
          <cell r="N1826">
            <v>16.100000000000001</v>
          </cell>
        </row>
        <row r="1827">
          <cell r="E1827" t="str">
            <v>06/26/2025</v>
          </cell>
          <cell r="F1827">
            <v>35.5</v>
          </cell>
          <cell r="I1827" t="str">
            <v>06/26/2025</v>
          </cell>
          <cell r="J1827">
            <v>59.5</v>
          </cell>
          <cell r="M1827" t="str">
            <v>06/26/2025</v>
          </cell>
          <cell r="N1827">
            <v>16.350000000000001</v>
          </cell>
        </row>
        <row r="1828">
          <cell r="E1828" t="str">
            <v>06/27/2025</v>
          </cell>
          <cell r="F1828">
            <v>35.6</v>
          </cell>
          <cell r="I1828" t="str">
            <v>06/27/2025</v>
          </cell>
          <cell r="J1828">
            <v>59</v>
          </cell>
          <cell r="M1828" t="str">
            <v>06/27/2025</v>
          </cell>
          <cell r="N1828">
            <v>16.350000000000001</v>
          </cell>
        </row>
        <row r="1829">
          <cell r="E1829" t="str">
            <v>06/30/2025</v>
          </cell>
          <cell r="F1829">
            <v>35.450000000000003</v>
          </cell>
          <cell r="I1829" t="str">
            <v>06/30/2025</v>
          </cell>
          <cell r="J1829">
            <v>58.7</v>
          </cell>
          <cell r="M1829" t="str">
            <v>06/30/2025</v>
          </cell>
          <cell r="N1829">
            <v>16.5</v>
          </cell>
        </row>
        <row r="1830">
          <cell r="E1830" t="str">
            <v>07/01/2025</v>
          </cell>
          <cell r="F1830">
            <v>35.15</v>
          </cell>
          <cell r="I1830" t="str">
            <v>07/01/2025</v>
          </cell>
          <cell r="J1830">
            <v>58</v>
          </cell>
          <cell r="M1830" t="str">
            <v>07/01/2025</v>
          </cell>
          <cell r="N1830">
            <v>16.5</v>
          </cell>
        </row>
        <row r="1831">
          <cell r="E1831" t="str">
            <v>07/02/2025</v>
          </cell>
          <cell r="F1831">
            <v>35.15</v>
          </cell>
          <cell r="I1831" t="str">
            <v>07/02/2025</v>
          </cell>
          <cell r="J1831">
            <v>57.25</v>
          </cell>
          <cell r="M1831" t="str">
            <v>07/02/2025</v>
          </cell>
          <cell r="N1831">
            <v>16</v>
          </cell>
        </row>
        <row r="1832">
          <cell r="E1832" t="str">
            <v>07/03/2025</v>
          </cell>
          <cell r="F1832">
            <v>35.450000000000003</v>
          </cell>
          <cell r="I1832" t="str">
            <v>07/03/2025</v>
          </cell>
          <cell r="J1832">
            <v>57.1</v>
          </cell>
          <cell r="M1832" t="str">
            <v>07/03/2025</v>
          </cell>
          <cell r="N1832">
            <v>16</v>
          </cell>
        </row>
        <row r="1833">
          <cell r="E1833" t="str">
            <v>07/04/2025</v>
          </cell>
          <cell r="F1833">
            <v>35.25</v>
          </cell>
          <cell r="I1833" t="str">
            <v>07/04/2025</v>
          </cell>
          <cell r="J1833">
            <v>56.85</v>
          </cell>
          <cell r="M1833" t="str">
            <v>07/04/2025</v>
          </cell>
          <cell r="N1833">
            <v>16</v>
          </cell>
        </row>
        <row r="1834">
          <cell r="E1834" t="str">
            <v>07/07/2025</v>
          </cell>
          <cell r="F1834">
            <v>35.049999999999997</v>
          </cell>
          <cell r="I1834" t="str">
            <v>07/07/2025</v>
          </cell>
          <cell r="J1834">
            <v>58.6</v>
          </cell>
          <cell r="M1834" t="str">
            <v>07/07/2025</v>
          </cell>
          <cell r="N1834">
            <v>16</v>
          </cell>
        </row>
        <row r="1835">
          <cell r="E1835" t="str">
            <v>07/08/2025</v>
          </cell>
          <cell r="F1835">
            <v>34.799999999999997</v>
          </cell>
          <cell r="I1835" t="str">
            <v>07/08/2025</v>
          </cell>
          <cell r="J1835">
            <v>58.3</v>
          </cell>
          <cell r="M1835" t="str">
            <v>07/08/2025</v>
          </cell>
          <cell r="N1835">
            <v>16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am Curtis" id="{ECEC793B-6518-40FF-8725-297650C8DBEA}" userId="S::Sam@attungacapital.com.au::52a26b00-735e-46a5-8d61-b19bb35c228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6T11:20:51.79" personId="{ECEC793B-6518-40FF-8725-297650C8DBEA}" id="{8CF8ADE2-6313-45A4-AF98-1CB581EE6B42}">
    <text>Does this have to be spot or is there a way I can have it as a fwd as well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1" dT="2024-08-16T03:52:14.82" personId="{ECEC793B-6518-40FF-8725-297650C8DBEA}" id="{8E1CC42E-1E2C-47C3-9AB8-8222E9337983}">
    <text>This needs to be fixed, these are placeholder values. Also need to split the Dec65 C into separate trades and also make sure that doesn’t stuff up the other report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4-02-04T23:54:31.56" personId="{ECEC793B-6518-40FF-8725-297650C8DBEA}" id="{999E3775-8C6D-4CEB-B758-A3C3DA251CC2}">
    <text>What is the return if this is a constituent of an equally weighted portfolio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Relationship Id="rId4" Type="http://schemas.microsoft.com/office/2017/10/relationships/threadedComment" Target="../threadedComments/threadedComment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494E9-1B08-4228-A62F-F94C218E9AA4}">
  <sheetPr codeName="Sheet14"/>
  <dimension ref="A1:B7"/>
  <sheetViews>
    <sheetView workbookViewId="0">
      <selection activeCell="J6" sqref="J6"/>
    </sheetView>
  </sheetViews>
  <sheetFormatPr defaultRowHeight="15" x14ac:dyDescent="0.25"/>
  <sheetData>
    <row r="1" spans="1:2" x14ac:dyDescent="0.25">
      <c r="A1" t="s">
        <v>41</v>
      </c>
      <c r="B1" t="s">
        <v>81</v>
      </c>
    </row>
    <row r="2" spans="1:2" x14ac:dyDescent="0.25">
      <c r="A2" t="s">
        <v>23</v>
      </c>
      <c r="B2" s="16">
        <v>0</v>
      </c>
    </row>
    <row r="3" spans="1:2" x14ac:dyDescent="0.25">
      <c r="A3" t="s">
        <v>24</v>
      </c>
      <c r="B3" s="16">
        <v>0</v>
      </c>
    </row>
    <row r="4" spans="1:2" x14ac:dyDescent="0.25">
      <c r="A4" t="s">
        <v>31</v>
      </c>
      <c r="B4" s="16">
        <v>0</v>
      </c>
    </row>
    <row r="5" spans="1:2" x14ac:dyDescent="0.25">
      <c r="A5" t="s">
        <v>61</v>
      </c>
      <c r="B5" s="16">
        <v>0</v>
      </c>
    </row>
    <row r="6" spans="1:2" x14ac:dyDescent="0.25">
      <c r="A6" t="s">
        <v>25</v>
      </c>
      <c r="B6" s="16">
        <v>0</v>
      </c>
    </row>
    <row r="7" spans="1:2" x14ac:dyDescent="0.25">
      <c r="A7" t="s">
        <v>26</v>
      </c>
      <c r="B7" s="1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C6A1-332B-46E3-9148-03690D18D5CA}">
  <sheetPr codeName="Sheet1"/>
  <dimension ref="A1:M9"/>
  <sheetViews>
    <sheetView zoomScaleNormal="100" workbookViewId="0">
      <selection activeCell="H21" sqref="H21"/>
    </sheetView>
  </sheetViews>
  <sheetFormatPr defaultRowHeight="15" x14ac:dyDescent="0.25"/>
  <cols>
    <col min="1" max="1" width="22.85546875" customWidth="1"/>
    <col min="4" max="4" width="10.5703125" bestFit="1" customWidth="1"/>
    <col min="5" max="5" width="10.7109375" bestFit="1" customWidth="1"/>
    <col min="6" max="6" width="11.5703125" bestFit="1" customWidth="1"/>
    <col min="7" max="7" width="10.5703125" bestFit="1" customWidth="1"/>
    <col min="8" max="8" width="10.42578125" bestFit="1" customWidth="1"/>
    <col min="9" max="9" width="10.42578125" customWidth="1"/>
  </cols>
  <sheetData>
    <row r="1" spans="1:13" x14ac:dyDescent="0.2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77</v>
      </c>
      <c r="J1" t="s">
        <v>20</v>
      </c>
      <c r="K1" t="s">
        <v>21</v>
      </c>
      <c r="L1" t="s">
        <v>71</v>
      </c>
      <c r="M1" t="s">
        <v>72</v>
      </c>
    </row>
    <row r="2" spans="1:13" x14ac:dyDescent="0.25">
      <c r="A2" t="s">
        <v>4</v>
      </c>
      <c r="B2" t="s">
        <v>3</v>
      </c>
      <c r="G2" s="40">
        <f>SUM([1]ACCU_Options!$K$16:$N$16)-[1]ACCU_Options!$L$14</f>
        <v>32255</v>
      </c>
      <c r="H2" s="13">
        <f>[1]Daily_MTM_live!$R$20</f>
        <v>35.5</v>
      </c>
      <c r="I2" s="12">
        <f>G2</f>
        <v>32255</v>
      </c>
      <c r="J2">
        <f>[1]ACCU_Options!$B$1</f>
        <v>4.4999999999999998E-2</v>
      </c>
      <c r="K2">
        <v>1</v>
      </c>
      <c r="L2" t="s">
        <v>74</v>
      </c>
      <c r="M2" t="s">
        <v>74</v>
      </c>
    </row>
    <row r="3" spans="1:13" x14ac:dyDescent="0.25">
      <c r="A3" t="s">
        <v>4</v>
      </c>
      <c r="B3" t="s">
        <v>3</v>
      </c>
      <c r="G3" s="37">
        <v>0</v>
      </c>
      <c r="H3" s="13">
        <f>[1]Daily_MTM_live!$R$18</f>
        <v>35.5</v>
      </c>
      <c r="I3" s="12">
        <f>G3</f>
        <v>0</v>
      </c>
      <c r="J3">
        <f>[1]ACCU_Options!$B$1</f>
        <v>4.4999999999999998E-2</v>
      </c>
      <c r="K3">
        <v>1</v>
      </c>
      <c r="L3" t="s">
        <v>51</v>
      </c>
      <c r="M3" t="s">
        <v>74</v>
      </c>
    </row>
    <row r="4" spans="1:13" x14ac:dyDescent="0.25">
      <c r="A4" t="s">
        <v>80</v>
      </c>
      <c r="B4" t="s">
        <v>7</v>
      </c>
      <c r="C4" t="s">
        <v>79</v>
      </c>
      <c r="D4">
        <f>[1]ACCU_Options!$B$1</f>
        <v>4.4999999999999998E-2</v>
      </c>
      <c r="F4" s="2">
        <v>45720</v>
      </c>
      <c r="G4" s="1">
        <f>HLOOKUP(A4,[1]ACCU_Options!$D$2:$H$14,13,FALSE)</f>
        <v>0</v>
      </c>
      <c r="H4" s="8" t="str">
        <f>HLOOKUP($A4,[1]ACCU_Options!$D$2:$H$14,11,FALSE)</f>
        <v>#N/A</v>
      </c>
      <c r="I4" s="12">
        <f>G4</f>
        <v>0</v>
      </c>
      <c r="J4">
        <f>[1]ACCU_Options!$B$1</f>
        <v>4.4999999999999998E-2</v>
      </c>
      <c r="K4">
        <v>1</v>
      </c>
      <c r="L4" t="s">
        <v>76</v>
      </c>
      <c r="M4" t="s">
        <v>79</v>
      </c>
    </row>
    <row r="5" spans="1:13" x14ac:dyDescent="0.25">
      <c r="A5" t="s">
        <v>65</v>
      </c>
      <c r="B5" t="s">
        <v>2</v>
      </c>
      <c r="C5" t="s">
        <v>8</v>
      </c>
      <c r="D5">
        <v>30</v>
      </c>
      <c r="E5">
        <f>HLOOKUP(A5,[1]ACCU_Options!$D$2:$AP$8,3,FALSE)</f>
        <v>0.28000000000000003</v>
      </c>
      <c r="F5" s="2">
        <f>HLOOKUP($A5,[1]ACCU_Options!$D$10:$AP$19,10,FALSE)</f>
        <v>45730</v>
      </c>
      <c r="G5" s="1">
        <f>HLOOKUP(A5,[1]ACCU_Options!$D$2:$H$14,13,FALSE)</f>
        <v>50000</v>
      </c>
      <c r="H5" s="8" t="e">
        <f>HLOOKUP($A5,[1]ACCU_Options!$D$2:$H$14,11,FALSE)</f>
        <v>#N/A</v>
      </c>
      <c r="I5" s="1" t="str">
        <f>HLOOKUP(A5,[1]ACCU_Options!$D$10:$H$16,7,FALSE)</f>
        <v/>
      </c>
      <c r="J5">
        <f>[1]ACCU_Options!$B$1</f>
        <v>4.4999999999999998E-2</v>
      </c>
      <c r="K5">
        <v>1</v>
      </c>
      <c r="L5" t="s">
        <v>51</v>
      </c>
      <c r="M5" t="s">
        <v>75</v>
      </c>
    </row>
    <row r="6" spans="1:13" x14ac:dyDescent="0.25">
      <c r="A6" t="s">
        <v>91</v>
      </c>
      <c r="B6" t="s">
        <v>2</v>
      </c>
      <c r="C6" t="s">
        <v>9</v>
      </c>
      <c r="D6" s="6">
        <v>41</v>
      </c>
      <c r="E6">
        <f>HLOOKUP(A6,[1]ACCU_Options!$D$2:$AP$8,3,FALSE)</f>
        <v>0.28999999999999998</v>
      </c>
      <c r="F6" s="2">
        <f>HLOOKUP($A6,[1]ACCU_Options!$D$10:$AP$19,10,FALSE)</f>
        <v>45730</v>
      </c>
      <c r="G6" s="35">
        <f>HLOOKUP($A6,[1]ACCU_Options!$D$10:$H$19,5,FALSE)</f>
        <v>-50000</v>
      </c>
      <c r="H6" s="43" t="str">
        <f>HLOOKUP($A6,[1]ACCU_Options!$D$10:$H$19,4,FALSE)</f>
        <v/>
      </c>
      <c r="I6" s="1" t="str">
        <f>HLOOKUP(A6,[1]ACCU_Options!$D$10:$H$16,7,FALSE)</f>
        <v/>
      </c>
      <c r="J6">
        <f>[1]ACCU_Options!$B$1</f>
        <v>4.4999999999999998E-2</v>
      </c>
      <c r="K6">
        <v>1</v>
      </c>
      <c r="L6" t="s">
        <v>51</v>
      </c>
      <c r="M6" t="s">
        <v>75</v>
      </c>
    </row>
    <row r="7" spans="1:13" x14ac:dyDescent="0.25">
      <c r="A7" t="s">
        <v>82</v>
      </c>
      <c r="B7" t="s">
        <v>2</v>
      </c>
      <c r="C7" t="s">
        <v>8</v>
      </c>
      <c r="D7" s="6">
        <v>33</v>
      </c>
      <c r="E7">
        <f>HLOOKUP(A7,[1]ACCU_Options!$D$2:$AP$8,3,FALSE)</f>
        <v>0.28000000000000003</v>
      </c>
      <c r="F7" s="2">
        <f>HLOOKUP($A7,[1]ACCU_Options!$D$10:$AP$19,10,FALSE)</f>
        <v>45762</v>
      </c>
      <c r="G7" s="35">
        <f>HLOOKUP($A7,[1]ACCU_Options!$D$10:$H$19,5,FALSE)</f>
        <v>50000</v>
      </c>
      <c r="H7" s="43" t="str">
        <f>HLOOKUP($A7,[1]ACCU_Options!$D$10:$HH$19,4,FALSE)</f>
        <v/>
      </c>
      <c r="I7" s="1" t="str">
        <f>HLOOKUP(A7,[1]ACCU_Options!$D$10:$HH$16,7,FALSE)</f>
        <v/>
      </c>
      <c r="J7">
        <f>[1]ACCU_Options!$B$1</f>
        <v>4.4999999999999998E-2</v>
      </c>
      <c r="K7">
        <v>1</v>
      </c>
      <c r="L7" t="s">
        <v>51</v>
      </c>
      <c r="M7" t="s">
        <v>75</v>
      </c>
    </row>
    <row r="8" spans="1:13" x14ac:dyDescent="0.25">
      <c r="D8" s="6"/>
      <c r="F8" s="2"/>
      <c r="G8" s="35"/>
      <c r="H8" s="32"/>
      <c r="I8" s="1"/>
    </row>
    <row r="9" spans="1:13" x14ac:dyDescent="0.25">
      <c r="D9" s="6"/>
      <c r="F9" s="2"/>
      <c r="G9" s="35"/>
      <c r="H9" s="32"/>
      <c r="I9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7051-7CF0-4A23-AD1F-AFFDBE1C584D}">
  <sheetPr codeName="Sheet5"/>
  <dimension ref="A1:M11"/>
  <sheetViews>
    <sheetView workbookViewId="0">
      <selection activeCell="E12" sqref="E12"/>
    </sheetView>
  </sheetViews>
  <sheetFormatPr defaultRowHeight="15" x14ac:dyDescent="0.25"/>
  <cols>
    <col min="1" max="1" width="15.5703125" customWidth="1"/>
    <col min="6" max="6" width="10.7109375" bestFit="1" customWidth="1"/>
    <col min="9" max="9" width="11.5703125" bestFit="1" customWidth="1"/>
  </cols>
  <sheetData>
    <row r="1" spans="1:13" x14ac:dyDescent="0.2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77</v>
      </c>
      <c r="J1" t="s">
        <v>20</v>
      </c>
      <c r="K1" t="s">
        <v>21</v>
      </c>
      <c r="L1" t="s">
        <v>71</v>
      </c>
      <c r="M1" t="s">
        <v>72</v>
      </c>
    </row>
    <row r="2" spans="1:13" x14ac:dyDescent="0.25">
      <c r="A2" s="11" t="s">
        <v>40</v>
      </c>
      <c r="B2" s="19" t="s">
        <v>3</v>
      </c>
      <c r="C2" t="s">
        <v>16</v>
      </c>
      <c r="D2" s="5">
        <v>6.5000000000000002E-2</v>
      </c>
      <c r="F2" s="2">
        <v>46371</v>
      </c>
      <c r="G2" s="10" t="e">
        <f>SUMIF([1]Daily_MTM!$D$18:$D$67,A2,[1]Daily_MTM!$H$18:$H$67)</f>
        <v>#VALUE!</v>
      </c>
      <c r="H2" s="8" t="e">
        <f>VLOOKUP("LGC Dec26",[1]Daily_MTM!$F$19:$J$59,5,FALSE)</f>
        <v>#N/A</v>
      </c>
      <c r="I2" s="1" t="e">
        <f>G2</f>
        <v>#VALUE!</v>
      </c>
      <c r="J2">
        <v>0</v>
      </c>
      <c r="K2">
        <v>1</v>
      </c>
      <c r="L2" t="s">
        <v>74</v>
      </c>
      <c r="M2" t="s">
        <v>74</v>
      </c>
    </row>
    <row r="3" spans="1:13" x14ac:dyDescent="0.25">
      <c r="F3" s="2"/>
      <c r="G3" s="10"/>
      <c r="H3" s="6"/>
      <c r="I3" s="6"/>
    </row>
    <row r="4" spans="1:13" x14ac:dyDescent="0.25">
      <c r="F4" s="2"/>
      <c r="G4" s="10"/>
      <c r="H4" s="6"/>
      <c r="I4" s="6"/>
    </row>
    <row r="5" spans="1:13" x14ac:dyDescent="0.25">
      <c r="F5" s="2"/>
      <c r="G5" s="10"/>
      <c r="H5" s="3"/>
      <c r="I5" s="3"/>
    </row>
    <row r="6" spans="1:13" x14ac:dyDescent="0.25">
      <c r="F6" s="2"/>
      <c r="G6" s="10"/>
      <c r="H6" s="3"/>
      <c r="I6" s="3"/>
    </row>
    <row r="7" spans="1:13" x14ac:dyDescent="0.25">
      <c r="F7" s="2"/>
      <c r="G7" s="10"/>
      <c r="H7" s="3"/>
      <c r="I7" s="3"/>
    </row>
    <row r="8" spans="1:13" x14ac:dyDescent="0.25">
      <c r="F8" s="2"/>
      <c r="G8" s="10"/>
      <c r="H8" s="3"/>
      <c r="I8" s="3"/>
    </row>
    <row r="9" spans="1:13" x14ac:dyDescent="0.25">
      <c r="F9" s="2"/>
      <c r="G9" s="10"/>
      <c r="H9" s="3"/>
      <c r="I9" s="3"/>
    </row>
    <row r="10" spans="1:13" x14ac:dyDescent="0.25">
      <c r="F10" s="2"/>
      <c r="G10" s="10"/>
      <c r="H10" s="3"/>
      <c r="I10" s="3"/>
    </row>
    <row r="11" spans="1:13" x14ac:dyDescent="0.25">
      <c r="A11" s="7"/>
      <c r="F11" s="2"/>
      <c r="G11" s="10"/>
      <c r="H11" s="3"/>
      <c r="I11" s="3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E7EC-3ED1-4DEB-ABDD-9EEE7997050C}">
  <sheetPr codeName="Sheet3"/>
  <dimension ref="A1:T33"/>
  <sheetViews>
    <sheetView zoomScale="85" zoomScaleNormal="85" workbookViewId="0">
      <selection activeCell="I32" sqref="I32"/>
    </sheetView>
  </sheetViews>
  <sheetFormatPr defaultRowHeight="15" x14ac:dyDescent="0.25"/>
  <cols>
    <col min="1" max="1" width="15" bestFit="1" customWidth="1"/>
    <col min="3" max="3" width="10.28515625" customWidth="1"/>
    <col min="4" max="4" width="11.140625" customWidth="1"/>
    <col min="5" max="5" width="14.28515625" bestFit="1" customWidth="1"/>
    <col min="6" max="6" width="14.5703125" customWidth="1"/>
    <col min="7" max="8" width="14.28515625" bestFit="1" customWidth="1"/>
    <col min="9" max="9" width="14.28515625" customWidth="1"/>
    <col min="11" max="11" width="13.5703125" customWidth="1"/>
    <col min="19" max="19" width="14.5703125" bestFit="1" customWidth="1"/>
    <col min="20" max="20" width="14.7109375" bestFit="1" customWidth="1"/>
  </cols>
  <sheetData>
    <row r="1" spans="1:20" x14ac:dyDescent="0.2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77</v>
      </c>
      <c r="J1" t="s">
        <v>20</v>
      </c>
      <c r="K1" t="s">
        <v>21</v>
      </c>
      <c r="L1" t="s">
        <v>71</v>
      </c>
      <c r="M1" t="s">
        <v>72</v>
      </c>
    </row>
    <row r="2" spans="1:20" x14ac:dyDescent="0.25">
      <c r="A2" t="s">
        <v>86</v>
      </c>
      <c r="B2" t="s">
        <v>3</v>
      </c>
      <c r="G2" s="41">
        <f>HLOOKUP(A2,[2]EUA_Options!$C$1:$I$12,7,FALSE)</f>
        <v>0</v>
      </c>
      <c r="H2" s="44">
        <f>[2]EUA_Options!$A$3</f>
        <v>70.34</v>
      </c>
      <c r="I2" s="45">
        <f>G2</f>
        <v>0</v>
      </c>
      <c r="J2">
        <f>[2]EUA_Options!$C$4</f>
        <v>1.9182500000000002E-2</v>
      </c>
      <c r="K2" s="3">
        <f>VLOOKUP("EURAUD",Index!$A$5:$B$17,2,FALSE)</f>
        <v>1.7928200000000001</v>
      </c>
      <c r="L2" t="s">
        <v>74</v>
      </c>
      <c r="M2" t="s">
        <v>74</v>
      </c>
    </row>
    <row r="3" spans="1:20" x14ac:dyDescent="0.25">
      <c r="A3" t="s">
        <v>99</v>
      </c>
      <c r="B3" t="s">
        <v>2</v>
      </c>
      <c r="C3" s="46" t="str">
        <f>IF(RIGHT(A3,1)="P","Put","Call")</f>
        <v>Put</v>
      </c>
      <c r="D3">
        <v>65</v>
      </c>
      <c r="E3" t="e">
        <f>HLOOKUP($A3,[2]EUA_Options!$C$1:$K$22,3,FALSE)</f>
        <v>#N/A</v>
      </c>
      <c r="F3" s="2" t="e">
        <f>HLOOKUP($A3,[2]EUA_Options!$C$1:$K$22,19,FALSE)</f>
        <v>#N/A</v>
      </c>
      <c r="G3" s="45" t="e">
        <f>HLOOKUP($A3,[2]EUA_Options!$C$1:$K$22,12,FALSE)</f>
        <v>#N/A</v>
      </c>
      <c r="H3" s="47" t="e">
        <f>HLOOKUP($A3,[2]EUA_Options!$C$1:$K$22,11,FALSE)</f>
        <v>#N/A</v>
      </c>
      <c r="I3" s="45" t="e">
        <f>HLOOKUP($A3,[2]EUA_Options!$C$1:$K$22,14,FALSE)</f>
        <v>#N/A</v>
      </c>
      <c r="J3">
        <f>[2]EUA_Options!$C$4</f>
        <v>1.9182500000000002E-2</v>
      </c>
      <c r="K3" s="3">
        <f>VLOOKUP("EURAUD",Index!$A$5:$B$17,2,FALSE)</f>
        <v>1.7928200000000001</v>
      </c>
      <c r="L3" t="s">
        <v>76</v>
      </c>
      <c r="M3" t="s">
        <v>83</v>
      </c>
    </row>
    <row r="4" spans="1:20" x14ac:dyDescent="0.25">
      <c r="A4" t="s">
        <v>98</v>
      </c>
      <c r="B4" t="s">
        <v>2</v>
      </c>
      <c r="C4" s="46" t="str">
        <f t="shared" ref="C4" si="0">IF(RIGHT(A4,1)="P","Put","Call")</f>
        <v>Call</v>
      </c>
      <c r="D4">
        <v>80</v>
      </c>
      <c r="E4" t="e">
        <f>HLOOKUP($A4,[2]EUA_Options!$C$1:$K$22,3,FALSE)</f>
        <v>#N/A</v>
      </c>
      <c r="F4" s="2" t="e">
        <f>HLOOKUP($A4,[2]EUA_Options!$C$1:$K$22,19,FALSE)</f>
        <v>#N/A</v>
      </c>
      <c r="G4" s="45" t="e">
        <f>HLOOKUP($A4,[2]EUA_Options!$C$1:$K$22,12,FALSE)</f>
        <v>#N/A</v>
      </c>
      <c r="H4" s="47" t="e">
        <f>HLOOKUP($A4,[2]EUA_Options!$C$1:$K$22,11,FALSE)</f>
        <v>#N/A</v>
      </c>
      <c r="I4" s="45" t="e">
        <f>HLOOKUP($A4,[2]EUA_Options!$C$1:$K$22,14,FALSE)</f>
        <v>#N/A</v>
      </c>
      <c r="J4">
        <f>[2]EUA_Options!$C$4</f>
        <v>1.9182500000000002E-2</v>
      </c>
      <c r="K4" s="3">
        <f>VLOOKUP("EURAUD",Index!$A$5:$B$17,2,FALSE)</f>
        <v>1.7928200000000001</v>
      </c>
      <c r="L4" t="s">
        <v>76</v>
      </c>
      <c r="M4" t="s">
        <v>83</v>
      </c>
    </row>
    <row r="5" spans="1:20" x14ac:dyDescent="0.25">
      <c r="C5" s="46"/>
      <c r="F5" s="2"/>
      <c r="G5" s="48"/>
      <c r="H5" s="44"/>
      <c r="I5" s="47"/>
      <c r="K5" s="3"/>
    </row>
    <row r="6" spans="1:20" x14ac:dyDescent="0.25">
      <c r="C6" s="46"/>
      <c r="F6" s="2"/>
      <c r="G6" s="48"/>
      <c r="H6" s="44"/>
      <c r="I6" s="47"/>
      <c r="K6" s="3"/>
    </row>
    <row r="7" spans="1:20" x14ac:dyDescent="0.25">
      <c r="F7" s="2"/>
      <c r="G7" s="45"/>
      <c r="T7" s="3"/>
    </row>
    <row r="8" spans="1:20" x14ac:dyDescent="0.25">
      <c r="F8" s="2"/>
      <c r="G8" s="45"/>
    </row>
    <row r="9" spans="1:20" x14ac:dyDescent="0.25">
      <c r="F9" s="2"/>
      <c r="G9" s="45"/>
    </row>
    <row r="10" spans="1:20" x14ac:dyDescent="0.25">
      <c r="F10" s="2"/>
      <c r="G10" s="45"/>
    </row>
    <row r="11" spans="1:20" x14ac:dyDescent="0.25">
      <c r="F11" s="2"/>
      <c r="G11" s="45"/>
    </row>
    <row r="12" spans="1:20" x14ac:dyDescent="0.25">
      <c r="F12" s="2"/>
      <c r="G12" s="45"/>
    </row>
    <row r="13" spans="1:20" x14ac:dyDescent="0.25">
      <c r="F13" s="2"/>
      <c r="G13" s="45"/>
    </row>
    <row r="14" spans="1:20" x14ac:dyDescent="0.25">
      <c r="G14" s="45"/>
    </row>
    <row r="15" spans="1:20" x14ac:dyDescent="0.25">
      <c r="G15" s="45"/>
    </row>
    <row r="16" spans="1:20" x14ac:dyDescent="0.25">
      <c r="G16" s="45"/>
    </row>
    <row r="17" spans="7:20" x14ac:dyDescent="0.25">
      <c r="G17" s="45"/>
    </row>
    <row r="18" spans="7:20" x14ac:dyDescent="0.25">
      <c r="G18" s="45"/>
      <c r="S18" s="15"/>
      <c r="T18" s="15"/>
    </row>
    <row r="19" spans="7:20" x14ac:dyDescent="0.25">
      <c r="G19" s="45"/>
      <c r="S19" s="15"/>
      <c r="T19" s="15"/>
    </row>
    <row r="20" spans="7:20" x14ac:dyDescent="0.25">
      <c r="G20" s="45"/>
      <c r="S20" s="15"/>
      <c r="T20" s="15"/>
    </row>
    <row r="21" spans="7:20" x14ac:dyDescent="0.25">
      <c r="G21" s="1"/>
      <c r="S21" s="15"/>
      <c r="T21" s="15"/>
    </row>
    <row r="22" spans="7:20" x14ac:dyDescent="0.25">
      <c r="G22" s="1"/>
    </row>
    <row r="23" spans="7:20" x14ac:dyDescent="0.25">
      <c r="G23" s="1"/>
    </row>
    <row r="24" spans="7:20" x14ac:dyDescent="0.25">
      <c r="G24" s="1"/>
    </row>
    <row r="25" spans="7:20" x14ac:dyDescent="0.25">
      <c r="G25" s="1"/>
    </row>
    <row r="26" spans="7:20" x14ac:dyDescent="0.25">
      <c r="G26" s="1"/>
    </row>
    <row r="27" spans="7:20" x14ac:dyDescent="0.25">
      <c r="G27" s="1"/>
      <c r="S27" s="15"/>
      <c r="T27" s="15"/>
    </row>
    <row r="28" spans="7:20" x14ac:dyDescent="0.25">
      <c r="G28" s="1"/>
    </row>
    <row r="29" spans="7:20" x14ac:dyDescent="0.25">
      <c r="G29" s="1"/>
    </row>
    <row r="30" spans="7:20" x14ac:dyDescent="0.25">
      <c r="G30" s="1"/>
    </row>
    <row r="31" spans="7:20" x14ac:dyDescent="0.25">
      <c r="G31" s="1"/>
    </row>
    <row r="32" spans="7:20" x14ac:dyDescent="0.25">
      <c r="G32" s="1"/>
    </row>
    <row r="33" spans="7:7" x14ac:dyDescent="0.25">
      <c r="G33" s="1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A201-7DA5-4012-87DB-08983CB03D2F}">
  <sheetPr codeName="Sheet2"/>
  <dimension ref="A1:M7"/>
  <sheetViews>
    <sheetView zoomScale="85" zoomScaleNormal="85" workbookViewId="0">
      <selection activeCell="S32" sqref="S32"/>
    </sheetView>
  </sheetViews>
  <sheetFormatPr defaultRowHeight="15" x14ac:dyDescent="0.25"/>
  <cols>
    <col min="1" max="1" width="18.42578125" customWidth="1"/>
    <col min="5" max="5" width="10.7109375" bestFit="1" customWidth="1"/>
    <col min="6" max="6" width="12.5703125" customWidth="1"/>
    <col min="7" max="7" width="16.28515625" customWidth="1"/>
    <col min="8" max="8" width="11.5703125" bestFit="1" customWidth="1"/>
    <col min="9" max="9" width="11.5703125" customWidth="1"/>
  </cols>
  <sheetData>
    <row r="1" spans="1:13" x14ac:dyDescent="0.2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77</v>
      </c>
      <c r="J1" t="s">
        <v>20</v>
      </c>
      <c r="K1" t="s">
        <v>21</v>
      </c>
      <c r="L1" t="s">
        <v>71</v>
      </c>
      <c r="M1" t="s">
        <v>72</v>
      </c>
    </row>
    <row r="2" spans="1:13" x14ac:dyDescent="0.25">
      <c r="A2" t="s">
        <v>13</v>
      </c>
      <c r="B2" t="s">
        <v>3</v>
      </c>
      <c r="G2" s="42">
        <f>HLOOKUP(A2,[1]NZ_Options!$C$10:$J$14,5,FALSE)</f>
        <v>50000</v>
      </c>
      <c r="H2" s="32">
        <f>[1]NZ_Options!$B$33</f>
        <v>57.75</v>
      </c>
      <c r="I2" s="35">
        <f>G2</f>
        <v>50000</v>
      </c>
      <c r="J2" s="14">
        <f>[1]NZ_Options!$A$5</f>
        <v>4.7500000000000001E-2</v>
      </c>
      <c r="K2">
        <f>VLOOKUP("NZDAUD",Index!$A$5:$B$17,2,FALSE)</f>
        <v>0.91849999999999998</v>
      </c>
      <c r="L2" t="s">
        <v>74</v>
      </c>
      <c r="M2" t="s">
        <v>74</v>
      </c>
    </row>
    <row r="3" spans="1:13" x14ac:dyDescent="0.25">
      <c r="A3" t="s">
        <v>78</v>
      </c>
      <c r="B3" t="s">
        <v>7</v>
      </c>
      <c r="C3" t="s">
        <v>79</v>
      </c>
      <c r="D3" s="38">
        <f>J2</f>
        <v>4.7500000000000001E-2</v>
      </c>
      <c r="F3" s="2">
        <v>45782</v>
      </c>
      <c r="G3" s="12">
        <f>HLOOKUP($A3,[1]NZ_Options!$C$2:$H$14,13,FALSE)</f>
        <v>55000</v>
      </c>
      <c r="H3" s="13">
        <f>HLOOKUP($A3,[1]NZ_Options!$C$2:$H$14,12,FALSE)</f>
        <v>57.270232529322449</v>
      </c>
      <c r="I3" s="12">
        <f>G3</f>
        <v>55000</v>
      </c>
      <c r="J3" s="14">
        <f>J2</f>
        <v>4.7500000000000001E-2</v>
      </c>
      <c r="K3">
        <f>VLOOKUP("NZDAUD",Index!$A$5:$B$17,2,FALSE)</f>
        <v>0.91849999999999998</v>
      </c>
      <c r="L3" t="s">
        <v>76</v>
      </c>
      <c r="M3" t="s">
        <v>79</v>
      </c>
    </row>
    <row r="4" spans="1:13" x14ac:dyDescent="0.25">
      <c r="A4" t="s">
        <v>69</v>
      </c>
      <c r="B4" t="s">
        <v>2</v>
      </c>
      <c r="C4" t="s">
        <v>9</v>
      </c>
      <c r="D4">
        <v>60</v>
      </c>
      <c r="E4" s="25" t="e">
        <f>HLOOKUP(A4,[1]NZ_Options!$C$2:$J$4,3,FALSE)</f>
        <v>#N/A</v>
      </c>
      <c r="F4" s="34">
        <v>45702</v>
      </c>
      <c r="G4" s="12" t="e">
        <f>HLOOKUP($A4,[1]NZ_Options!$C$10:$J$19,5,FALSE)</f>
        <v>#N/A</v>
      </c>
      <c r="H4" s="31" t="e">
        <f>HLOOKUP($A4,[1]NZ_Options!$C$10:$J$19,4,FALSE)</f>
        <v>#N/A</v>
      </c>
      <c r="I4" s="35" t="e">
        <f>HLOOKUP(A4,[1]NZ_Options!$C$10:$H$16,7,FALSE)</f>
        <v>#N/A</v>
      </c>
      <c r="J4" s="14">
        <f>$J$2</f>
        <v>4.7500000000000001E-2</v>
      </c>
      <c r="K4">
        <f>VLOOKUP("NZDAUD",Index!$A$5:$B$17,2,FALSE)</f>
        <v>0.91849999999999998</v>
      </c>
      <c r="L4" t="s">
        <v>76</v>
      </c>
      <c r="M4" t="s">
        <v>73</v>
      </c>
    </row>
    <row r="5" spans="1:13" x14ac:dyDescent="0.25">
      <c r="A5" t="s">
        <v>70</v>
      </c>
      <c r="B5" t="s">
        <v>2</v>
      </c>
      <c r="C5" t="s">
        <v>9</v>
      </c>
      <c r="D5">
        <v>75</v>
      </c>
      <c r="E5" s="25" t="e">
        <f>HLOOKUP(A5,[1]NZ_Options!$C$2:$J$4,3,FALSE)</f>
        <v>#N/A</v>
      </c>
      <c r="F5" s="34">
        <v>45702</v>
      </c>
      <c r="G5" s="12" t="e">
        <f>HLOOKUP($A5,[1]NZ_Options!$C$10:$J$19,5,FALSE)</f>
        <v>#N/A</v>
      </c>
      <c r="H5" s="31" t="e">
        <f>HLOOKUP($A5,[1]NZ_Options!$C$10:$J$19,4,FALSE)</f>
        <v>#N/A</v>
      </c>
      <c r="I5" s="35" t="e">
        <f>HLOOKUP(A5,[1]NZ_Options!$C$10:$H$16,7,FALSE)</f>
        <v>#N/A</v>
      </c>
      <c r="J5" s="14">
        <f t="shared" ref="J5:J7" si="0">J4</f>
        <v>4.7500000000000001E-2</v>
      </c>
      <c r="K5">
        <f>VLOOKUP("NZDAUD",Index!$A$5:$B$17,2,FALSE)</f>
        <v>0.91849999999999998</v>
      </c>
      <c r="L5" t="s">
        <v>76</v>
      </c>
      <c r="M5" t="s">
        <v>73</v>
      </c>
    </row>
    <row r="6" spans="1:13" x14ac:dyDescent="0.25">
      <c r="A6" t="s">
        <v>84</v>
      </c>
      <c r="B6" t="s">
        <v>2</v>
      </c>
      <c r="C6" t="s">
        <v>8</v>
      </c>
      <c r="D6">
        <v>62</v>
      </c>
      <c r="E6" s="25" t="e">
        <f>HLOOKUP(A6,[1]NZ_Options!$C$2:$J$4,3,FALSE)</f>
        <v>#N/A</v>
      </c>
      <c r="F6" s="34">
        <v>45730</v>
      </c>
      <c r="G6" s="12" t="e">
        <f>HLOOKUP($A6,[1]NZ_Options!$C$10:$J$19,5,FALSE)</f>
        <v>#N/A</v>
      </c>
      <c r="H6" s="31" t="e">
        <f>HLOOKUP($A6,[1]NZ_Options!$C$10:$J$19,4,FALSE)</f>
        <v>#N/A</v>
      </c>
      <c r="I6" s="35" t="e">
        <f>HLOOKUP(A6,[1]NZ_Options!$C$10:$H$16,7,FALSE)</f>
        <v>#N/A</v>
      </c>
      <c r="J6" s="14">
        <f t="shared" si="0"/>
        <v>4.7500000000000001E-2</v>
      </c>
      <c r="K6">
        <f>VLOOKUP("NZDAUD",Index!$A$5:$B$17,2,FALSE)</f>
        <v>0.91849999999999998</v>
      </c>
      <c r="L6" t="s">
        <v>76</v>
      </c>
      <c r="M6" t="s">
        <v>73</v>
      </c>
    </row>
    <row r="7" spans="1:13" x14ac:dyDescent="0.25">
      <c r="A7" t="s">
        <v>87</v>
      </c>
      <c r="B7" t="s">
        <v>2</v>
      </c>
      <c r="C7" t="s">
        <v>8</v>
      </c>
      <c r="D7">
        <v>55</v>
      </c>
      <c r="E7" s="25">
        <f>HLOOKUP(A7,[1]NZ_Options!$C$2:$J$4,3,FALSE)</f>
        <v>0.35</v>
      </c>
      <c r="F7" s="34">
        <v>45989</v>
      </c>
      <c r="G7" s="12">
        <f>HLOOKUP($A7,[1]NZ_Options!$C$10:$J$19,5,FALSE)</f>
        <v>-50000</v>
      </c>
      <c r="H7" s="31">
        <f>HLOOKUP($A7,[1]NZ_Options!$C$10:$J$19,4,FALSE)</f>
        <v>3.1973285921328767</v>
      </c>
      <c r="I7" s="35">
        <f>HLOOKUP(A7,[1]NZ_Options!$C$10:$H$16,7,FALSE)</f>
        <v>18143.395594290145</v>
      </c>
      <c r="J7" s="14">
        <f t="shared" si="0"/>
        <v>4.7500000000000001E-2</v>
      </c>
      <c r="K7">
        <f>VLOOKUP("NZDAUD",Index!$A$5:$B$17,2,FALSE)</f>
        <v>0.91849999999999998</v>
      </c>
      <c r="L7" t="s">
        <v>76</v>
      </c>
      <c r="M7" t="s">
        <v>73</v>
      </c>
    </row>
  </sheetData>
  <conditionalFormatting sqref="E4:E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9A53-0BC8-447B-A087-3A4C0874726B}">
  <sheetPr codeName="Sheet6"/>
  <dimension ref="A1:V11"/>
  <sheetViews>
    <sheetView zoomScaleNormal="100" workbookViewId="0">
      <selection activeCell="F3" sqref="F3"/>
    </sheetView>
  </sheetViews>
  <sheetFormatPr defaultRowHeight="15" x14ac:dyDescent="0.25"/>
  <cols>
    <col min="1" max="1" width="16.5703125" customWidth="1"/>
    <col min="6" max="6" width="14.140625" customWidth="1"/>
    <col min="9" max="9" width="10" bestFit="1" customWidth="1"/>
  </cols>
  <sheetData>
    <row r="1" spans="1:22" x14ac:dyDescent="0.2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77</v>
      </c>
      <c r="J1" t="s">
        <v>20</v>
      </c>
      <c r="K1" t="s">
        <v>21</v>
      </c>
      <c r="L1" t="s">
        <v>71</v>
      </c>
      <c r="M1" t="s">
        <v>72</v>
      </c>
    </row>
    <row r="2" spans="1:22" x14ac:dyDescent="0.25">
      <c r="A2" t="s">
        <v>90</v>
      </c>
      <c r="B2" t="s">
        <v>3</v>
      </c>
      <c r="F2" s="2">
        <v>45642</v>
      </c>
      <c r="G2" s="39">
        <f>[1]UKA_Options!$C$12</f>
        <v>17000</v>
      </c>
      <c r="H2" s="13">
        <f>HLOOKUP($A2,[1]UKA_Options!$C$8:$H$12,4,FALSE)</f>
        <v>47.37</v>
      </c>
      <c r="I2" s="12">
        <f>G2</f>
        <v>17000</v>
      </c>
      <c r="J2">
        <f>[1]EUA_Options!$C$4</f>
        <v>1.91875E-2</v>
      </c>
      <c r="K2">
        <f>Index!$B$15</f>
        <v>2.08</v>
      </c>
      <c r="L2" t="s">
        <v>74</v>
      </c>
      <c r="M2" t="s">
        <v>74</v>
      </c>
    </row>
    <row r="3" spans="1:22" x14ac:dyDescent="0.25">
      <c r="A3" t="s">
        <v>90</v>
      </c>
      <c r="B3" t="s">
        <v>3</v>
      </c>
      <c r="F3" s="2">
        <v>45642</v>
      </c>
      <c r="G3" s="39">
        <v>0</v>
      </c>
      <c r="H3" s="13">
        <f>HLOOKUP($A3,[1]UKA_Options!$C$8:$H$12,4,FALSE)</f>
        <v>47.37</v>
      </c>
      <c r="I3" s="12">
        <f>G3</f>
        <v>0</v>
      </c>
      <c r="J3">
        <f>[1]EUA_Options!$C$4</f>
        <v>1.91875E-2</v>
      </c>
      <c r="K3">
        <f>Index!$B$15</f>
        <v>2.08</v>
      </c>
      <c r="L3" t="s">
        <v>51</v>
      </c>
      <c r="M3" t="s">
        <v>74</v>
      </c>
    </row>
    <row r="4" spans="1:22" x14ac:dyDescent="0.25">
      <c r="F4" s="2"/>
      <c r="H4" s="8"/>
      <c r="I4" s="12"/>
      <c r="V4" s="14"/>
    </row>
    <row r="5" spans="1:22" x14ac:dyDescent="0.25">
      <c r="F5" s="2"/>
      <c r="H5" s="8"/>
      <c r="I5" s="12"/>
      <c r="V5" s="18"/>
    </row>
    <row r="6" spans="1:22" x14ac:dyDescent="0.25">
      <c r="T6" s="18"/>
    </row>
    <row r="7" spans="1:22" x14ac:dyDescent="0.25">
      <c r="T7" s="18"/>
    </row>
    <row r="10" spans="1:22" x14ac:dyDescent="0.25">
      <c r="T10" s="18"/>
      <c r="U10" s="16"/>
    </row>
    <row r="11" spans="1:22" x14ac:dyDescent="0.25">
      <c r="T11" s="14"/>
      <c r="U11" s="16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4053-1562-4979-95E4-0561905AC11A}">
  <sheetPr codeName="Sheet7"/>
  <dimension ref="A1:M21"/>
  <sheetViews>
    <sheetView zoomScale="85" zoomScaleNormal="85" workbookViewId="0">
      <selection activeCell="J13" sqref="J13"/>
    </sheetView>
  </sheetViews>
  <sheetFormatPr defaultRowHeight="15" x14ac:dyDescent="0.25"/>
  <cols>
    <col min="1" max="1" width="19.42578125" customWidth="1"/>
    <col min="6" max="6" width="11" bestFit="1" customWidth="1"/>
    <col min="8" max="8" width="12.85546875" bestFit="1" customWidth="1"/>
    <col min="9" max="9" width="10.5703125" bestFit="1" customWidth="1"/>
    <col min="12" max="12" width="14.28515625" customWidth="1"/>
    <col min="13" max="13" width="14.140625" customWidth="1"/>
  </cols>
  <sheetData>
    <row r="1" spans="1:13" x14ac:dyDescent="0.2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77</v>
      </c>
      <c r="J1" t="s">
        <v>20</v>
      </c>
      <c r="K1" t="s">
        <v>21</v>
      </c>
      <c r="L1" t="s">
        <v>71</v>
      </c>
      <c r="M1" t="s">
        <v>72</v>
      </c>
    </row>
    <row r="2" spans="1:13" x14ac:dyDescent="0.25">
      <c r="A2" t="s">
        <v>97</v>
      </c>
      <c r="B2" t="s">
        <v>3</v>
      </c>
      <c r="F2" s="2">
        <v>45926</v>
      </c>
      <c r="G2" s="1">
        <v>0</v>
      </c>
      <c r="H2" s="8">
        <f>[2]CCA_Options!$A$18</f>
        <v>27.693627963412801</v>
      </c>
      <c r="I2" s="10">
        <f>G2</f>
        <v>0</v>
      </c>
      <c r="J2">
        <f>[1]CCA_Options!$C$4</f>
        <v>4.4999999999999998E-2</v>
      </c>
      <c r="K2">
        <v>1</v>
      </c>
      <c r="L2" t="s">
        <v>74</v>
      </c>
      <c r="M2" t="s">
        <v>74</v>
      </c>
    </row>
    <row r="3" spans="1:13" x14ac:dyDescent="0.25">
      <c r="A3" t="s">
        <v>94</v>
      </c>
      <c r="B3" t="s">
        <v>2</v>
      </c>
      <c r="C3" t="s">
        <v>9</v>
      </c>
      <c r="D3">
        <v>30</v>
      </c>
      <c r="E3">
        <f>HLOOKUP($A3,[2]CCA_Options!$B$1:$M$21,3,FALSE)</f>
        <v>0.25752591374214062</v>
      </c>
      <c r="F3" s="2">
        <f>HLOOKUP($A3,[2]CCA_Options!$B$1:$M$21,17,FALSE)</f>
        <v>45915</v>
      </c>
      <c r="G3" s="41">
        <f>HLOOKUP(A3,[2]CCA_Options!$C$8:$G$14,5,FALSE)</f>
        <v>100000</v>
      </c>
      <c r="H3" s="8">
        <f ca="1">HLOOKUP($A3,[2]CCA_Options!$B$1:$M$21,11,FALSE)</f>
        <v>0.43282895209021821</v>
      </c>
      <c r="I3" s="1">
        <f ca="1">HLOOKUP($A3,[2]CCA_Options!$B$1:$M$21,14,FALSE)</f>
        <v>24935.579051281016</v>
      </c>
      <c r="J3">
        <f t="shared" ref="J3:K5" si="0">J2</f>
        <v>4.4999999999999998E-2</v>
      </c>
      <c r="K3">
        <f t="shared" si="0"/>
        <v>1</v>
      </c>
      <c r="L3" t="s">
        <v>51</v>
      </c>
      <c r="M3" t="s">
        <v>73</v>
      </c>
    </row>
    <row r="4" spans="1:13" x14ac:dyDescent="0.25">
      <c r="A4" s="26" t="s">
        <v>95</v>
      </c>
      <c r="B4" t="s">
        <v>2</v>
      </c>
      <c r="C4" t="s">
        <v>9</v>
      </c>
      <c r="D4">
        <v>40</v>
      </c>
      <c r="E4">
        <f>HLOOKUP($A4,[2]CCA_Options!$B$1:$M$21,3,FALSE)</f>
        <v>0.34964836904607299</v>
      </c>
      <c r="F4" s="2">
        <f>HLOOKUP($A4,[2]CCA_Options!$B$1:$M$21,17,FALSE)</f>
        <v>45915</v>
      </c>
      <c r="G4" s="41">
        <f>HLOOKUP(A4,[2]CCA_Options!$C$8:$G$14,5,FALSE)</f>
        <v>-200000</v>
      </c>
      <c r="H4" s="8">
        <f ca="1">HLOOKUP($A4,[2]CCA_Options!$B$1:$M$21,11,FALSE)</f>
        <v>1.1603159354688418E-2</v>
      </c>
      <c r="I4" s="1">
        <f ca="1">HLOOKUP($A4,[2]CCA_Options!$B$1:$M$21,14,FALSE)</f>
        <v>-2260.4415140206156</v>
      </c>
      <c r="J4">
        <f t="shared" si="0"/>
        <v>4.4999999999999998E-2</v>
      </c>
      <c r="K4">
        <f t="shared" si="0"/>
        <v>1</v>
      </c>
      <c r="L4" t="s">
        <v>51</v>
      </c>
      <c r="M4" t="s">
        <v>73</v>
      </c>
    </row>
    <row r="5" spans="1:13" x14ac:dyDescent="0.25">
      <c r="A5" s="26" t="s">
        <v>96</v>
      </c>
      <c r="B5" t="s">
        <v>2</v>
      </c>
      <c r="C5" t="s">
        <v>9</v>
      </c>
      <c r="D5">
        <v>45</v>
      </c>
      <c r="E5">
        <f>HLOOKUP($A5,[2]CCA_Options!$B$1:$M$21,3,FALSE)</f>
        <v>0.38920009711439058</v>
      </c>
      <c r="F5" s="2">
        <f>HLOOKUP($A5,[2]CCA_Options!$B$1:$M$21,17,FALSE)</f>
        <v>45915</v>
      </c>
      <c r="G5" s="41">
        <f>HLOOKUP(A5,[2]CCA_Options!$C$8:$G$14,5,FALSE)</f>
        <v>100000</v>
      </c>
      <c r="H5" s="8">
        <f ca="1">HLOOKUP($A5,[2]CCA_Options!$B$1:$M$21,11,FALSE)</f>
        <v>3.1130705584447348E-3</v>
      </c>
      <c r="I5" s="1">
        <f ca="1">HLOOKUP($A5,[2]CCA_Options!$B$1:$M$21,14,FALSE)</f>
        <v>310.4292933720123</v>
      </c>
      <c r="J5">
        <f t="shared" si="0"/>
        <v>4.4999999999999998E-2</v>
      </c>
      <c r="K5">
        <f t="shared" si="0"/>
        <v>1</v>
      </c>
      <c r="L5" t="s">
        <v>51</v>
      </c>
      <c r="M5" t="s">
        <v>73</v>
      </c>
    </row>
    <row r="6" spans="1:13" x14ac:dyDescent="0.25">
      <c r="F6" s="2"/>
      <c r="G6" s="1"/>
      <c r="H6" s="8"/>
      <c r="I6" s="1"/>
    </row>
    <row r="7" spans="1:13" x14ac:dyDescent="0.25">
      <c r="A7" s="26"/>
      <c r="F7" s="2"/>
      <c r="G7" s="1"/>
      <c r="H7" s="8"/>
      <c r="I7" s="1"/>
    </row>
    <row r="8" spans="1:13" x14ac:dyDescent="0.25">
      <c r="F8" s="2"/>
      <c r="H8" s="8"/>
      <c r="I8" s="1"/>
    </row>
    <row r="9" spans="1:13" x14ac:dyDescent="0.25">
      <c r="F9" s="2"/>
      <c r="H9" s="8"/>
      <c r="I9" s="1"/>
    </row>
    <row r="10" spans="1:13" x14ac:dyDescent="0.25">
      <c r="F10" s="2"/>
      <c r="H10" s="8"/>
      <c r="I10" s="1"/>
    </row>
    <row r="11" spans="1:13" x14ac:dyDescent="0.25">
      <c r="F11" s="2"/>
      <c r="H11" s="8"/>
      <c r="I11" s="1"/>
    </row>
    <row r="12" spans="1:13" x14ac:dyDescent="0.25">
      <c r="F12" s="2"/>
      <c r="H12" s="8"/>
      <c r="I12" s="1"/>
    </row>
    <row r="13" spans="1:13" x14ac:dyDescent="0.25">
      <c r="F13" s="2"/>
      <c r="I13" s="1"/>
    </row>
    <row r="14" spans="1:13" x14ac:dyDescent="0.25">
      <c r="F14" s="2"/>
      <c r="I14" s="1"/>
    </row>
    <row r="15" spans="1:13" x14ac:dyDescent="0.25">
      <c r="F15" s="2"/>
    </row>
    <row r="16" spans="1:13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  <row r="21" spans="6:6" x14ac:dyDescent="0.25">
      <c r="F21" s="2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3BF8-5953-4EBB-A927-C9377B311719}">
  <sheetPr codeName="Sheet15"/>
  <dimension ref="A1:M6"/>
  <sheetViews>
    <sheetView tabSelected="1" workbookViewId="0">
      <selection activeCell="I8" sqref="I8"/>
    </sheetView>
  </sheetViews>
  <sheetFormatPr defaultRowHeight="15" x14ac:dyDescent="0.25"/>
  <cols>
    <col min="1" max="1" width="20.140625" customWidth="1"/>
    <col min="6" max="6" width="10.7109375" bestFit="1" customWidth="1"/>
    <col min="12" max="12" width="14.5703125" customWidth="1"/>
  </cols>
  <sheetData>
    <row r="1" spans="1:13" x14ac:dyDescent="0.2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77</v>
      </c>
      <c r="J1" t="s">
        <v>20</v>
      </c>
      <c r="K1" t="s">
        <v>21</v>
      </c>
      <c r="L1" t="s">
        <v>71</v>
      </c>
      <c r="M1" t="s">
        <v>72</v>
      </c>
    </row>
    <row r="2" spans="1:13" x14ac:dyDescent="0.25">
      <c r="A2" t="s">
        <v>85</v>
      </c>
      <c r="B2" t="s">
        <v>3</v>
      </c>
      <c r="F2" s="2">
        <f>[2]RGGI_Options!$C$17</f>
        <v>46006</v>
      </c>
      <c r="G2" s="35">
        <f>SUM([2]RGGI_Options!$C$12:$D$12)</f>
        <v>10000</v>
      </c>
      <c r="H2" s="3">
        <f>[2]RGGI_Options!$A$4</f>
        <v>21.43</v>
      </c>
      <c r="I2" s="10">
        <f>G2</f>
        <v>10000</v>
      </c>
      <c r="J2">
        <f>[2]RGGI_Options!$C$4</f>
        <v>0.05</v>
      </c>
      <c r="K2">
        <v>1</v>
      </c>
      <c r="L2" t="s">
        <v>74</v>
      </c>
      <c r="M2" t="s">
        <v>74</v>
      </c>
    </row>
    <row r="3" spans="1:13" x14ac:dyDescent="0.25">
      <c r="A3" t="s">
        <v>100</v>
      </c>
      <c r="B3" t="s">
        <v>2</v>
      </c>
      <c r="C3" t="str">
        <f>IF(RIGHT(A3,1)="P","Put","Call")</f>
        <v>Put</v>
      </c>
      <c r="D3">
        <v>20</v>
      </c>
      <c r="E3">
        <f>HLOOKUP(A3,[2]RGGI_Options!$B$1:$L$6,3,FALSE)</f>
        <v>0.53640556696110042</v>
      </c>
      <c r="F3" s="2">
        <f>HLOOKUP(A3,[2]RGGI_Options!$B$8:$G$17,10,FALSE)</f>
        <v>45915</v>
      </c>
      <c r="G3" s="35">
        <f>HLOOKUP(A3,[2]RGGI_Options!$B$8:$G$12,5,FALSE)</f>
        <v>50000</v>
      </c>
      <c r="H3" s="3">
        <f ca="1">HLOOKUP($A3,[2]RGGI_Options!$C$8:$K$11,4,FALSE)</f>
        <v>1.323585740400139</v>
      </c>
      <c r="I3" s="3">
        <f ca="1">HLOOKUP(A3,[2]RGGI_Options!$C$8:$J$14,7,FALSE)</f>
        <v>-16799.352333944385</v>
      </c>
      <c r="J3">
        <f>J2</f>
        <v>0.05</v>
      </c>
      <c r="K3">
        <v>1</v>
      </c>
      <c r="L3" t="s">
        <v>76</v>
      </c>
      <c r="M3" t="s">
        <v>75</v>
      </c>
    </row>
    <row r="4" spans="1:13" x14ac:dyDescent="0.25">
      <c r="A4" t="s">
        <v>101</v>
      </c>
      <c r="B4" t="s">
        <v>2</v>
      </c>
      <c r="C4" t="str">
        <f t="shared" ref="C4:C6" si="0">IF(RIGHT(A4,1)="P","Put","Call")</f>
        <v>Put</v>
      </c>
      <c r="D4">
        <v>17</v>
      </c>
      <c r="E4">
        <f>HLOOKUP(A4,[2]RGGI_Options!$B$1:$L$6,3,FALSE)</f>
        <v>0.60637167787752644</v>
      </c>
      <c r="F4" s="2">
        <f>HLOOKUP(A4,[2]RGGI_Options!$B$8:$L$17,10,FALSE)</f>
        <v>45915</v>
      </c>
      <c r="G4" s="35">
        <f>HLOOKUP(A4,[2]RGGI_Options!$B$8:$L$12,5,FALSE)</f>
        <v>-100000</v>
      </c>
      <c r="H4" s="3">
        <f ca="1">HLOOKUP($A4,[2]RGGI_Options!$C$8:$K$11,4,FALSE)</f>
        <v>0.53225073413960811</v>
      </c>
      <c r="I4" s="3">
        <f ca="1">HLOOKUP(A4,[2]RGGI_Options!$C$8:$J$14,7,FALSE)</f>
        <v>15262.031062107675</v>
      </c>
      <c r="J4">
        <f>J3</f>
        <v>0.05</v>
      </c>
      <c r="K4">
        <v>1</v>
      </c>
      <c r="L4" t="s">
        <v>76</v>
      </c>
      <c r="M4" t="s">
        <v>75</v>
      </c>
    </row>
    <row r="5" spans="1:13" x14ac:dyDescent="0.25">
      <c r="A5" t="s">
        <v>102</v>
      </c>
      <c r="B5" t="s">
        <v>2</v>
      </c>
      <c r="C5" t="str">
        <f t="shared" si="0"/>
        <v>Call</v>
      </c>
      <c r="D5">
        <v>20</v>
      </c>
      <c r="E5">
        <f>HLOOKUP(A5,[2]RGGI_Options!$B$1:$L$6,3,FALSE)</f>
        <v>0.5279766831888475</v>
      </c>
      <c r="F5" s="2">
        <f>HLOOKUP(A5,[2]RGGI_Options!$B$8:$L$17,10,FALSE)</f>
        <v>45915</v>
      </c>
      <c r="G5" s="35">
        <f>HLOOKUP(A5,[2]RGGI_Options!$B$8:$L$12,5,FALSE)</f>
        <v>100000</v>
      </c>
      <c r="H5" s="3">
        <f ca="1">HLOOKUP($A5,[2]RGGI_Options!$C$8:$K$11,4,FALSE)</f>
        <v>2.521827116318299</v>
      </c>
      <c r="I5" s="3">
        <f ca="1">HLOOKUP(A5,[2]RGGI_Options!$C$8:$J$14,7,FALSE)</f>
        <v>65590.669001111106</v>
      </c>
      <c r="J5">
        <f t="shared" ref="J5:J6" si="1">J4</f>
        <v>0.05</v>
      </c>
      <c r="K5">
        <v>1</v>
      </c>
      <c r="L5" t="s">
        <v>76</v>
      </c>
      <c r="M5" t="s">
        <v>75</v>
      </c>
    </row>
    <row r="6" spans="1:13" x14ac:dyDescent="0.25">
      <c r="A6" t="s">
        <v>103</v>
      </c>
      <c r="B6" t="s">
        <v>2</v>
      </c>
      <c r="C6" t="str">
        <f t="shared" si="0"/>
        <v>Call</v>
      </c>
      <c r="D6">
        <v>25</v>
      </c>
      <c r="E6">
        <f>HLOOKUP(A6,[2]RGGI_Options!$B$1:$L$6,3,FALSE)</f>
        <v>0.45228006578790642</v>
      </c>
      <c r="F6" s="2">
        <f>HLOOKUP(A6,[2]RGGI_Options!$B$8:$L$17,10,FALSE)</f>
        <v>45915</v>
      </c>
      <c r="G6" s="35">
        <f>HLOOKUP(A6,[2]RGGI_Options!$B$8:$L$12,5,FALSE)</f>
        <v>-200000</v>
      </c>
      <c r="H6" s="3">
        <f ca="1">HLOOKUP($A6,[2]RGGI_Options!$C$8:$K$11,4,FALSE)</f>
        <v>0.49575416320518562</v>
      </c>
      <c r="I6" s="3">
        <f ca="1">HLOOKUP(A6,[2]RGGI_Options!$C$8:$J$14,7,FALSE)</f>
        <v>-48200.691780047062</v>
      </c>
      <c r="J6">
        <f t="shared" si="1"/>
        <v>0.05</v>
      </c>
      <c r="K6">
        <v>1</v>
      </c>
      <c r="L6" t="s">
        <v>76</v>
      </c>
      <c r="M6" t="s">
        <v>75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4D78-1D96-4668-929B-C6510AC349F0}">
  <sheetPr codeName="Sheet11"/>
  <dimension ref="A1:J9"/>
  <sheetViews>
    <sheetView zoomScale="90" zoomScaleNormal="90" workbookViewId="0">
      <selection activeCell="H32" sqref="H32"/>
    </sheetView>
  </sheetViews>
  <sheetFormatPr defaultRowHeight="15" x14ac:dyDescent="0.25"/>
  <cols>
    <col min="1" max="1" width="19.140625" customWidth="1"/>
    <col min="6" max="6" width="13.85546875" customWidth="1"/>
    <col min="8" max="8" width="10.5703125" bestFit="1" customWidth="1"/>
  </cols>
  <sheetData>
    <row r="1" spans="1:10" x14ac:dyDescent="0.2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20</v>
      </c>
      <c r="J1" t="s">
        <v>21</v>
      </c>
    </row>
    <row r="2" spans="1:10" x14ac:dyDescent="0.25">
      <c r="A2" t="s">
        <v>86</v>
      </c>
      <c r="B2" t="s">
        <v>3</v>
      </c>
      <c r="G2" s="36">
        <v>0</v>
      </c>
      <c r="H2" s="3" t="e">
        <f>VLOOKUP(A2,[1]Daily_MTM_live!$F$2:$J$80,5,FALSE)</f>
        <v>#N/A</v>
      </c>
      <c r="I2">
        <f>[1]EUA_Options!$C$4</f>
        <v>1.91875E-2</v>
      </c>
      <c r="J2">
        <f>VLOOKUP("EURAUD",Index!$A$5:$B$17,2,FALSE)</f>
        <v>1.7928200000000001</v>
      </c>
    </row>
    <row r="3" spans="1:10" x14ac:dyDescent="0.25">
      <c r="A3" t="s">
        <v>88</v>
      </c>
      <c r="B3" t="s">
        <v>2</v>
      </c>
      <c r="C3" t="s">
        <v>9</v>
      </c>
      <c r="D3">
        <v>75</v>
      </c>
      <c r="E3" t="e">
        <f>HLOOKUP($A3,[1]EUA_Options!$C$1:$AAI$12,3,FALSE)</f>
        <v>#VALUE!</v>
      </c>
      <c r="F3" s="2">
        <v>45742</v>
      </c>
      <c r="G3">
        <v>75000</v>
      </c>
      <c r="H3">
        <f>HLOOKUP(A3,[1]EUA_Options!$B$1:$AAI$11,11,FALSE)</f>
        <v>0</v>
      </c>
      <c r="I3">
        <f>[1]EUA_Options!$C$4</f>
        <v>1.91875E-2</v>
      </c>
      <c r="J3">
        <f>VLOOKUP("EURAUD",Index!$A$5:$B$17,2,FALSE)</f>
        <v>1.7928200000000001</v>
      </c>
    </row>
    <row r="4" spans="1:10" x14ac:dyDescent="0.25">
      <c r="A4" t="s">
        <v>92</v>
      </c>
      <c r="B4" t="s">
        <v>2</v>
      </c>
      <c r="C4" t="s">
        <v>9</v>
      </c>
      <c r="D4">
        <v>80</v>
      </c>
      <c r="E4" t="e">
        <f>HLOOKUP($A4,[1]EUA_Options!$C$1:$AAI$12,3,FALSE)</f>
        <v>#VALUE!</v>
      </c>
      <c r="F4" s="2">
        <v>45742</v>
      </c>
      <c r="G4">
        <v>250000</v>
      </c>
      <c r="H4" t="e">
        <f>HLOOKUP(A4,[1]EUA_Options!$B$1:$AAI$11,11,FALSE)</f>
        <v>#VALUE!</v>
      </c>
      <c r="I4">
        <f>[1]EUA_Options!$C$4</f>
        <v>1.91875E-2</v>
      </c>
      <c r="J4">
        <f>VLOOKUP("EURAUD",Index!$A$5:$B$17,2,FALSE)</f>
        <v>1.7928200000000001</v>
      </c>
    </row>
    <row r="5" spans="1:10" x14ac:dyDescent="0.25">
      <c r="A5" t="s">
        <v>89</v>
      </c>
      <c r="B5" t="s">
        <v>2</v>
      </c>
      <c r="C5" t="s">
        <v>9</v>
      </c>
      <c r="D5">
        <v>85</v>
      </c>
      <c r="E5" t="e">
        <f>HLOOKUP($A5,[1]EUA_Options!$C$1:$AAI$12,3,FALSE)</f>
        <v>#VALUE!</v>
      </c>
      <c r="F5" s="2">
        <v>45742</v>
      </c>
      <c r="G5">
        <v>325000</v>
      </c>
      <c r="H5">
        <f>HLOOKUP(A5,[1]EUA_Options!$B$1:$AAI$11,11,FALSE)</f>
        <v>0</v>
      </c>
      <c r="I5">
        <f>[1]EUA_Options!$C$4</f>
        <v>1.91875E-2</v>
      </c>
      <c r="J5">
        <f>VLOOKUP("EURAUD",Index!$A$5:$B$17,2,FALSE)</f>
        <v>1.7928200000000001</v>
      </c>
    </row>
    <row r="6" spans="1:10" x14ac:dyDescent="0.25">
      <c r="A6" t="s">
        <v>93</v>
      </c>
      <c r="B6" t="s">
        <v>2</v>
      </c>
      <c r="C6" t="s">
        <v>9</v>
      </c>
      <c r="D6">
        <v>90</v>
      </c>
      <c r="E6" t="e">
        <f>HLOOKUP($A6,[1]EUA_Options!$C$1:$AAI$12,3,FALSE)</f>
        <v>#VALUE!</v>
      </c>
      <c r="F6" s="2">
        <v>45742</v>
      </c>
      <c r="G6">
        <v>350000</v>
      </c>
      <c r="H6" t="e">
        <f>HLOOKUP(A6,[1]EUA_Options!$B$1:$AAI$11,11,FALSE)</f>
        <v>#VALUE!</v>
      </c>
      <c r="I6">
        <f>[1]EUA_Options!$C$4</f>
        <v>1.91875E-2</v>
      </c>
      <c r="J6">
        <f>VLOOKUP("EURAUD",Index!$A$5:$B$17,2,FALSE)</f>
        <v>1.7928200000000001</v>
      </c>
    </row>
    <row r="7" spans="1:10" x14ac:dyDescent="0.25">
      <c r="F7" s="2"/>
    </row>
    <row r="8" spans="1:10" x14ac:dyDescent="0.25">
      <c r="F8" s="2"/>
    </row>
    <row r="9" spans="1:10" x14ac:dyDescent="0.25">
      <c r="F9" s="2"/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5D42-163C-46EC-827D-3BF208E44833}">
  <sheetPr codeName="Sheet8"/>
  <dimension ref="A1:M18"/>
  <sheetViews>
    <sheetView workbookViewId="0"/>
  </sheetViews>
  <sheetFormatPr defaultRowHeight="15" x14ac:dyDescent="0.25"/>
  <cols>
    <col min="1" max="1" width="15.42578125" customWidth="1"/>
    <col min="13" max="13" width="13.28515625" bestFit="1" customWidth="1"/>
  </cols>
  <sheetData>
    <row r="1" spans="1:10" x14ac:dyDescent="0.2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20</v>
      </c>
      <c r="J1" t="s">
        <v>21</v>
      </c>
    </row>
    <row r="2" spans="1:10" x14ac:dyDescent="0.25">
      <c r="A2" t="s">
        <v>27</v>
      </c>
      <c r="B2" t="s">
        <v>3</v>
      </c>
      <c r="G2">
        <f>VLOOKUP($A2,[1]Broker_Reval!$D$2:$M$22,10,FALSE)</f>
        <v>99856</v>
      </c>
      <c r="H2" s="3">
        <f>VLOOKUP($A2,[1]Broker_Reval!$D$2:$M$22,6,FALSE)</f>
        <v>4.7</v>
      </c>
      <c r="I2" s="18" t="e">
        <f>EUA!#REF!</f>
        <v>#REF!</v>
      </c>
      <c r="J2">
        <f>CCA!$K$2</f>
        <v>1</v>
      </c>
    </row>
    <row r="3" spans="1:10" x14ac:dyDescent="0.25">
      <c r="A3" t="s">
        <v>28</v>
      </c>
      <c r="B3" t="s">
        <v>3</v>
      </c>
      <c r="G3">
        <f>VLOOKUP($A3,[1]Broker_Reval!$D$2:$M$22,10,FALSE)</f>
        <v>2395</v>
      </c>
      <c r="H3" s="3">
        <f>VLOOKUP($A3,[1]Broker_Reval!$D$2:$M$22,6,FALSE)</f>
        <v>0.24</v>
      </c>
      <c r="I3" s="18" t="e">
        <f t="shared" ref="I3:J5" si="0">I2</f>
        <v>#REF!</v>
      </c>
      <c r="J3">
        <f t="shared" si="0"/>
        <v>1</v>
      </c>
    </row>
    <row r="4" spans="1:10" x14ac:dyDescent="0.25">
      <c r="A4" t="s">
        <v>29</v>
      </c>
      <c r="B4" t="s">
        <v>3</v>
      </c>
      <c r="G4">
        <f>VLOOKUP($A4,[1]Broker_Reval!$D$2:$M$22,10,FALSE)</f>
        <v>380</v>
      </c>
      <c r="H4" s="3">
        <f>VLOOKUP($A4,[1]Broker_Reval!$D$2:$M$22,6,FALSE)</f>
        <v>17.75</v>
      </c>
      <c r="I4" s="18" t="e">
        <f t="shared" si="0"/>
        <v>#REF!</v>
      </c>
      <c r="J4">
        <f t="shared" si="0"/>
        <v>1</v>
      </c>
    </row>
    <row r="5" spans="1:10" x14ac:dyDescent="0.25">
      <c r="A5" t="s">
        <v>30</v>
      </c>
      <c r="B5" t="s">
        <v>3</v>
      </c>
      <c r="G5">
        <f>VLOOKUP($A5,[1]Broker_Reval!$H$19:$M$19,6,FALSE)</f>
        <v>0</v>
      </c>
      <c r="H5" s="3" t="e">
        <f>VLOOKUP($A5,[1]Broker_Reval!$H$19:$M$19,2,FALSE)</f>
        <v>#DIV/0!</v>
      </c>
      <c r="I5" s="18" t="e">
        <f t="shared" si="0"/>
        <v>#REF!</v>
      </c>
      <c r="J5">
        <f t="shared" si="0"/>
        <v>1</v>
      </c>
    </row>
    <row r="18" spans="13:13" x14ac:dyDescent="0.25">
      <c r="M1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062D-5E3A-41CD-9B07-F0AB1113D61E}">
  <sheetPr codeName="Sheet12"/>
  <dimension ref="A1:F9"/>
  <sheetViews>
    <sheetView workbookViewId="0">
      <selection activeCell="Q13" sqref="Q13"/>
    </sheetView>
  </sheetViews>
  <sheetFormatPr defaultRowHeight="15" x14ac:dyDescent="0.25"/>
  <cols>
    <col min="2" max="2" width="13" customWidth="1"/>
    <col min="3" max="3" width="12.5703125" bestFit="1" customWidth="1"/>
  </cols>
  <sheetData>
    <row r="1" spans="1:6" x14ac:dyDescent="0.25">
      <c r="A1" s="20" t="s">
        <v>41</v>
      </c>
      <c r="B1" t="str">
        <f ca="1">TEXT(MONTH(TODAY()),"mmm")&amp;" PnL"</f>
        <v>Jan PnL</v>
      </c>
      <c r="C1" s="22" t="s">
        <v>48</v>
      </c>
      <c r="D1" s="23" t="s">
        <v>49</v>
      </c>
      <c r="E1" s="23" t="s">
        <v>50</v>
      </c>
      <c r="F1" s="24" t="s">
        <v>51</v>
      </c>
    </row>
    <row r="2" spans="1:6" x14ac:dyDescent="0.25">
      <c r="A2" s="21" t="s">
        <v>42</v>
      </c>
      <c r="B2" s="15">
        <f>VLOOKUP(A2,[1]Monthly_MTM!$R$32:$S$43,2,FALSE)</f>
        <v>-109.91280403854991</v>
      </c>
      <c r="C2" s="25"/>
      <c r="D2" s="25"/>
      <c r="E2" s="25"/>
      <c r="F2" s="25"/>
    </row>
    <row r="3" spans="1:6" x14ac:dyDescent="0.25">
      <c r="A3" s="21" t="s">
        <v>43</v>
      </c>
      <c r="B3" s="15">
        <f>VLOOKUP(A3,[1]Monthly_MTM!$R$32:$S$43,2,FALSE)</f>
        <v>0</v>
      </c>
      <c r="C3" s="18" t="e" cm="1">
        <f t="array" ref="C3">_xlfn.XLOOKUP($A3,[1]Monthly_MTM!$R$47:$R$53,_xlfn.XLOOKUP(C$1,[1]Monthly_MTM!$S$46:$V$46,[1]Monthly_MTM!$S$47:$V$53))</f>
        <v>#N/A</v>
      </c>
      <c r="D3" s="18" t="e" cm="1">
        <f t="array" ref="D3">_xlfn.XLOOKUP($A3,[1]Monthly_MTM!$R$47:$R$53,_xlfn.XLOOKUP(D$1,[1]Monthly_MTM!$S$46:$V$46,[1]Monthly_MTM!$S$47:$V$53))</f>
        <v>#N/A</v>
      </c>
      <c r="E3" s="18" t="e" cm="1">
        <f t="array" ref="E3">_xlfn.XLOOKUP($A3,[1]Monthly_MTM!$R$47:$R$53,_xlfn.XLOOKUP(E$1,[1]Monthly_MTM!$S$46:$V$46,[1]Monthly_MTM!$S$47:$V$53))</f>
        <v>#N/A</v>
      </c>
      <c r="F3" s="18" t="e" cm="1">
        <f t="array" ref="F3">_xlfn.XLOOKUP($A3,[1]Monthly_MTM!$R$47:$R$53,_xlfn.XLOOKUP(F$1,[1]Monthly_MTM!$S$46:$V$46,[1]Monthly_MTM!$S$47:$V$53))</f>
        <v>#N/A</v>
      </c>
    </row>
    <row r="4" spans="1:6" x14ac:dyDescent="0.25">
      <c r="A4" s="21" t="s">
        <v>44</v>
      </c>
      <c r="B4" s="15" t="e">
        <f>VLOOKUP(A4,[1]Monthly_MTM!$R$32:$S$43,2,FALSE)</f>
        <v>#N/A</v>
      </c>
      <c r="C4" s="18" t="e" cm="1">
        <f t="array" ref="C4">_xlfn.XLOOKUP($A4,[1]Monthly_MTM!$R$47:$R$53,_xlfn.XLOOKUP(C$1,[1]Monthly_MTM!$S$46:$V$46,[1]Monthly_MTM!$S$47:$V$53))</f>
        <v>#N/A</v>
      </c>
      <c r="D4" s="18" t="e" cm="1">
        <f t="array" ref="D4">_xlfn.XLOOKUP($A4,[1]Monthly_MTM!$R$47:$R$53,_xlfn.XLOOKUP(D$1,[1]Monthly_MTM!$S$46:$V$46,[1]Monthly_MTM!$S$47:$V$53))</f>
        <v>#N/A</v>
      </c>
      <c r="E4" s="18" t="e" cm="1">
        <f t="array" ref="E4">_xlfn.XLOOKUP($A4,[1]Monthly_MTM!$R$47:$R$53,_xlfn.XLOOKUP(E$1,[1]Monthly_MTM!$S$46:$V$46,[1]Monthly_MTM!$S$47:$V$53))</f>
        <v>#N/A</v>
      </c>
      <c r="F4" s="18" t="e" cm="1">
        <f t="array" ref="F4">_xlfn.XLOOKUP($A4,[1]Monthly_MTM!$R$47:$R$53,_xlfn.XLOOKUP(F$1,[1]Monthly_MTM!$S$46:$V$46,[1]Monthly_MTM!$S$47:$V$53))</f>
        <v>#N/A</v>
      </c>
    </row>
    <row r="5" spans="1:6" x14ac:dyDescent="0.25">
      <c r="A5" s="21" t="s">
        <v>45</v>
      </c>
      <c r="B5" s="15">
        <f>VLOOKUP(A5,[1]Monthly_MTM!$R$32:$S$43,2,FALSE)</f>
        <v>0</v>
      </c>
      <c r="C5" s="18" t="e" cm="1">
        <f t="array" ref="C5">_xlfn.XLOOKUP($A5,[1]Monthly_MTM!$R$47:$R$53,_xlfn.XLOOKUP(C$1,[1]Monthly_MTM!$S$46:$V$46,[1]Monthly_MTM!$S$47:$V$53))</f>
        <v>#N/A</v>
      </c>
      <c r="D5" s="18" t="e" cm="1">
        <f t="array" ref="D5">_xlfn.XLOOKUP($A5,[1]Monthly_MTM!$R$47:$R$53,_xlfn.XLOOKUP(D$1,[1]Monthly_MTM!$S$46:$V$46,[1]Monthly_MTM!$S$47:$V$53))</f>
        <v>#N/A</v>
      </c>
      <c r="E5" s="18" t="e" cm="1">
        <f t="array" ref="E5">_xlfn.XLOOKUP($A5,[1]Monthly_MTM!$R$47:$R$53,_xlfn.XLOOKUP(E$1,[1]Monthly_MTM!$S$46:$V$46,[1]Monthly_MTM!$S$47:$V$53))</f>
        <v>#N/A</v>
      </c>
      <c r="F5" s="18" t="e" cm="1">
        <f t="array" ref="F5">_xlfn.XLOOKUP($A5,[1]Monthly_MTM!$R$47:$R$53,_xlfn.XLOOKUP(F$1,[1]Monthly_MTM!$S$46:$V$46,[1]Monthly_MTM!$S$47:$V$53))</f>
        <v>#N/A</v>
      </c>
    </row>
    <row r="6" spans="1:6" x14ac:dyDescent="0.25">
      <c r="A6" s="21" t="s">
        <v>40</v>
      </c>
      <c r="B6" s="15">
        <f>VLOOKUP(A6,[1]Monthly_MTM!$R$32:$S$43,2,FALSE)</f>
        <v>0</v>
      </c>
      <c r="C6" s="18" t="e" cm="1">
        <f t="array" ref="C6">_xlfn.XLOOKUP($A6,[1]Monthly_MTM!$R$47:$R$53,_xlfn.XLOOKUP(C$1,[1]Monthly_MTM!$S$46:$V$46,[1]Monthly_MTM!$S$47:$V$53))</f>
        <v>#N/A</v>
      </c>
      <c r="D6" s="18" t="e" cm="1">
        <f t="array" ref="D6">_xlfn.XLOOKUP($A6,[1]Monthly_MTM!$R$47:$R$53,_xlfn.XLOOKUP(D$1,[1]Monthly_MTM!$S$46:$V$46,[1]Monthly_MTM!$S$47:$V$53))</f>
        <v>#N/A</v>
      </c>
      <c r="E6" s="18" t="e" cm="1">
        <f t="array" ref="E6">_xlfn.XLOOKUP($A6,[1]Monthly_MTM!$R$47:$R$53,_xlfn.XLOOKUP(E$1,[1]Monthly_MTM!$S$46:$V$46,[1]Monthly_MTM!$S$47:$V$53))</f>
        <v>#N/A</v>
      </c>
      <c r="F6" s="18" t="e" cm="1">
        <f t="array" ref="F6">_xlfn.XLOOKUP($A6,[1]Monthly_MTM!$R$47:$R$53,_xlfn.XLOOKUP(F$1,[1]Monthly_MTM!$S$46:$V$46,[1]Monthly_MTM!$S$47:$V$53))</f>
        <v>#N/A</v>
      </c>
    </row>
    <row r="7" spans="1:6" x14ac:dyDescent="0.25">
      <c r="A7" s="21" t="s">
        <v>46</v>
      </c>
      <c r="B7" s="15">
        <f>VLOOKUP(A7,[1]Monthly_MTM!$R$32:$S$43,2,FALSE)</f>
        <v>-44875.173631483594</v>
      </c>
      <c r="C7" s="18" t="e" cm="1">
        <f t="array" ref="C7">_xlfn.XLOOKUP($A7,[1]Monthly_MTM!$R$47:$R$53,_xlfn.XLOOKUP(C$1,[1]Monthly_MTM!$S$46:$V$46,[1]Monthly_MTM!$S$47:$V$53))</f>
        <v>#N/A</v>
      </c>
      <c r="D7" s="18" t="e" cm="1">
        <f t="array" ref="D7">_xlfn.XLOOKUP($A7,[1]Monthly_MTM!$R$47:$R$53,_xlfn.XLOOKUP(D$1,[1]Monthly_MTM!$S$46:$V$46,[1]Monthly_MTM!$S$47:$V$53))</f>
        <v>#N/A</v>
      </c>
      <c r="E7" s="18" t="e" cm="1">
        <f t="array" ref="E7">_xlfn.XLOOKUP($A7,[1]Monthly_MTM!$R$47:$R$53,_xlfn.XLOOKUP(E$1,[1]Monthly_MTM!$S$46:$V$46,[1]Monthly_MTM!$S$47:$V$53))</f>
        <v>#N/A</v>
      </c>
      <c r="F7" s="18" t="e" cm="1">
        <f t="array" ref="F7">_xlfn.XLOOKUP($A7,[1]Monthly_MTM!$R$47:$R$53,_xlfn.XLOOKUP(F$1,[1]Monthly_MTM!$S$46:$V$46,[1]Monthly_MTM!$S$47:$V$53))</f>
        <v>#N/A</v>
      </c>
    </row>
    <row r="8" spans="1:6" x14ac:dyDescent="0.25">
      <c r="A8" s="21" t="s">
        <v>47</v>
      </c>
      <c r="B8" s="15" t="e">
        <f>VLOOKUP(A8,[1]Monthly_MTM!$R$32:$S$43,2,FALSE)</f>
        <v>#N/A</v>
      </c>
      <c r="C8" s="18" t="e" cm="1">
        <f t="array" ref="C8">_xlfn.XLOOKUP($A8,[1]Monthly_MTM!$R$47:$R$53,_xlfn.XLOOKUP(C$1,[1]Monthly_MTM!$S$46:$V$46,[1]Monthly_MTM!$S$47:$V$53))</f>
        <v>#N/A</v>
      </c>
      <c r="D8" s="18" t="e" cm="1">
        <f t="array" ref="D8">_xlfn.XLOOKUP($A8,[1]Monthly_MTM!$R$47:$R$53,_xlfn.XLOOKUP(D$1,[1]Monthly_MTM!$S$46:$V$46,[1]Monthly_MTM!$S$47:$V$53))</f>
        <v>#N/A</v>
      </c>
      <c r="E8" s="18" t="e" cm="1">
        <f t="array" ref="E8">_xlfn.XLOOKUP($A8,[1]Monthly_MTM!$R$47:$R$53,_xlfn.XLOOKUP(E$1,[1]Monthly_MTM!$S$46:$V$46,[1]Monthly_MTM!$S$47:$V$53))</f>
        <v>#N/A</v>
      </c>
      <c r="F8" s="18" t="e" cm="1">
        <f t="array" ref="F8">_xlfn.XLOOKUP($A8,[1]Monthly_MTM!$R$47:$R$53,_xlfn.XLOOKUP(F$1,[1]Monthly_MTM!$S$46:$V$46,[1]Monthly_MTM!$S$47:$V$53))</f>
        <v>#N/A</v>
      </c>
    </row>
    <row r="9" spans="1:6" x14ac:dyDescent="0.25">
      <c r="A9" s="21" t="s">
        <v>52</v>
      </c>
      <c r="B9" s="17" t="e">
        <f>SUM(B2:B8)</f>
        <v>#N/A</v>
      </c>
      <c r="C9" s="18" t="e" cm="1">
        <f t="array" ref="C9">_xlfn.XLOOKUP($A9,[1]Monthly_MTM!$R$47:$R$53,_xlfn.XLOOKUP(C$1,[1]Monthly_MTM!$S$46:$V$46,[1]Monthly_MTM!$S$47:$V$53))</f>
        <v>#N/A</v>
      </c>
      <c r="D9" s="18" t="e" cm="1">
        <f t="array" ref="D9">_xlfn.XLOOKUP($A9,[1]Monthly_MTM!$R$47:$R$53,_xlfn.XLOOKUP(D$1,[1]Monthly_MTM!$S$46:$V$46,[1]Monthly_MTM!$S$47:$V$53))</f>
        <v>#N/A</v>
      </c>
      <c r="E9" s="18" t="e" cm="1">
        <f t="array" ref="E9">_xlfn.XLOOKUP($A9,[1]Monthly_MTM!$R$47:$R$53,_xlfn.XLOOKUP(E$1,[1]Monthly_MTM!$S$46:$V$46,[1]Monthly_MTM!$S$47:$V$53))</f>
        <v>#N/A</v>
      </c>
      <c r="F9" s="18" t="e" cm="1">
        <f t="array" ref="F9">_xlfn.XLOOKUP($A9,[1]Monthly_MTM!$R$47:$R$53,_xlfn.XLOOKUP(F$1,[1]Monthly_MTM!$S$46:$V$46,[1]Monthly_MTM!$S$47:$V$53))</f>
        <v>#N/A</v>
      </c>
    </row>
  </sheetData>
  <conditionalFormatting sqref="A1:A9">
    <cfRule type="cellIs" dxfId="1" priority="2" operator="lessThan">
      <formula>0</formula>
    </cfRule>
  </conditionalFormatting>
  <conditionalFormatting sqref="E1:F1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2B59-E7E5-480D-A64B-9932AC4EBDA3}">
  <sheetPr codeName="Sheet13"/>
  <dimension ref="A1:G7"/>
  <sheetViews>
    <sheetView workbookViewId="0">
      <selection activeCell="E28" sqref="E28"/>
    </sheetView>
  </sheetViews>
  <sheetFormatPr defaultRowHeight="15" x14ac:dyDescent="0.25"/>
  <cols>
    <col min="2" max="2" width="14.140625" customWidth="1"/>
    <col min="3" max="3" width="17.5703125" customWidth="1"/>
    <col min="4" max="4" width="13.140625" customWidth="1"/>
    <col min="5" max="5" width="15.42578125" customWidth="1"/>
    <col min="6" max="6" width="18.28515625" customWidth="1"/>
  </cols>
  <sheetData>
    <row r="1" spans="1:7" x14ac:dyDescent="0.25">
      <c r="A1" s="22" t="s">
        <v>41</v>
      </c>
      <c r="B1" s="29" t="s">
        <v>53</v>
      </c>
      <c r="C1" s="30" t="s">
        <v>54</v>
      </c>
      <c r="D1" s="30" t="s">
        <v>55</v>
      </c>
      <c r="E1" s="30" t="s">
        <v>56</v>
      </c>
      <c r="F1" s="23" t="s">
        <v>57</v>
      </c>
      <c r="G1" t="s">
        <v>58</v>
      </c>
    </row>
    <row r="2" spans="1:7" x14ac:dyDescent="0.25">
      <c r="A2" s="26" t="s">
        <v>25</v>
      </c>
      <c r="B2" s="8" cm="1">
        <f t="array" ref="B2">_xlfn.XLOOKUP($A2,[1]Monthly_MTM!$X$47:$X$54,_xlfn.XLOOKUP(B$1,[1]Monthly_MTM!$X$47:$AE$47,[1]Monthly_MTM!$X$47:$AE$54))</f>
        <v>0</v>
      </c>
      <c r="C2" s="8" cm="1">
        <f t="array" ref="C2">_xlfn.XLOOKUP($A2,[1]Monthly_MTM!$X$47:$X$54,_xlfn.XLOOKUP(C$1,[1]Monthly_MTM!$X$47:$AE$47,[1]Monthly_MTM!$X$47:$AE$54))</f>
        <v>7398.9813242784376</v>
      </c>
      <c r="D2" s="10" t="e" cm="1">
        <f t="array" ref="D2">_xlfn.XLOOKUP($A2,[1]Monthly_MTM!$X$47:$X$54,_xlfn.XLOOKUP(D$1,[1]Monthly_MTM!$X$47:$AE$47,[1]Monthly_MTM!$X$47:$AE$54))</f>
        <v>#DIV/0!</v>
      </c>
      <c r="E2" s="10" cm="1">
        <f t="array" ref="E2">_xlfn.XLOOKUP($A2,[1]Monthly_MTM!$X$47:$X$54,_xlfn.XLOOKUP(E$1,[1]Monthly_MTM!$X$47:$AE$47,[1]Monthly_MTM!$X$47:$AE$54))</f>
        <v>-32</v>
      </c>
      <c r="F2" s="25" cm="1">
        <f t="array" ref="F2">_xlfn.XLOOKUP($A2,[1]Monthly_MTM!$X$47:$X$54,_xlfn.XLOOKUP(F$1,[1]Monthly_MTM!$X$47:$AE$47,[1]Monthly_MTM!$X$47:$AE$54))</f>
        <v>0</v>
      </c>
      <c r="G2" s="25" cm="1">
        <f t="array" ref="G2">_xlfn.XLOOKUP($A2,[1]Monthly_MTM!$X$47:$X$54,_xlfn.XLOOKUP(G$1,[1]Monthly_MTM!$X$47:$AE$47,[1]Monthly_MTM!$X$47:$AE$54))</f>
        <v>-0.16666666666666666</v>
      </c>
    </row>
    <row r="3" spans="1:7" x14ac:dyDescent="0.25">
      <c r="A3" s="26" t="s">
        <v>26</v>
      </c>
      <c r="B3" s="8" cm="1">
        <f t="array" ref="B3">_xlfn.XLOOKUP($A3,[1]Monthly_MTM!$X$47:$X$54,_xlfn.XLOOKUP(B$1,[1]Monthly_MTM!$X$47:$AE$47,[1]Monthly_MTM!$X$47:$AE$54))</f>
        <v>0</v>
      </c>
      <c r="C3" s="8" cm="1">
        <f t="array" ref="C3">_xlfn.XLOOKUP($A3,[1]Monthly_MTM!$X$47:$X$54,_xlfn.XLOOKUP(C$1,[1]Monthly_MTM!$X$47:$AE$47,[1]Monthly_MTM!$X$47:$AE$54))</f>
        <v>6406.5603177653911</v>
      </c>
      <c r="D3" s="10" t="e" cm="1">
        <f t="array" ref="D3">_xlfn.XLOOKUP($A3,[1]Monthly_MTM!$X$47:$X$54,_xlfn.XLOOKUP(D$1,[1]Monthly_MTM!$X$47:$AE$47,[1]Monthly_MTM!$X$47:$AE$54))</f>
        <v>#DIV/0!</v>
      </c>
      <c r="E3" s="10" cm="1">
        <f t="array" ref="E3">_xlfn.XLOOKUP($A3,[1]Monthly_MTM!$X$47:$X$54,_xlfn.XLOOKUP(E$1,[1]Monthly_MTM!$X$47:$AE$47,[1]Monthly_MTM!$X$47:$AE$54))</f>
        <v>17</v>
      </c>
      <c r="F3" s="25" cm="1">
        <f t="array" ref="F3">_xlfn.XLOOKUP($A3,[1]Monthly_MTM!$X$47:$X$54,_xlfn.XLOOKUP(F$1,[1]Monthly_MTM!$X$47:$AE$47,[1]Monthly_MTM!$X$47:$AE$54))</f>
        <v>0</v>
      </c>
      <c r="G3" s="25" cm="1">
        <f t="array" ref="G3">_xlfn.XLOOKUP($A3,[1]Monthly_MTM!$X$47:$X$54,_xlfn.XLOOKUP(G$1,[1]Monthly_MTM!$X$47:$AE$47,[1]Monthly_MTM!$X$47:$AE$54))</f>
        <v>-0.16666666666666666</v>
      </c>
    </row>
    <row r="4" spans="1:7" x14ac:dyDescent="0.25">
      <c r="A4" s="26" t="s">
        <v>23</v>
      </c>
      <c r="B4" s="8" cm="1">
        <f t="array" ref="B4">_xlfn.XLOOKUP($A4,[1]Monthly_MTM!$X$47:$X$54,_xlfn.XLOOKUP(B$1,[1]Monthly_MTM!$X$47:$AE$47,[1]Monthly_MTM!$X$47:$AE$54))</f>
        <v>0.35499999999999998</v>
      </c>
      <c r="C4" s="8" cm="1">
        <f t="array" ref="C4">_xlfn.XLOOKUP($A4,[1]Monthly_MTM!$X$47:$X$54,_xlfn.XLOOKUP(C$1,[1]Monthly_MTM!$X$47:$AE$47,[1]Monthly_MTM!$X$47:$AE$54))</f>
        <v>13333.333333333332</v>
      </c>
      <c r="D4" s="10" cm="1">
        <f t="array" ref="D4">_xlfn.XLOOKUP($A4,[1]Monthly_MTM!$X$47:$X$54,_xlfn.XLOOKUP(D$1,[1]Monthly_MTM!$X$47:$AE$47,[1]Monthly_MTM!$X$47:$AE$54))</f>
        <v>37453.183520599247</v>
      </c>
      <c r="E4" s="10" cm="1">
        <f t="array" ref="E4">_xlfn.XLOOKUP($A4,[1]Monthly_MTM!$X$47:$X$54,_xlfn.XLOOKUP(E$1,[1]Monthly_MTM!$X$47:$AE$47,[1]Monthly_MTM!$X$47:$AE$54))</f>
        <v>32.255000000000003</v>
      </c>
      <c r="F4" s="25" cm="1">
        <f t="array" ref="F4">_xlfn.XLOOKUP($A4,[1]Monthly_MTM!$X$47:$X$54,_xlfn.XLOOKUP(F$1,[1]Monthly_MTM!$X$47:$AE$47,[1]Monthly_MTM!$X$47:$AE$54))</f>
        <v>0.1431315625</v>
      </c>
      <c r="G4" s="25" cm="1">
        <f t="array" ref="G4">_xlfn.XLOOKUP($A4,[1]Monthly_MTM!$X$47:$X$54,_xlfn.XLOOKUP(G$1,[1]Monthly_MTM!$X$47:$AE$47,[1]Monthly_MTM!$X$47:$AE$54))</f>
        <v>-2.3535104166666654E-2</v>
      </c>
    </row>
    <row r="5" spans="1:7" x14ac:dyDescent="0.25">
      <c r="A5" s="26" t="s">
        <v>40</v>
      </c>
      <c r="B5" s="8" t="e" cm="1">
        <f t="array" ref="B5">_xlfn.XLOOKUP($A5,[1]Monthly_MTM!$X$47:$X$54,_xlfn.XLOOKUP(B$1,[1]Monthly_MTM!$X$47:$AE$47,[1]Monthly_MTM!$X$47:$AE$54))</f>
        <v>#N/A</v>
      </c>
      <c r="C5" s="8" t="e" cm="1">
        <f t="array" ref="C5">_xlfn.XLOOKUP($A5,[1]Monthly_MTM!$X$47:$X$54,_xlfn.XLOOKUP(C$1,[1]Monthly_MTM!$X$47:$AE$47,[1]Monthly_MTM!$X$47:$AE$54))</f>
        <v>#N/A</v>
      </c>
      <c r="D5" s="10" t="e" cm="1">
        <f t="array" ref="D5">_xlfn.XLOOKUP($A5,[1]Monthly_MTM!$X$47:$X$54,_xlfn.XLOOKUP(D$1,[1]Monthly_MTM!$X$47:$AE$47,[1]Monthly_MTM!$X$47:$AE$54))</f>
        <v>#N/A</v>
      </c>
      <c r="E5" s="10" t="e" cm="1">
        <f t="array" ref="E5">_xlfn.XLOOKUP($A5,[1]Monthly_MTM!$X$47:$X$54,_xlfn.XLOOKUP(E$1,[1]Monthly_MTM!$X$47:$AE$47,[1]Monthly_MTM!$X$47:$AE$54))</f>
        <v>#N/A</v>
      </c>
      <c r="F5" s="25" t="e" cm="1">
        <f t="array" ref="F5">_xlfn.XLOOKUP($A5,[1]Monthly_MTM!$X$47:$X$54,_xlfn.XLOOKUP(F$1,[1]Monthly_MTM!$X$47:$AE$47,[1]Monthly_MTM!$X$47:$AE$54))</f>
        <v>#N/A</v>
      </c>
      <c r="G5" s="25" t="e" cm="1">
        <f t="array" ref="G5">_xlfn.XLOOKUP($A5,[1]Monthly_MTM!$X$47:$X$54,_xlfn.XLOOKUP(G$1,[1]Monthly_MTM!$X$47:$AE$47,[1]Monthly_MTM!$X$47:$AE$54))</f>
        <v>#N/A</v>
      </c>
    </row>
    <row r="6" spans="1:7" x14ac:dyDescent="0.25">
      <c r="A6" s="27" t="s">
        <v>24</v>
      </c>
      <c r="B6" s="8" cm="1">
        <f t="array" ref="B6">_xlfn.XLOOKUP($A6,[1]Monthly_MTM!$X$47:$X$54,_xlfn.XLOOKUP(B$1,[1]Monthly_MTM!$X$47:$AE$47,[1]Monthly_MTM!$X$47:$AE$54))</f>
        <v>0</v>
      </c>
      <c r="C6" s="8" cm="1">
        <f t="array" ref="C6">_xlfn.XLOOKUP($A6,[1]Monthly_MTM!$X$47:$X$54,_xlfn.XLOOKUP(C$1,[1]Monthly_MTM!$X$47:$AE$47,[1]Monthly_MTM!$X$47:$AE$54))</f>
        <v>14514.841425357426</v>
      </c>
      <c r="D6" s="10" cm="1">
        <f t="array" ref="D6">_xlfn.XLOOKUP($A6,[1]Monthly_MTM!$X$47:$X$54,_xlfn.XLOOKUP(D$1,[1]Monthly_MTM!$X$47:$AE$47,[1]Monthly_MTM!$X$47:$AE$54))</f>
        <v>24896.812050355795</v>
      </c>
      <c r="E6" s="10" cm="1">
        <f t="array" ref="E6">_xlfn.XLOOKUP($A6,[1]Monthly_MTM!$X$47:$X$54,_xlfn.XLOOKUP(E$1,[1]Monthly_MTM!$X$47:$AE$47,[1]Monthly_MTM!$X$47:$AE$54))</f>
        <v>123.14339559429014</v>
      </c>
      <c r="F6" s="25" cm="1">
        <f t="array" ref="F6">_xlfn.XLOOKUP($A6,[1]Monthly_MTM!$X$47:$X$54,_xlfn.XLOOKUP(F$1,[1]Monthly_MTM!$X$47:$AE$47,[1]Monthly_MTM!$X$47:$AE$54))</f>
        <v>0</v>
      </c>
      <c r="G6" s="25" cm="1">
        <f t="array" ref="G6">_xlfn.XLOOKUP($A6,[1]Monthly_MTM!$X$47:$X$54,_xlfn.XLOOKUP(G$1,[1]Monthly_MTM!$X$47:$AE$47,[1]Monthly_MTM!$X$47:$AE$54))</f>
        <v>-0.16666666666666666</v>
      </c>
    </row>
    <row r="7" spans="1:7" x14ac:dyDescent="0.25">
      <c r="A7" s="28" t="s">
        <v>31</v>
      </c>
      <c r="B7" s="8" cm="1">
        <f t="array" ref="B7">_xlfn.XLOOKUP($A7,[1]Monthly_MTM!$X$47:$X$54,_xlfn.XLOOKUP(B$1,[1]Monthly_MTM!$X$47:$AE$47,[1]Monthly_MTM!$X$47:$AE$54))</f>
        <v>0</v>
      </c>
      <c r="C7" s="8" cm="1">
        <f t="array" ref="C7">_xlfn.XLOOKUP($A7,[1]Monthly_MTM!$X$47:$X$54,_xlfn.XLOOKUP(C$1,[1]Monthly_MTM!$X$47:$AE$47,[1]Monthly_MTM!$X$47:$AE$54))</f>
        <v>8715.9999999999982</v>
      </c>
      <c r="D7" s="10" t="e" cm="1">
        <f t="array" ref="D7">_xlfn.XLOOKUP($A7,[1]Monthly_MTM!$X$47:$X$54,_xlfn.XLOOKUP(D$1,[1]Monthly_MTM!$X$47:$AE$47,[1]Monthly_MTM!$X$47:$AE$54))</f>
        <v>#DIV/0!</v>
      </c>
      <c r="E7" s="10" t="e" cm="1">
        <f t="array" ref="E7">_xlfn.XLOOKUP($A7,[1]Monthly_MTM!$X$47:$X$54,_xlfn.XLOOKUP(E$1,[1]Monthly_MTM!$X$47:$AE$47,[1]Monthly_MTM!$X$47:$AE$54))</f>
        <v>#VALUE!</v>
      </c>
      <c r="F7" s="25" t="e" cm="1">
        <f t="array" ref="F7">_xlfn.XLOOKUP($A7,[1]Monthly_MTM!$X$47:$X$54,_xlfn.XLOOKUP(F$1,[1]Monthly_MTM!$X$47:$AE$47,[1]Monthly_MTM!$X$47:$AE$54))</f>
        <v>#VALUE!</v>
      </c>
      <c r="G7" s="25" t="e" cm="1">
        <f t="array" ref="G7">_xlfn.XLOOKUP($A7,[1]Monthly_MTM!$X$47:$X$54,_xlfn.XLOOKUP(G$1,[1]Monthly_MTM!$X$47:$AE$47,[1]Monthly_MTM!$X$47:$AE$54))</f>
        <v>#VALUE!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B0FC-7930-4F79-813F-951338C8044E}">
  <sheetPr codeName="Sheet4"/>
  <dimension ref="A1:G17"/>
  <sheetViews>
    <sheetView workbookViewId="0">
      <selection activeCell="B15" sqref="B15"/>
    </sheetView>
  </sheetViews>
  <sheetFormatPr defaultRowHeight="15" x14ac:dyDescent="0.25"/>
  <cols>
    <col min="2" max="2" width="15.28515625" bestFit="1" customWidth="1"/>
  </cols>
  <sheetData>
    <row r="1" spans="1:7" x14ac:dyDescent="0.25">
      <c r="A1" t="s">
        <v>18</v>
      </c>
      <c r="B1" t="s">
        <v>12</v>
      </c>
    </row>
    <row r="2" spans="1:7" x14ac:dyDescent="0.25">
      <c r="A2" t="s">
        <v>15</v>
      </c>
      <c r="B2">
        <v>0</v>
      </c>
    </row>
    <row r="3" spans="1:7" x14ac:dyDescent="0.25">
      <c r="A3" t="s">
        <v>17</v>
      </c>
      <c r="B3" s="3">
        <v>0</v>
      </c>
    </row>
    <row r="4" spans="1:7" x14ac:dyDescent="0.25">
      <c r="A4" t="s">
        <v>19</v>
      </c>
      <c r="B4" s="3">
        <v>0</v>
      </c>
    </row>
    <row r="5" spans="1:7" x14ac:dyDescent="0.25">
      <c r="A5" t="s">
        <v>16</v>
      </c>
      <c r="B5">
        <v>0</v>
      </c>
    </row>
    <row r="6" spans="1:7" x14ac:dyDescent="0.25">
      <c r="A6" t="s">
        <v>32</v>
      </c>
      <c r="B6" s="9">
        <f>[2]Monthly_MTM!$B$91</f>
        <v>13100000</v>
      </c>
    </row>
    <row r="7" spans="1:7" x14ac:dyDescent="0.25">
      <c r="A7" t="s">
        <v>23</v>
      </c>
      <c r="B7">
        <f>[2]Daily_MTM!$S$19</f>
        <v>35.6</v>
      </c>
      <c r="G7" s="2"/>
    </row>
    <row r="8" spans="1:7" x14ac:dyDescent="0.25">
      <c r="A8" t="s">
        <v>40</v>
      </c>
      <c r="B8" s="3">
        <f>VLOOKUP("LGC Cal27",[1]Daily_MTM_live!$F$2:$J$72,5,FALSE)</f>
        <v>13.5</v>
      </c>
    </row>
    <row r="9" spans="1:7" x14ac:dyDescent="0.25">
      <c r="A9" t="s">
        <v>24</v>
      </c>
      <c r="B9" cm="1">
        <f t="array" ref="B9">_xll.BDP("NZUSSPOT Index","LAST_PRICE")</f>
        <v>57.75</v>
      </c>
    </row>
    <row r="10" spans="1:7" x14ac:dyDescent="0.25">
      <c r="A10" t="s">
        <v>25</v>
      </c>
      <c r="B10" cm="1">
        <f t="array" ref="B10">_xll.BDP("MZBZ5 Comdty","LAST_PRICE")</f>
        <v>70.34</v>
      </c>
    </row>
    <row r="11" spans="1:7" x14ac:dyDescent="0.25">
      <c r="A11" t="s">
        <v>26</v>
      </c>
      <c r="B11" cm="1">
        <f t="array" ref="B11">_xll.BDP("UKEZ5 Comdty","LAST_PRICE")</f>
        <v>47</v>
      </c>
    </row>
    <row r="12" spans="1:7" x14ac:dyDescent="0.25">
      <c r="A12" t="s">
        <v>31</v>
      </c>
      <c r="B12" s="9">
        <f>[2]CCA_Options!$A$18</f>
        <v>27.693627963412801</v>
      </c>
    </row>
    <row r="13" spans="1:7" x14ac:dyDescent="0.25">
      <c r="A13" t="s">
        <v>61</v>
      </c>
      <c r="B13">
        <f>VLOOKUP(A13,[2]Daily_MTM!$C$19:$J$84,8,FALSE)</f>
        <v>21.43</v>
      </c>
    </row>
    <row r="14" spans="1:7" x14ac:dyDescent="0.25">
      <c r="A14" t="s">
        <v>33</v>
      </c>
      <c r="B14">
        <f>VLOOKUP(A14,[1]Daily_MTM_live!$Q$1:$R$9,2,FALSE)</f>
        <v>1.5306999999999999</v>
      </c>
    </row>
    <row r="15" spans="1:7" x14ac:dyDescent="0.25">
      <c r="A15" t="s">
        <v>34</v>
      </c>
      <c r="B15" cm="1">
        <f t="array" ref="B15">_xll.BDP("GBPAUD Curncy","LAST_PRICE")</f>
        <v>2.08</v>
      </c>
    </row>
    <row r="16" spans="1:7" x14ac:dyDescent="0.25">
      <c r="A16" t="s">
        <v>35</v>
      </c>
      <c r="B16" cm="1">
        <f t="array" ref="B16">_xll.BDP("EURAUD Curncy","LAST_PRICE")</f>
        <v>1.7928200000000001</v>
      </c>
    </row>
    <row r="17" spans="1:2" x14ac:dyDescent="0.25">
      <c r="A17" t="s">
        <v>36</v>
      </c>
      <c r="B17">
        <f>VLOOKUP(A17,[1]Daily_MTM_live!$Q$1:$R$9,2,FALSE)</f>
        <v>0.91849999999999998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49A2-ABD6-4699-8CD3-58FE30D08544}">
  <sheetPr codeName="Sheet9"/>
  <dimension ref="A1:I1018"/>
  <sheetViews>
    <sheetView workbookViewId="0">
      <pane xSplit="1" ySplit="1" topLeftCell="B950" activePane="bottomRight" state="frozen"/>
      <selection pane="topRight" activeCell="B1" sqref="B1"/>
      <selection pane="bottomLeft" activeCell="A2" sqref="A2"/>
      <selection pane="bottomRight" activeCell="F968" sqref="F968"/>
    </sheetView>
  </sheetViews>
  <sheetFormatPr defaultRowHeight="15" x14ac:dyDescent="0.25"/>
  <cols>
    <col min="1" max="1" width="11.5703125" customWidth="1"/>
    <col min="9" max="9" width="9.7109375" bestFit="1" customWidth="1"/>
  </cols>
  <sheetData>
    <row r="1" spans="1:9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31</v>
      </c>
      <c r="G1" t="s">
        <v>40</v>
      </c>
      <c r="H1" t="s">
        <v>61</v>
      </c>
      <c r="I1" t="s">
        <v>62</v>
      </c>
    </row>
    <row r="2" spans="1:9" x14ac:dyDescent="0.25">
      <c r="A2" s="2">
        <v>44298</v>
      </c>
      <c r="B2">
        <f>VLOOKUP(I2,'[3]Historical Prices'!$E$545:$F$3512,2,FALSE)</f>
        <v>18.5</v>
      </c>
      <c r="C2">
        <f>VLOOKUP(I2,'[3]Historical Prices'!$I$186:$J$3512,2,FALSE)</f>
        <v>37.15</v>
      </c>
      <c r="D2" t="e">
        <f>VLOOKUP($A2,Price_Reference!$A$1:$C$758,2,FALSE)</f>
        <v>#N/A</v>
      </c>
      <c r="E2" t="e">
        <f>VLOOKUP($A2,Price_Reference!$A$1:$C$758,3,FALSE)</f>
        <v>#N/A</v>
      </c>
      <c r="F2" t="e">
        <f>VLOOKUP($A2,Price_Reference!$A$1:$D$758,4,FALSE)</f>
        <v>#N/A</v>
      </c>
      <c r="G2">
        <f>VLOOKUP(I2,'[3]Historical Prices'!$M$141:$N$3512,2,FALSE)</f>
        <v>34.5</v>
      </c>
      <c r="H2" t="e">
        <f>VLOOKUP($A2,Price_Reference!$A$1:$E$758,5,FALSE)</f>
        <v>#N/A</v>
      </c>
      <c r="I2" s="2" t="str">
        <f>TEXT(A2, "mm") &amp; "/" &amp; TEXT(A2, "dd") &amp; "/" &amp; TEXT(A2, "yyyy")</f>
        <v>04/12/2021</v>
      </c>
    </row>
    <row r="3" spans="1:9" x14ac:dyDescent="0.25">
      <c r="A3" s="2">
        <v>44299</v>
      </c>
      <c r="B3">
        <f>VLOOKUP(I3,'[3]Historical Prices'!$E$545:$F$3512,2,FALSE)</f>
        <v>18.5</v>
      </c>
      <c r="C3">
        <f>VLOOKUP(I3,'[3]Historical Prices'!$I$186:$J$3512,2,FALSE)</f>
        <v>37.25</v>
      </c>
      <c r="D3" t="e">
        <f>VLOOKUP($A3,Price_Reference!$A$1:$C$758,2,FALSE)</f>
        <v>#N/A</v>
      </c>
      <c r="E3" t="e">
        <f>VLOOKUP($A3,Price_Reference!$A$1:$C$758,3,FALSE)</f>
        <v>#N/A</v>
      </c>
      <c r="F3" t="e">
        <f>VLOOKUP($A3,Price_Reference!$A$1:$D$758,4,FALSE)</f>
        <v>#N/A</v>
      </c>
      <c r="G3">
        <f>VLOOKUP(I3,'[3]Historical Prices'!$M$141:$N$3512,2,FALSE)</f>
        <v>35</v>
      </c>
      <c r="H3" t="e">
        <f>VLOOKUP($A3,Price_Reference!$A$1:$E$758,5,FALSE)</f>
        <v>#N/A</v>
      </c>
      <c r="I3" s="2" t="str">
        <f t="shared" ref="I3:I66" si="0">TEXT(A3, "mm") &amp; "/" &amp; TEXT(A3, "dd") &amp; "/" &amp; TEXT(A3, "yyyy")</f>
        <v>04/13/2021</v>
      </c>
    </row>
    <row r="4" spans="1:9" x14ac:dyDescent="0.25">
      <c r="A4" s="2">
        <v>44300</v>
      </c>
      <c r="B4">
        <f>VLOOKUP(I4,'[3]Historical Prices'!$E$545:$F$3512,2,FALSE)</f>
        <v>18.399999999999999</v>
      </c>
      <c r="C4">
        <f>VLOOKUP(I4,'[3]Historical Prices'!$I$186:$J$3512,2,FALSE)</f>
        <v>37.299999999999997</v>
      </c>
      <c r="D4" t="e">
        <f>VLOOKUP($A4,Price_Reference!$A$1:$C$758,2,FALSE)</f>
        <v>#N/A</v>
      </c>
      <c r="E4" t="e">
        <f>VLOOKUP($A4,Price_Reference!$A$1:$C$758,3,FALSE)</f>
        <v>#N/A</v>
      </c>
      <c r="F4" t="e">
        <f>VLOOKUP($A4,Price_Reference!$A$1:$D$758,4,FALSE)</f>
        <v>#N/A</v>
      </c>
      <c r="G4">
        <f>VLOOKUP(I4,'[3]Historical Prices'!$M$141:$N$3512,2,FALSE)</f>
        <v>35</v>
      </c>
      <c r="H4" t="e">
        <f>VLOOKUP($A4,Price_Reference!$A$1:$E$758,5,FALSE)</f>
        <v>#N/A</v>
      </c>
      <c r="I4" s="2" t="str">
        <f t="shared" si="0"/>
        <v>04/14/2021</v>
      </c>
    </row>
    <row r="5" spans="1:9" x14ac:dyDescent="0.25">
      <c r="A5" s="2">
        <v>44301</v>
      </c>
      <c r="B5">
        <f>VLOOKUP(I5,'[3]Historical Prices'!$E$545:$F$3512,2,FALSE)</f>
        <v>18.399999999999999</v>
      </c>
      <c r="C5">
        <f>VLOOKUP(I5,'[3]Historical Prices'!$I$186:$J$3512,2,FALSE)</f>
        <v>37.299999999999997</v>
      </c>
      <c r="D5" t="e">
        <f>VLOOKUP($A5,Price_Reference!$A$1:$C$758,2,FALSE)</f>
        <v>#N/A</v>
      </c>
      <c r="E5" t="e">
        <f>VLOOKUP($A5,Price_Reference!$A$1:$C$758,3,FALSE)</f>
        <v>#N/A</v>
      </c>
      <c r="F5" t="e">
        <f>VLOOKUP($A5,Price_Reference!$A$1:$D$758,4,FALSE)</f>
        <v>#N/A</v>
      </c>
      <c r="G5">
        <f>VLOOKUP(I5,'[3]Historical Prices'!$M$141:$N$3512,2,FALSE)</f>
        <v>35.15</v>
      </c>
      <c r="H5" t="e">
        <f>VLOOKUP($A5,Price_Reference!$A$1:$E$758,5,FALSE)</f>
        <v>#N/A</v>
      </c>
      <c r="I5" s="2" t="str">
        <f t="shared" si="0"/>
        <v>04/15/2021</v>
      </c>
    </row>
    <row r="6" spans="1:9" x14ac:dyDescent="0.25">
      <c r="A6" s="2">
        <v>44302</v>
      </c>
      <c r="B6">
        <f>VLOOKUP(I6,'[3]Historical Prices'!$E$545:$F$3512,2,FALSE)</f>
        <v>18.399999999999999</v>
      </c>
      <c r="C6">
        <f>VLOOKUP(I6,'[3]Historical Prices'!$I$186:$J$3512,2,FALSE)</f>
        <v>37.32</v>
      </c>
      <c r="D6" t="e">
        <f>VLOOKUP($A6,Price_Reference!$A$1:$C$758,2,FALSE)</f>
        <v>#N/A</v>
      </c>
      <c r="E6" t="e">
        <f>VLOOKUP($A6,Price_Reference!$A$1:$C$758,3,FALSE)</f>
        <v>#N/A</v>
      </c>
      <c r="F6" t="e">
        <f>VLOOKUP($A6,Price_Reference!$A$1:$D$758,4,FALSE)</f>
        <v>#N/A</v>
      </c>
      <c r="G6">
        <f>VLOOKUP(I6,'[3]Historical Prices'!$M$141:$N$3512,2,FALSE)</f>
        <v>35.25</v>
      </c>
      <c r="H6" t="e">
        <f>VLOOKUP($A6,Price_Reference!$A$1:$E$758,5,FALSE)</f>
        <v>#N/A</v>
      </c>
      <c r="I6" s="2" t="str">
        <f t="shared" si="0"/>
        <v>04/16/2021</v>
      </c>
    </row>
    <row r="7" spans="1:9" x14ac:dyDescent="0.25">
      <c r="A7" s="2">
        <f>A2+7</f>
        <v>44305</v>
      </c>
      <c r="B7">
        <f>VLOOKUP(I7,'[3]Historical Prices'!$E$545:$F$3512,2,FALSE)</f>
        <v>18.399999999999999</v>
      </c>
      <c r="C7">
        <f>VLOOKUP(I7,'[3]Historical Prices'!$I$186:$J$3512,2,FALSE)</f>
        <v>37.299999999999997</v>
      </c>
      <c r="D7" t="e">
        <f>VLOOKUP($A7,Price_Reference!$A$1:$C$758,2,FALSE)</f>
        <v>#N/A</v>
      </c>
      <c r="E7" t="e">
        <f>VLOOKUP($A7,Price_Reference!$A$1:$C$758,3,FALSE)</f>
        <v>#N/A</v>
      </c>
      <c r="F7" t="e">
        <f>VLOOKUP($A7,Price_Reference!$A$1:$D$758,4,FALSE)</f>
        <v>#N/A</v>
      </c>
      <c r="G7">
        <f>VLOOKUP(I7,'[3]Historical Prices'!$M$141:$N$3512,2,FALSE)</f>
        <v>34</v>
      </c>
      <c r="H7" t="e">
        <f>VLOOKUP($A7,Price_Reference!$A$1:$E$758,5,FALSE)</f>
        <v>#N/A</v>
      </c>
      <c r="I7" s="2" t="str">
        <f t="shared" si="0"/>
        <v>04/19/2021</v>
      </c>
    </row>
    <row r="8" spans="1:9" x14ac:dyDescent="0.25">
      <c r="A8" s="2">
        <f t="shared" ref="A8:A71" si="1">A3+7</f>
        <v>44306</v>
      </c>
      <c r="B8">
        <f>VLOOKUP(I8,'[3]Historical Prices'!$E$545:$F$3512,2,FALSE)</f>
        <v>18.399999999999999</v>
      </c>
      <c r="C8">
        <f>VLOOKUP(I8,'[3]Historical Prices'!$I$186:$J$3512,2,FALSE)</f>
        <v>37.299999999999997</v>
      </c>
      <c r="D8" t="e">
        <f>VLOOKUP($A8,Price_Reference!$A$1:$C$758,2,FALSE)</f>
        <v>#N/A</v>
      </c>
      <c r="E8" t="e">
        <f>VLOOKUP($A8,Price_Reference!$A$1:$C$758,3,FALSE)</f>
        <v>#N/A</v>
      </c>
      <c r="F8" t="e">
        <f>VLOOKUP($A8,Price_Reference!$A$1:$D$758,4,FALSE)</f>
        <v>#N/A</v>
      </c>
      <c r="G8">
        <f>VLOOKUP(I8,'[3]Historical Prices'!$M$141:$N$3512,2,FALSE)</f>
        <v>33.25</v>
      </c>
      <c r="H8" t="e">
        <f>VLOOKUP($A8,Price_Reference!$A$1:$E$758,5,FALSE)</f>
        <v>#N/A</v>
      </c>
      <c r="I8" s="2" t="str">
        <f t="shared" si="0"/>
        <v>04/20/2021</v>
      </c>
    </row>
    <row r="9" spans="1:9" x14ac:dyDescent="0.25">
      <c r="A9" s="2">
        <f t="shared" si="1"/>
        <v>44307</v>
      </c>
      <c r="B9">
        <f>VLOOKUP(I9,'[3]Historical Prices'!$E$545:$F$3512,2,FALSE)</f>
        <v>18.399999999999999</v>
      </c>
      <c r="C9">
        <f>VLOOKUP(I9,'[3]Historical Prices'!$I$186:$J$3512,2,FALSE)</f>
        <v>37.299999999999997</v>
      </c>
      <c r="D9" t="e">
        <f>VLOOKUP($A9,Price_Reference!$A$1:$C$758,2,FALSE)</f>
        <v>#N/A</v>
      </c>
      <c r="E9" t="e">
        <f>VLOOKUP($A9,Price_Reference!$A$1:$C$758,3,FALSE)</f>
        <v>#N/A</v>
      </c>
      <c r="F9" t="e">
        <f>VLOOKUP($A9,Price_Reference!$A$1:$D$758,4,FALSE)</f>
        <v>#N/A</v>
      </c>
      <c r="G9">
        <f>VLOOKUP(I9,'[3]Historical Prices'!$M$141:$N$3512,2,FALSE)</f>
        <v>33.75</v>
      </c>
      <c r="H9" t="e">
        <f>VLOOKUP($A9,Price_Reference!$A$1:$E$758,5,FALSE)</f>
        <v>#N/A</v>
      </c>
      <c r="I9" s="2" t="str">
        <f t="shared" si="0"/>
        <v>04/21/2021</v>
      </c>
    </row>
    <row r="10" spans="1:9" x14ac:dyDescent="0.25">
      <c r="A10" s="2">
        <f t="shared" si="1"/>
        <v>44308</v>
      </c>
      <c r="B10">
        <f>VLOOKUP(I10,'[3]Historical Prices'!$E$545:$F$3512,2,FALSE)</f>
        <v>18.399999999999999</v>
      </c>
      <c r="C10">
        <f>VLOOKUP(I10,'[3]Historical Prices'!$I$186:$J$3512,2,FALSE)</f>
        <v>37.5</v>
      </c>
      <c r="D10" t="e">
        <f>VLOOKUP($A10,Price_Reference!$A$1:$C$758,2,FALSE)</f>
        <v>#N/A</v>
      </c>
      <c r="E10" t="e">
        <f>VLOOKUP($A10,Price_Reference!$A$1:$C$758,3,FALSE)</f>
        <v>#N/A</v>
      </c>
      <c r="F10" t="e">
        <f>VLOOKUP($A10,Price_Reference!$A$1:$D$758,4,FALSE)</f>
        <v>#N/A</v>
      </c>
      <c r="G10">
        <f>VLOOKUP(I10,'[3]Historical Prices'!$M$141:$N$3512,2,FALSE)</f>
        <v>34</v>
      </c>
      <c r="H10" t="e">
        <f>VLOOKUP($A10,Price_Reference!$A$1:$E$758,5,FALSE)</f>
        <v>#N/A</v>
      </c>
      <c r="I10" s="2" t="str">
        <f t="shared" si="0"/>
        <v>04/22/2021</v>
      </c>
    </row>
    <row r="11" spans="1:9" x14ac:dyDescent="0.25">
      <c r="A11" s="2">
        <f t="shared" si="1"/>
        <v>44309</v>
      </c>
      <c r="B11">
        <f>VLOOKUP(I11,'[3]Historical Prices'!$E$545:$F$3512,2,FALSE)</f>
        <v>18.399999999999999</v>
      </c>
      <c r="C11">
        <f>VLOOKUP(I11,'[3]Historical Prices'!$I$186:$J$3512,2,FALSE)</f>
        <v>37.6</v>
      </c>
      <c r="D11" t="e">
        <f>VLOOKUP($A11,Price_Reference!$A$1:$C$758,2,FALSE)</f>
        <v>#N/A</v>
      </c>
      <c r="E11" t="e">
        <f>VLOOKUP($A11,Price_Reference!$A$1:$C$758,3,FALSE)</f>
        <v>#N/A</v>
      </c>
      <c r="F11" t="e">
        <f>VLOOKUP($A11,Price_Reference!$A$1:$D$758,4,FALSE)</f>
        <v>#N/A</v>
      </c>
      <c r="G11">
        <f>VLOOKUP(I11,'[3]Historical Prices'!$M$141:$N$3512,2,FALSE)</f>
        <v>34</v>
      </c>
      <c r="H11" t="e">
        <f>VLOOKUP($A11,Price_Reference!$A$1:$E$758,5,FALSE)</f>
        <v>#N/A</v>
      </c>
      <c r="I11" s="2" t="str">
        <f t="shared" si="0"/>
        <v>04/23/2021</v>
      </c>
    </row>
    <row r="12" spans="1:9" x14ac:dyDescent="0.25">
      <c r="A12" s="2">
        <f t="shared" si="1"/>
        <v>44312</v>
      </c>
      <c r="B12">
        <f>VLOOKUP(I12,'[3]Historical Prices'!$E$545:$F$3512,2,FALSE)</f>
        <v>18.399999999999999</v>
      </c>
      <c r="C12" s="33">
        <v>37.6</v>
      </c>
      <c r="D12" t="e">
        <f>VLOOKUP($A12,Price_Reference!$A$1:$C$758,2,FALSE)</f>
        <v>#N/A</v>
      </c>
      <c r="E12" t="e">
        <f>VLOOKUP($A12,Price_Reference!$A$1:$C$758,3,FALSE)</f>
        <v>#N/A</v>
      </c>
      <c r="F12" t="e">
        <f>VLOOKUP($A12,Price_Reference!$A$1:$D$758,4,FALSE)</f>
        <v>#N/A</v>
      </c>
      <c r="G12">
        <f>VLOOKUP(I12,'[3]Historical Prices'!$M$141:$N$3512,2,FALSE)</f>
        <v>34</v>
      </c>
      <c r="H12" t="e">
        <f>VLOOKUP($A12,Price_Reference!$A$1:$E$758,5,FALSE)</f>
        <v>#N/A</v>
      </c>
      <c r="I12" s="2" t="str">
        <f t="shared" si="0"/>
        <v>04/26/2021</v>
      </c>
    </row>
    <row r="13" spans="1:9" x14ac:dyDescent="0.25">
      <c r="A13" s="2">
        <f t="shared" si="1"/>
        <v>44313</v>
      </c>
      <c r="B13">
        <f>VLOOKUP(I13,'[3]Historical Prices'!$E$545:$F$3512,2,FALSE)</f>
        <v>18.350000000000001</v>
      </c>
      <c r="C13">
        <f>VLOOKUP(I13,'[3]Historical Prices'!$I$186:$J$3512,2,FALSE)</f>
        <v>37.549999999999997</v>
      </c>
      <c r="D13" t="e">
        <f>VLOOKUP($A13,Price_Reference!$A$1:$C$758,2,FALSE)</f>
        <v>#N/A</v>
      </c>
      <c r="E13" t="e">
        <f>VLOOKUP($A13,Price_Reference!$A$1:$C$758,3,FALSE)</f>
        <v>#N/A</v>
      </c>
      <c r="F13" t="e">
        <f>VLOOKUP($A13,Price_Reference!$A$1:$D$758,4,FALSE)</f>
        <v>#N/A</v>
      </c>
      <c r="G13">
        <f>VLOOKUP(I13,'[3]Historical Prices'!$M$141:$N$3512,2,FALSE)</f>
        <v>34.15</v>
      </c>
      <c r="H13" t="e">
        <f>VLOOKUP($A13,Price_Reference!$A$1:$E$758,5,FALSE)</f>
        <v>#N/A</v>
      </c>
      <c r="I13" s="2" t="str">
        <f t="shared" si="0"/>
        <v>04/27/2021</v>
      </c>
    </row>
    <row r="14" spans="1:9" x14ac:dyDescent="0.25">
      <c r="A14" s="2">
        <f t="shared" si="1"/>
        <v>44314</v>
      </c>
      <c r="B14">
        <f>VLOOKUP(I14,'[3]Historical Prices'!$E$545:$F$3512,2,FALSE)</f>
        <v>18.350000000000001</v>
      </c>
      <c r="C14">
        <f>VLOOKUP(I14,'[3]Historical Prices'!$I$186:$J$3512,2,FALSE)</f>
        <v>37.450000000000003</v>
      </c>
      <c r="D14" t="e">
        <f>VLOOKUP($A14,Price_Reference!$A$1:$C$758,2,FALSE)</f>
        <v>#N/A</v>
      </c>
      <c r="E14" t="e">
        <f>VLOOKUP($A14,Price_Reference!$A$1:$C$758,3,FALSE)</f>
        <v>#N/A</v>
      </c>
      <c r="F14" t="e">
        <f>VLOOKUP($A14,Price_Reference!$A$1:$D$758,4,FALSE)</f>
        <v>#N/A</v>
      </c>
      <c r="G14">
        <f>VLOOKUP(I14,'[3]Historical Prices'!$M$141:$N$3512,2,FALSE)</f>
        <v>34</v>
      </c>
      <c r="H14" t="e">
        <f>VLOOKUP($A14,Price_Reference!$A$1:$E$758,5,FALSE)</f>
        <v>#N/A</v>
      </c>
      <c r="I14" s="2" t="str">
        <f t="shared" si="0"/>
        <v>04/28/2021</v>
      </c>
    </row>
    <row r="15" spans="1:9" x14ac:dyDescent="0.25">
      <c r="A15" s="2">
        <f t="shared" si="1"/>
        <v>44315</v>
      </c>
      <c r="B15">
        <f>VLOOKUP(I15,'[3]Historical Prices'!$E$545:$F$3512,2,FALSE)</f>
        <v>18.399999999999999</v>
      </c>
      <c r="C15">
        <f>VLOOKUP(I15,'[3]Historical Prices'!$I$186:$J$3512,2,FALSE)</f>
        <v>37.47</v>
      </c>
      <c r="D15" t="e">
        <f>VLOOKUP($A15,Price_Reference!$A$1:$C$758,2,FALSE)</f>
        <v>#N/A</v>
      </c>
      <c r="E15" t="e">
        <f>VLOOKUP($A15,Price_Reference!$A$1:$C$758,3,FALSE)</f>
        <v>#N/A</v>
      </c>
      <c r="F15" t="e">
        <f>VLOOKUP($A15,Price_Reference!$A$1:$D$758,4,FALSE)</f>
        <v>#N/A</v>
      </c>
      <c r="G15">
        <f>VLOOKUP(I15,'[3]Historical Prices'!$M$141:$N$3512,2,FALSE)</f>
        <v>34</v>
      </c>
      <c r="H15" t="e">
        <f>VLOOKUP($A15,Price_Reference!$A$1:$E$758,5,FALSE)</f>
        <v>#N/A</v>
      </c>
      <c r="I15" s="2" t="str">
        <f t="shared" si="0"/>
        <v>04/29/2021</v>
      </c>
    </row>
    <row r="16" spans="1:9" x14ac:dyDescent="0.25">
      <c r="A16" s="2">
        <f t="shared" si="1"/>
        <v>44316</v>
      </c>
      <c r="B16">
        <f>VLOOKUP(I16,'[3]Historical Prices'!$E$545:$F$3512,2,FALSE)</f>
        <v>18.399999999999999</v>
      </c>
      <c r="C16">
        <f>VLOOKUP(I16,'[3]Historical Prices'!$I$186:$J$3512,2,FALSE)</f>
        <v>37.520000000000003</v>
      </c>
      <c r="D16" t="e">
        <f>VLOOKUP($A16,Price_Reference!$A$1:$C$758,2,FALSE)</f>
        <v>#N/A</v>
      </c>
      <c r="E16" t="e">
        <f>VLOOKUP($A16,Price_Reference!$A$1:$C$758,3,FALSE)</f>
        <v>#N/A</v>
      </c>
      <c r="F16" t="e">
        <f>VLOOKUP($A16,Price_Reference!$A$1:$D$758,4,FALSE)</f>
        <v>#N/A</v>
      </c>
      <c r="G16">
        <f>VLOOKUP(I16,'[3]Historical Prices'!$M$141:$N$3512,2,FALSE)</f>
        <v>35</v>
      </c>
      <c r="H16" t="e">
        <f>VLOOKUP($A16,Price_Reference!$A$1:$E$758,5,FALSE)</f>
        <v>#N/A</v>
      </c>
      <c r="I16" s="2" t="str">
        <f t="shared" si="0"/>
        <v>04/30/2021</v>
      </c>
    </row>
    <row r="17" spans="1:9" x14ac:dyDescent="0.25">
      <c r="A17" s="2">
        <f t="shared" si="1"/>
        <v>44319</v>
      </c>
      <c r="B17">
        <f>VLOOKUP(I17,'[3]Historical Prices'!$E$545:$F$3512,2,FALSE)</f>
        <v>18.399999999999999</v>
      </c>
      <c r="C17">
        <f>VLOOKUP(I17,'[3]Historical Prices'!$I$186:$J$3512,2,FALSE)</f>
        <v>37.5</v>
      </c>
      <c r="D17" t="e">
        <f>VLOOKUP($A17,Price_Reference!$A$1:$C$758,2,FALSE)</f>
        <v>#N/A</v>
      </c>
      <c r="E17" t="e">
        <f>VLOOKUP($A17,Price_Reference!$A$1:$C$758,3,FALSE)</f>
        <v>#N/A</v>
      </c>
      <c r="F17" t="e">
        <f>VLOOKUP($A17,Price_Reference!$A$1:$D$758,4,FALSE)</f>
        <v>#N/A</v>
      </c>
      <c r="G17">
        <f>VLOOKUP(I17,'[3]Historical Prices'!$M$141:$N$3512,2,FALSE)</f>
        <v>35.799999999999997</v>
      </c>
      <c r="H17" t="e">
        <f>VLOOKUP($A17,Price_Reference!$A$1:$E$758,5,FALSE)</f>
        <v>#N/A</v>
      </c>
      <c r="I17" s="2" t="str">
        <f t="shared" si="0"/>
        <v>05/03/2021</v>
      </c>
    </row>
    <row r="18" spans="1:9" x14ac:dyDescent="0.25">
      <c r="A18" s="2">
        <f t="shared" si="1"/>
        <v>44320</v>
      </c>
      <c r="B18">
        <f>VLOOKUP(I18,'[3]Historical Prices'!$E$545:$F$3512,2,FALSE)</f>
        <v>18.399999999999999</v>
      </c>
      <c r="C18">
        <f>VLOOKUP(I18,'[3]Historical Prices'!$I$186:$J$3512,2,FALSE)</f>
        <v>37.5</v>
      </c>
      <c r="D18" t="e">
        <f>VLOOKUP($A18,Price_Reference!$A$1:$C$758,2,FALSE)</f>
        <v>#N/A</v>
      </c>
      <c r="E18" t="e">
        <f>VLOOKUP($A18,Price_Reference!$A$1:$C$758,3,FALSE)</f>
        <v>#N/A</v>
      </c>
      <c r="F18" t="e">
        <f>VLOOKUP($A18,Price_Reference!$A$1:$D$758,4,FALSE)</f>
        <v>#N/A</v>
      </c>
      <c r="G18">
        <f>VLOOKUP(I18,'[3]Historical Prices'!$M$141:$N$3512,2,FALSE)</f>
        <v>35.75</v>
      </c>
      <c r="H18" t="e">
        <f>VLOOKUP($A18,Price_Reference!$A$1:$E$758,5,FALSE)</f>
        <v>#N/A</v>
      </c>
      <c r="I18" s="2" t="str">
        <f t="shared" si="0"/>
        <v>05/04/2021</v>
      </c>
    </row>
    <row r="19" spans="1:9" x14ac:dyDescent="0.25">
      <c r="A19" s="2">
        <f t="shared" si="1"/>
        <v>44321</v>
      </c>
      <c r="B19">
        <f>VLOOKUP(I19,'[3]Historical Prices'!$E$545:$F$3512,2,FALSE)</f>
        <v>18.399999999999999</v>
      </c>
      <c r="C19">
        <f>VLOOKUP(I19,'[3]Historical Prices'!$I$186:$J$3512,2,FALSE)</f>
        <v>37.450000000000003</v>
      </c>
      <c r="D19" t="e">
        <f>VLOOKUP($A19,Price_Reference!$A$1:$C$758,2,FALSE)</f>
        <v>#N/A</v>
      </c>
      <c r="E19" t="e">
        <f>VLOOKUP($A19,Price_Reference!$A$1:$C$758,3,FALSE)</f>
        <v>#N/A</v>
      </c>
      <c r="F19" t="e">
        <f>VLOOKUP($A19,Price_Reference!$A$1:$D$758,4,FALSE)</f>
        <v>#N/A</v>
      </c>
      <c r="G19">
        <f>VLOOKUP(I19,'[3]Historical Prices'!$M$141:$N$3512,2,FALSE)</f>
        <v>35.85</v>
      </c>
      <c r="H19" t="e">
        <f>VLOOKUP($A19,Price_Reference!$A$1:$E$758,5,FALSE)</f>
        <v>#N/A</v>
      </c>
      <c r="I19" s="2" t="str">
        <f t="shared" si="0"/>
        <v>05/05/2021</v>
      </c>
    </row>
    <row r="20" spans="1:9" x14ac:dyDescent="0.25">
      <c r="A20" s="2">
        <f t="shared" si="1"/>
        <v>44322</v>
      </c>
      <c r="B20">
        <f>VLOOKUP(I20,'[3]Historical Prices'!$E$545:$F$3512,2,FALSE)</f>
        <v>18.399999999999999</v>
      </c>
      <c r="C20">
        <f>VLOOKUP(I20,'[3]Historical Prices'!$I$186:$J$3512,2,FALSE)</f>
        <v>37.4</v>
      </c>
      <c r="D20" t="e">
        <f>VLOOKUP($A20,Price_Reference!$A$1:$C$758,2,FALSE)</f>
        <v>#N/A</v>
      </c>
      <c r="E20" t="e">
        <f>VLOOKUP($A20,Price_Reference!$A$1:$C$758,3,FALSE)</f>
        <v>#N/A</v>
      </c>
      <c r="F20" t="e">
        <f>VLOOKUP($A20,Price_Reference!$A$1:$D$758,4,FALSE)</f>
        <v>#N/A</v>
      </c>
      <c r="G20">
        <f>VLOOKUP(I20,'[3]Historical Prices'!$M$141:$N$3512,2,FALSE)</f>
        <v>35.85</v>
      </c>
      <c r="H20" t="e">
        <f>VLOOKUP($A20,Price_Reference!$A$1:$E$758,5,FALSE)</f>
        <v>#N/A</v>
      </c>
      <c r="I20" s="2" t="str">
        <f t="shared" si="0"/>
        <v>05/06/2021</v>
      </c>
    </row>
    <row r="21" spans="1:9" x14ac:dyDescent="0.25">
      <c r="A21" s="2">
        <f t="shared" si="1"/>
        <v>44323</v>
      </c>
      <c r="B21">
        <f>VLOOKUP(I21,'[3]Historical Prices'!$E$545:$F$3512,2,FALSE)</f>
        <v>18.399999999999999</v>
      </c>
      <c r="C21">
        <f>VLOOKUP(I21,'[3]Historical Prices'!$I$186:$J$3512,2,FALSE)</f>
        <v>37.4</v>
      </c>
      <c r="D21" t="e">
        <f>VLOOKUP($A21,Price_Reference!$A$1:$C$758,2,FALSE)</f>
        <v>#N/A</v>
      </c>
      <c r="E21" t="e">
        <f>VLOOKUP($A21,Price_Reference!$A$1:$C$758,3,FALSE)</f>
        <v>#N/A</v>
      </c>
      <c r="F21" t="e">
        <f>VLOOKUP($A21,Price_Reference!$A$1:$D$758,4,FALSE)</f>
        <v>#N/A</v>
      </c>
      <c r="G21">
        <f>VLOOKUP(I21,'[3]Historical Prices'!$M$141:$N$3512,2,FALSE)</f>
        <v>35.799999999999997</v>
      </c>
      <c r="H21" t="e">
        <f>VLOOKUP($A21,Price_Reference!$A$1:$E$758,5,FALSE)</f>
        <v>#N/A</v>
      </c>
      <c r="I21" s="2" t="str">
        <f t="shared" si="0"/>
        <v>05/07/2021</v>
      </c>
    </row>
    <row r="22" spans="1:9" x14ac:dyDescent="0.25">
      <c r="A22" s="2">
        <f t="shared" si="1"/>
        <v>44326</v>
      </c>
      <c r="B22">
        <f>VLOOKUP(I22,'[3]Historical Prices'!$E$545:$F$3512,2,FALSE)</f>
        <v>18.399999999999999</v>
      </c>
      <c r="C22">
        <f>VLOOKUP(I22,'[3]Historical Prices'!$I$186:$J$3512,2,FALSE)</f>
        <v>37.35</v>
      </c>
      <c r="D22" t="e">
        <f>VLOOKUP($A22,Price_Reference!$A$1:$C$758,2,FALSE)</f>
        <v>#N/A</v>
      </c>
      <c r="E22" t="e">
        <f>VLOOKUP($A22,Price_Reference!$A$1:$C$758,3,FALSE)</f>
        <v>#N/A</v>
      </c>
      <c r="F22" t="e">
        <f>VLOOKUP($A22,Price_Reference!$A$1:$D$758,4,FALSE)</f>
        <v>#N/A</v>
      </c>
      <c r="G22">
        <f>VLOOKUP(I22,'[3]Historical Prices'!$M$141:$N$3512,2,FALSE)</f>
        <v>35.5</v>
      </c>
      <c r="H22" t="e">
        <f>VLOOKUP($A22,Price_Reference!$A$1:$E$758,5,FALSE)</f>
        <v>#N/A</v>
      </c>
      <c r="I22" s="2" t="str">
        <f t="shared" si="0"/>
        <v>05/10/2021</v>
      </c>
    </row>
    <row r="23" spans="1:9" x14ac:dyDescent="0.25">
      <c r="A23" s="2">
        <f t="shared" si="1"/>
        <v>44327</v>
      </c>
      <c r="B23">
        <f>VLOOKUP(I23,'[3]Historical Prices'!$E$545:$F$3512,2,FALSE)</f>
        <v>18.399999999999999</v>
      </c>
      <c r="C23">
        <f>VLOOKUP(I23,'[3]Historical Prices'!$I$186:$J$3512,2,FALSE)</f>
        <v>37.25</v>
      </c>
      <c r="D23" t="e">
        <f>VLOOKUP($A23,Price_Reference!$A$1:$C$758,2,FALSE)</f>
        <v>#N/A</v>
      </c>
      <c r="E23" t="e">
        <f>VLOOKUP($A23,Price_Reference!$A$1:$C$758,3,FALSE)</f>
        <v>#N/A</v>
      </c>
      <c r="F23" t="e">
        <f>VLOOKUP($A23,Price_Reference!$A$1:$D$758,4,FALSE)</f>
        <v>#N/A</v>
      </c>
      <c r="G23">
        <f>VLOOKUP(I23,'[3]Historical Prices'!$M$141:$N$3512,2,FALSE)</f>
        <v>35.5</v>
      </c>
      <c r="H23" t="e">
        <f>VLOOKUP($A23,Price_Reference!$A$1:$E$758,5,FALSE)</f>
        <v>#N/A</v>
      </c>
      <c r="I23" s="2" t="str">
        <f t="shared" si="0"/>
        <v>05/11/2021</v>
      </c>
    </row>
    <row r="24" spans="1:9" x14ac:dyDescent="0.25">
      <c r="A24" s="2">
        <f t="shared" si="1"/>
        <v>44328</v>
      </c>
      <c r="B24">
        <f>VLOOKUP(I24,'[3]Historical Prices'!$E$545:$F$3512,2,FALSE)</f>
        <v>18.399999999999999</v>
      </c>
      <c r="C24">
        <f>VLOOKUP(I24,'[3]Historical Prices'!$I$186:$J$3512,2,FALSE)</f>
        <v>37.200000000000003</v>
      </c>
      <c r="D24" t="e">
        <f>VLOOKUP($A24,Price_Reference!$A$1:$C$758,2,FALSE)</f>
        <v>#N/A</v>
      </c>
      <c r="E24" t="e">
        <f>VLOOKUP($A24,Price_Reference!$A$1:$C$758,3,FALSE)</f>
        <v>#N/A</v>
      </c>
      <c r="F24" t="e">
        <f>VLOOKUP($A24,Price_Reference!$A$1:$D$758,4,FALSE)</f>
        <v>#N/A</v>
      </c>
      <c r="G24">
        <f>VLOOKUP(I24,'[3]Historical Prices'!$M$141:$N$3512,2,FALSE)</f>
        <v>36</v>
      </c>
      <c r="H24" t="e">
        <f>VLOOKUP($A24,Price_Reference!$A$1:$E$758,5,FALSE)</f>
        <v>#N/A</v>
      </c>
      <c r="I24" s="2" t="str">
        <f t="shared" si="0"/>
        <v>05/12/2021</v>
      </c>
    </row>
    <row r="25" spans="1:9" x14ac:dyDescent="0.25">
      <c r="A25" s="2">
        <f t="shared" si="1"/>
        <v>44329</v>
      </c>
      <c r="B25">
        <f>VLOOKUP(I25,'[3]Historical Prices'!$E$545:$F$3512,2,FALSE)</f>
        <v>18.399999999999999</v>
      </c>
      <c r="C25">
        <f>VLOOKUP(I25,'[3]Historical Prices'!$I$186:$J$3512,2,FALSE)</f>
        <v>37</v>
      </c>
      <c r="D25" t="e">
        <f>VLOOKUP($A25,Price_Reference!$A$1:$C$758,2,FALSE)</f>
        <v>#N/A</v>
      </c>
      <c r="E25" t="e">
        <f>VLOOKUP($A25,Price_Reference!$A$1:$C$758,3,FALSE)</f>
        <v>#N/A</v>
      </c>
      <c r="F25" t="e">
        <f>VLOOKUP($A25,Price_Reference!$A$1:$D$758,4,FALSE)</f>
        <v>#N/A</v>
      </c>
      <c r="G25">
        <f>VLOOKUP(I25,'[3]Historical Prices'!$M$141:$N$3512,2,FALSE)</f>
        <v>35.5</v>
      </c>
      <c r="H25" t="e">
        <f>VLOOKUP($A25,Price_Reference!$A$1:$E$758,5,FALSE)</f>
        <v>#N/A</v>
      </c>
      <c r="I25" s="2" t="str">
        <f t="shared" si="0"/>
        <v>05/13/2021</v>
      </c>
    </row>
    <row r="26" spans="1:9" x14ac:dyDescent="0.25">
      <c r="A26" s="2">
        <f t="shared" si="1"/>
        <v>44330</v>
      </c>
      <c r="B26">
        <f>VLOOKUP(I26,'[3]Historical Prices'!$E$545:$F$3512,2,FALSE)</f>
        <v>18.399999999999999</v>
      </c>
      <c r="C26">
        <f>VLOOKUP(I26,'[3]Historical Prices'!$I$186:$J$3512,2,FALSE)</f>
        <v>37</v>
      </c>
      <c r="D26" t="e">
        <f>VLOOKUP($A26,Price_Reference!$A$1:$C$758,2,FALSE)</f>
        <v>#N/A</v>
      </c>
      <c r="E26" t="e">
        <f>VLOOKUP($A26,Price_Reference!$A$1:$C$758,3,FALSE)</f>
        <v>#N/A</v>
      </c>
      <c r="F26" t="e">
        <f>VLOOKUP($A26,Price_Reference!$A$1:$D$758,4,FALSE)</f>
        <v>#N/A</v>
      </c>
      <c r="G26">
        <f>VLOOKUP(I26,'[3]Historical Prices'!$M$141:$N$3512,2,FALSE)</f>
        <v>35.5</v>
      </c>
      <c r="H26" t="e">
        <f>VLOOKUP($A26,Price_Reference!$A$1:$E$758,5,FALSE)</f>
        <v>#N/A</v>
      </c>
      <c r="I26" s="2" t="str">
        <f t="shared" si="0"/>
        <v>05/14/2021</v>
      </c>
    </row>
    <row r="27" spans="1:9" x14ac:dyDescent="0.25">
      <c r="A27" s="2">
        <f t="shared" si="1"/>
        <v>44333</v>
      </c>
      <c r="B27">
        <f>VLOOKUP(I27,'[3]Historical Prices'!$E$545:$F$3512,2,FALSE)</f>
        <v>18.399999999999999</v>
      </c>
      <c r="C27">
        <f>VLOOKUP(I27,'[3]Historical Prices'!$I$186:$J$3512,2,FALSE)</f>
        <v>37.25</v>
      </c>
      <c r="D27" t="e">
        <f>VLOOKUP($A27,Price_Reference!$A$1:$C$758,2,FALSE)</f>
        <v>#N/A</v>
      </c>
      <c r="E27" t="e">
        <f>VLOOKUP($A27,Price_Reference!$A$1:$C$758,3,FALSE)</f>
        <v>#N/A</v>
      </c>
      <c r="F27" t="e">
        <f>VLOOKUP($A27,Price_Reference!$A$1:$D$758,4,FALSE)</f>
        <v>#N/A</v>
      </c>
      <c r="G27">
        <f>VLOOKUP(I27,'[3]Historical Prices'!$M$141:$N$3512,2,FALSE)</f>
        <v>35.5</v>
      </c>
      <c r="H27" t="e">
        <f>VLOOKUP($A27,Price_Reference!$A$1:$E$758,5,FALSE)</f>
        <v>#N/A</v>
      </c>
      <c r="I27" s="2" t="str">
        <f t="shared" si="0"/>
        <v>05/17/2021</v>
      </c>
    </row>
    <row r="28" spans="1:9" x14ac:dyDescent="0.25">
      <c r="A28" s="2">
        <f t="shared" si="1"/>
        <v>44334</v>
      </c>
      <c r="B28">
        <f>VLOOKUP(I28,'[3]Historical Prices'!$E$545:$F$3512,2,FALSE)</f>
        <v>18.45</v>
      </c>
      <c r="C28">
        <f>VLOOKUP(I28,'[3]Historical Prices'!$I$186:$J$3512,2,FALSE)</f>
        <v>37.07</v>
      </c>
      <c r="D28" t="e">
        <f>VLOOKUP($A28,Price_Reference!$A$1:$C$758,2,FALSE)</f>
        <v>#N/A</v>
      </c>
      <c r="E28" t="e">
        <f>VLOOKUP($A28,Price_Reference!$A$1:$C$758,3,FALSE)</f>
        <v>#N/A</v>
      </c>
      <c r="F28" t="e">
        <f>VLOOKUP($A28,Price_Reference!$A$1:$D$758,4,FALSE)</f>
        <v>#N/A</v>
      </c>
      <c r="G28">
        <f>VLOOKUP(I28,'[3]Historical Prices'!$M$141:$N$3512,2,FALSE)</f>
        <v>35.25</v>
      </c>
      <c r="H28" t="e">
        <f>VLOOKUP($A28,Price_Reference!$A$1:$E$758,5,FALSE)</f>
        <v>#N/A</v>
      </c>
      <c r="I28" s="2" t="str">
        <f t="shared" si="0"/>
        <v>05/18/2021</v>
      </c>
    </row>
    <row r="29" spans="1:9" x14ac:dyDescent="0.25">
      <c r="A29" s="2">
        <f t="shared" si="1"/>
        <v>44335</v>
      </c>
      <c r="B29">
        <f>VLOOKUP(I29,'[3]Historical Prices'!$E$545:$F$3512,2,FALSE)</f>
        <v>18.600000000000001</v>
      </c>
      <c r="C29">
        <f>VLOOKUP(I29,'[3]Historical Prices'!$I$186:$J$3512,2,FALSE)</f>
        <v>36.97</v>
      </c>
      <c r="D29" t="e">
        <f>VLOOKUP($A29,Price_Reference!$A$1:$C$758,2,FALSE)</f>
        <v>#N/A</v>
      </c>
      <c r="E29" t="e">
        <f>VLOOKUP($A29,Price_Reference!$A$1:$C$758,3,FALSE)</f>
        <v>#N/A</v>
      </c>
      <c r="F29" t="e">
        <f>VLOOKUP($A29,Price_Reference!$A$1:$D$758,4,FALSE)</f>
        <v>#N/A</v>
      </c>
      <c r="G29">
        <f>VLOOKUP(I29,'[3]Historical Prices'!$M$141:$N$3512,2,FALSE)</f>
        <v>35</v>
      </c>
      <c r="H29" t="e">
        <f>VLOOKUP($A29,Price_Reference!$A$1:$E$758,5,FALSE)</f>
        <v>#N/A</v>
      </c>
      <c r="I29" s="2" t="str">
        <f t="shared" si="0"/>
        <v>05/19/2021</v>
      </c>
    </row>
    <row r="30" spans="1:9" x14ac:dyDescent="0.25">
      <c r="A30" s="2">
        <f t="shared" si="1"/>
        <v>44336</v>
      </c>
      <c r="B30">
        <f>VLOOKUP(I30,'[3]Historical Prices'!$E$545:$F$3512,2,FALSE)</f>
        <v>18.600000000000001</v>
      </c>
      <c r="C30">
        <f>VLOOKUP(I30,'[3]Historical Prices'!$I$186:$J$3512,2,FALSE)</f>
        <v>37.049999999999997</v>
      </c>
      <c r="D30" t="e">
        <f>VLOOKUP($A30,Price_Reference!$A$1:$C$758,2,FALSE)</f>
        <v>#N/A</v>
      </c>
      <c r="E30" t="e">
        <f>VLOOKUP($A30,Price_Reference!$A$1:$C$758,3,FALSE)</f>
        <v>#N/A</v>
      </c>
      <c r="F30" t="e">
        <f>VLOOKUP($A30,Price_Reference!$A$1:$D$758,4,FALSE)</f>
        <v>#N/A</v>
      </c>
      <c r="G30">
        <f>VLOOKUP(I30,'[3]Historical Prices'!$M$141:$N$3512,2,FALSE)</f>
        <v>35</v>
      </c>
      <c r="H30" t="e">
        <f>VLOOKUP($A30,Price_Reference!$A$1:$E$758,5,FALSE)</f>
        <v>#N/A</v>
      </c>
      <c r="I30" s="2" t="str">
        <f t="shared" si="0"/>
        <v>05/20/2021</v>
      </c>
    </row>
    <row r="31" spans="1:9" x14ac:dyDescent="0.25">
      <c r="A31" s="2">
        <f t="shared" si="1"/>
        <v>44337</v>
      </c>
      <c r="B31">
        <f>VLOOKUP(I31,'[3]Historical Prices'!$E$545:$F$3512,2,FALSE)</f>
        <v>18.600000000000001</v>
      </c>
      <c r="C31">
        <f>VLOOKUP(I31,'[3]Historical Prices'!$I$186:$J$3512,2,FALSE)</f>
        <v>37.049999999999997</v>
      </c>
      <c r="D31" t="e">
        <f>VLOOKUP($A31,Price_Reference!$A$1:$C$758,2,FALSE)</f>
        <v>#N/A</v>
      </c>
      <c r="E31" t="e">
        <f>VLOOKUP($A31,Price_Reference!$A$1:$C$758,3,FALSE)</f>
        <v>#N/A</v>
      </c>
      <c r="F31" t="e">
        <f>VLOOKUP($A31,Price_Reference!$A$1:$D$758,4,FALSE)</f>
        <v>#N/A</v>
      </c>
      <c r="G31">
        <f>VLOOKUP(I31,'[3]Historical Prices'!$M$141:$N$3512,2,FALSE)</f>
        <v>35.299999999999997</v>
      </c>
      <c r="H31" t="e">
        <f>VLOOKUP($A31,Price_Reference!$A$1:$E$758,5,FALSE)</f>
        <v>#N/A</v>
      </c>
      <c r="I31" s="2" t="str">
        <f t="shared" si="0"/>
        <v>05/21/2021</v>
      </c>
    </row>
    <row r="32" spans="1:9" x14ac:dyDescent="0.25">
      <c r="A32" s="2">
        <f t="shared" si="1"/>
        <v>44340</v>
      </c>
      <c r="B32">
        <f>VLOOKUP(I32,'[3]Historical Prices'!$E$545:$F$3512,2,FALSE)</f>
        <v>18.600000000000001</v>
      </c>
      <c r="C32">
        <f>VLOOKUP(I32,'[3]Historical Prices'!$I$186:$J$3512,2,FALSE)</f>
        <v>36.549999999999997</v>
      </c>
      <c r="D32" t="e">
        <f>VLOOKUP($A32,Price_Reference!$A$1:$C$758,2,FALSE)</f>
        <v>#N/A</v>
      </c>
      <c r="E32" t="e">
        <f>VLOOKUP($A32,Price_Reference!$A$1:$C$758,3,FALSE)</f>
        <v>#N/A</v>
      </c>
      <c r="F32" t="e">
        <f>VLOOKUP($A32,Price_Reference!$A$1:$D$758,4,FALSE)</f>
        <v>#N/A</v>
      </c>
      <c r="G32">
        <f>VLOOKUP(I32,'[3]Historical Prices'!$M$141:$N$3512,2,FALSE)</f>
        <v>35.299999999999997</v>
      </c>
      <c r="H32" t="e">
        <f>VLOOKUP($A32,Price_Reference!$A$1:$E$758,5,FALSE)</f>
        <v>#N/A</v>
      </c>
      <c r="I32" s="2" t="str">
        <f t="shared" si="0"/>
        <v>05/24/2021</v>
      </c>
    </row>
    <row r="33" spans="1:9" x14ac:dyDescent="0.25">
      <c r="A33" s="2">
        <f t="shared" si="1"/>
        <v>44341</v>
      </c>
      <c r="B33">
        <f>VLOOKUP(I33,'[3]Historical Prices'!$E$545:$F$3512,2,FALSE)</f>
        <v>18.600000000000001</v>
      </c>
      <c r="C33">
        <f>VLOOKUP(I33,'[3]Historical Prices'!$I$186:$J$3512,2,FALSE)</f>
        <v>36.65</v>
      </c>
      <c r="D33" t="e">
        <f>VLOOKUP($A33,Price_Reference!$A$1:$C$758,2,FALSE)</f>
        <v>#N/A</v>
      </c>
      <c r="E33" t="e">
        <f>VLOOKUP($A33,Price_Reference!$A$1:$C$758,3,FALSE)</f>
        <v>#N/A</v>
      </c>
      <c r="F33" t="e">
        <f>VLOOKUP($A33,Price_Reference!$A$1:$D$758,4,FALSE)</f>
        <v>#N/A</v>
      </c>
      <c r="G33">
        <f>VLOOKUP(I33,'[3]Historical Prices'!$M$141:$N$3512,2,FALSE)</f>
        <v>35.299999999999997</v>
      </c>
      <c r="H33" t="e">
        <f>VLOOKUP($A33,Price_Reference!$A$1:$E$758,5,FALSE)</f>
        <v>#N/A</v>
      </c>
      <c r="I33" s="2" t="str">
        <f t="shared" si="0"/>
        <v>05/25/2021</v>
      </c>
    </row>
    <row r="34" spans="1:9" x14ac:dyDescent="0.25">
      <c r="A34" s="2">
        <f t="shared" si="1"/>
        <v>44342</v>
      </c>
      <c r="B34">
        <f>VLOOKUP(I34,'[3]Historical Prices'!$E$545:$F$3512,2,FALSE)</f>
        <v>18.600000000000001</v>
      </c>
      <c r="C34">
        <f>VLOOKUP(I34,'[3]Historical Prices'!$I$186:$J$3512,2,FALSE)</f>
        <v>36.75</v>
      </c>
      <c r="D34" t="e">
        <f>VLOOKUP($A34,Price_Reference!$A$1:$C$758,2,FALSE)</f>
        <v>#N/A</v>
      </c>
      <c r="E34" t="e">
        <f>VLOOKUP($A34,Price_Reference!$A$1:$C$758,3,FALSE)</f>
        <v>#N/A</v>
      </c>
      <c r="F34" t="e">
        <f>VLOOKUP($A34,Price_Reference!$A$1:$D$758,4,FALSE)</f>
        <v>#N/A</v>
      </c>
      <c r="G34">
        <f>VLOOKUP(I34,'[3]Historical Prices'!$M$141:$N$3512,2,FALSE)</f>
        <v>34.75</v>
      </c>
      <c r="H34" t="e">
        <f>VLOOKUP($A34,Price_Reference!$A$1:$E$758,5,FALSE)</f>
        <v>#N/A</v>
      </c>
      <c r="I34" s="2" t="str">
        <f t="shared" si="0"/>
        <v>05/26/2021</v>
      </c>
    </row>
    <row r="35" spans="1:9" x14ac:dyDescent="0.25">
      <c r="A35" s="2">
        <f t="shared" si="1"/>
        <v>44343</v>
      </c>
      <c r="B35">
        <f>VLOOKUP(I35,'[3]Historical Prices'!$E$545:$F$3512,2,FALSE)</f>
        <v>18.600000000000001</v>
      </c>
      <c r="C35">
        <f>VLOOKUP(I35,'[3]Historical Prices'!$I$186:$J$3512,2,FALSE)</f>
        <v>37.049999999999997</v>
      </c>
      <c r="D35" t="e">
        <f>VLOOKUP($A35,Price_Reference!$A$1:$C$758,2,FALSE)</f>
        <v>#N/A</v>
      </c>
      <c r="E35" t="e">
        <f>VLOOKUP($A35,Price_Reference!$A$1:$C$758,3,FALSE)</f>
        <v>#N/A</v>
      </c>
      <c r="F35" t="e">
        <f>VLOOKUP($A35,Price_Reference!$A$1:$D$758,4,FALSE)</f>
        <v>#N/A</v>
      </c>
      <c r="G35">
        <f>VLOOKUP(I35,'[3]Historical Prices'!$M$141:$N$3512,2,FALSE)</f>
        <v>34.75</v>
      </c>
      <c r="H35" t="e">
        <f>VLOOKUP($A35,Price_Reference!$A$1:$E$758,5,FALSE)</f>
        <v>#N/A</v>
      </c>
      <c r="I35" s="2" t="str">
        <f t="shared" si="0"/>
        <v>05/27/2021</v>
      </c>
    </row>
    <row r="36" spans="1:9" x14ac:dyDescent="0.25">
      <c r="A36" s="2">
        <f t="shared" si="1"/>
        <v>44344</v>
      </c>
      <c r="B36">
        <f>VLOOKUP(I36,'[3]Historical Prices'!$E$545:$F$3512,2,FALSE)</f>
        <v>18.600000000000001</v>
      </c>
      <c r="C36">
        <f>VLOOKUP(I36,'[3]Historical Prices'!$I$186:$J$3512,2,FALSE)</f>
        <v>37</v>
      </c>
      <c r="D36" t="e">
        <f>VLOOKUP($A36,Price_Reference!$A$1:$C$758,2,FALSE)</f>
        <v>#N/A</v>
      </c>
      <c r="E36" t="e">
        <f>VLOOKUP($A36,Price_Reference!$A$1:$C$758,3,FALSE)</f>
        <v>#N/A</v>
      </c>
      <c r="F36" t="e">
        <f>VLOOKUP($A36,Price_Reference!$A$1:$D$758,4,FALSE)</f>
        <v>#N/A</v>
      </c>
      <c r="G36">
        <f>VLOOKUP(I36,'[3]Historical Prices'!$M$141:$N$3512,2,FALSE)</f>
        <v>35</v>
      </c>
      <c r="H36" t="e">
        <f>VLOOKUP($A36,Price_Reference!$A$1:$E$758,5,FALSE)</f>
        <v>#N/A</v>
      </c>
      <c r="I36" s="2" t="str">
        <f t="shared" si="0"/>
        <v>05/28/2021</v>
      </c>
    </row>
    <row r="37" spans="1:9" x14ac:dyDescent="0.25">
      <c r="A37" s="2">
        <f t="shared" si="1"/>
        <v>44347</v>
      </c>
      <c r="B37">
        <f>VLOOKUP(I37,'[3]Historical Prices'!$E$545:$F$3512,2,FALSE)</f>
        <v>18.600000000000001</v>
      </c>
      <c r="C37">
        <f>VLOOKUP(I37,'[3]Historical Prices'!$I$186:$J$3512,2,FALSE)</f>
        <v>37</v>
      </c>
      <c r="D37" t="e">
        <f>VLOOKUP($A37,Price_Reference!$A$1:$C$758,2,FALSE)</f>
        <v>#N/A</v>
      </c>
      <c r="E37" s="33">
        <v>48.5</v>
      </c>
      <c r="F37" t="e">
        <f>VLOOKUP($A37,Price_Reference!$A$1:$D$758,4,FALSE)</f>
        <v>#N/A</v>
      </c>
      <c r="G37">
        <f>VLOOKUP(I37,'[3]Historical Prices'!$M$141:$N$3512,2,FALSE)</f>
        <v>35.25</v>
      </c>
      <c r="H37" t="e">
        <f>VLOOKUP($A37,Price_Reference!$A$1:$E$758,5,FALSE)</f>
        <v>#N/A</v>
      </c>
      <c r="I37" s="2" t="str">
        <f t="shared" si="0"/>
        <v>05/31/2021</v>
      </c>
    </row>
    <row r="38" spans="1:9" x14ac:dyDescent="0.25">
      <c r="A38" s="2">
        <f t="shared" si="1"/>
        <v>44348</v>
      </c>
      <c r="B38">
        <f>VLOOKUP(I38,'[3]Historical Prices'!$E$545:$F$3512,2,FALSE)</f>
        <v>18.600000000000001</v>
      </c>
      <c r="C38">
        <f>VLOOKUP(I38,'[3]Historical Prices'!$I$186:$J$3512,2,FALSE)</f>
        <v>37.4</v>
      </c>
      <c r="D38" t="e">
        <f>VLOOKUP($A38,Price_Reference!$A$1:$C$758,2,FALSE)</f>
        <v>#N/A</v>
      </c>
      <c r="E38" t="e">
        <f>VLOOKUP($A38,Price_Reference!$A$1:$C$758,3,FALSE)</f>
        <v>#N/A</v>
      </c>
      <c r="F38" t="e">
        <f>VLOOKUP($A38,Price_Reference!$A$1:$D$758,4,FALSE)</f>
        <v>#N/A</v>
      </c>
      <c r="G38">
        <f>VLOOKUP(I38,'[3]Historical Prices'!$M$141:$N$3512,2,FALSE)</f>
        <v>34.75</v>
      </c>
      <c r="H38" t="e">
        <f>VLOOKUP($A38,Price_Reference!$A$1:$E$758,5,FALSE)</f>
        <v>#N/A</v>
      </c>
      <c r="I38" s="2" t="str">
        <f t="shared" si="0"/>
        <v>06/01/2021</v>
      </c>
    </row>
    <row r="39" spans="1:9" x14ac:dyDescent="0.25">
      <c r="A39" s="2">
        <f t="shared" si="1"/>
        <v>44349</v>
      </c>
      <c r="B39">
        <f>VLOOKUP(I39,'[3]Historical Prices'!$E$545:$F$3512,2,FALSE)</f>
        <v>18.600000000000001</v>
      </c>
      <c r="C39">
        <f>VLOOKUP(I39,'[3]Historical Prices'!$I$186:$J$3512,2,FALSE)</f>
        <v>37.6</v>
      </c>
      <c r="D39" t="e">
        <f>VLOOKUP($A39,Price_Reference!$A$1:$C$758,2,FALSE)</f>
        <v>#N/A</v>
      </c>
      <c r="E39" t="e">
        <f>VLOOKUP($A39,Price_Reference!$A$1:$C$758,3,FALSE)</f>
        <v>#N/A</v>
      </c>
      <c r="F39" t="e">
        <f>VLOOKUP($A39,Price_Reference!$A$1:$D$758,4,FALSE)</f>
        <v>#N/A</v>
      </c>
      <c r="G39">
        <f>VLOOKUP(I39,'[3]Historical Prices'!$M$141:$N$3512,2,FALSE)</f>
        <v>35.15</v>
      </c>
      <c r="H39" t="e">
        <f>VLOOKUP($A39,Price_Reference!$A$1:$E$758,5,FALSE)</f>
        <v>#N/A</v>
      </c>
      <c r="I39" s="2" t="str">
        <f t="shared" si="0"/>
        <v>06/02/2021</v>
      </c>
    </row>
    <row r="40" spans="1:9" x14ac:dyDescent="0.25">
      <c r="A40" s="2">
        <f t="shared" si="1"/>
        <v>44350</v>
      </c>
      <c r="B40">
        <f>VLOOKUP(I40,'[3]Historical Prices'!$E$545:$F$3512,2,FALSE)</f>
        <v>18.600000000000001</v>
      </c>
      <c r="C40">
        <f>VLOOKUP(I40,'[3]Historical Prices'!$I$186:$J$3512,2,FALSE)</f>
        <v>37.9</v>
      </c>
      <c r="D40" t="e">
        <f>VLOOKUP($A40,Price_Reference!$A$1:$C$758,2,FALSE)</f>
        <v>#N/A</v>
      </c>
      <c r="E40" t="e">
        <f>VLOOKUP($A40,Price_Reference!$A$1:$C$758,3,FALSE)</f>
        <v>#N/A</v>
      </c>
      <c r="F40" t="e">
        <f>VLOOKUP($A40,Price_Reference!$A$1:$D$758,4,FALSE)</f>
        <v>#N/A</v>
      </c>
      <c r="G40">
        <f>VLOOKUP(I40,'[3]Historical Prices'!$M$141:$N$3512,2,FALSE)</f>
        <v>35.15</v>
      </c>
      <c r="H40" t="e">
        <f>VLOOKUP($A40,Price_Reference!$A$1:$E$758,5,FALSE)</f>
        <v>#N/A</v>
      </c>
      <c r="I40" s="2" t="str">
        <f t="shared" si="0"/>
        <v>06/03/2021</v>
      </c>
    </row>
    <row r="41" spans="1:9" x14ac:dyDescent="0.25">
      <c r="A41" s="2">
        <f t="shared" si="1"/>
        <v>44351</v>
      </c>
      <c r="B41">
        <f>VLOOKUP(I41,'[3]Historical Prices'!$E$545:$F$3512,2,FALSE)</f>
        <v>18.600000000000001</v>
      </c>
      <c r="C41">
        <f>VLOOKUP(I41,'[3]Historical Prices'!$I$186:$J$3512,2,FALSE)</f>
        <v>38.1</v>
      </c>
      <c r="D41" t="e">
        <f>VLOOKUP($A41,Price_Reference!$A$1:$C$758,2,FALSE)</f>
        <v>#N/A</v>
      </c>
      <c r="E41" t="e">
        <f>VLOOKUP($A41,Price_Reference!$A$1:$C$758,3,FALSE)</f>
        <v>#N/A</v>
      </c>
      <c r="F41" t="e">
        <f>VLOOKUP($A41,Price_Reference!$A$1:$D$758,4,FALSE)</f>
        <v>#N/A</v>
      </c>
      <c r="G41">
        <f>VLOOKUP(I41,'[3]Historical Prices'!$M$141:$N$3512,2,FALSE)</f>
        <v>35.15</v>
      </c>
      <c r="H41" t="e">
        <f>VLOOKUP($A41,Price_Reference!$A$1:$E$758,5,FALSE)</f>
        <v>#N/A</v>
      </c>
      <c r="I41" s="2" t="str">
        <f t="shared" si="0"/>
        <v>06/04/2021</v>
      </c>
    </row>
    <row r="42" spans="1:9" x14ac:dyDescent="0.25">
      <c r="A42" s="2">
        <f t="shared" si="1"/>
        <v>44354</v>
      </c>
      <c r="B42">
        <f>VLOOKUP(I42,'[3]Historical Prices'!$E$545:$F$3512,2,FALSE)</f>
        <v>18.600000000000001</v>
      </c>
      <c r="C42" s="33">
        <v>38.1</v>
      </c>
      <c r="D42" t="e">
        <f>VLOOKUP($A42,Price_Reference!$A$1:$C$758,2,FALSE)</f>
        <v>#N/A</v>
      </c>
      <c r="E42" t="e">
        <f>VLOOKUP($A42,Price_Reference!$A$1:$C$758,3,FALSE)</f>
        <v>#N/A</v>
      </c>
      <c r="F42" t="e">
        <f>VLOOKUP($A42,Price_Reference!$A$1:$D$758,4,FALSE)</f>
        <v>#N/A</v>
      </c>
      <c r="G42">
        <f>VLOOKUP(I42,'[3]Historical Prices'!$M$141:$N$3512,2,FALSE)</f>
        <v>35.15</v>
      </c>
      <c r="H42" t="e">
        <f>VLOOKUP($A42,Price_Reference!$A$1:$E$758,5,FALSE)</f>
        <v>#N/A</v>
      </c>
      <c r="I42" s="2" t="str">
        <f t="shared" si="0"/>
        <v>06/07/2021</v>
      </c>
    </row>
    <row r="43" spans="1:9" x14ac:dyDescent="0.25">
      <c r="A43" s="2">
        <f t="shared" si="1"/>
        <v>44355</v>
      </c>
      <c r="B43">
        <f>VLOOKUP(I43,'[3]Historical Prices'!$E$545:$F$3512,2,FALSE)</f>
        <v>18.7</v>
      </c>
      <c r="C43">
        <f>VLOOKUP(I43,'[3]Historical Prices'!$I$186:$J$3512,2,FALSE)</f>
        <v>39.200000000000003</v>
      </c>
      <c r="D43" t="e">
        <f>VLOOKUP($A43,Price_Reference!$A$1:$C$758,2,FALSE)</f>
        <v>#N/A</v>
      </c>
      <c r="E43" t="e">
        <f>VLOOKUP($A43,Price_Reference!$A$1:$C$758,3,FALSE)</f>
        <v>#N/A</v>
      </c>
      <c r="F43" t="e">
        <f>VLOOKUP($A43,Price_Reference!$A$1:$D$758,4,FALSE)</f>
        <v>#N/A</v>
      </c>
      <c r="G43">
        <f>VLOOKUP(I43,'[3]Historical Prices'!$M$141:$N$3512,2,FALSE)</f>
        <v>35</v>
      </c>
      <c r="H43" t="e">
        <f>VLOOKUP($A43,Price_Reference!$A$1:$E$758,5,FALSE)</f>
        <v>#N/A</v>
      </c>
      <c r="I43" s="2" t="str">
        <f t="shared" si="0"/>
        <v>06/08/2021</v>
      </c>
    </row>
    <row r="44" spans="1:9" x14ac:dyDescent="0.25">
      <c r="A44" s="2">
        <f t="shared" si="1"/>
        <v>44356</v>
      </c>
      <c r="B44">
        <f>VLOOKUP(I44,'[3]Historical Prices'!$E$545:$F$3512,2,FALSE)</f>
        <v>19</v>
      </c>
      <c r="C44">
        <f>VLOOKUP(I44,'[3]Historical Prices'!$I$186:$J$3512,2,FALSE)</f>
        <v>40.15</v>
      </c>
      <c r="D44" t="e">
        <f>VLOOKUP($A44,Price_Reference!$A$1:$C$758,2,FALSE)</f>
        <v>#N/A</v>
      </c>
      <c r="E44" t="e">
        <f>VLOOKUP($A44,Price_Reference!$A$1:$C$758,3,FALSE)</f>
        <v>#N/A</v>
      </c>
      <c r="F44" t="e">
        <f>VLOOKUP($A44,Price_Reference!$A$1:$D$758,4,FALSE)</f>
        <v>#N/A</v>
      </c>
      <c r="G44">
        <f>VLOOKUP(I44,'[3]Historical Prices'!$M$141:$N$3512,2,FALSE)</f>
        <v>34.75</v>
      </c>
      <c r="H44" t="e">
        <f>VLOOKUP($A44,Price_Reference!$A$1:$E$758,5,FALSE)</f>
        <v>#N/A</v>
      </c>
      <c r="I44" s="2" t="str">
        <f t="shared" si="0"/>
        <v>06/09/2021</v>
      </c>
    </row>
    <row r="45" spans="1:9" x14ac:dyDescent="0.25">
      <c r="A45" s="2">
        <f t="shared" si="1"/>
        <v>44357</v>
      </c>
      <c r="B45">
        <f>VLOOKUP(I45,'[3]Historical Prices'!$E$545:$F$3512,2,FALSE)</f>
        <v>19</v>
      </c>
      <c r="C45">
        <f>VLOOKUP(I45,'[3]Historical Prices'!$I$186:$J$3512,2,FALSE)</f>
        <v>40.15</v>
      </c>
      <c r="D45" t="e">
        <f>VLOOKUP($A45,Price_Reference!$A$1:$C$758,2,FALSE)</f>
        <v>#N/A</v>
      </c>
      <c r="E45" t="e">
        <f>VLOOKUP($A45,Price_Reference!$A$1:$C$758,3,FALSE)</f>
        <v>#N/A</v>
      </c>
      <c r="F45" t="e">
        <f>VLOOKUP($A45,Price_Reference!$A$1:$D$758,4,FALSE)</f>
        <v>#N/A</v>
      </c>
      <c r="G45">
        <f>VLOOKUP(I45,'[3]Historical Prices'!$M$141:$N$3512,2,FALSE)</f>
        <v>35</v>
      </c>
      <c r="H45" t="e">
        <f>VLOOKUP($A45,Price_Reference!$A$1:$E$758,5,FALSE)</f>
        <v>#N/A</v>
      </c>
      <c r="I45" s="2" t="str">
        <f t="shared" si="0"/>
        <v>06/10/2021</v>
      </c>
    </row>
    <row r="46" spans="1:9" x14ac:dyDescent="0.25">
      <c r="A46" s="2">
        <f t="shared" si="1"/>
        <v>44358</v>
      </c>
      <c r="B46">
        <f>VLOOKUP(I46,'[3]Historical Prices'!$E$545:$F$3512,2,FALSE)</f>
        <v>19</v>
      </c>
      <c r="C46">
        <f>VLOOKUP(I46,'[3]Historical Prices'!$I$186:$J$3512,2,FALSE)</f>
        <v>40.35</v>
      </c>
      <c r="D46" t="e">
        <f>VLOOKUP($A46,Price_Reference!$A$1:$C$758,2,FALSE)</f>
        <v>#N/A</v>
      </c>
      <c r="E46" t="e">
        <f>VLOOKUP($A46,Price_Reference!$A$1:$C$758,3,FALSE)</f>
        <v>#N/A</v>
      </c>
      <c r="F46" t="e">
        <f>VLOOKUP($A46,Price_Reference!$A$1:$D$758,4,FALSE)</f>
        <v>#N/A</v>
      </c>
      <c r="G46">
        <f>VLOOKUP(I46,'[3]Historical Prices'!$M$141:$N$3512,2,FALSE)</f>
        <v>34.75</v>
      </c>
      <c r="H46" t="e">
        <f>VLOOKUP($A46,Price_Reference!$A$1:$E$758,5,FALSE)</f>
        <v>#N/A</v>
      </c>
      <c r="I46" s="2" t="str">
        <f t="shared" si="0"/>
        <v>06/11/2021</v>
      </c>
    </row>
    <row r="47" spans="1:9" x14ac:dyDescent="0.25">
      <c r="A47" s="2">
        <f t="shared" si="1"/>
        <v>44361</v>
      </c>
      <c r="B47">
        <f>VLOOKUP(I47,'[3]Historical Prices'!$E$545:$F$3512,2,FALSE)</f>
        <v>19</v>
      </c>
      <c r="C47">
        <f>VLOOKUP(I47,'[3]Historical Prices'!$I$186:$J$3512,2,FALSE)</f>
        <v>40.6</v>
      </c>
      <c r="D47" t="e">
        <f>VLOOKUP($A47,Price_Reference!$A$1:$C$758,2,FALSE)</f>
        <v>#N/A</v>
      </c>
      <c r="E47" t="e">
        <f>VLOOKUP($A47,Price_Reference!$A$1:$C$758,3,FALSE)</f>
        <v>#N/A</v>
      </c>
      <c r="F47" t="e">
        <f>VLOOKUP($A47,Price_Reference!$A$1:$D$758,4,FALSE)</f>
        <v>#N/A</v>
      </c>
      <c r="G47" s="33">
        <v>34.75</v>
      </c>
      <c r="H47" t="e">
        <f>VLOOKUP($A47,Price_Reference!$A$1:$E$758,5,FALSE)</f>
        <v>#N/A</v>
      </c>
      <c r="I47" s="2" t="str">
        <f t="shared" si="0"/>
        <v>06/14/2021</v>
      </c>
    </row>
    <row r="48" spans="1:9" x14ac:dyDescent="0.25">
      <c r="A48" s="2">
        <f t="shared" si="1"/>
        <v>44362</v>
      </c>
      <c r="B48">
        <f>VLOOKUP(I48,'[3]Historical Prices'!$E$545:$F$3512,2,FALSE)</f>
        <v>19</v>
      </c>
      <c r="C48">
        <f>VLOOKUP(I48,'[3]Historical Prices'!$I$186:$J$3512,2,FALSE)</f>
        <v>40.85</v>
      </c>
      <c r="D48" t="e">
        <f>VLOOKUP($A48,Price_Reference!$A$1:$C$758,2,FALSE)</f>
        <v>#N/A</v>
      </c>
      <c r="E48" t="e">
        <f>VLOOKUP($A48,Price_Reference!$A$1:$C$758,3,FALSE)</f>
        <v>#N/A</v>
      </c>
      <c r="F48" t="e">
        <f>VLOOKUP($A48,Price_Reference!$A$1:$D$758,4,FALSE)</f>
        <v>#N/A</v>
      </c>
      <c r="G48">
        <f>VLOOKUP(I48,'[3]Historical Prices'!$M$141:$N$3512,2,FALSE)</f>
        <v>34.25</v>
      </c>
      <c r="H48" t="e">
        <f>VLOOKUP($A48,Price_Reference!$A$1:$E$758,5,FALSE)</f>
        <v>#N/A</v>
      </c>
      <c r="I48" s="2" t="str">
        <f t="shared" si="0"/>
        <v>06/15/2021</v>
      </c>
    </row>
    <row r="49" spans="1:9" x14ac:dyDescent="0.25">
      <c r="A49" s="2">
        <f t="shared" si="1"/>
        <v>44363</v>
      </c>
      <c r="B49">
        <f>VLOOKUP(I49,'[3]Historical Prices'!$E$545:$F$3512,2,FALSE)</f>
        <v>19</v>
      </c>
      <c r="C49">
        <f>VLOOKUP(I49,'[3]Historical Prices'!$I$186:$J$3512,2,FALSE)</f>
        <v>41.2</v>
      </c>
      <c r="D49" t="e">
        <f>VLOOKUP($A49,Price_Reference!$A$1:$C$758,2,FALSE)</f>
        <v>#N/A</v>
      </c>
      <c r="E49" t="e">
        <f>VLOOKUP($A49,Price_Reference!$A$1:$C$758,3,FALSE)</f>
        <v>#N/A</v>
      </c>
      <c r="F49" t="e">
        <f>VLOOKUP($A49,Price_Reference!$A$1:$D$758,4,FALSE)</f>
        <v>#N/A</v>
      </c>
      <c r="G49">
        <f>VLOOKUP(I49,'[3]Historical Prices'!$M$141:$N$3512,2,FALSE)</f>
        <v>33.5</v>
      </c>
      <c r="H49" t="e">
        <f>VLOOKUP($A49,Price_Reference!$A$1:$E$758,5,FALSE)</f>
        <v>#N/A</v>
      </c>
      <c r="I49" s="2" t="str">
        <f t="shared" si="0"/>
        <v>06/16/2021</v>
      </c>
    </row>
    <row r="50" spans="1:9" x14ac:dyDescent="0.25">
      <c r="A50" s="2">
        <f t="shared" si="1"/>
        <v>44364</v>
      </c>
      <c r="B50">
        <f>VLOOKUP(I50,'[3]Historical Prices'!$E$545:$F$3512,2,FALSE)</f>
        <v>19.149999999999999</v>
      </c>
      <c r="C50">
        <f>VLOOKUP(I50,'[3]Historical Prices'!$I$186:$J$3512,2,FALSE)</f>
        <v>41.3</v>
      </c>
      <c r="D50" t="e">
        <f>VLOOKUP($A50,Price_Reference!$A$1:$C$758,2,FALSE)</f>
        <v>#N/A</v>
      </c>
      <c r="E50" t="e">
        <f>VLOOKUP($A50,Price_Reference!$A$1:$C$758,3,FALSE)</f>
        <v>#N/A</v>
      </c>
      <c r="F50" t="e">
        <f>VLOOKUP($A50,Price_Reference!$A$1:$D$758,4,FALSE)</f>
        <v>#N/A</v>
      </c>
      <c r="G50">
        <f>VLOOKUP(I50,'[3]Historical Prices'!$M$141:$N$3512,2,FALSE)</f>
        <v>33.5</v>
      </c>
      <c r="H50" t="e">
        <f>VLOOKUP($A50,Price_Reference!$A$1:$E$758,5,FALSE)</f>
        <v>#N/A</v>
      </c>
      <c r="I50" s="2" t="str">
        <f t="shared" si="0"/>
        <v>06/17/2021</v>
      </c>
    </row>
    <row r="51" spans="1:9" x14ac:dyDescent="0.25">
      <c r="A51" s="2">
        <f t="shared" si="1"/>
        <v>44365</v>
      </c>
      <c r="B51">
        <f>VLOOKUP(I51,'[3]Historical Prices'!$E$545:$F$3512,2,FALSE)</f>
        <v>19.149999999999999</v>
      </c>
      <c r="C51">
        <f>VLOOKUP(I51,'[3]Historical Prices'!$I$186:$J$3512,2,FALSE)</f>
        <v>41.05</v>
      </c>
      <c r="D51" t="e">
        <f>VLOOKUP($A51,Price_Reference!$A$1:$C$758,2,FALSE)</f>
        <v>#N/A</v>
      </c>
      <c r="E51" t="e">
        <f>VLOOKUP($A51,Price_Reference!$A$1:$C$758,3,FALSE)</f>
        <v>#N/A</v>
      </c>
      <c r="F51" t="e">
        <f>VLOOKUP($A51,Price_Reference!$A$1:$D$758,4,FALSE)</f>
        <v>#N/A</v>
      </c>
      <c r="G51">
        <f>VLOOKUP(I51,'[3]Historical Prices'!$M$141:$N$3512,2,FALSE)</f>
        <v>33</v>
      </c>
      <c r="H51" t="e">
        <f>VLOOKUP($A51,Price_Reference!$A$1:$E$758,5,FALSE)</f>
        <v>#N/A</v>
      </c>
      <c r="I51" s="2" t="str">
        <f t="shared" si="0"/>
        <v>06/18/2021</v>
      </c>
    </row>
    <row r="52" spans="1:9" x14ac:dyDescent="0.25">
      <c r="A52" s="2">
        <f t="shared" si="1"/>
        <v>44368</v>
      </c>
      <c r="B52">
        <f>VLOOKUP(I52,'[3]Historical Prices'!$E$545:$F$3512,2,FALSE)</f>
        <v>19.3</v>
      </c>
      <c r="C52">
        <f>VLOOKUP(I52,'[3]Historical Prices'!$I$186:$J$3512,2,FALSE)</f>
        <v>40.97</v>
      </c>
      <c r="D52" t="e">
        <f>VLOOKUP($A52,Price_Reference!$A$1:$C$758,2,FALSE)</f>
        <v>#N/A</v>
      </c>
      <c r="E52" t="e">
        <f>VLOOKUP($A52,Price_Reference!$A$1:$C$758,3,FALSE)</f>
        <v>#N/A</v>
      </c>
      <c r="F52" t="e">
        <f>VLOOKUP($A52,Price_Reference!$A$1:$D$758,4,FALSE)</f>
        <v>#N/A</v>
      </c>
      <c r="G52">
        <f>VLOOKUP(I52,'[3]Historical Prices'!$M$141:$N$3512,2,FALSE)</f>
        <v>32.75</v>
      </c>
      <c r="H52" t="e">
        <f>VLOOKUP($A52,Price_Reference!$A$1:$E$758,5,FALSE)</f>
        <v>#N/A</v>
      </c>
      <c r="I52" s="2" t="str">
        <f t="shared" si="0"/>
        <v>06/21/2021</v>
      </c>
    </row>
    <row r="53" spans="1:9" x14ac:dyDescent="0.25">
      <c r="A53" s="2">
        <f t="shared" si="1"/>
        <v>44369</v>
      </c>
      <c r="B53">
        <f>VLOOKUP(I53,'[3]Historical Prices'!$E$545:$F$3512,2,FALSE)</f>
        <v>19.3</v>
      </c>
      <c r="C53">
        <f>VLOOKUP(I53,'[3]Historical Prices'!$I$186:$J$3512,2,FALSE)</f>
        <v>40.9</v>
      </c>
      <c r="D53" t="e">
        <f>VLOOKUP($A53,Price_Reference!$A$1:$C$758,2,FALSE)</f>
        <v>#N/A</v>
      </c>
      <c r="E53" t="e">
        <f>VLOOKUP($A53,Price_Reference!$A$1:$C$758,3,FALSE)</f>
        <v>#N/A</v>
      </c>
      <c r="F53" t="e">
        <f>VLOOKUP($A53,Price_Reference!$A$1:$D$758,4,FALSE)</f>
        <v>#N/A</v>
      </c>
      <c r="G53">
        <f>VLOOKUP(I53,'[3]Historical Prices'!$M$141:$N$3512,2,FALSE)</f>
        <v>32.799999999999997</v>
      </c>
      <c r="H53" t="e">
        <f>VLOOKUP($A53,Price_Reference!$A$1:$E$758,5,FALSE)</f>
        <v>#N/A</v>
      </c>
      <c r="I53" s="2" t="str">
        <f t="shared" si="0"/>
        <v>06/22/2021</v>
      </c>
    </row>
    <row r="54" spans="1:9" x14ac:dyDescent="0.25">
      <c r="A54" s="2">
        <f t="shared" si="1"/>
        <v>44370</v>
      </c>
      <c r="B54">
        <f>VLOOKUP(I54,'[3]Historical Prices'!$E$545:$F$3512,2,FALSE)</f>
        <v>19.3</v>
      </c>
      <c r="C54">
        <f>VLOOKUP(I54,'[3]Historical Prices'!$I$186:$J$3512,2,FALSE)</f>
        <v>43.25</v>
      </c>
      <c r="D54" t="e">
        <f>VLOOKUP($A54,Price_Reference!$A$1:$C$758,2,FALSE)</f>
        <v>#N/A</v>
      </c>
      <c r="E54" t="e">
        <f>VLOOKUP($A54,Price_Reference!$A$1:$C$758,3,FALSE)</f>
        <v>#N/A</v>
      </c>
      <c r="F54" t="e">
        <f>VLOOKUP($A54,Price_Reference!$A$1:$D$758,4,FALSE)</f>
        <v>#N/A</v>
      </c>
      <c r="G54">
        <f>VLOOKUP(I54,'[3]Historical Prices'!$M$141:$N$3512,2,FALSE)</f>
        <v>32.75</v>
      </c>
      <c r="H54" t="e">
        <f>VLOOKUP($A54,Price_Reference!$A$1:$E$758,5,FALSE)</f>
        <v>#N/A</v>
      </c>
      <c r="I54" s="2" t="str">
        <f t="shared" si="0"/>
        <v>06/23/2021</v>
      </c>
    </row>
    <row r="55" spans="1:9" x14ac:dyDescent="0.25">
      <c r="A55" s="2">
        <f t="shared" si="1"/>
        <v>44371</v>
      </c>
      <c r="B55">
        <f>VLOOKUP(I55,'[3]Historical Prices'!$E$545:$F$3512,2,FALSE)</f>
        <v>19.3</v>
      </c>
      <c r="C55">
        <f>VLOOKUP(I55,'[3]Historical Prices'!$I$186:$J$3512,2,FALSE)</f>
        <v>43.6</v>
      </c>
      <c r="D55" t="e">
        <f>VLOOKUP($A55,Price_Reference!$A$1:$C$758,2,FALSE)</f>
        <v>#N/A</v>
      </c>
      <c r="E55" t="e">
        <f>VLOOKUP($A55,Price_Reference!$A$1:$C$758,3,FALSE)</f>
        <v>#N/A</v>
      </c>
      <c r="F55" t="e">
        <f>VLOOKUP($A55,Price_Reference!$A$1:$D$758,4,FALSE)</f>
        <v>#N/A</v>
      </c>
      <c r="G55">
        <f>VLOOKUP(I55,'[3]Historical Prices'!$M$141:$N$3512,2,FALSE)</f>
        <v>33.15</v>
      </c>
      <c r="H55" t="e">
        <f>VLOOKUP($A55,Price_Reference!$A$1:$E$758,5,FALSE)</f>
        <v>#N/A</v>
      </c>
      <c r="I55" s="2" t="str">
        <f t="shared" si="0"/>
        <v>06/24/2021</v>
      </c>
    </row>
    <row r="56" spans="1:9" x14ac:dyDescent="0.25">
      <c r="A56" s="2">
        <f t="shared" si="1"/>
        <v>44372</v>
      </c>
      <c r="B56">
        <f>VLOOKUP(I56,'[3]Historical Prices'!$E$545:$F$3512,2,FALSE)</f>
        <v>19.3</v>
      </c>
      <c r="C56">
        <f>VLOOKUP(I56,'[3]Historical Prices'!$I$186:$J$3512,2,FALSE)</f>
        <v>43.1</v>
      </c>
      <c r="D56" t="e">
        <f>VLOOKUP($A56,Price_Reference!$A$1:$C$758,2,FALSE)</f>
        <v>#N/A</v>
      </c>
      <c r="E56" t="e">
        <f>VLOOKUP($A56,Price_Reference!$A$1:$C$758,3,FALSE)</f>
        <v>#N/A</v>
      </c>
      <c r="F56" t="e">
        <f>VLOOKUP($A56,Price_Reference!$A$1:$D$758,4,FALSE)</f>
        <v>#N/A</v>
      </c>
      <c r="G56">
        <f>VLOOKUP(I56,'[3]Historical Prices'!$M$141:$N$3512,2,FALSE)</f>
        <v>33.25</v>
      </c>
      <c r="H56" t="e">
        <f>VLOOKUP($A56,Price_Reference!$A$1:$E$758,5,FALSE)</f>
        <v>#N/A</v>
      </c>
      <c r="I56" s="2" t="str">
        <f t="shared" si="0"/>
        <v>06/25/2021</v>
      </c>
    </row>
    <row r="57" spans="1:9" x14ac:dyDescent="0.25">
      <c r="A57" s="2">
        <f t="shared" si="1"/>
        <v>44375</v>
      </c>
      <c r="B57">
        <f>VLOOKUP(I57,'[3]Historical Prices'!$E$545:$F$3512,2,FALSE)</f>
        <v>19.3</v>
      </c>
      <c r="C57">
        <f>VLOOKUP(I57,'[3]Historical Prices'!$I$186:$J$3512,2,FALSE)</f>
        <v>43.35</v>
      </c>
      <c r="D57" t="e">
        <f>VLOOKUP($A57,Price_Reference!$A$1:$C$758,2,FALSE)</f>
        <v>#N/A</v>
      </c>
      <c r="E57" t="e">
        <f>VLOOKUP($A57,Price_Reference!$A$1:$C$758,3,FALSE)</f>
        <v>#N/A</v>
      </c>
      <c r="F57" t="e">
        <f>VLOOKUP($A57,Price_Reference!$A$1:$D$758,4,FALSE)</f>
        <v>#N/A</v>
      </c>
      <c r="G57">
        <f>VLOOKUP(I57,'[3]Historical Prices'!$M$141:$N$3512,2,FALSE)</f>
        <v>33.25</v>
      </c>
      <c r="H57" t="e">
        <f>VLOOKUP($A57,Price_Reference!$A$1:$E$758,5,FALSE)</f>
        <v>#N/A</v>
      </c>
      <c r="I57" s="2" t="str">
        <f t="shared" si="0"/>
        <v>06/28/2021</v>
      </c>
    </row>
    <row r="58" spans="1:9" x14ac:dyDescent="0.25">
      <c r="A58" s="2">
        <f t="shared" si="1"/>
        <v>44376</v>
      </c>
      <c r="B58">
        <f>VLOOKUP(I58,'[3]Historical Prices'!$E$545:$F$3512,2,FALSE)</f>
        <v>19.3</v>
      </c>
      <c r="C58">
        <f>VLOOKUP(I58,'[3]Historical Prices'!$I$186:$J$3512,2,FALSE)</f>
        <v>43.45</v>
      </c>
      <c r="D58" t="e">
        <f>VLOOKUP($A58,Price_Reference!$A$1:$C$758,2,FALSE)</f>
        <v>#N/A</v>
      </c>
      <c r="E58" t="e">
        <f>VLOOKUP($A58,Price_Reference!$A$1:$C$758,3,FALSE)</f>
        <v>#N/A</v>
      </c>
      <c r="F58" t="e">
        <f>VLOOKUP($A58,Price_Reference!$A$1:$D$758,4,FALSE)</f>
        <v>#N/A</v>
      </c>
      <c r="G58">
        <f>VLOOKUP(I58,'[3]Historical Prices'!$M$141:$N$3512,2,FALSE)</f>
        <v>33.25</v>
      </c>
      <c r="H58" t="e">
        <f>VLOOKUP($A58,Price_Reference!$A$1:$E$758,5,FALSE)</f>
        <v>#N/A</v>
      </c>
      <c r="I58" s="2" t="str">
        <f t="shared" si="0"/>
        <v>06/29/2021</v>
      </c>
    </row>
    <row r="59" spans="1:9" x14ac:dyDescent="0.25">
      <c r="A59" s="2">
        <f t="shared" si="1"/>
        <v>44377</v>
      </c>
      <c r="B59">
        <f>VLOOKUP(I59,'[3]Historical Prices'!$E$545:$F$3512,2,FALSE)</f>
        <v>19.3</v>
      </c>
      <c r="C59">
        <f>VLOOKUP(I59,'[3]Historical Prices'!$I$186:$J$3512,2,FALSE)</f>
        <v>43.47</v>
      </c>
      <c r="D59" t="e">
        <f>VLOOKUP($A59,Price_Reference!$A$1:$C$758,2,FALSE)</f>
        <v>#N/A</v>
      </c>
      <c r="E59" t="e">
        <f>VLOOKUP($A59,Price_Reference!$A$1:$C$758,3,FALSE)</f>
        <v>#N/A</v>
      </c>
      <c r="F59" t="e">
        <f>VLOOKUP($A59,Price_Reference!$A$1:$D$758,4,FALSE)</f>
        <v>#N/A</v>
      </c>
      <c r="G59">
        <f>VLOOKUP(I59,'[3]Historical Prices'!$M$141:$N$3512,2,FALSE)</f>
        <v>33.25</v>
      </c>
      <c r="H59" t="e">
        <f>VLOOKUP($A59,Price_Reference!$A$1:$E$758,5,FALSE)</f>
        <v>#N/A</v>
      </c>
      <c r="I59" s="2" t="str">
        <f t="shared" si="0"/>
        <v>06/30/2021</v>
      </c>
    </row>
    <row r="60" spans="1:9" x14ac:dyDescent="0.25">
      <c r="A60" s="2">
        <f t="shared" si="1"/>
        <v>44378</v>
      </c>
      <c r="B60">
        <f>VLOOKUP(I60,'[3]Historical Prices'!$E$545:$F$3512,2,FALSE)</f>
        <v>19.3</v>
      </c>
      <c r="C60">
        <f>VLOOKUP(I60,'[3]Historical Prices'!$I$186:$J$3512,2,FALSE)</f>
        <v>44</v>
      </c>
      <c r="D60" t="e">
        <f>VLOOKUP($A60,Price_Reference!$A$1:$C$758,2,FALSE)</f>
        <v>#N/A</v>
      </c>
      <c r="E60" t="e">
        <f>VLOOKUP($A60,Price_Reference!$A$1:$C$758,3,FALSE)</f>
        <v>#N/A</v>
      </c>
      <c r="F60" t="e">
        <f>VLOOKUP($A60,Price_Reference!$A$1:$D$758,4,FALSE)</f>
        <v>#N/A</v>
      </c>
      <c r="G60">
        <f>VLOOKUP(I60,'[3]Historical Prices'!$M$141:$N$3512,2,FALSE)</f>
        <v>33.25</v>
      </c>
      <c r="H60" t="e">
        <f>VLOOKUP($A60,Price_Reference!$A$1:$E$758,5,FALSE)</f>
        <v>#N/A</v>
      </c>
      <c r="I60" s="2" t="str">
        <f t="shared" si="0"/>
        <v>07/01/2021</v>
      </c>
    </row>
    <row r="61" spans="1:9" x14ac:dyDescent="0.25">
      <c r="A61" s="2">
        <f t="shared" si="1"/>
        <v>44379</v>
      </c>
      <c r="B61">
        <f>VLOOKUP(I61,'[3]Historical Prices'!$E$545:$F$3512,2,FALSE)</f>
        <v>20</v>
      </c>
      <c r="C61">
        <f>VLOOKUP(I61,'[3]Historical Prices'!$I$186:$J$3512,2,FALSE)</f>
        <v>44.35</v>
      </c>
      <c r="D61" t="e">
        <f>VLOOKUP($A61,Price_Reference!$A$1:$C$758,2,FALSE)</f>
        <v>#N/A</v>
      </c>
      <c r="E61" t="e">
        <f>VLOOKUP($A61,Price_Reference!$A$1:$C$758,3,FALSE)</f>
        <v>#N/A</v>
      </c>
      <c r="F61" t="e">
        <f>VLOOKUP($A61,Price_Reference!$A$1:$D$758,4,FALSE)</f>
        <v>#N/A</v>
      </c>
      <c r="G61">
        <f>VLOOKUP(I61,'[3]Historical Prices'!$M$141:$N$3512,2,FALSE)</f>
        <v>33.25</v>
      </c>
      <c r="H61" t="e">
        <f>VLOOKUP($A61,Price_Reference!$A$1:$E$758,5,FALSE)</f>
        <v>#N/A</v>
      </c>
      <c r="I61" s="2" t="str">
        <f t="shared" si="0"/>
        <v>07/02/2021</v>
      </c>
    </row>
    <row r="62" spans="1:9" x14ac:dyDescent="0.25">
      <c r="A62" s="2">
        <f t="shared" si="1"/>
        <v>44382</v>
      </c>
      <c r="B62">
        <f>VLOOKUP(I62,'[3]Historical Prices'!$E$545:$F$3512,2,FALSE)</f>
        <v>20</v>
      </c>
      <c r="C62">
        <f>VLOOKUP(I62,'[3]Historical Prices'!$I$186:$J$3512,2,FALSE)</f>
        <v>44.75</v>
      </c>
      <c r="D62" t="e">
        <f>VLOOKUP($A62,Price_Reference!$A$1:$C$758,2,FALSE)</f>
        <v>#N/A</v>
      </c>
      <c r="E62" t="e">
        <f>VLOOKUP($A62,Price_Reference!$A$1:$C$758,3,FALSE)</f>
        <v>#N/A</v>
      </c>
      <c r="F62" t="e">
        <f>VLOOKUP($A62,Price_Reference!$A$1:$D$758,4,FALSE)</f>
        <v>#N/A</v>
      </c>
      <c r="G62">
        <f>VLOOKUP(I62,'[3]Historical Prices'!$M$141:$N$3512,2,FALSE)</f>
        <v>33.25</v>
      </c>
      <c r="H62" t="e">
        <f>VLOOKUP($A62,Price_Reference!$A$1:$E$758,5,FALSE)</f>
        <v>#N/A</v>
      </c>
      <c r="I62" s="2" t="str">
        <f t="shared" si="0"/>
        <v>07/05/2021</v>
      </c>
    </row>
    <row r="63" spans="1:9" x14ac:dyDescent="0.25">
      <c r="A63" s="2">
        <f t="shared" si="1"/>
        <v>44383</v>
      </c>
      <c r="B63">
        <f>VLOOKUP(I63,'[3]Historical Prices'!$E$545:$F$3512,2,FALSE)</f>
        <v>20.100000000000001</v>
      </c>
      <c r="C63">
        <f>VLOOKUP(I63,'[3]Historical Prices'!$I$186:$J$3512,2,FALSE)</f>
        <v>45.25</v>
      </c>
      <c r="D63" t="e">
        <f>VLOOKUP($A63,Price_Reference!$A$1:$C$758,2,FALSE)</f>
        <v>#N/A</v>
      </c>
      <c r="E63" t="e">
        <f>VLOOKUP($A63,Price_Reference!$A$1:$C$758,3,FALSE)</f>
        <v>#N/A</v>
      </c>
      <c r="F63" t="e">
        <f>VLOOKUP($A63,Price_Reference!$A$1:$D$758,4,FALSE)</f>
        <v>#N/A</v>
      </c>
      <c r="G63">
        <f>VLOOKUP(I63,'[3]Historical Prices'!$M$141:$N$3512,2,FALSE)</f>
        <v>33.25</v>
      </c>
      <c r="H63" t="e">
        <f>VLOOKUP($A63,Price_Reference!$A$1:$E$758,5,FALSE)</f>
        <v>#N/A</v>
      </c>
      <c r="I63" s="2" t="str">
        <f t="shared" si="0"/>
        <v>07/06/2021</v>
      </c>
    </row>
    <row r="64" spans="1:9" x14ac:dyDescent="0.25">
      <c r="A64" s="2">
        <f t="shared" si="1"/>
        <v>44384</v>
      </c>
      <c r="B64">
        <f>VLOOKUP(I64,'[3]Historical Prices'!$E$545:$F$3512,2,FALSE)</f>
        <v>20.25</v>
      </c>
      <c r="C64">
        <f>VLOOKUP(I64,'[3]Historical Prices'!$I$186:$J$3512,2,FALSE)</f>
        <v>46</v>
      </c>
      <c r="D64" t="e">
        <f>VLOOKUP($A64,Price_Reference!$A$1:$C$758,2,FALSE)</f>
        <v>#N/A</v>
      </c>
      <c r="E64" t="e">
        <f>VLOOKUP($A64,Price_Reference!$A$1:$C$758,3,FALSE)</f>
        <v>#N/A</v>
      </c>
      <c r="F64" t="e">
        <f>VLOOKUP($A64,Price_Reference!$A$1:$D$758,4,FALSE)</f>
        <v>#N/A</v>
      </c>
      <c r="G64">
        <f>VLOOKUP(I64,'[3]Historical Prices'!$M$141:$N$3512,2,FALSE)</f>
        <v>34</v>
      </c>
      <c r="H64" t="e">
        <f>VLOOKUP($A64,Price_Reference!$A$1:$E$758,5,FALSE)</f>
        <v>#N/A</v>
      </c>
      <c r="I64" s="2" t="str">
        <f t="shared" si="0"/>
        <v>07/07/2021</v>
      </c>
    </row>
    <row r="65" spans="1:9" x14ac:dyDescent="0.25">
      <c r="A65" s="2">
        <f t="shared" si="1"/>
        <v>44385</v>
      </c>
      <c r="B65">
        <f>VLOOKUP(I65,'[3]Historical Prices'!$E$545:$F$3512,2,FALSE)</f>
        <v>20.25</v>
      </c>
      <c r="C65">
        <f>VLOOKUP(I65,'[3]Historical Prices'!$I$186:$J$3512,2,FALSE)</f>
        <v>47.5</v>
      </c>
      <c r="D65" t="e">
        <f>VLOOKUP($A65,Price_Reference!$A$1:$C$758,2,FALSE)</f>
        <v>#N/A</v>
      </c>
      <c r="E65" t="e">
        <f>VLOOKUP($A65,Price_Reference!$A$1:$C$758,3,FALSE)</f>
        <v>#N/A</v>
      </c>
      <c r="F65" t="e">
        <f>VLOOKUP($A65,Price_Reference!$A$1:$D$758,4,FALSE)</f>
        <v>#N/A</v>
      </c>
      <c r="G65">
        <f>VLOOKUP(I65,'[3]Historical Prices'!$M$141:$N$3512,2,FALSE)</f>
        <v>34.5</v>
      </c>
      <c r="H65" t="e">
        <f>VLOOKUP($A65,Price_Reference!$A$1:$E$758,5,FALSE)</f>
        <v>#N/A</v>
      </c>
      <c r="I65" s="2" t="str">
        <f t="shared" si="0"/>
        <v>07/08/2021</v>
      </c>
    </row>
    <row r="66" spans="1:9" x14ac:dyDescent="0.25">
      <c r="A66" s="2">
        <f t="shared" si="1"/>
        <v>44386</v>
      </c>
      <c r="B66">
        <f>VLOOKUP(I66,'[3]Historical Prices'!$E$545:$F$3512,2,FALSE)</f>
        <v>20.25</v>
      </c>
      <c r="C66">
        <f>VLOOKUP(I66,'[3]Historical Prices'!$I$186:$J$3512,2,FALSE)</f>
        <v>47.8</v>
      </c>
      <c r="D66">
        <f>VLOOKUP($A66,Price_Reference!$A$1:$C$758,2,FALSE)</f>
        <v>54.2</v>
      </c>
      <c r="E66">
        <f>VLOOKUP($A66,Price_Reference!$A$1:$C$758,3,FALSE)</f>
        <v>45.35</v>
      </c>
      <c r="F66">
        <f>VLOOKUP($A66,Price_Reference!$A$1:$D$758,4,FALSE)</f>
        <v>23.49</v>
      </c>
      <c r="G66">
        <f>VLOOKUP(I66,'[3]Historical Prices'!$M$141:$N$3512,2,FALSE)</f>
        <v>34</v>
      </c>
      <c r="H66">
        <f>VLOOKUP($A66,Price_Reference!$A$1:$E$758,5,FALSE)</f>
        <v>8.64</v>
      </c>
      <c r="I66" s="2" t="str">
        <f t="shared" si="0"/>
        <v>07/09/2021</v>
      </c>
    </row>
    <row r="67" spans="1:9" x14ac:dyDescent="0.25">
      <c r="A67" s="2">
        <f t="shared" si="1"/>
        <v>44389</v>
      </c>
      <c r="B67">
        <f>VLOOKUP(I67,'[3]Historical Prices'!$E$545:$F$3512,2,FALSE)</f>
        <v>20.25</v>
      </c>
      <c r="C67">
        <f>VLOOKUP(I67,'[3]Historical Prices'!$I$186:$J$3512,2,FALSE)</f>
        <v>48.05</v>
      </c>
      <c r="D67">
        <f>VLOOKUP($A67,Price_Reference!$A$1:$C$758,2,FALSE)</f>
        <v>51.65</v>
      </c>
      <c r="E67">
        <f>VLOOKUP($A67,Price_Reference!$A$1:$C$758,3,FALSE)</f>
        <v>43.05</v>
      </c>
      <c r="F67">
        <f>VLOOKUP($A67,Price_Reference!$A$1:$D$758,4,FALSE)</f>
        <v>23.76</v>
      </c>
      <c r="G67">
        <f>VLOOKUP(I67,'[3]Historical Prices'!$M$141:$N$3512,2,FALSE)</f>
        <v>34</v>
      </c>
      <c r="H67">
        <f>VLOOKUP($A67,Price_Reference!$A$1:$E$758,5,FALSE)</f>
        <v>8.64</v>
      </c>
      <c r="I67" s="2" t="str">
        <f t="shared" ref="I67:I130" si="2">TEXT(A67, "mm") &amp; "/" &amp; TEXT(A67, "dd") &amp; "/" &amp; TEXT(A67, "yyyy")</f>
        <v>07/12/2021</v>
      </c>
    </row>
    <row r="68" spans="1:9" x14ac:dyDescent="0.25">
      <c r="A68" s="2">
        <f t="shared" si="1"/>
        <v>44390</v>
      </c>
      <c r="B68">
        <f>VLOOKUP(I68,'[3]Historical Prices'!$E$545:$F$3512,2,FALSE)</f>
        <v>20.25</v>
      </c>
      <c r="C68">
        <f>VLOOKUP(I68,'[3]Historical Prices'!$I$186:$J$3512,2,FALSE)</f>
        <v>47.7</v>
      </c>
      <c r="D68">
        <f>VLOOKUP($A68,Price_Reference!$A$1:$C$758,2,FALSE)</f>
        <v>52.79</v>
      </c>
      <c r="E68">
        <f>VLOOKUP($A68,Price_Reference!$A$1:$C$758,3,FALSE)</f>
        <v>43.46</v>
      </c>
      <c r="F68">
        <f>VLOOKUP($A68,Price_Reference!$A$1:$D$758,4,FALSE)</f>
        <v>23.81</v>
      </c>
      <c r="G68">
        <f>VLOOKUP(I68,'[3]Historical Prices'!$M$141:$N$3512,2,FALSE)</f>
        <v>34</v>
      </c>
      <c r="H68">
        <f>VLOOKUP($A68,Price_Reference!$A$1:$E$758,5,FALSE)</f>
        <v>8.7100000000000009</v>
      </c>
      <c r="I68" s="2" t="str">
        <f t="shared" si="2"/>
        <v>07/13/2021</v>
      </c>
    </row>
    <row r="69" spans="1:9" x14ac:dyDescent="0.25">
      <c r="A69" s="2">
        <f t="shared" si="1"/>
        <v>44391</v>
      </c>
      <c r="B69">
        <f>VLOOKUP(I69,'[3]Historical Prices'!$E$545:$F$3512,2,FALSE)</f>
        <v>20.25</v>
      </c>
      <c r="C69">
        <f>VLOOKUP(I69,'[3]Historical Prices'!$I$186:$J$3512,2,FALSE)</f>
        <v>47.3</v>
      </c>
      <c r="D69">
        <f>VLOOKUP($A69,Price_Reference!$A$1:$C$758,2,FALSE)</f>
        <v>53.3</v>
      </c>
      <c r="E69">
        <f>VLOOKUP($A69,Price_Reference!$A$1:$C$758,3,FALSE)</f>
        <v>43.22</v>
      </c>
      <c r="F69">
        <f>VLOOKUP($A69,Price_Reference!$A$1:$D$758,4,FALSE)</f>
        <v>23.72</v>
      </c>
      <c r="G69">
        <f>VLOOKUP(I69,'[3]Historical Prices'!$M$141:$N$3512,2,FALSE)</f>
        <v>34.5</v>
      </c>
      <c r="H69">
        <f>VLOOKUP($A69,Price_Reference!$A$1:$E$758,5,FALSE)</f>
        <v>8.7799999999999994</v>
      </c>
      <c r="I69" s="2" t="str">
        <f t="shared" si="2"/>
        <v>07/14/2021</v>
      </c>
    </row>
    <row r="70" spans="1:9" x14ac:dyDescent="0.25">
      <c r="A70" s="2">
        <f t="shared" si="1"/>
        <v>44392</v>
      </c>
      <c r="B70">
        <f>VLOOKUP(I70,'[3]Historical Prices'!$E$545:$F$3512,2,FALSE)</f>
        <v>20.25</v>
      </c>
      <c r="C70">
        <f>VLOOKUP(I70,'[3]Historical Prices'!$I$186:$J$3512,2,FALSE)</f>
        <v>47.55</v>
      </c>
      <c r="D70">
        <f>VLOOKUP($A70,Price_Reference!$A$1:$C$758,2,FALSE)</f>
        <v>52.91</v>
      </c>
      <c r="E70">
        <f>VLOOKUP($A70,Price_Reference!$A$1:$C$758,3,FALSE)</f>
        <v>43.4</v>
      </c>
      <c r="F70">
        <f>VLOOKUP($A70,Price_Reference!$A$1:$D$758,4,FALSE)</f>
        <v>23.35</v>
      </c>
      <c r="G70">
        <f>VLOOKUP(I70,'[3]Historical Prices'!$M$141:$N$3512,2,FALSE)</f>
        <v>34.5</v>
      </c>
      <c r="H70">
        <f>VLOOKUP($A70,Price_Reference!$A$1:$E$758,5,FALSE)</f>
        <v>8.7200000000000006</v>
      </c>
      <c r="I70" s="2" t="str">
        <f t="shared" si="2"/>
        <v>07/15/2021</v>
      </c>
    </row>
    <row r="71" spans="1:9" x14ac:dyDescent="0.25">
      <c r="A71" s="2">
        <f t="shared" si="1"/>
        <v>44393</v>
      </c>
      <c r="B71">
        <f>VLOOKUP(I71,'[3]Historical Prices'!$E$545:$F$3512,2,FALSE)</f>
        <v>21</v>
      </c>
      <c r="C71">
        <f>VLOOKUP(I71,'[3]Historical Prices'!$I$186:$J$3512,2,FALSE)</f>
        <v>47.8</v>
      </c>
      <c r="D71">
        <f>VLOOKUP($A71,Price_Reference!$A$1:$C$758,2,FALSE)</f>
        <v>52.82</v>
      </c>
      <c r="E71">
        <f>VLOOKUP($A71,Price_Reference!$A$1:$C$758,3,FALSE)</f>
        <v>43.6</v>
      </c>
      <c r="F71">
        <f>VLOOKUP($A71,Price_Reference!$A$1:$D$758,4,FALSE)</f>
        <v>23.32</v>
      </c>
      <c r="G71">
        <f>VLOOKUP(I71,'[3]Historical Prices'!$M$141:$N$3512,2,FALSE)</f>
        <v>34.5</v>
      </c>
      <c r="H71">
        <f>VLOOKUP($A71,Price_Reference!$A$1:$E$758,5,FALSE)</f>
        <v>8.75</v>
      </c>
      <c r="I71" s="2" t="str">
        <f t="shared" si="2"/>
        <v>07/16/2021</v>
      </c>
    </row>
    <row r="72" spans="1:9" x14ac:dyDescent="0.25">
      <c r="A72" s="2">
        <f t="shared" ref="A72:A135" si="3">A67+7</f>
        <v>44396</v>
      </c>
      <c r="B72">
        <f>VLOOKUP(I72,'[3]Historical Prices'!$E$545:$F$3512,2,FALSE)</f>
        <v>21.2</v>
      </c>
      <c r="C72">
        <f>VLOOKUP(I72,'[3]Historical Prices'!$I$186:$J$3512,2,FALSE)</f>
        <v>47.9</v>
      </c>
      <c r="D72">
        <f>VLOOKUP($A72,Price_Reference!$A$1:$C$758,2,FALSE)</f>
        <v>52.34</v>
      </c>
      <c r="E72">
        <f>VLOOKUP($A72,Price_Reference!$A$1:$C$758,3,FALSE)</f>
        <v>43.9</v>
      </c>
      <c r="F72">
        <f>VLOOKUP($A72,Price_Reference!$A$1:$D$758,4,FALSE)</f>
        <v>22.78</v>
      </c>
      <c r="G72">
        <f>VLOOKUP(I72,'[3]Historical Prices'!$M$141:$N$3512,2,FALSE)</f>
        <v>34.75</v>
      </c>
      <c r="H72">
        <f>VLOOKUP($A72,Price_Reference!$A$1:$E$758,5,FALSE)</f>
        <v>8.76</v>
      </c>
      <c r="I72" s="2" t="str">
        <f t="shared" si="2"/>
        <v>07/19/2021</v>
      </c>
    </row>
    <row r="73" spans="1:9" x14ac:dyDescent="0.25">
      <c r="A73" s="2">
        <f t="shared" si="3"/>
        <v>44397</v>
      </c>
      <c r="B73">
        <f>VLOOKUP(I73,'[3]Historical Prices'!$E$545:$F$3512,2,FALSE)</f>
        <v>21.5</v>
      </c>
      <c r="C73">
        <f>VLOOKUP(I73,'[3]Historical Prices'!$I$186:$J$3512,2,FALSE)</f>
        <v>47.82</v>
      </c>
      <c r="D73">
        <f>VLOOKUP($A73,Price_Reference!$A$1:$C$758,2,FALSE)</f>
        <v>51.15</v>
      </c>
      <c r="E73">
        <f>VLOOKUP($A73,Price_Reference!$A$1:$C$758,3,FALSE)</f>
        <v>43</v>
      </c>
      <c r="F73">
        <f>VLOOKUP($A73,Price_Reference!$A$1:$D$758,4,FALSE)</f>
        <v>22.85</v>
      </c>
      <c r="G73">
        <f>VLOOKUP(I73,'[3]Historical Prices'!$M$141:$N$3512,2,FALSE)</f>
        <v>34.75</v>
      </c>
      <c r="H73">
        <f>VLOOKUP($A73,Price_Reference!$A$1:$E$758,5,FALSE)</f>
        <v>8.7200000000000006</v>
      </c>
      <c r="I73" s="2" t="str">
        <f t="shared" si="2"/>
        <v>07/20/2021</v>
      </c>
    </row>
    <row r="74" spans="1:9" x14ac:dyDescent="0.25">
      <c r="A74" s="2">
        <f t="shared" si="3"/>
        <v>44398</v>
      </c>
      <c r="B74">
        <f>VLOOKUP(I74,'[3]Historical Prices'!$E$545:$F$3512,2,FALSE)</f>
        <v>21.5</v>
      </c>
      <c r="C74">
        <f>VLOOKUP(I74,'[3]Historical Prices'!$I$186:$J$3512,2,FALSE)</f>
        <v>47.97</v>
      </c>
      <c r="D74">
        <f>VLOOKUP($A74,Price_Reference!$A$1:$C$758,2,FALSE)</f>
        <v>52.08</v>
      </c>
      <c r="E74">
        <f>VLOOKUP($A74,Price_Reference!$A$1:$C$758,3,FALSE)</f>
        <v>43.7</v>
      </c>
      <c r="F74">
        <f>VLOOKUP($A74,Price_Reference!$A$1:$D$758,4,FALSE)</f>
        <v>22.88</v>
      </c>
      <c r="G74">
        <f>VLOOKUP(I74,'[3]Historical Prices'!$M$141:$N$3512,2,FALSE)</f>
        <v>34.75</v>
      </c>
      <c r="H74">
        <f>VLOOKUP($A74,Price_Reference!$A$1:$E$758,5,FALSE)</f>
        <v>8.76</v>
      </c>
      <c r="I74" s="2" t="str">
        <f t="shared" si="2"/>
        <v>07/21/2021</v>
      </c>
    </row>
    <row r="75" spans="1:9" x14ac:dyDescent="0.25">
      <c r="A75" s="2">
        <f t="shared" si="3"/>
        <v>44399</v>
      </c>
      <c r="B75">
        <f>VLOOKUP(I75,'[3]Historical Prices'!$E$545:$F$3512,2,FALSE)</f>
        <v>21.6</v>
      </c>
      <c r="C75">
        <f>VLOOKUP(I75,'[3]Historical Prices'!$I$186:$J$3512,2,FALSE)</f>
        <v>48.1</v>
      </c>
      <c r="D75">
        <f>VLOOKUP($A75,Price_Reference!$A$1:$C$758,2,FALSE)</f>
        <v>50.74</v>
      </c>
      <c r="E75">
        <f>VLOOKUP($A75,Price_Reference!$A$1:$C$758,3,FALSE)</f>
        <v>42.9</v>
      </c>
      <c r="F75">
        <f>VLOOKUP($A75,Price_Reference!$A$1:$D$758,4,FALSE)</f>
        <v>22.9</v>
      </c>
      <c r="G75">
        <f>VLOOKUP(I75,'[3]Historical Prices'!$M$141:$N$3512,2,FALSE)</f>
        <v>34.75</v>
      </c>
      <c r="H75">
        <f>VLOOKUP($A75,Price_Reference!$A$1:$E$758,5,FALSE)</f>
        <v>8.82</v>
      </c>
      <c r="I75" s="2" t="str">
        <f t="shared" si="2"/>
        <v>07/22/2021</v>
      </c>
    </row>
    <row r="76" spans="1:9" x14ac:dyDescent="0.25">
      <c r="A76" s="2">
        <f t="shared" si="3"/>
        <v>44400</v>
      </c>
      <c r="B76" s="33">
        <v>21.6</v>
      </c>
      <c r="C76">
        <f>VLOOKUP(I76,'[3]Historical Prices'!$I$186:$J$3512,2,FALSE)</f>
        <v>48.12</v>
      </c>
      <c r="D76">
        <f>VLOOKUP($A76,Price_Reference!$A$1:$C$758,2,FALSE)</f>
        <v>50.84</v>
      </c>
      <c r="E76">
        <f>VLOOKUP($A76,Price_Reference!$A$1:$C$758,3,FALSE)</f>
        <v>42.4</v>
      </c>
      <c r="F76">
        <f>VLOOKUP($A76,Price_Reference!$A$1:$D$758,4,FALSE)</f>
        <v>22.86</v>
      </c>
      <c r="G76">
        <f>VLOOKUP(I76,'[3]Historical Prices'!$M$141:$N$3512,2,FALSE)</f>
        <v>34.75</v>
      </c>
      <c r="H76">
        <f>VLOOKUP($A76,Price_Reference!$A$1:$E$758,5,FALSE)</f>
        <v>8.81</v>
      </c>
      <c r="I76" s="2" t="str">
        <f t="shared" si="2"/>
        <v>07/23/2021</v>
      </c>
    </row>
    <row r="77" spans="1:9" x14ac:dyDescent="0.25">
      <c r="A77" s="2">
        <f t="shared" si="3"/>
        <v>44403</v>
      </c>
      <c r="B77">
        <f>VLOOKUP(I77,'[3]Historical Prices'!$E$545:$F$3512,2,FALSE)</f>
        <v>21.6</v>
      </c>
      <c r="C77">
        <f>VLOOKUP(I77,'[3]Historical Prices'!$I$186:$J$3512,2,FALSE)</f>
        <v>48.05</v>
      </c>
      <c r="D77">
        <f>VLOOKUP($A77,Price_Reference!$A$1:$C$758,2,FALSE)</f>
        <v>53.15</v>
      </c>
      <c r="E77">
        <f>VLOOKUP($A77,Price_Reference!$A$1:$C$758,3,FALSE)</f>
        <v>43.48</v>
      </c>
      <c r="F77">
        <f>VLOOKUP($A77,Price_Reference!$A$1:$D$758,4,FALSE)</f>
        <v>22.84</v>
      </c>
      <c r="G77">
        <f>VLOOKUP(I77,'[3]Historical Prices'!$M$141:$N$3512,2,FALSE)</f>
        <v>34.5</v>
      </c>
      <c r="H77">
        <f>VLOOKUP($A77,Price_Reference!$A$1:$E$758,5,FALSE)</f>
        <v>8.82</v>
      </c>
      <c r="I77" s="2" t="str">
        <f t="shared" si="2"/>
        <v>07/26/2021</v>
      </c>
    </row>
    <row r="78" spans="1:9" x14ac:dyDescent="0.25">
      <c r="A78" s="2">
        <f t="shared" si="3"/>
        <v>44404</v>
      </c>
      <c r="B78">
        <f>VLOOKUP(I78,'[3]Historical Prices'!$E$545:$F$3512,2,FALSE)</f>
        <v>21.6</v>
      </c>
      <c r="C78">
        <f>VLOOKUP(I78,'[3]Historical Prices'!$I$186:$J$3512,2,FALSE)</f>
        <v>48.5</v>
      </c>
      <c r="D78">
        <f>VLOOKUP($A78,Price_Reference!$A$1:$C$758,2,FALSE)</f>
        <v>52.85</v>
      </c>
      <c r="E78">
        <f>VLOOKUP($A78,Price_Reference!$A$1:$C$758,3,FALSE)</f>
        <v>42.62</v>
      </c>
      <c r="F78">
        <f>VLOOKUP($A78,Price_Reference!$A$1:$D$758,4,FALSE)</f>
        <v>22.64</v>
      </c>
      <c r="G78">
        <f>VLOOKUP(I78,'[3]Historical Prices'!$M$141:$N$3512,2,FALSE)</f>
        <v>34.5</v>
      </c>
      <c r="H78">
        <f>VLOOKUP($A78,Price_Reference!$A$1:$E$758,5,FALSE)</f>
        <v>8.8000000000000007</v>
      </c>
      <c r="I78" s="2" t="str">
        <f t="shared" si="2"/>
        <v>07/27/2021</v>
      </c>
    </row>
    <row r="79" spans="1:9" x14ac:dyDescent="0.25">
      <c r="A79" s="2">
        <f t="shared" si="3"/>
        <v>44405</v>
      </c>
      <c r="B79">
        <f>VLOOKUP(I79,'[3]Historical Prices'!$E$545:$F$3512,2,FALSE)</f>
        <v>21.6</v>
      </c>
      <c r="C79">
        <f>VLOOKUP(I79,'[3]Historical Prices'!$I$186:$J$3512,2,FALSE)</f>
        <v>48.6</v>
      </c>
      <c r="D79">
        <f>VLOOKUP($A79,Price_Reference!$A$1:$C$758,2,FALSE)</f>
        <v>53.78</v>
      </c>
      <c r="E79">
        <f>VLOOKUP($A79,Price_Reference!$A$1:$C$758,3,FALSE)</f>
        <v>43.41</v>
      </c>
      <c r="F79">
        <f>VLOOKUP($A79,Price_Reference!$A$1:$D$758,4,FALSE)</f>
        <v>22.66</v>
      </c>
      <c r="G79">
        <f>VLOOKUP(I79,'[3]Historical Prices'!$M$141:$N$3512,2,FALSE)</f>
        <v>34</v>
      </c>
      <c r="H79">
        <f>VLOOKUP($A79,Price_Reference!$A$1:$E$758,5,FALSE)</f>
        <v>8.83</v>
      </c>
      <c r="I79" s="2" t="str">
        <f t="shared" si="2"/>
        <v>07/28/2021</v>
      </c>
    </row>
    <row r="80" spans="1:9" x14ac:dyDescent="0.25">
      <c r="A80" s="2">
        <f t="shared" si="3"/>
        <v>44406</v>
      </c>
      <c r="B80">
        <f>VLOOKUP(I80,'[3]Historical Prices'!$E$545:$F$3512,2,FALSE)</f>
        <v>21.6</v>
      </c>
      <c r="C80">
        <f>VLOOKUP(I80,'[3]Historical Prices'!$I$186:$J$3512,2,FALSE)</f>
        <v>48.6</v>
      </c>
      <c r="D80">
        <f>VLOOKUP($A80,Price_Reference!$A$1:$C$758,2,FALSE)</f>
        <v>54</v>
      </c>
      <c r="E80">
        <f>VLOOKUP($A80,Price_Reference!$A$1:$C$758,3,FALSE)</f>
        <v>43.97</v>
      </c>
      <c r="F80">
        <f>VLOOKUP($A80,Price_Reference!$A$1:$D$758,4,FALSE)</f>
        <v>22.69</v>
      </c>
      <c r="G80">
        <f>VLOOKUP(I80,'[3]Historical Prices'!$M$141:$N$3512,2,FALSE)</f>
        <v>33.75</v>
      </c>
      <c r="H80">
        <f>VLOOKUP($A80,Price_Reference!$A$1:$E$758,5,FALSE)</f>
        <v>8.93</v>
      </c>
      <c r="I80" s="2" t="str">
        <f t="shared" si="2"/>
        <v>07/29/2021</v>
      </c>
    </row>
    <row r="81" spans="1:9" x14ac:dyDescent="0.25">
      <c r="A81" s="2">
        <f t="shared" si="3"/>
        <v>44407</v>
      </c>
      <c r="B81">
        <f>VLOOKUP(I81,'[3]Historical Prices'!$E$545:$F$3512,2,FALSE)</f>
        <v>22</v>
      </c>
      <c r="C81">
        <f>VLOOKUP(I81,'[3]Historical Prices'!$I$186:$J$3512,2,FALSE)</f>
        <v>48.6</v>
      </c>
      <c r="D81">
        <f>VLOOKUP($A81,Price_Reference!$A$1:$C$758,2,FALSE)</f>
        <v>53.28</v>
      </c>
      <c r="E81">
        <f>VLOOKUP($A81,Price_Reference!$A$1:$C$758,3,FALSE)</f>
        <v>43.98</v>
      </c>
      <c r="F81">
        <f>VLOOKUP($A81,Price_Reference!$A$1:$D$758,4,FALSE)</f>
        <v>22.82</v>
      </c>
      <c r="G81">
        <f>VLOOKUP(I81,'[3]Historical Prices'!$M$141:$N$3512,2,FALSE)</f>
        <v>34</v>
      </c>
      <c r="H81">
        <f>VLOOKUP($A81,Price_Reference!$A$1:$E$758,5,FALSE)</f>
        <v>8.93</v>
      </c>
      <c r="I81" s="2" t="str">
        <f t="shared" si="2"/>
        <v>07/30/2021</v>
      </c>
    </row>
    <row r="82" spans="1:9" x14ac:dyDescent="0.25">
      <c r="A82" s="2">
        <f t="shared" si="3"/>
        <v>44410</v>
      </c>
      <c r="B82">
        <f>VLOOKUP(I82,'[3]Historical Prices'!$E$545:$F$3512,2,FALSE)</f>
        <v>22</v>
      </c>
      <c r="C82">
        <f>VLOOKUP(I82,'[3]Historical Prices'!$I$186:$J$3512,2,FALSE)</f>
        <v>48.6</v>
      </c>
      <c r="D82">
        <f>VLOOKUP($A82,Price_Reference!$A$1:$C$758,2,FALSE)</f>
        <v>54.38</v>
      </c>
      <c r="E82">
        <f>VLOOKUP($A82,Price_Reference!$A$1:$C$758,3,FALSE)</f>
        <v>45.61</v>
      </c>
      <c r="F82">
        <f>VLOOKUP($A82,Price_Reference!$A$1:$D$758,4,FALSE)</f>
        <v>23.07</v>
      </c>
      <c r="G82">
        <f>VLOOKUP(I82,'[3]Historical Prices'!$M$141:$N$3512,2,FALSE)</f>
        <v>33.75</v>
      </c>
      <c r="H82">
        <f>VLOOKUP($A82,Price_Reference!$A$1:$E$758,5,FALSE)</f>
        <v>9.0399999999999991</v>
      </c>
      <c r="I82" s="2" t="str">
        <f t="shared" si="2"/>
        <v>08/02/2021</v>
      </c>
    </row>
    <row r="83" spans="1:9" x14ac:dyDescent="0.25">
      <c r="A83" s="2">
        <f t="shared" si="3"/>
        <v>44411</v>
      </c>
      <c r="B83">
        <f>VLOOKUP(I83,'[3]Historical Prices'!$E$545:$F$3512,2,FALSE)</f>
        <v>22.1</v>
      </c>
      <c r="C83">
        <f>VLOOKUP(I83,'[3]Historical Prices'!$I$186:$J$3512,2,FALSE)</f>
        <v>48.8</v>
      </c>
      <c r="D83">
        <f>VLOOKUP($A83,Price_Reference!$A$1:$C$758,2,FALSE)</f>
        <v>54.14</v>
      </c>
      <c r="E83">
        <f>VLOOKUP($A83,Price_Reference!$A$1:$C$758,3,FALSE)</f>
        <v>45.65</v>
      </c>
      <c r="F83">
        <f>VLOOKUP($A83,Price_Reference!$A$1:$D$758,4,FALSE)</f>
        <v>23.11</v>
      </c>
      <c r="G83">
        <f>VLOOKUP(I83,'[3]Historical Prices'!$M$141:$N$3512,2,FALSE)</f>
        <v>33.75</v>
      </c>
      <c r="H83">
        <f>VLOOKUP($A83,Price_Reference!$A$1:$E$758,5,FALSE)</f>
        <v>9.0299999999999994</v>
      </c>
      <c r="I83" s="2" t="str">
        <f t="shared" si="2"/>
        <v>08/03/2021</v>
      </c>
    </row>
    <row r="84" spans="1:9" x14ac:dyDescent="0.25">
      <c r="A84" s="2">
        <f t="shared" si="3"/>
        <v>44412</v>
      </c>
      <c r="B84">
        <f>VLOOKUP(I84,'[3]Historical Prices'!$E$545:$F$3512,2,FALSE)</f>
        <v>22.1</v>
      </c>
      <c r="C84">
        <f>VLOOKUP(I84,'[3]Historical Prices'!$I$186:$J$3512,2,FALSE)</f>
        <v>49</v>
      </c>
      <c r="D84">
        <f>VLOOKUP($A84,Price_Reference!$A$1:$C$758,2,FALSE)</f>
        <v>55.41</v>
      </c>
      <c r="E84">
        <f>VLOOKUP($A84,Price_Reference!$A$1:$C$758,3,FALSE)</f>
        <v>46.96</v>
      </c>
      <c r="F84">
        <f>VLOOKUP($A84,Price_Reference!$A$1:$D$758,4,FALSE)</f>
        <v>23.43</v>
      </c>
      <c r="G84">
        <f>VLOOKUP(I84,'[3]Historical Prices'!$M$141:$N$3512,2,FALSE)</f>
        <v>33.700000000000003</v>
      </c>
      <c r="H84">
        <f>VLOOKUP($A84,Price_Reference!$A$1:$E$758,5,FALSE)</f>
        <v>9.0500000000000007</v>
      </c>
      <c r="I84" s="2" t="str">
        <f t="shared" si="2"/>
        <v>08/04/2021</v>
      </c>
    </row>
    <row r="85" spans="1:9" x14ac:dyDescent="0.25">
      <c r="A85" s="2">
        <f t="shared" si="3"/>
        <v>44413</v>
      </c>
      <c r="B85">
        <f>VLOOKUP(I85,'[3]Historical Prices'!$E$545:$F$3512,2,FALSE)</f>
        <v>22.1</v>
      </c>
      <c r="C85">
        <f>VLOOKUP(I85,'[3]Historical Prices'!$I$186:$J$3512,2,FALSE)</f>
        <v>49.1</v>
      </c>
      <c r="D85">
        <f>VLOOKUP($A85,Price_Reference!$A$1:$C$758,2,FALSE)</f>
        <v>55.93</v>
      </c>
      <c r="E85">
        <f>VLOOKUP($A85,Price_Reference!$A$1:$C$758,3,FALSE)</f>
        <v>47.85</v>
      </c>
      <c r="F85">
        <f>VLOOKUP($A85,Price_Reference!$A$1:$D$758,4,FALSE)</f>
        <v>23.42</v>
      </c>
      <c r="G85">
        <f>VLOOKUP(I85,'[3]Historical Prices'!$M$141:$N$3512,2,FALSE)</f>
        <v>33.6</v>
      </c>
      <c r="H85">
        <f>VLOOKUP($A85,Price_Reference!$A$1:$E$758,5,FALSE)</f>
        <v>9.01</v>
      </c>
      <c r="I85" s="2" t="str">
        <f t="shared" si="2"/>
        <v>08/05/2021</v>
      </c>
    </row>
    <row r="86" spans="1:9" x14ac:dyDescent="0.25">
      <c r="A86" s="2">
        <f t="shared" si="3"/>
        <v>44414</v>
      </c>
      <c r="B86">
        <f>VLOOKUP(I86,'[3]Historical Prices'!$E$545:$F$3512,2,FALSE)</f>
        <v>22.1</v>
      </c>
      <c r="C86">
        <f>VLOOKUP(I86,'[3]Historical Prices'!$I$186:$J$3512,2,FALSE)</f>
        <v>49.15</v>
      </c>
      <c r="D86">
        <f>VLOOKUP($A86,Price_Reference!$A$1:$C$758,2,FALSE)</f>
        <v>56.61</v>
      </c>
      <c r="E86">
        <f>VLOOKUP($A86,Price_Reference!$A$1:$C$758,3,FALSE)</f>
        <v>48.25</v>
      </c>
      <c r="F86">
        <f>VLOOKUP($A86,Price_Reference!$A$1:$D$758,4,FALSE)</f>
        <v>23.51</v>
      </c>
      <c r="G86">
        <f>VLOOKUP(I86,'[3]Historical Prices'!$M$141:$N$3512,2,FALSE)</f>
        <v>33.799999999999997</v>
      </c>
      <c r="H86">
        <f>VLOOKUP($A86,Price_Reference!$A$1:$E$758,5,FALSE)</f>
        <v>9.0399999999999991</v>
      </c>
      <c r="I86" s="2" t="str">
        <f t="shared" si="2"/>
        <v>08/06/2021</v>
      </c>
    </row>
    <row r="87" spans="1:9" x14ac:dyDescent="0.25">
      <c r="A87" s="2">
        <f t="shared" si="3"/>
        <v>44417</v>
      </c>
      <c r="B87">
        <f>VLOOKUP(I87,'[3]Historical Prices'!$E$545:$F$3512,2,FALSE)</f>
        <v>22.1</v>
      </c>
      <c r="C87">
        <f>VLOOKUP(I87,'[3]Historical Prices'!$I$186:$J$3512,2,FALSE)</f>
        <v>49.25</v>
      </c>
      <c r="D87">
        <f>VLOOKUP($A87,Price_Reference!$A$1:$C$758,2,FALSE)</f>
        <v>56.57</v>
      </c>
      <c r="E87">
        <f>VLOOKUP($A87,Price_Reference!$A$1:$C$758,3,FALSE)</f>
        <v>48.02</v>
      </c>
      <c r="F87">
        <f>VLOOKUP($A87,Price_Reference!$A$1:$D$758,4,FALSE)</f>
        <v>23.55</v>
      </c>
      <c r="G87">
        <f>VLOOKUP(I87,'[3]Historical Prices'!$M$141:$N$3512,2,FALSE)</f>
        <v>33.799999999999997</v>
      </c>
      <c r="H87">
        <f>VLOOKUP($A87,Price_Reference!$A$1:$E$758,5,FALSE)</f>
        <v>9.1</v>
      </c>
      <c r="I87" s="2" t="str">
        <f t="shared" si="2"/>
        <v>08/09/2021</v>
      </c>
    </row>
    <row r="88" spans="1:9" x14ac:dyDescent="0.25">
      <c r="A88" s="2">
        <f t="shared" si="3"/>
        <v>44418</v>
      </c>
      <c r="B88">
        <f>VLOOKUP(I88,'[3]Historical Prices'!$E$545:$F$3512,2,FALSE)</f>
        <v>22.1</v>
      </c>
      <c r="C88">
        <f>VLOOKUP(I88,'[3]Historical Prices'!$I$186:$J$3512,2,FALSE)</f>
        <v>49.6</v>
      </c>
      <c r="D88">
        <f>VLOOKUP($A88,Price_Reference!$A$1:$C$758,2,FALSE)</f>
        <v>57.36</v>
      </c>
      <c r="E88">
        <f>VLOOKUP($A88,Price_Reference!$A$1:$C$758,3,FALSE)</f>
        <v>48</v>
      </c>
      <c r="F88">
        <f>VLOOKUP($A88,Price_Reference!$A$1:$D$758,4,FALSE)</f>
        <v>23.69</v>
      </c>
      <c r="G88">
        <f>VLOOKUP(I88,'[3]Historical Prices'!$M$141:$N$3512,2,FALSE)</f>
        <v>34</v>
      </c>
      <c r="H88">
        <f>VLOOKUP($A88,Price_Reference!$A$1:$E$758,5,FALSE)</f>
        <v>9.1199999999999992</v>
      </c>
      <c r="I88" s="2" t="str">
        <f t="shared" si="2"/>
        <v>08/10/2021</v>
      </c>
    </row>
    <row r="89" spans="1:9" x14ac:dyDescent="0.25">
      <c r="A89" s="2">
        <f t="shared" si="3"/>
        <v>44419</v>
      </c>
      <c r="B89">
        <f>VLOOKUP(I89,'[3]Historical Prices'!$E$545:$F$3512,2,FALSE)</f>
        <v>22.35</v>
      </c>
      <c r="C89">
        <f>VLOOKUP(I89,'[3]Historical Prices'!$I$186:$J$3512,2,FALSE)</f>
        <v>49.55</v>
      </c>
      <c r="D89">
        <f>VLOOKUP($A89,Price_Reference!$A$1:$C$758,2,FALSE)</f>
        <v>57.73</v>
      </c>
      <c r="E89">
        <f>VLOOKUP($A89,Price_Reference!$A$1:$C$758,3,FALSE)</f>
        <v>49.05</v>
      </c>
      <c r="F89">
        <f>VLOOKUP($A89,Price_Reference!$A$1:$D$758,4,FALSE)</f>
        <v>23.85</v>
      </c>
      <c r="G89">
        <f>VLOOKUP(I89,'[3]Historical Prices'!$M$141:$N$3512,2,FALSE)</f>
        <v>34.75</v>
      </c>
      <c r="H89">
        <f>VLOOKUP($A89,Price_Reference!$A$1:$E$758,5,FALSE)</f>
        <v>9.2899999999999991</v>
      </c>
      <c r="I89" s="2" t="str">
        <f t="shared" si="2"/>
        <v>08/11/2021</v>
      </c>
    </row>
    <row r="90" spans="1:9" x14ac:dyDescent="0.25">
      <c r="A90" s="2">
        <f t="shared" si="3"/>
        <v>44420</v>
      </c>
      <c r="B90">
        <f>VLOOKUP(I90,'[3]Historical Prices'!$E$545:$F$3512,2,FALSE)</f>
        <v>22.35</v>
      </c>
      <c r="C90">
        <f>VLOOKUP(I90,'[3]Historical Prices'!$I$186:$J$3512,2,FALSE)</f>
        <v>49.8</v>
      </c>
      <c r="D90">
        <f>VLOOKUP($A90,Price_Reference!$A$1:$C$758,2,FALSE)</f>
        <v>56.21</v>
      </c>
      <c r="E90">
        <f>VLOOKUP($A90,Price_Reference!$A$1:$C$758,3,FALSE)</f>
        <v>48.5</v>
      </c>
      <c r="F90">
        <f>VLOOKUP($A90,Price_Reference!$A$1:$D$758,4,FALSE)</f>
        <v>23.81</v>
      </c>
      <c r="G90">
        <f>VLOOKUP(I90,'[3]Historical Prices'!$M$141:$N$3512,2,FALSE)</f>
        <v>34.799999999999997</v>
      </c>
      <c r="H90">
        <f>VLOOKUP($A90,Price_Reference!$A$1:$E$758,5,FALSE)</f>
        <v>9.3699999999999992</v>
      </c>
      <c r="I90" s="2" t="str">
        <f t="shared" si="2"/>
        <v>08/12/2021</v>
      </c>
    </row>
    <row r="91" spans="1:9" x14ac:dyDescent="0.25">
      <c r="A91" s="2">
        <f t="shared" si="3"/>
        <v>44421</v>
      </c>
      <c r="B91">
        <f>VLOOKUP(I91,'[3]Historical Prices'!$E$545:$F$3512,2,FALSE)</f>
        <v>22.4</v>
      </c>
      <c r="C91">
        <f>VLOOKUP(I91,'[3]Historical Prices'!$I$186:$J$3512,2,FALSE)</f>
        <v>49.7</v>
      </c>
      <c r="D91">
        <f>VLOOKUP($A91,Price_Reference!$A$1:$C$758,2,FALSE)</f>
        <v>55.33</v>
      </c>
      <c r="E91">
        <f>VLOOKUP($A91,Price_Reference!$A$1:$C$758,3,FALSE)</f>
        <v>48.2</v>
      </c>
      <c r="F91">
        <f>VLOOKUP($A91,Price_Reference!$A$1:$D$758,4,FALSE)</f>
        <v>23.85</v>
      </c>
      <c r="G91">
        <f>VLOOKUP(I91,'[3]Historical Prices'!$M$141:$N$3512,2,FALSE)</f>
        <v>35</v>
      </c>
      <c r="H91">
        <f>VLOOKUP($A91,Price_Reference!$A$1:$E$758,5,FALSE)</f>
        <v>9.3800000000000008</v>
      </c>
      <c r="I91" s="2" t="str">
        <f t="shared" si="2"/>
        <v>08/13/2021</v>
      </c>
    </row>
    <row r="92" spans="1:9" x14ac:dyDescent="0.25">
      <c r="A92" s="2">
        <f t="shared" si="3"/>
        <v>44424</v>
      </c>
      <c r="B92">
        <f>VLOOKUP(I92,'[3]Historical Prices'!$E$545:$F$3512,2,FALSE)</f>
        <v>22.4</v>
      </c>
      <c r="C92">
        <f>VLOOKUP(I92,'[3]Historical Prices'!$I$186:$J$3512,2,FALSE)</f>
        <v>49.75</v>
      </c>
      <c r="D92">
        <f>VLOOKUP($A92,Price_Reference!$A$1:$C$758,2,FALSE)</f>
        <v>58.11</v>
      </c>
      <c r="E92">
        <f>VLOOKUP($A92,Price_Reference!$A$1:$C$758,3,FALSE)</f>
        <v>49.8</v>
      </c>
      <c r="F92">
        <f>VLOOKUP($A92,Price_Reference!$A$1:$D$758,4,FALSE)</f>
        <v>23.93</v>
      </c>
      <c r="G92">
        <f>VLOOKUP(I92,'[3]Historical Prices'!$M$141:$N$3512,2,FALSE)</f>
        <v>35.15</v>
      </c>
      <c r="H92">
        <f>VLOOKUP($A92,Price_Reference!$A$1:$E$758,5,FALSE)</f>
        <v>9.3699999999999992</v>
      </c>
      <c r="I92" s="2" t="str">
        <f t="shared" si="2"/>
        <v>08/16/2021</v>
      </c>
    </row>
    <row r="93" spans="1:9" x14ac:dyDescent="0.25">
      <c r="A93" s="2">
        <f t="shared" si="3"/>
        <v>44425</v>
      </c>
      <c r="B93">
        <f>VLOOKUP(I93,'[3]Historical Prices'!$E$545:$F$3512,2,FALSE)</f>
        <v>22.4</v>
      </c>
      <c r="C93">
        <f>VLOOKUP(I93,'[3]Historical Prices'!$I$186:$J$3512,2,FALSE)</f>
        <v>49.7</v>
      </c>
      <c r="D93">
        <f>VLOOKUP($A93,Price_Reference!$A$1:$C$758,2,FALSE)</f>
        <v>57.18</v>
      </c>
      <c r="E93">
        <f>VLOOKUP($A93,Price_Reference!$A$1:$C$758,3,FALSE)</f>
        <v>49.39</v>
      </c>
      <c r="F93">
        <f>VLOOKUP($A93,Price_Reference!$A$1:$D$758,4,FALSE)</f>
        <v>23.8</v>
      </c>
      <c r="G93">
        <f>VLOOKUP(I93,'[3]Historical Prices'!$M$141:$N$3512,2,FALSE)</f>
        <v>34.85</v>
      </c>
      <c r="H93">
        <f>VLOOKUP($A93,Price_Reference!$A$1:$E$758,5,FALSE)</f>
        <v>9.35</v>
      </c>
      <c r="I93" s="2" t="str">
        <f t="shared" si="2"/>
        <v>08/17/2021</v>
      </c>
    </row>
    <row r="94" spans="1:9" x14ac:dyDescent="0.25">
      <c r="A94" s="2">
        <f t="shared" si="3"/>
        <v>44426</v>
      </c>
      <c r="B94">
        <f>VLOOKUP(I94,'[3]Historical Prices'!$E$545:$F$3512,2,FALSE)</f>
        <v>22.6</v>
      </c>
      <c r="C94">
        <f>VLOOKUP(I94,'[3]Historical Prices'!$I$186:$J$3512,2,FALSE)</f>
        <v>49.65</v>
      </c>
      <c r="D94">
        <f>VLOOKUP($A94,Price_Reference!$A$1:$C$758,2,FALSE)</f>
        <v>57.08</v>
      </c>
      <c r="E94">
        <f>VLOOKUP($A94,Price_Reference!$A$1:$C$758,3,FALSE)</f>
        <v>49.19</v>
      </c>
      <c r="F94">
        <f>VLOOKUP($A94,Price_Reference!$A$1:$D$758,4,FALSE)</f>
        <v>23.62</v>
      </c>
      <c r="G94">
        <f>VLOOKUP(I94,'[3]Historical Prices'!$M$141:$N$3512,2,FALSE)</f>
        <v>34.6</v>
      </c>
      <c r="H94">
        <f>VLOOKUP($A94,Price_Reference!$A$1:$E$758,5,FALSE)</f>
        <v>9.24</v>
      </c>
      <c r="I94" s="2" t="str">
        <f t="shared" si="2"/>
        <v>08/18/2021</v>
      </c>
    </row>
    <row r="95" spans="1:9" x14ac:dyDescent="0.25">
      <c r="A95" s="2">
        <f t="shared" si="3"/>
        <v>44427</v>
      </c>
      <c r="B95">
        <f>VLOOKUP(I95,'[3]Historical Prices'!$E$545:$F$3512,2,FALSE)</f>
        <v>23</v>
      </c>
      <c r="C95">
        <f>VLOOKUP(I95,'[3]Historical Prices'!$I$186:$J$3512,2,FALSE)</f>
        <v>49.75</v>
      </c>
      <c r="D95">
        <f>VLOOKUP($A95,Price_Reference!$A$1:$C$758,2,FALSE)</f>
        <v>53.45</v>
      </c>
      <c r="E95">
        <f>VLOOKUP($A95,Price_Reference!$A$1:$C$758,3,FALSE)</f>
        <v>47.04</v>
      </c>
      <c r="F95">
        <f>VLOOKUP($A95,Price_Reference!$A$1:$D$758,4,FALSE)</f>
        <v>23.07</v>
      </c>
      <c r="G95">
        <f>VLOOKUP(I95,'[3]Historical Prices'!$M$141:$N$3512,2,FALSE)</f>
        <v>34</v>
      </c>
      <c r="H95">
        <f>VLOOKUP($A95,Price_Reference!$A$1:$E$758,5,FALSE)</f>
        <v>9.09</v>
      </c>
      <c r="I95" s="2" t="str">
        <f t="shared" si="2"/>
        <v>08/19/2021</v>
      </c>
    </row>
    <row r="96" spans="1:9" x14ac:dyDescent="0.25">
      <c r="A96" s="2">
        <f t="shared" si="3"/>
        <v>44428</v>
      </c>
      <c r="B96">
        <f>VLOOKUP(I96,'[3]Historical Prices'!$E$545:$F$3512,2,FALSE)</f>
        <v>23</v>
      </c>
      <c r="C96">
        <f>VLOOKUP(I96,'[3]Historical Prices'!$I$186:$J$3512,2,FALSE)</f>
        <v>49.75</v>
      </c>
      <c r="D96">
        <f>VLOOKUP($A96,Price_Reference!$A$1:$C$758,2,FALSE)</f>
        <v>54.33</v>
      </c>
      <c r="E96">
        <f>VLOOKUP($A96,Price_Reference!$A$1:$C$758,3,FALSE)</f>
        <v>47.65</v>
      </c>
      <c r="F96">
        <f>VLOOKUP($A96,Price_Reference!$A$1:$D$758,4,FALSE)</f>
        <v>22.63</v>
      </c>
      <c r="G96">
        <f>VLOOKUP(I96,'[3]Historical Prices'!$M$141:$N$3512,2,FALSE)</f>
        <v>34</v>
      </c>
      <c r="H96">
        <f>VLOOKUP($A96,Price_Reference!$A$1:$E$758,5,FALSE)</f>
        <v>8.69</v>
      </c>
      <c r="I96" s="2" t="str">
        <f t="shared" si="2"/>
        <v>08/20/2021</v>
      </c>
    </row>
    <row r="97" spans="1:9" x14ac:dyDescent="0.25">
      <c r="A97" s="2">
        <f t="shared" si="3"/>
        <v>44431</v>
      </c>
      <c r="B97">
        <f>VLOOKUP(I97,'[3]Historical Prices'!$E$545:$F$3512,2,FALSE)</f>
        <v>23</v>
      </c>
      <c r="C97">
        <f>VLOOKUP(I97,'[3]Historical Prices'!$I$186:$J$3512,2,FALSE)</f>
        <v>50.45</v>
      </c>
      <c r="D97">
        <f>VLOOKUP($A97,Price_Reference!$A$1:$C$758,2,FALSE)</f>
        <v>55.3</v>
      </c>
      <c r="E97">
        <f>VLOOKUP($A97,Price_Reference!$A$1:$C$758,3,FALSE)</f>
        <v>48.49</v>
      </c>
      <c r="F97">
        <f>VLOOKUP($A97,Price_Reference!$A$1:$D$758,4,FALSE)</f>
        <v>22.85</v>
      </c>
      <c r="G97">
        <f>VLOOKUP(I97,'[3]Historical Prices'!$M$141:$N$3512,2,FALSE)</f>
        <v>33.75</v>
      </c>
      <c r="H97">
        <f>VLOOKUP($A97,Price_Reference!$A$1:$E$758,5,FALSE)</f>
        <v>8.94</v>
      </c>
      <c r="I97" s="2" t="str">
        <f t="shared" si="2"/>
        <v>08/23/2021</v>
      </c>
    </row>
    <row r="98" spans="1:9" x14ac:dyDescent="0.25">
      <c r="A98" s="2">
        <f t="shared" si="3"/>
        <v>44432</v>
      </c>
      <c r="B98">
        <f>VLOOKUP(I98,'[3]Historical Prices'!$E$545:$F$3512,2,FALSE)</f>
        <v>23.1</v>
      </c>
      <c r="C98">
        <f>VLOOKUP(I98,'[3]Historical Prices'!$I$186:$J$3512,2,FALSE)</f>
        <v>50.45</v>
      </c>
      <c r="D98">
        <f>VLOOKUP($A98,Price_Reference!$A$1:$C$758,2,FALSE)</f>
        <v>56.6</v>
      </c>
      <c r="E98">
        <f>VLOOKUP($A98,Price_Reference!$A$1:$C$758,3,FALSE)</f>
        <v>48.79</v>
      </c>
      <c r="F98">
        <f>VLOOKUP($A98,Price_Reference!$A$1:$D$758,4,FALSE)</f>
        <v>23.03</v>
      </c>
      <c r="G98">
        <f>VLOOKUP(I98,'[3]Historical Prices'!$M$141:$N$3512,2,FALSE)</f>
        <v>34.5</v>
      </c>
      <c r="H98">
        <f>VLOOKUP($A98,Price_Reference!$A$1:$E$758,5,FALSE)</f>
        <v>8.92</v>
      </c>
      <c r="I98" s="2" t="str">
        <f t="shared" si="2"/>
        <v>08/24/2021</v>
      </c>
    </row>
    <row r="99" spans="1:9" x14ac:dyDescent="0.25">
      <c r="A99" s="2">
        <f t="shared" si="3"/>
        <v>44433</v>
      </c>
      <c r="B99">
        <f>VLOOKUP(I99,'[3]Historical Prices'!$E$545:$F$3512,2,FALSE)</f>
        <v>23.1</v>
      </c>
      <c r="C99">
        <f>VLOOKUP(I99,'[3]Historical Prices'!$I$186:$J$3512,2,FALSE)</f>
        <v>50.5</v>
      </c>
      <c r="D99">
        <f>VLOOKUP($A99,Price_Reference!$A$1:$C$758,2,FALSE)</f>
        <v>56.5</v>
      </c>
      <c r="E99">
        <f>VLOOKUP($A99,Price_Reference!$A$1:$C$758,3,FALSE)</f>
        <v>48.78</v>
      </c>
      <c r="F99">
        <f>VLOOKUP($A99,Price_Reference!$A$1:$D$758,4,FALSE)</f>
        <v>24.06</v>
      </c>
      <c r="G99">
        <f>VLOOKUP(I99,'[3]Historical Prices'!$M$141:$N$3512,2,FALSE)</f>
        <v>34.75</v>
      </c>
      <c r="H99">
        <f>VLOOKUP($A99,Price_Reference!$A$1:$E$758,5,FALSE)</f>
        <v>8.9700000000000006</v>
      </c>
      <c r="I99" s="2" t="str">
        <f t="shared" si="2"/>
        <v>08/25/2021</v>
      </c>
    </row>
    <row r="100" spans="1:9" x14ac:dyDescent="0.25">
      <c r="A100" s="2">
        <f t="shared" si="3"/>
        <v>44434</v>
      </c>
      <c r="B100">
        <f>VLOOKUP(I100,'[3]Historical Prices'!$E$545:$F$3512,2,FALSE)</f>
        <v>23.1</v>
      </c>
      <c r="C100">
        <f>VLOOKUP(I100,'[3]Historical Prices'!$I$186:$J$3512,2,FALSE)</f>
        <v>51</v>
      </c>
      <c r="D100">
        <f>VLOOKUP($A100,Price_Reference!$A$1:$C$758,2,FALSE)</f>
        <v>56.82</v>
      </c>
      <c r="E100">
        <f>VLOOKUP($A100,Price_Reference!$A$1:$C$758,3,FALSE)</f>
        <v>49.2</v>
      </c>
      <c r="F100">
        <f>VLOOKUP($A100,Price_Reference!$A$1:$D$758,4,FALSE)</f>
        <v>25.16</v>
      </c>
      <c r="G100">
        <f>VLOOKUP(I100,'[3]Historical Prices'!$M$141:$N$3512,2,FALSE)</f>
        <v>34.75</v>
      </c>
      <c r="H100">
        <f>VLOOKUP($A100,Price_Reference!$A$1:$E$758,5,FALSE)</f>
        <v>8.9600000000000009</v>
      </c>
      <c r="I100" s="2" t="str">
        <f t="shared" si="2"/>
        <v>08/26/2021</v>
      </c>
    </row>
    <row r="101" spans="1:9" x14ac:dyDescent="0.25">
      <c r="A101" s="2">
        <f t="shared" si="3"/>
        <v>44435</v>
      </c>
      <c r="B101">
        <f>VLOOKUP(I101,'[3]Historical Prices'!$E$545:$F$3512,2,FALSE)</f>
        <v>23.1</v>
      </c>
      <c r="C101">
        <f>VLOOKUP(I101,'[3]Historical Prices'!$I$186:$J$3512,2,FALSE)</f>
        <v>51.1</v>
      </c>
      <c r="D101">
        <f>VLOOKUP($A101,Price_Reference!$A$1:$C$758,2,FALSE)</f>
        <v>58.96</v>
      </c>
      <c r="E101">
        <f>VLOOKUP($A101,Price_Reference!$A$1:$C$758,3,FALSE)</f>
        <v>50.75</v>
      </c>
      <c r="F101">
        <f>VLOOKUP($A101,Price_Reference!$A$1:$D$758,4,FALSE)</f>
        <v>25.51</v>
      </c>
      <c r="G101">
        <f>VLOOKUP(I101,'[3]Historical Prices'!$M$141:$N$3512,2,FALSE)</f>
        <v>34.75</v>
      </c>
      <c r="H101">
        <f>VLOOKUP($A101,Price_Reference!$A$1:$E$758,5,FALSE)</f>
        <v>9.0500000000000007</v>
      </c>
      <c r="I101" s="2" t="str">
        <f t="shared" si="2"/>
        <v>08/27/2021</v>
      </c>
    </row>
    <row r="102" spans="1:9" x14ac:dyDescent="0.25">
      <c r="A102" s="2">
        <f t="shared" si="3"/>
        <v>44438</v>
      </c>
      <c r="B102">
        <f>VLOOKUP(I102,'[3]Historical Prices'!$E$545:$F$3512,2,FALSE)</f>
        <v>23.1</v>
      </c>
      <c r="C102">
        <f>VLOOKUP(I102,'[3]Historical Prices'!$I$186:$J$3512,2,FALSE)</f>
        <v>51.4</v>
      </c>
      <c r="D102">
        <f>VLOOKUP($A102,Price_Reference!$A$1:$C$758,2,FALSE)</f>
        <v>60.72</v>
      </c>
      <c r="E102" s="33">
        <v>50.75</v>
      </c>
      <c r="F102">
        <f>VLOOKUP($A102,Price_Reference!$A$1:$D$758,4,FALSE)</f>
        <v>25.93</v>
      </c>
      <c r="G102">
        <f>VLOOKUP(I102,'[3]Historical Prices'!$M$141:$N$3512,2,FALSE)</f>
        <v>34.75</v>
      </c>
      <c r="H102">
        <f>VLOOKUP($A102,Price_Reference!$A$1:$E$758,5,FALSE)</f>
        <v>9.06</v>
      </c>
      <c r="I102" s="2" t="str">
        <f t="shared" si="2"/>
        <v>08/30/2021</v>
      </c>
    </row>
    <row r="103" spans="1:9" x14ac:dyDescent="0.25">
      <c r="A103" s="2">
        <f t="shared" si="3"/>
        <v>44439</v>
      </c>
      <c r="B103">
        <f>VLOOKUP(I103,'[3]Historical Prices'!$E$545:$F$3512,2,FALSE)</f>
        <v>23.1</v>
      </c>
      <c r="C103">
        <f>VLOOKUP(I103,'[3]Historical Prices'!$I$186:$J$3512,2,FALSE)</f>
        <v>51.5</v>
      </c>
      <c r="D103">
        <f>VLOOKUP($A103,Price_Reference!$A$1:$C$758,2,FALSE)</f>
        <v>60.72</v>
      </c>
      <c r="E103">
        <f>VLOOKUP($A103,Price_Reference!$A$1:$C$758,3,FALSE)</f>
        <v>52.16</v>
      </c>
      <c r="F103">
        <f>VLOOKUP($A103,Price_Reference!$A$1:$D$758,4,FALSE)</f>
        <v>25.39</v>
      </c>
      <c r="G103">
        <f>VLOOKUP(I103,'[3]Historical Prices'!$M$141:$N$3512,2,FALSE)</f>
        <v>34.200000000000003</v>
      </c>
      <c r="H103">
        <f>VLOOKUP($A103,Price_Reference!$A$1:$E$758,5,FALSE)</f>
        <v>9.0500000000000007</v>
      </c>
      <c r="I103" s="2" t="str">
        <f t="shared" si="2"/>
        <v>08/31/2021</v>
      </c>
    </row>
    <row r="104" spans="1:9" x14ac:dyDescent="0.25">
      <c r="A104" s="2">
        <f t="shared" si="3"/>
        <v>44440</v>
      </c>
      <c r="B104">
        <f>VLOOKUP(I104,'[3]Historical Prices'!$E$545:$F$3512,2,FALSE)</f>
        <v>23.1</v>
      </c>
      <c r="C104">
        <f>VLOOKUP(I104,'[3]Historical Prices'!$I$186:$J$3512,2,FALSE)</f>
        <v>59</v>
      </c>
      <c r="D104">
        <f>VLOOKUP($A104,Price_Reference!$A$1:$C$758,2,FALSE)</f>
        <v>60.07</v>
      </c>
      <c r="E104">
        <f>VLOOKUP($A104,Price_Reference!$A$1:$C$758,3,FALSE)</f>
        <v>52.09</v>
      </c>
      <c r="F104">
        <f>VLOOKUP($A104,Price_Reference!$A$1:$D$758,4,FALSE)</f>
        <v>24.66</v>
      </c>
      <c r="G104">
        <f>VLOOKUP(I104,'[3]Historical Prices'!$M$141:$N$3512,2,FALSE)</f>
        <v>34.200000000000003</v>
      </c>
      <c r="H104">
        <f>VLOOKUP($A104,Price_Reference!$A$1:$E$758,5,FALSE)</f>
        <v>9.14</v>
      </c>
      <c r="I104" s="2" t="str">
        <f t="shared" si="2"/>
        <v>09/01/2021</v>
      </c>
    </row>
    <row r="105" spans="1:9" x14ac:dyDescent="0.25">
      <c r="A105" s="2">
        <f t="shared" si="3"/>
        <v>44441</v>
      </c>
      <c r="B105">
        <f>VLOOKUP(I105,'[3]Historical Prices'!$E$545:$F$3512,2,FALSE)</f>
        <v>23.1</v>
      </c>
      <c r="C105">
        <f>VLOOKUP(I105,'[3]Historical Prices'!$I$186:$J$3512,2,FALSE)</f>
        <v>59.5</v>
      </c>
      <c r="D105">
        <f>VLOOKUP($A105,Price_Reference!$A$1:$C$758,2,FALSE)</f>
        <v>61.48</v>
      </c>
      <c r="E105">
        <f>VLOOKUP($A105,Price_Reference!$A$1:$C$758,3,FALSE)</f>
        <v>53.12</v>
      </c>
      <c r="F105">
        <f>VLOOKUP($A105,Price_Reference!$A$1:$D$758,4,FALSE)</f>
        <v>24.67</v>
      </c>
      <c r="G105">
        <f>VLOOKUP(I105,'[3]Historical Prices'!$M$141:$N$3512,2,FALSE)</f>
        <v>34.200000000000003</v>
      </c>
      <c r="H105">
        <f>VLOOKUP($A105,Price_Reference!$A$1:$E$758,5,FALSE)</f>
        <v>9.11</v>
      </c>
      <c r="I105" s="2" t="str">
        <f t="shared" si="2"/>
        <v>09/02/2021</v>
      </c>
    </row>
    <row r="106" spans="1:9" x14ac:dyDescent="0.25">
      <c r="A106" s="2">
        <f t="shared" si="3"/>
        <v>44442</v>
      </c>
      <c r="B106">
        <f>VLOOKUP(I106,'[3]Historical Prices'!$E$545:$F$3512,2,FALSE)</f>
        <v>23.1</v>
      </c>
      <c r="C106">
        <f>VLOOKUP(I106,'[3]Historical Prices'!$I$186:$J$3512,2,FALSE)</f>
        <v>60.1</v>
      </c>
      <c r="D106">
        <f>VLOOKUP($A106,Price_Reference!$A$1:$C$758,2,FALSE)</f>
        <v>61.28</v>
      </c>
      <c r="E106">
        <f>VLOOKUP($A106,Price_Reference!$A$1:$C$758,3,FALSE)</f>
        <v>53.01</v>
      </c>
      <c r="F106">
        <f>VLOOKUP($A106,Price_Reference!$A$1:$D$758,4,FALSE)</f>
        <v>25.08</v>
      </c>
      <c r="G106">
        <f>VLOOKUP(I106,'[3]Historical Prices'!$M$141:$N$3512,2,FALSE)</f>
        <v>35</v>
      </c>
      <c r="H106">
        <f>VLOOKUP($A106,Price_Reference!$A$1:$E$758,5,FALSE)</f>
        <v>9.14</v>
      </c>
      <c r="I106" s="2" t="str">
        <f t="shared" si="2"/>
        <v>09/03/2021</v>
      </c>
    </row>
    <row r="107" spans="1:9" x14ac:dyDescent="0.25">
      <c r="A107" s="2">
        <f t="shared" si="3"/>
        <v>44445</v>
      </c>
      <c r="B107">
        <f>VLOOKUP(I107,'[3]Historical Prices'!$E$545:$F$3512,2,FALSE)</f>
        <v>23.1</v>
      </c>
      <c r="C107">
        <f>VLOOKUP(I107,'[3]Historical Prices'!$I$186:$J$3512,2,FALSE)</f>
        <v>60.6</v>
      </c>
      <c r="D107">
        <f>VLOOKUP($A107,Price_Reference!$A$1:$C$758,2,FALSE)</f>
        <v>62.27</v>
      </c>
      <c r="E107">
        <f>VLOOKUP($A107,Price_Reference!$A$1:$C$758,3,FALSE)</f>
        <v>53.73</v>
      </c>
      <c r="F107">
        <f>VLOOKUP($A107,Price_Reference!$A$1:$D$758,4,FALSE)</f>
        <v>25.08</v>
      </c>
      <c r="G107">
        <f>VLOOKUP(I107,'[3]Historical Prices'!$M$141:$N$3512,2,FALSE)</f>
        <v>35</v>
      </c>
      <c r="H107">
        <f>VLOOKUP($A107,Price_Reference!$A$1:$E$758,5,FALSE)</f>
        <v>9.14</v>
      </c>
      <c r="I107" s="2" t="str">
        <f t="shared" si="2"/>
        <v>09/06/2021</v>
      </c>
    </row>
    <row r="108" spans="1:9" x14ac:dyDescent="0.25">
      <c r="A108" s="2">
        <f t="shared" si="3"/>
        <v>44446</v>
      </c>
      <c r="B108">
        <f>VLOOKUP(I108,'[3]Historical Prices'!$E$545:$F$3512,2,FALSE)</f>
        <v>23.1</v>
      </c>
      <c r="C108">
        <f>VLOOKUP(I108,'[3]Historical Prices'!$I$186:$J$3512,2,FALSE)</f>
        <v>62</v>
      </c>
      <c r="D108">
        <f>VLOOKUP($A108,Price_Reference!$A$1:$C$758,2,FALSE)</f>
        <v>61.95</v>
      </c>
      <c r="E108">
        <f>VLOOKUP($A108,Price_Reference!$A$1:$C$758,3,FALSE)</f>
        <v>53.5</v>
      </c>
      <c r="F108">
        <f>VLOOKUP($A108,Price_Reference!$A$1:$D$758,4,FALSE)</f>
        <v>25.23</v>
      </c>
      <c r="G108">
        <f>VLOOKUP(I108,'[3]Historical Prices'!$M$141:$N$3512,2,FALSE)</f>
        <v>35</v>
      </c>
      <c r="H108">
        <f>VLOOKUP($A108,Price_Reference!$A$1:$E$758,5,FALSE)</f>
        <v>9.11</v>
      </c>
      <c r="I108" s="2" t="str">
        <f t="shared" si="2"/>
        <v>09/07/2021</v>
      </c>
    </row>
    <row r="109" spans="1:9" x14ac:dyDescent="0.25">
      <c r="A109" s="2">
        <f t="shared" si="3"/>
        <v>44447</v>
      </c>
      <c r="B109">
        <f>VLOOKUP(I109,'[3]Historical Prices'!$E$545:$F$3512,2,FALSE)</f>
        <v>23.1</v>
      </c>
      <c r="C109">
        <f>VLOOKUP(I109,'[3]Historical Prices'!$I$186:$J$3512,2,FALSE)</f>
        <v>65.25</v>
      </c>
      <c r="D109">
        <f>VLOOKUP($A109,Price_Reference!$A$1:$C$758,2,FALSE)</f>
        <v>62.41</v>
      </c>
      <c r="E109">
        <f>VLOOKUP($A109,Price_Reference!$A$1:$C$758,3,FALSE)</f>
        <v>53.76</v>
      </c>
      <c r="F109">
        <f>VLOOKUP($A109,Price_Reference!$A$1:$D$758,4,FALSE)</f>
        <v>24.95</v>
      </c>
      <c r="G109">
        <f>VLOOKUP(I109,'[3]Historical Prices'!$M$141:$N$3512,2,FALSE)</f>
        <v>35</v>
      </c>
      <c r="H109">
        <f>VLOOKUP($A109,Price_Reference!$A$1:$E$758,5,FALSE)</f>
        <v>9.31</v>
      </c>
      <c r="I109" s="2" t="str">
        <f t="shared" si="2"/>
        <v>09/08/2021</v>
      </c>
    </row>
    <row r="110" spans="1:9" x14ac:dyDescent="0.25">
      <c r="A110" s="2">
        <f t="shared" si="3"/>
        <v>44448</v>
      </c>
      <c r="B110">
        <f>VLOOKUP(I110,'[3]Historical Prices'!$E$545:$F$3512,2,FALSE)</f>
        <v>23.1</v>
      </c>
      <c r="C110">
        <f>VLOOKUP(I110,'[3]Historical Prices'!$I$186:$J$3512,2,FALSE)</f>
        <v>65.8</v>
      </c>
      <c r="D110">
        <f>VLOOKUP($A110,Price_Reference!$A$1:$C$758,2,FALSE)</f>
        <v>62.69</v>
      </c>
      <c r="E110">
        <f>VLOOKUP($A110,Price_Reference!$A$1:$C$758,3,FALSE)</f>
        <v>54.05</v>
      </c>
      <c r="F110">
        <f>VLOOKUP($A110,Price_Reference!$A$1:$D$758,4,FALSE)</f>
        <v>24.8</v>
      </c>
      <c r="G110">
        <f>VLOOKUP(I110,'[3]Historical Prices'!$M$141:$N$3512,2,FALSE)</f>
        <v>35</v>
      </c>
      <c r="H110">
        <f>VLOOKUP($A110,Price_Reference!$A$1:$E$758,5,FALSE)</f>
        <v>9.41</v>
      </c>
      <c r="I110" s="2" t="str">
        <f t="shared" si="2"/>
        <v>09/09/2021</v>
      </c>
    </row>
    <row r="111" spans="1:9" x14ac:dyDescent="0.25">
      <c r="A111" s="2">
        <f t="shared" si="3"/>
        <v>44449</v>
      </c>
      <c r="B111">
        <f>VLOOKUP(I111,'[3]Historical Prices'!$E$545:$F$3512,2,FALSE)</f>
        <v>24.5</v>
      </c>
      <c r="C111">
        <f>VLOOKUP(I111,'[3]Historical Prices'!$I$186:$J$3512,2,FALSE)</f>
        <v>65</v>
      </c>
      <c r="D111">
        <f>VLOOKUP($A111,Price_Reference!$A$1:$C$758,2,FALSE)</f>
        <v>60.86</v>
      </c>
      <c r="E111">
        <f>VLOOKUP($A111,Price_Reference!$A$1:$C$758,3,FALSE)</f>
        <v>53.2</v>
      </c>
      <c r="F111">
        <f>VLOOKUP($A111,Price_Reference!$A$1:$D$758,4,FALSE)</f>
        <v>24.6</v>
      </c>
      <c r="G111">
        <f>VLOOKUP(I111,'[3]Historical Prices'!$M$141:$N$3512,2,FALSE)</f>
        <v>35</v>
      </c>
      <c r="H111">
        <f>VLOOKUP($A111,Price_Reference!$A$1:$E$758,5,FALSE)</f>
        <v>9.4700000000000006</v>
      </c>
      <c r="I111" s="2" t="str">
        <f t="shared" si="2"/>
        <v>09/10/2021</v>
      </c>
    </row>
    <row r="112" spans="1:9" x14ac:dyDescent="0.25">
      <c r="A112" s="2">
        <f t="shared" si="3"/>
        <v>44452</v>
      </c>
      <c r="B112">
        <f>VLOOKUP(I112,'[3]Historical Prices'!$E$545:$F$3512,2,FALSE)</f>
        <v>24.5</v>
      </c>
      <c r="C112">
        <f>VLOOKUP(I112,'[3]Historical Prices'!$I$186:$J$3512,2,FALSE)</f>
        <v>61.5</v>
      </c>
      <c r="D112">
        <f>VLOOKUP($A112,Price_Reference!$A$1:$C$758,2,FALSE)</f>
        <v>61.01</v>
      </c>
      <c r="E112">
        <f>VLOOKUP($A112,Price_Reference!$A$1:$C$758,3,FALSE)</f>
        <v>53.35</v>
      </c>
      <c r="F112">
        <f>VLOOKUP($A112,Price_Reference!$A$1:$D$758,4,FALSE)</f>
        <v>24.55</v>
      </c>
      <c r="G112">
        <f>VLOOKUP(I112,'[3]Historical Prices'!$M$141:$N$3512,2,FALSE)</f>
        <v>35.5</v>
      </c>
      <c r="H112">
        <f>VLOOKUP($A112,Price_Reference!$A$1:$E$758,5,FALSE)</f>
        <v>9.52</v>
      </c>
      <c r="I112" s="2" t="str">
        <f t="shared" si="2"/>
        <v>09/13/2021</v>
      </c>
    </row>
    <row r="113" spans="1:9" x14ac:dyDescent="0.25">
      <c r="A113" s="2">
        <f t="shared" si="3"/>
        <v>44453</v>
      </c>
      <c r="B113">
        <f>VLOOKUP(I113,'[3]Historical Prices'!$E$545:$F$3512,2,FALSE)</f>
        <v>25.25</v>
      </c>
      <c r="C113">
        <f>VLOOKUP(I113,'[3]Historical Prices'!$I$186:$J$3512,2,FALSE)</f>
        <v>63.5</v>
      </c>
      <c r="D113">
        <f>VLOOKUP($A113,Price_Reference!$A$1:$C$758,2,FALSE)</f>
        <v>59.8</v>
      </c>
      <c r="E113">
        <f>VLOOKUP($A113,Price_Reference!$A$1:$C$758,3,FALSE)</f>
        <v>52.94</v>
      </c>
      <c r="F113">
        <f>VLOOKUP($A113,Price_Reference!$A$1:$D$758,4,FALSE)</f>
        <v>25.16</v>
      </c>
      <c r="G113">
        <f>VLOOKUP(I113,'[3]Historical Prices'!$M$141:$N$3512,2,FALSE)</f>
        <v>35.9</v>
      </c>
      <c r="H113">
        <f>VLOOKUP($A113,Price_Reference!$A$1:$E$758,5,FALSE)</f>
        <v>9.59</v>
      </c>
      <c r="I113" s="2" t="str">
        <f t="shared" si="2"/>
        <v>09/14/2021</v>
      </c>
    </row>
    <row r="114" spans="1:9" x14ac:dyDescent="0.25">
      <c r="A114" s="2">
        <f t="shared" si="3"/>
        <v>44454</v>
      </c>
      <c r="B114">
        <f>VLOOKUP(I114,'[3]Historical Prices'!$E$545:$F$3512,2,FALSE)</f>
        <v>25.25</v>
      </c>
      <c r="C114">
        <f>VLOOKUP(I114,'[3]Historical Prices'!$I$186:$J$3512,2,FALSE)</f>
        <v>64</v>
      </c>
      <c r="D114">
        <f>VLOOKUP($A114,Price_Reference!$A$1:$C$758,2,FALSE)</f>
        <v>59.8</v>
      </c>
      <c r="E114">
        <f>VLOOKUP($A114,Price_Reference!$A$1:$C$758,3,FALSE)</f>
        <v>53.8</v>
      </c>
      <c r="F114">
        <f>VLOOKUP($A114,Price_Reference!$A$1:$D$758,4,FALSE)</f>
        <v>26.22</v>
      </c>
      <c r="G114">
        <f>VLOOKUP(I114,'[3]Historical Prices'!$M$141:$N$3512,2,FALSE)</f>
        <v>36.75</v>
      </c>
      <c r="H114">
        <f>VLOOKUP($A114,Price_Reference!$A$1:$E$758,5,FALSE)</f>
        <v>9.68</v>
      </c>
      <c r="I114" s="2" t="str">
        <f t="shared" si="2"/>
        <v>09/15/2021</v>
      </c>
    </row>
    <row r="115" spans="1:9" x14ac:dyDescent="0.25">
      <c r="A115" s="2">
        <f t="shared" si="3"/>
        <v>44455</v>
      </c>
      <c r="B115">
        <f>VLOOKUP(I115,'[3]Historical Prices'!$E$545:$F$3512,2,FALSE)</f>
        <v>26</v>
      </c>
      <c r="C115">
        <f>VLOOKUP(I115,'[3]Historical Prices'!$I$186:$J$3512,2,FALSE)</f>
        <v>64</v>
      </c>
      <c r="D115">
        <f>VLOOKUP($A115,Price_Reference!$A$1:$C$758,2,FALSE)</f>
        <v>59.26</v>
      </c>
      <c r="E115">
        <f>VLOOKUP($A115,Price_Reference!$A$1:$C$758,3,FALSE)</f>
        <v>54.03</v>
      </c>
      <c r="F115">
        <f>VLOOKUP($A115,Price_Reference!$A$1:$D$758,4,FALSE)</f>
        <v>26.41</v>
      </c>
      <c r="G115">
        <f>VLOOKUP(I115,'[3]Historical Prices'!$M$141:$N$3512,2,FALSE)</f>
        <v>37.25</v>
      </c>
      <c r="H115">
        <f>VLOOKUP($A115,Price_Reference!$A$1:$E$758,5,FALSE)</f>
        <v>9.6999999999999993</v>
      </c>
      <c r="I115" s="2" t="str">
        <f t="shared" si="2"/>
        <v>09/16/2021</v>
      </c>
    </row>
    <row r="116" spans="1:9" x14ac:dyDescent="0.25">
      <c r="A116" s="2">
        <f t="shared" si="3"/>
        <v>44456</v>
      </c>
      <c r="B116">
        <f>VLOOKUP(I116,'[3]Historical Prices'!$E$545:$F$3512,2,FALSE)</f>
        <v>26</v>
      </c>
      <c r="C116">
        <f>VLOOKUP(I116,'[3]Historical Prices'!$I$186:$J$3512,2,FALSE)</f>
        <v>64</v>
      </c>
      <c r="D116">
        <f>VLOOKUP($A116,Price_Reference!$A$1:$C$758,2,FALSE)</f>
        <v>59.43</v>
      </c>
      <c r="E116">
        <f>VLOOKUP($A116,Price_Reference!$A$1:$C$758,3,FALSE)</f>
        <v>55.16</v>
      </c>
      <c r="F116">
        <f>VLOOKUP($A116,Price_Reference!$A$1:$D$758,4,FALSE)</f>
        <v>26.41</v>
      </c>
      <c r="G116">
        <f>VLOOKUP(I116,'[3]Historical Prices'!$M$141:$N$3512,2,FALSE)</f>
        <v>36.5</v>
      </c>
      <c r="H116">
        <f>VLOOKUP($A116,Price_Reference!$A$1:$E$758,5,FALSE)</f>
        <v>9.69</v>
      </c>
      <c r="I116" s="2" t="str">
        <f t="shared" si="2"/>
        <v>09/17/2021</v>
      </c>
    </row>
    <row r="117" spans="1:9" x14ac:dyDescent="0.25">
      <c r="A117" s="2">
        <f t="shared" si="3"/>
        <v>44459</v>
      </c>
      <c r="B117">
        <f>VLOOKUP(I117,'[3]Historical Prices'!$E$545:$F$3512,2,FALSE)</f>
        <v>26</v>
      </c>
      <c r="C117">
        <f>VLOOKUP(I117,'[3]Historical Prices'!$I$186:$J$3512,2,FALSE)</f>
        <v>64.5</v>
      </c>
      <c r="D117">
        <f>VLOOKUP($A117,Price_Reference!$A$1:$C$758,2,FALSE)</f>
        <v>60.63</v>
      </c>
      <c r="E117">
        <f>VLOOKUP($A117,Price_Reference!$A$1:$C$758,3,FALSE)</f>
        <v>56.14</v>
      </c>
      <c r="F117">
        <f>VLOOKUP($A117,Price_Reference!$A$1:$D$758,4,FALSE)</f>
        <v>25.87</v>
      </c>
      <c r="G117">
        <f>VLOOKUP(I117,'[3]Historical Prices'!$M$141:$N$3512,2,FALSE)</f>
        <v>37</v>
      </c>
      <c r="H117">
        <f>VLOOKUP($A117,Price_Reference!$A$1:$E$758,5,FALSE)</f>
        <v>9.67</v>
      </c>
      <c r="I117" s="2" t="str">
        <f t="shared" si="2"/>
        <v>09/20/2021</v>
      </c>
    </row>
    <row r="118" spans="1:9" x14ac:dyDescent="0.25">
      <c r="A118" s="2">
        <f t="shared" si="3"/>
        <v>44460</v>
      </c>
      <c r="B118">
        <f>VLOOKUP(I118,'[3]Historical Prices'!$E$545:$F$3512,2,FALSE)</f>
        <v>26</v>
      </c>
      <c r="C118">
        <f>VLOOKUP(I118,'[3]Historical Prices'!$I$186:$J$3512,2,FALSE)</f>
        <v>64.5</v>
      </c>
      <c r="D118">
        <f>VLOOKUP($A118,Price_Reference!$A$1:$C$758,2,FALSE)</f>
        <v>60.11</v>
      </c>
      <c r="E118">
        <f>VLOOKUP($A118,Price_Reference!$A$1:$C$758,3,FALSE)</f>
        <v>55.78</v>
      </c>
      <c r="F118">
        <f>VLOOKUP($A118,Price_Reference!$A$1:$D$758,4,FALSE)</f>
        <v>26.14</v>
      </c>
      <c r="G118">
        <f>VLOOKUP(I118,'[3]Historical Prices'!$M$141:$N$3512,2,FALSE)</f>
        <v>38</v>
      </c>
      <c r="H118">
        <f>VLOOKUP($A118,Price_Reference!$A$1:$E$758,5,FALSE)</f>
        <v>9.6999999999999993</v>
      </c>
      <c r="I118" s="2" t="str">
        <f t="shared" si="2"/>
        <v>09/21/2021</v>
      </c>
    </row>
    <row r="119" spans="1:9" x14ac:dyDescent="0.25">
      <c r="A119" s="2">
        <f t="shared" si="3"/>
        <v>44461</v>
      </c>
      <c r="B119">
        <f>VLOOKUP(I119,'[3]Historical Prices'!$E$545:$F$3512,2,FALSE)</f>
        <v>26</v>
      </c>
      <c r="C119">
        <f>VLOOKUP(I119,'[3]Historical Prices'!$I$186:$J$3512,2,FALSE)</f>
        <v>64.5</v>
      </c>
      <c r="D119">
        <f>VLOOKUP($A119,Price_Reference!$A$1:$C$758,2,FALSE)</f>
        <v>60.54</v>
      </c>
      <c r="E119">
        <f>VLOOKUP($A119,Price_Reference!$A$1:$C$758,3,FALSE)</f>
        <v>56.66</v>
      </c>
      <c r="F119">
        <f>VLOOKUP($A119,Price_Reference!$A$1:$D$758,4,FALSE)</f>
        <v>26.38</v>
      </c>
      <c r="G119">
        <f>VLOOKUP(I119,'[3]Historical Prices'!$M$141:$N$3512,2,FALSE)</f>
        <v>38</v>
      </c>
      <c r="H119">
        <f>VLOOKUP($A119,Price_Reference!$A$1:$E$758,5,FALSE)</f>
        <v>9.7100000000000009</v>
      </c>
      <c r="I119" s="2" t="str">
        <f t="shared" si="2"/>
        <v>09/22/2021</v>
      </c>
    </row>
    <row r="120" spans="1:9" x14ac:dyDescent="0.25">
      <c r="A120" s="2">
        <f t="shared" si="3"/>
        <v>44462</v>
      </c>
      <c r="B120">
        <f>VLOOKUP(I120,'[3]Historical Prices'!$E$545:$F$3512,2,FALSE)</f>
        <v>26</v>
      </c>
      <c r="C120">
        <f>VLOOKUP(I120,'[3]Historical Prices'!$I$186:$J$3512,2,FALSE)</f>
        <v>64.5</v>
      </c>
      <c r="D120">
        <f>VLOOKUP($A120,Price_Reference!$A$1:$C$758,2,FALSE)</f>
        <v>60.48</v>
      </c>
      <c r="E120">
        <f>VLOOKUP($A120,Price_Reference!$A$1:$C$758,3,FALSE)</f>
        <v>59.2</v>
      </c>
      <c r="F120">
        <f>VLOOKUP($A120,Price_Reference!$A$1:$D$758,4,FALSE)</f>
        <v>26.33</v>
      </c>
      <c r="G120">
        <f>VLOOKUP(I120,'[3]Historical Prices'!$M$141:$N$3512,2,FALSE)</f>
        <v>38.4</v>
      </c>
      <c r="H120">
        <f>VLOOKUP($A120,Price_Reference!$A$1:$E$758,5,FALSE)</f>
        <v>9.69</v>
      </c>
      <c r="I120" s="2" t="str">
        <f t="shared" si="2"/>
        <v>09/23/2021</v>
      </c>
    </row>
    <row r="121" spans="1:9" x14ac:dyDescent="0.25">
      <c r="A121" s="2">
        <f t="shared" si="3"/>
        <v>44463</v>
      </c>
      <c r="B121">
        <f>VLOOKUP(I121,'[3]Historical Prices'!$E$545:$F$3512,2,FALSE)</f>
        <v>26</v>
      </c>
      <c r="C121">
        <f>VLOOKUP(I121,'[3]Historical Prices'!$I$186:$J$3512,2,FALSE)</f>
        <v>64.5</v>
      </c>
      <c r="D121">
        <f>VLOOKUP($A121,Price_Reference!$A$1:$C$758,2,FALSE)</f>
        <v>62.88</v>
      </c>
      <c r="E121">
        <f>VLOOKUP($A121,Price_Reference!$A$1:$C$758,3,FALSE)</f>
        <v>64.75</v>
      </c>
      <c r="F121">
        <f>VLOOKUP($A121,Price_Reference!$A$1:$D$758,4,FALSE)</f>
        <v>26.79</v>
      </c>
      <c r="G121">
        <f>VLOOKUP(I121,'[3]Historical Prices'!$M$141:$N$3512,2,FALSE)</f>
        <v>38</v>
      </c>
      <c r="H121">
        <f>VLOOKUP($A121,Price_Reference!$A$1:$E$758,5,FALSE)</f>
        <v>9.7899999999999991</v>
      </c>
      <c r="I121" s="2" t="str">
        <f t="shared" si="2"/>
        <v>09/24/2021</v>
      </c>
    </row>
    <row r="122" spans="1:9" x14ac:dyDescent="0.25">
      <c r="A122" s="2">
        <f t="shared" si="3"/>
        <v>44466</v>
      </c>
      <c r="B122">
        <f>VLOOKUP(I122,'[3]Historical Prices'!$E$545:$F$3512,2,FALSE)</f>
        <v>26</v>
      </c>
      <c r="C122">
        <f>VLOOKUP(I122,'[3]Historical Prices'!$I$186:$J$3512,2,FALSE)</f>
        <v>64.400000000000006</v>
      </c>
      <c r="D122">
        <f>VLOOKUP($A122,Price_Reference!$A$1:$C$758,2,FALSE)</f>
        <v>64.31</v>
      </c>
      <c r="E122">
        <f>VLOOKUP($A122,Price_Reference!$A$1:$C$758,3,FALSE)</f>
        <v>71.349999999999994</v>
      </c>
      <c r="F122">
        <f>VLOOKUP($A122,Price_Reference!$A$1:$D$758,4,FALSE)</f>
        <v>27.57</v>
      </c>
      <c r="G122">
        <f>VLOOKUP(I122,'[3]Historical Prices'!$M$141:$N$3512,2,FALSE)</f>
        <v>38</v>
      </c>
      <c r="H122">
        <f>VLOOKUP($A122,Price_Reference!$A$1:$E$758,5,FALSE)</f>
        <v>10.26</v>
      </c>
      <c r="I122" s="2" t="str">
        <f t="shared" si="2"/>
        <v>09/27/2021</v>
      </c>
    </row>
    <row r="123" spans="1:9" x14ac:dyDescent="0.25">
      <c r="A123" s="2">
        <f t="shared" si="3"/>
        <v>44467</v>
      </c>
      <c r="B123">
        <f>VLOOKUP(I123,'[3]Historical Prices'!$E$545:$F$3512,2,FALSE)</f>
        <v>26</v>
      </c>
      <c r="C123">
        <f>VLOOKUP(I123,'[3]Historical Prices'!$I$186:$J$3512,2,FALSE)</f>
        <v>63.6</v>
      </c>
      <c r="D123">
        <f>VLOOKUP($A123,Price_Reference!$A$1:$C$758,2,FALSE)</f>
        <v>61.92</v>
      </c>
      <c r="E123">
        <f>VLOOKUP($A123,Price_Reference!$A$1:$C$758,3,FALSE)</f>
        <v>74.47</v>
      </c>
      <c r="F123">
        <f>VLOOKUP($A123,Price_Reference!$A$1:$D$758,4,FALSE)</f>
        <v>27.49</v>
      </c>
      <c r="G123">
        <f>VLOOKUP(I123,'[3]Historical Prices'!$M$141:$N$3512,2,FALSE)</f>
        <v>38.75</v>
      </c>
      <c r="H123">
        <f>VLOOKUP($A123,Price_Reference!$A$1:$E$758,5,FALSE)</f>
        <v>10.41</v>
      </c>
      <c r="I123" s="2" t="str">
        <f t="shared" si="2"/>
        <v>09/28/2021</v>
      </c>
    </row>
    <row r="124" spans="1:9" x14ac:dyDescent="0.25">
      <c r="A124" s="2">
        <f t="shared" si="3"/>
        <v>44468</v>
      </c>
      <c r="B124">
        <f>VLOOKUP(I124,'[3]Historical Prices'!$E$545:$F$3512,2,FALSE)</f>
        <v>26</v>
      </c>
      <c r="C124">
        <f>VLOOKUP(I124,'[3]Historical Prices'!$I$186:$J$3512,2,FALSE)</f>
        <v>64</v>
      </c>
      <c r="D124">
        <f>VLOOKUP($A124,Price_Reference!$A$1:$C$758,2,FALSE)</f>
        <v>62.88</v>
      </c>
      <c r="E124">
        <f>VLOOKUP($A124,Price_Reference!$A$1:$C$758,3,FALSE)</f>
        <v>75.56</v>
      </c>
      <c r="F124">
        <f>VLOOKUP($A124,Price_Reference!$A$1:$D$758,4,FALSE)</f>
        <v>27.65</v>
      </c>
      <c r="G124">
        <f>VLOOKUP(I124,'[3]Historical Prices'!$M$141:$N$3512,2,FALSE)</f>
        <v>39.25</v>
      </c>
      <c r="H124">
        <f>VLOOKUP($A124,Price_Reference!$A$1:$E$758,5,FALSE)</f>
        <v>10.93</v>
      </c>
      <c r="I124" s="2" t="str">
        <f t="shared" si="2"/>
        <v>09/29/2021</v>
      </c>
    </row>
    <row r="125" spans="1:9" x14ac:dyDescent="0.25">
      <c r="A125" s="2">
        <f t="shared" si="3"/>
        <v>44469</v>
      </c>
      <c r="B125">
        <f>VLOOKUP(I125,'[3]Historical Prices'!$E$545:$F$3512,2,FALSE)</f>
        <v>26</v>
      </c>
      <c r="C125">
        <f>VLOOKUP(I125,'[3]Historical Prices'!$I$186:$J$3512,2,FALSE)</f>
        <v>64.5</v>
      </c>
      <c r="D125">
        <f>VLOOKUP($A125,Price_Reference!$A$1:$C$758,2,FALSE)</f>
        <v>61.74</v>
      </c>
      <c r="E125">
        <f>VLOOKUP($A125,Price_Reference!$A$1:$C$758,3,FALSE)</f>
        <v>74.2</v>
      </c>
      <c r="F125">
        <f>VLOOKUP($A125,Price_Reference!$A$1:$D$758,4,FALSE)</f>
        <v>27.82</v>
      </c>
      <c r="G125">
        <f>VLOOKUP(I125,'[3]Historical Prices'!$M$141:$N$3512,2,FALSE)</f>
        <v>40.799999999999997</v>
      </c>
      <c r="H125">
        <f>VLOOKUP($A125,Price_Reference!$A$1:$E$758,5,FALSE)</f>
        <v>11.07</v>
      </c>
      <c r="I125" s="2" t="str">
        <f t="shared" si="2"/>
        <v>09/30/2021</v>
      </c>
    </row>
    <row r="126" spans="1:9" x14ac:dyDescent="0.25">
      <c r="A126" s="2">
        <f t="shared" si="3"/>
        <v>44470</v>
      </c>
      <c r="B126">
        <f>VLOOKUP(I126,'[3]Historical Prices'!$E$545:$F$3512,2,FALSE)</f>
        <v>28.75</v>
      </c>
      <c r="C126">
        <f>VLOOKUP(I126,'[3]Historical Prices'!$I$186:$J$3512,2,FALSE)</f>
        <v>64.5</v>
      </c>
      <c r="D126">
        <f>VLOOKUP($A126,Price_Reference!$A$1:$C$758,2,FALSE)</f>
        <v>62.04</v>
      </c>
      <c r="E126">
        <f>VLOOKUP($A126,Price_Reference!$A$1:$C$758,3,FALSE)</f>
        <v>73.849999999999994</v>
      </c>
      <c r="F126">
        <f>VLOOKUP($A126,Price_Reference!$A$1:$D$758,4,FALSE)</f>
        <v>28.65</v>
      </c>
      <c r="G126">
        <f>VLOOKUP(I126,'[3]Historical Prices'!$M$141:$N$3512,2,FALSE)</f>
        <v>40.799999999999997</v>
      </c>
      <c r="H126">
        <f>VLOOKUP($A126,Price_Reference!$A$1:$E$758,5,FALSE)</f>
        <v>11.25</v>
      </c>
      <c r="I126" s="2" t="str">
        <f t="shared" si="2"/>
        <v>10/01/2021</v>
      </c>
    </row>
    <row r="127" spans="1:9" x14ac:dyDescent="0.25">
      <c r="A127" s="2">
        <f t="shared" si="3"/>
        <v>44473</v>
      </c>
      <c r="B127">
        <f>VLOOKUP(I127,'[3]Historical Prices'!$E$545:$F$3512,2,FALSE)</f>
        <v>28.75</v>
      </c>
      <c r="C127">
        <f>VLOOKUP(I127,'[3]Historical Prices'!$I$186:$J$3512,2,FALSE)</f>
        <v>64.5</v>
      </c>
      <c r="D127">
        <f>VLOOKUP($A127,Price_Reference!$A$1:$C$758,2,FALSE)</f>
        <v>63.4</v>
      </c>
      <c r="E127">
        <f>VLOOKUP($A127,Price_Reference!$A$1:$C$758,3,FALSE)</f>
        <v>69</v>
      </c>
      <c r="F127">
        <f>VLOOKUP($A127,Price_Reference!$A$1:$D$758,4,FALSE)</f>
        <v>28.79</v>
      </c>
      <c r="G127">
        <f>VLOOKUP(I127,'[3]Historical Prices'!$M$141:$N$3512,2,FALSE)</f>
        <v>40.799999999999997</v>
      </c>
      <c r="H127">
        <f>VLOOKUP($A127,Price_Reference!$A$1:$E$758,5,FALSE)</f>
        <v>11.31</v>
      </c>
      <c r="I127" s="2" t="str">
        <f t="shared" si="2"/>
        <v>10/04/2021</v>
      </c>
    </row>
    <row r="128" spans="1:9" x14ac:dyDescent="0.25">
      <c r="A128" s="2">
        <f t="shared" si="3"/>
        <v>44474</v>
      </c>
      <c r="B128">
        <f>VLOOKUP(I128,'[3]Historical Prices'!$E$545:$F$3512,2,FALSE)</f>
        <v>28.75</v>
      </c>
      <c r="C128">
        <f>VLOOKUP(I128,'[3]Historical Prices'!$I$186:$J$3512,2,FALSE)</f>
        <v>64.5</v>
      </c>
      <c r="D128">
        <f>VLOOKUP($A128,Price_Reference!$A$1:$C$758,2,FALSE)</f>
        <v>64.72</v>
      </c>
      <c r="E128">
        <f>VLOOKUP($A128,Price_Reference!$A$1:$C$758,3,FALSE)</f>
        <v>69.400000000000006</v>
      </c>
      <c r="F128">
        <f>VLOOKUP($A128,Price_Reference!$A$1:$D$758,4,FALSE)</f>
        <v>29.46</v>
      </c>
      <c r="G128">
        <f>VLOOKUP(I128,'[3]Historical Prices'!$M$141:$N$3512,2,FALSE)</f>
        <v>40.799999999999997</v>
      </c>
      <c r="H128">
        <f>VLOOKUP($A128,Price_Reference!$A$1:$E$758,5,FALSE)</f>
        <v>11.33</v>
      </c>
      <c r="I128" s="2" t="str">
        <f t="shared" si="2"/>
        <v>10/05/2021</v>
      </c>
    </row>
    <row r="129" spans="1:9" x14ac:dyDescent="0.25">
      <c r="A129" s="2">
        <f t="shared" si="3"/>
        <v>44475</v>
      </c>
      <c r="B129">
        <f>VLOOKUP(I129,'[3]Historical Prices'!$E$545:$F$3512,2,FALSE)</f>
        <v>29.5</v>
      </c>
      <c r="C129">
        <f>VLOOKUP(I129,'[3]Historical Prices'!$I$186:$J$3512,2,FALSE)</f>
        <v>64.7</v>
      </c>
      <c r="D129">
        <f>VLOOKUP($A129,Price_Reference!$A$1:$C$758,2,FALSE)</f>
        <v>59.12</v>
      </c>
      <c r="E129">
        <f>VLOOKUP($A129,Price_Reference!$A$1:$C$758,3,FALSE)</f>
        <v>60.48</v>
      </c>
      <c r="F129">
        <f>VLOOKUP($A129,Price_Reference!$A$1:$D$758,4,FALSE)</f>
        <v>28.85</v>
      </c>
      <c r="G129">
        <f>VLOOKUP(I129,'[3]Historical Prices'!$M$141:$N$3512,2,FALSE)</f>
        <v>40.5</v>
      </c>
      <c r="H129">
        <f>VLOOKUP($A129,Price_Reference!$A$1:$E$758,5,FALSE)</f>
        <v>11.07</v>
      </c>
      <c r="I129" s="2" t="str">
        <f t="shared" si="2"/>
        <v>10/06/2021</v>
      </c>
    </row>
    <row r="130" spans="1:9" x14ac:dyDescent="0.25">
      <c r="A130" s="2">
        <f t="shared" si="3"/>
        <v>44476</v>
      </c>
      <c r="B130">
        <f>VLOOKUP(I130,'[3]Historical Prices'!$E$545:$F$3512,2,FALSE)</f>
        <v>29.5</v>
      </c>
      <c r="C130">
        <f>VLOOKUP(I130,'[3]Historical Prices'!$I$186:$J$3512,2,FALSE)</f>
        <v>64.5</v>
      </c>
      <c r="D130">
        <f>VLOOKUP($A130,Price_Reference!$A$1:$C$758,2,FALSE)</f>
        <v>60.37</v>
      </c>
      <c r="E130">
        <f>VLOOKUP($A130,Price_Reference!$A$1:$C$758,3,FALSE)</f>
        <v>62.68</v>
      </c>
      <c r="F130">
        <f>VLOOKUP($A130,Price_Reference!$A$1:$D$758,4,FALSE)</f>
        <v>28.27</v>
      </c>
      <c r="G130">
        <f>VLOOKUP(I130,'[3]Historical Prices'!$M$141:$N$3512,2,FALSE)</f>
        <v>42.25</v>
      </c>
      <c r="H130">
        <f>VLOOKUP($A130,Price_Reference!$A$1:$E$758,5,FALSE)</f>
        <v>10.99</v>
      </c>
      <c r="I130" s="2" t="str">
        <f t="shared" si="2"/>
        <v>10/07/2021</v>
      </c>
    </row>
    <row r="131" spans="1:9" x14ac:dyDescent="0.25">
      <c r="A131" s="2">
        <f t="shared" si="3"/>
        <v>44477</v>
      </c>
      <c r="B131">
        <f>VLOOKUP(I131,'[3]Historical Prices'!$E$545:$F$3512,2,FALSE)</f>
        <v>29.5</v>
      </c>
      <c r="C131">
        <f>VLOOKUP(I131,'[3]Historical Prices'!$I$186:$J$3512,2,FALSE)</f>
        <v>64.599999999999994</v>
      </c>
      <c r="D131">
        <f>VLOOKUP($A131,Price_Reference!$A$1:$C$758,2,FALSE)</f>
        <v>58.33</v>
      </c>
      <c r="E131">
        <f>VLOOKUP($A131,Price_Reference!$A$1:$C$758,3,FALSE)</f>
        <v>62.36</v>
      </c>
      <c r="F131">
        <f>VLOOKUP($A131,Price_Reference!$A$1:$D$758,4,FALSE)</f>
        <v>27.88</v>
      </c>
      <c r="G131">
        <f>VLOOKUP(I131,'[3]Historical Prices'!$M$141:$N$3512,2,FALSE)</f>
        <v>41.8</v>
      </c>
      <c r="H131">
        <f>VLOOKUP($A131,Price_Reference!$A$1:$E$758,5,FALSE)</f>
        <v>10.88</v>
      </c>
      <c r="I131" s="2" t="str">
        <f t="shared" ref="I131:I194" si="4">TEXT(A131, "mm") &amp; "/" &amp; TEXT(A131, "dd") &amp; "/" &amp; TEXT(A131, "yyyy")</f>
        <v>10/08/2021</v>
      </c>
    </row>
    <row r="132" spans="1:9" x14ac:dyDescent="0.25">
      <c r="A132" s="2">
        <f t="shared" si="3"/>
        <v>44480</v>
      </c>
      <c r="B132">
        <f>VLOOKUP(I132,'[3]Historical Prices'!$E$545:$F$3512,2,FALSE)</f>
        <v>29.5</v>
      </c>
      <c r="C132">
        <f>VLOOKUP(I132,'[3]Historical Prices'!$I$186:$J$3512,2,FALSE)</f>
        <v>64.5</v>
      </c>
      <c r="D132">
        <f>VLOOKUP($A132,Price_Reference!$A$1:$C$758,2,FALSE)</f>
        <v>59.15</v>
      </c>
      <c r="E132">
        <f>VLOOKUP($A132,Price_Reference!$A$1:$C$758,3,FALSE)</f>
        <v>63.92</v>
      </c>
      <c r="F132">
        <f>VLOOKUP($A132,Price_Reference!$A$1:$D$758,4,FALSE)</f>
        <v>28.23</v>
      </c>
      <c r="G132">
        <f>VLOOKUP(I132,'[3]Historical Prices'!$M$141:$N$3512,2,FALSE)</f>
        <v>42.05</v>
      </c>
      <c r="H132">
        <f>VLOOKUP($A132,Price_Reference!$A$1:$E$758,5,FALSE)</f>
        <v>11.13</v>
      </c>
      <c r="I132" s="2" t="str">
        <f t="shared" si="4"/>
        <v>10/11/2021</v>
      </c>
    </row>
    <row r="133" spans="1:9" x14ac:dyDescent="0.25">
      <c r="A133" s="2">
        <f t="shared" si="3"/>
        <v>44481</v>
      </c>
      <c r="B133">
        <f>VLOOKUP(I133,'[3]Historical Prices'!$E$545:$F$3512,2,FALSE)</f>
        <v>29.5</v>
      </c>
      <c r="C133">
        <f>VLOOKUP(I133,'[3]Historical Prices'!$I$186:$J$3512,2,FALSE)</f>
        <v>64.5</v>
      </c>
      <c r="D133">
        <f>VLOOKUP($A133,Price_Reference!$A$1:$C$758,2,FALSE)</f>
        <v>58.93</v>
      </c>
      <c r="E133">
        <f>VLOOKUP($A133,Price_Reference!$A$1:$C$758,3,FALSE)</f>
        <v>64.650000000000006</v>
      </c>
      <c r="F133">
        <f>VLOOKUP($A133,Price_Reference!$A$1:$D$758,4,FALSE)</f>
        <v>28.51</v>
      </c>
      <c r="G133">
        <f>VLOOKUP(I133,'[3]Historical Prices'!$M$141:$N$3512,2,FALSE)</f>
        <v>41.75</v>
      </c>
      <c r="H133">
        <f>VLOOKUP($A133,Price_Reference!$A$1:$E$758,5,FALSE)</f>
        <v>11.28</v>
      </c>
      <c r="I133" s="2" t="str">
        <f t="shared" si="4"/>
        <v>10/12/2021</v>
      </c>
    </row>
    <row r="134" spans="1:9" x14ac:dyDescent="0.25">
      <c r="A134" s="2">
        <f t="shared" si="3"/>
        <v>44482</v>
      </c>
      <c r="B134">
        <f>VLOOKUP(I134,'[3]Historical Prices'!$E$545:$F$3512,2,FALSE)</f>
        <v>31</v>
      </c>
      <c r="C134">
        <f>VLOOKUP(I134,'[3]Historical Prices'!$I$186:$J$3512,2,FALSE)</f>
        <v>64.849999999999994</v>
      </c>
      <c r="D134">
        <f>VLOOKUP($A134,Price_Reference!$A$1:$C$758,2,FALSE)</f>
        <v>59.07</v>
      </c>
      <c r="E134">
        <f>VLOOKUP($A134,Price_Reference!$A$1:$C$758,3,FALSE)</f>
        <v>65.930000000000007</v>
      </c>
      <c r="F134">
        <f>VLOOKUP($A134,Price_Reference!$A$1:$D$758,4,FALSE)</f>
        <v>28.62</v>
      </c>
      <c r="G134">
        <f>VLOOKUP(I134,'[3]Historical Prices'!$M$141:$N$3512,2,FALSE)</f>
        <v>41.9</v>
      </c>
      <c r="H134">
        <f>VLOOKUP($A134,Price_Reference!$A$1:$E$758,5,FALSE)</f>
        <v>11.39</v>
      </c>
      <c r="I134" s="2" t="str">
        <f t="shared" si="4"/>
        <v>10/13/2021</v>
      </c>
    </row>
    <row r="135" spans="1:9" x14ac:dyDescent="0.25">
      <c r="A135" s="2">
        <f t="shared" si="3"/>
        <v>44483</v>
      </c>
      <c r="B135">
        <f>VLOOKUP(I135,'[3]Historical Prices'!$E$545:$F$3512,2,FALSE)</f>
        <v>31</v>
      </c>
      <c r="C135">
        <f>VLOOKUP(I135,'[3]Historical Prices'!$I$186:$J$3512,2,FALSE)</f>
        <v>64.8</v>
      </c>
      <c r="D135">
        <f>VLOOKUP($A135,Price_Reference!$A$1:$C$758,2,FALSE)</f>
        <v>61.44</v>
      </c>
      <c r="E135">
        <f>VLOOKUP($A135,Price_Reference!$A$1:$C$758,3,FALSE)</f>
        <v>66.239999999999995</v>
      </c>
      <c r="F135">
        <f>VLOOKUP($A135,Price_Reference!$A$1:$D$758,4,FALSE)</f>
        <v>28.55</v>
      </c>
      <c r="G135">
        <f>VLOOKUP(I135,'[3]Historical Prices'!$M$141:$N$3512,2,FALSE)</f>
        <v>42.75</v>
      </c>
      <c r="H135">
        <f>VLOOKUP($A135,Price_Reference!$A$1:$E$758,5,FALSE)</f>
        <v>11.77</v>
      </c>
      <c r="I135" s="2" t="str">
        <f t="shared" si="4"/>
        <v>10/14/2021</v>
      </c>
    </row>
    <row r="136" spans="1:9" x14ac:dyDescent="0.25">
      <c r="A136" s="2">
        <f t="shared" ref="A136:A199" si="5">A131+7</f>
        <v>44484</v>
      </c>
      <c r="B136">
        <f>VLOOKUP(I136,'[3]Historical Prices'!$E$545:$F$3512,2,FALSE)</f>
        <v>31</v>
      </c>
      <c r="C136">
        <f>VLOOKUP(I136,'[3]Historical Prices'!$I$186:$J$3512,2,FALSE)</f>
        <v>64.8</v>
      </c>
      <c r="D136">
        <f>VLOOKUP($A136,Price_Reference!$A$1:$C$758,2,FALSE)</f>
        <v>59.44</v>
      </c>
      <c r="E136">
        <f>VLOOKUP($A136,Price_Reference!$A$1:$C$758,3,FALSE)</f>
        <v>60.58</v>
      </c>
      <c r="F136">
        <f>VLOOKUP($A136,Price_Reference!$A$1:$D$758,4,FALSE)</f>
        <v>28.74</v>
      </c>
      <c r="G136">
        <f>VLOOKUP(I136,'[3]Historical Prices'!$M$141:$N$3512,2,FALSE)</f>
        <v>42.75</v>
      </c>
      <c r="H136">
        <f>VLOOKUP($A136,Price_Reference!$A$1:$E$758,5,FALSE)</f>
        <v>11.85</v>
      </c>
      <c r="I136" s="2" t="str">
        <f t="shared" si="4"/>
        <v>10/15/2021</v>
      </c>
    </row>
    <row r="137" spans="1:9" x14ac:dyDescent="0.25">
      <c r="A137" s="2">
        <f t="shared" si="5"/>
        <v>44487</v>
      </c>
      <c r="B137">
        <f>VLOOKUP(I137,'[3]Historical Prices'!$E$545:$F$3512,2,FALSE)</f>
        <v>32.5</v>
      </c>
      <c r="C137">
        <f>VLOOKUP(I137,'[3]Historical Prices'!$I$186:$J$3512,2,FALSE)</f>
        <v>64.75</v>
      </c>
      <c r="D137">
        <f>VLOOKUP($A137,Price_Reference!$A$1:$C$758,2,FALSE)</f>
        <v>58.56</v>
      </c>
      <c r="E137">
        <f>VLOOKUP($A137,Price_Reference!$A$1:$C$758,3,FALSE)</f>
        <v>58.75</v>
      </c>
      <c r="F137">
        <f>VLOOKUP($A137,Price_Reference!$A$1:$D$758,4,FALSE)</f>
        <v>28.77</v>
      </c>
      <c r="G137">
        <f>VLOOKUP(I137,'[3]Historical Prices'!$M$141:$N$3512,2,FALSE)</f>
        <v>42.75</v>
      </c>
      <c r="H137">
        <f>VLOOKUP($A137,Price_Reference!$A$1:$E$758,5,FALSE)</f>
        <v>11.86</v>
      </c>
      <c r="I137" s="2" t="str">
        <f t="shared" si="4"/>
        <v>10/18/2021</v>
      </c>
    </row>
    <row r="138" spans="1:9" x14ac:dyDescent="0.25">
      <c r="A138" s="2">
        <f t="shared" si="5"/>
        <v>44488</v>
      </c>
      <c r="B138">
        <f>VLOOKUP(I138,'[3]Historical Prices'!$E$545:$F$3512,2,FALSE)</f>
        <v>32.5</v>
      </c>
      <c r="C138">
        <f>VLOOKUP(I138,'[3]Historical Prices'!$I$186:$J$3512,2,FALSE)</f>
        <v>65</v>
      </c>
      <c r="D138">
        <f>VLOOKUP($A138,Price_Reference!$A$1:$C$758,2,FALSE)</f>
        <v>54.55</v>
      </c>
      <c r="E138">
        <f>VLOOKUP($A138,Price_Reference!$A$1:$C$758,3,FALSE)</f>
        <v>54.07</v>
      </c>
      <c r="F138">
        <f>VLOOKUP($A138,Price_Reference!$A$1:$D$758,4,FALSE)</f>
        <v>28.87</v>
      </c>
      <c r="G138">
        <f>VLOOKUP(I138,'[3]Historical Prices'!$M$141:$N$3512,2,FALSE)</f>
        <v>42</v>
      </c>
      <c r="H138">
        <f>VLOOKUP($A138,Price_Reference!$A$1:$E$758,5,FALSE)</f>
        <v>11.96</v>
      </c>
      <c r="I138" s="2" t="str">
        <f t="shared" si="4"/>
        <v>10/19/2021</v>
      </c>
    </row>
    <row r="139" spans="1:9" x14ac:dyDescent="0.25">
      <c r="A139" s="2">
        <f t="shared" si="5"/>
        <v>44489</v>
      </c>
      <c r="B139">
        <f>VLOOKUP(I139,'[3]Historical Prices'!$E$545:$F$3512,2,FALSE)</f>
        <v>32.5</v>
      </c>
      <c r="C139">
        <f>VLOOKUP(I139,'[3]Historical Prices'!$I$186:$J$3512,2,FALSE)</f>
        <v>64.5</v>
      </c>
      <c r="D139">
        <f>VLOOKUP($A139,Price_Reference!$A$1:$C$758,2,FALSE)</f>
        <v>57.78</v>
      </c>
      <c r="E139">
        <f>VLOOKUP($A139,Price_Reference!$A$1:$C$758,3,FALSE)</f>
        <v>56.84</v>
      </c>
      <c r="F139">
        <f>VLOOKUP($A139,Price_Reference!$A$1:$D$758,4,FALSE)</f>
        <v>29.14</v>
      </c>
      <c r="G139">
        <f>VLOOKUP(I139,'[3]Historical Prices'!$M$141:$N$3512,2,FALSE)</f>
        <v>42.1</v>
      </c>
      <c r="H139">
        <f>VLOOKUP($A139,Price_Reference!$A$1:$E$758,5,FALSE)</f>
        <v>12.12</v>
      </c>
      <c r="I139" s="2" t="str">
        <f t="shared" si="4"/>
        <v>10/20/2021</v>
      </c>
    </row>
    <row r="140" spans="1:9" x14ac:dyDescent="0.25">
      <c r="A140" s="2">
        <f t="shared" si="5"/>
        <v>44490</v>
      </c>
      <c r="B140">
        <f>VLOOKUP(I140,'[3]Historical Prices'!$E$545:$F$3512,2,FALSE)</f>
        <v>33.5</v>
      </c>
      <c r="C140">
        <f>VLOOKUP(I140,'[3]Historical Prices'!$I$186:$J$3512,2,FALSE)</f>
        <v>65</v>
      </c>
      <c r="D140">
        <f>VLOOKUP($A140,Price_Reference!$A$1:$C$758,2,FALSE)</f>
        <v>57.98</v>
      </c>
      <c r="E140">
        <f>VLOOKUP($A140,Price_Reference!$A$1:$C$758,3,FALSE)</f>
        <v>58</v>
      </c>
      <c r="F140">
        <f>VLOOKUP($A140,Price_Reference!$A$1:$D$758,4,FALSE)</f>
        <v>30.15</v>
      </c>
      <c r="G140">
        <f>VLOOKUP(I140,'[3]Historical Prices'!$M$141:$N$3512,2,FALSE)</f>
        <v>41.6</v>
      </c>
      <c r="H140">
        <f>VLOOKUP($A140,Price_Reference!$A$1:$E$758,5,FALSE)</f>
        <v>12.39</v>
      </c>
      <c r="I140" s="2" t="str">
        <f t="shared" si="4"/>
        <v>10/21/2021</v>
      </c>
    </row>
    <row r="141" spans="1:9" x14ac:dyDescent="0.25">
      <c r="A141" s="2">
        <f t="shared" si="5"/>
        <v>44491</v>
      </c>
      <c r="B141">
        <f>VLOOKUP(I141,'[3]Historical Prices'!$E$545:$F$3512,2,FALSE)</f>
        <v>33.5</v>
      </c>
      <c r="C141">
        <f>VLOOKUP(I141,'[3]Historical Prices'!$I$186:$J$3512,2,FALSE)</f>
        <v>65</v>
      </c>
      <c r="D141">
        <f>VLOOKUP($A141,Price_Reference!$A$1:$C$758,2,FALSE)</f>
        <v>58.27</v>
      </c>
      <c r="E141">
        <f>VLOOKUP($A141,Price_Reference!$A$1:$C$758,3,FALSE)</f>
        <v>58.46</v>
      </c>
      <c r="F141">
        <f>VLOOKUP($A141,Price_Reference!$A$1:$D$758,4,FALSE)</f>
        <v>30.77</v>
      </c>
      <c r="G141">
        <f>VLOOKUP(I141,'[3]Historical Prices'!$M$141:$N$3512,2,FALSE)</f>
        <v>41.6</v>
      </c>
      <c r="H141">
        <f>VLOOKUP($A141,Price_Reference!$A$1:$E$758,5,FALSE)</f>
        <v>12.47</v>
      </c>
      <c r="I141" s="2" t="str">
        <f t="shared" si="4"/>
        <v>10/22/2021</v>
      </c>
    </row>
    <row r="142" spans="1:9" x14ac:dyDescent="0.25">
      <c r="A142" s="2">
        <f t="shared" si="5"/>
        <v>44494</v>
      </c>
      <c r="B142">
        <f>VLOOKUP(I142,'[3]Historical Prices'!$E$545:$F$3512,2,FALSE)</f>
        <v>33.5</v>
      </c>
      <c r="C142" s="33">
        <v>65</v>
      </c>
      <c r="D142">
        <f>VLOOKUP($A142,Price_Reference!$A$1:$C$758,2,FALSE)</f>
        <v>58.99</v>
      </c>
      <c r="E142">
        <f>VLOOKUP($A142,Price_Reference!$A$1:$C$758,3,FALSE)</f>
        <v>57.8</v>
      </c>
      <c r="F142">
        <f>VLOOKUP($A142,Price_Reference!$A$1:$D$758,4,FALSE)</f>
        <v>31.01</v>
      </c>
      <c r="G142">
        <f>VLOOKUP(I142,'[3]Historical Prices'!$M$141:$N$3512,2,FALSE)</f>
        <v>41.6</v>
      </c>
      <c r="H142">
        <f>VLOOKUP($A142,Price_Reference!$A$1:$E$758,5,FALSE)</f>
        <v>12.63</v>
      </c>
      <c r="I142" s="2" t="str">
        <f t="shared" si="4"/>
        <v>10/25/2021</v>
      </c>
    </row>
    <row r="143" spans="1:9" x14ac:dyDescent="0.25">
      <c r="A143" s="2">
        <f t="shared" si="5"/>
        <v>44495</v>
      </c>
      <c r="B143">
        <f>VLOOKUP(I143,'[3]Historical Prices'!$E$545:$F$3512,2,FALSE)</f>
        <v>33.5</v>
      </c>
      <c r="C143">
        <f>VLOOKUP(I143,'[3]Historical Prices'!$I$186:$J$3512,2,FALSE)</f>
        <v>65.099999999999994</v>
      </c>
      <c r="D143">
        <f>VLOOKUP($A143,Price_Reference!$A$1:$C$758,2,FALSE)</f>
        <v>59.81</v>
      </c>
      <c r="E143">
        <f>VLOOKUP($A143,Price_Reference!$A$1:$C$758,3,FALSE)</f>
        <v>56</v>
      </c>
      <c r="F143">
        <f>VLOOKUP($A143,Price_Reference!$A$1:$D$758,4,FALSE)</f>
        <v>30.86</v>
      </c>
      <c r="G143">
        <f>VLOOKUP(I143,'[3]Historical Prices'!$M$141:$N$3512,2,FALSE)</f>
        <v>41.6</v>
      </c>
      <c r="H143">
        <f>VLOOKUP($A143,Price_Reference!$A$1:$E$758,5,FALSE)</f>
        <v>12.79</v>
      </c>
      <c r="I143" s="2" t="str">
        <f t="shared" si="4"/>
        <v>10/26/2021</v>
      </c>
    </row>
    <row r="144" spans="1:9" x14ac:dyDescent="0.25">
      <c r="A144" s="2">
        <f t="shared" si="5"/>
        <v>44496</v>
      </c>
      <c r="B144">
        <f>VLOOKUP(I144,'[3]Historical Prices'!$E$545:$F$3512,2,FALSE)</f>
        <v>34</v>
      </c>
      <c r="C144">
        <f>VLOOKUP(I144,'[3]Historical Prices'!$I$186:$J$3512,2,FALSE)</f>
        <v>65.099999999999994</v>
      </c>
      <c r="D144">
        <f>VLOOKUP($A144,Price_Reference!$A$1:$C$758,2,FALSE)</f>
        <v>59.9</v>
      </c>
      <c r="E144">
        <f>VLOOKUP($A144,Price_Reference!$A$1:$C$758,3,FALSE)</f>
        <v>54.38</v>
      </c>
      <c r="F144">
        <f>VLOOKUP($A144,Price_Reference!$A$1:$D$758,4,FALSE)</f>
        <v>30.74</v>
      </c>
      <c r="G144">
        <f>VLOOKUP(I144,'[3]Historical Prices'!$M$141:$N$3512,2,FALSE)</f>
        <v>40.75</v>
      </c>
      <c r="H144">
        <f>VLOOKUP($A144,Price_Reference!$A$1:$E$758,5,FALSE)</f>
        <v>12.08</v>
      </c>
      <c r="I144" s="2" t="str">
        <f t="shared" si="4"/>
        <v>10/27/2021</v>
      </c>
    </row>
    <row r="145" spans="1:9" x14ac:dyDescent="0.25">
      <c r="A145" s="2">
        <f t="shared" si="5"/>
        <v>44497</v>
      </c>
      <c r="B145">
        <f>VLOOKUP(I145,'[3]Historical Prices'!$E$545:$F$3512,2,FALSE)</f>
        <v>35.5</v>
      </c>
      <c r="C145">
        <f>VLOOKUP(I145,'[3]Historical Prices'!$I$186:$J$3512,2,FALSE)</f>
        <v>65.25</v>
      </c>
      <c r="D145">
        <f>VLOOKUP($A145,Price_Reference!$A$1:$C$758,2,FALSE)</f>
        <v>58.57</v>
      </c>
      <c r="E145">
        <f>VLOOKUP($A145,Price_Reference!$A$1:$C$758,3,FALSE)</f>
        <v>53.5</v>
      </c>
      <c r="F145">
        <f>VLOOKUP($A145,Price_Reference!$A$1:$D$758,4,FALSE)</f>
        <v>30.53</v>
      </c>
      <c r="G145">
        <f>VLOOKUP(I145,'[3]Historical Prices'!$M$141:$N$3512,2,FALSE)</f>
        <v>40.5</v>
      </c>
      <c r="H145">
        <f>VLOOKUP($A145,Price_Reference!$A$1:$E$758,5,FALSE)</f>
        <v>12.26</v>
      </c>
      <c r="I145" s="2" t="str">
        <f t="shared" si="4"/>
        <v>10/28/2021</v>
      </c>
    </row>
    <row r="146" spans="1:9" x14ac:dyDescent="0.25">
      <c r="A146" s="2">
        <f t="shared" si="5"/>
        <v>44498</v>
      </c>
      <c r="B146">
        <f>VLOOKUP(I146,'[3]Historical Prices'!$E$545:$F$3512,2,FALSE)</f>
        <v>35.75</v>
      </c>
      <c r="C146">
        <f>VLOOKUP(I146,'[3]Historical Prices'!$I$186:$J$3512,2,FALSE)</f>
        <v>65</v>
      </c>
      <c r="D146">
        <f>VLOOKUP($A146,Price_Reference!$A$1:$C$758,2,FALSE)</f>
        <v>58.71</v>
      </c>
      <c r="E146">
        <f>VLOOKUP($A146,Price_Reference!$A$1:$C$758,3,FALSE)</f>
        <v>53.7</v>
      </c>
      <c r="F146">
        <f>VLOOKUP($A146,Price_Reference!$A$1:$D$758,4,FALSE)</f>
        <v>31.24</v>
      </c>
      <c r="G146">
        <f>VLOOKUP(I146,'[3]Historical Prices'!$M$141:$N$3512,2,FALSE)</f>
        <v>39.799999999999997</v>
      </c>
      <c r="H146">
        <f>VLOOKUP($A146,Price_Reference!$A$1:$E$758,5,FALSE)</f>
        <v>12.59</v>
      </c>
      <c r="I146" s="2" t="str">
        <f t="shared" si="4"/>
        <v>10/29/2021</v>
      </c>
    </row>
    <row r="147" spans="1:9" x14ac:dyDescent="0.25">
      <c r="A147" s="2">
        <f t="shared" si="5"/>
        <v>44501</v>
      </c>
      <c r="B147">
        <f>VLOOKUP(I147,'[3]Historical Prices'!$E$545:$F$3512,2,FALSE)</f>
        <v>35.75</v>
      </c>
      <c r="C147">
        <f>VLOOKUP(I147,'[3]Historical Prices'!$I$186:$J$3512,2,FALSE)</f>
        <v>65.25</v>
      </c>
      <c r="D147">
        <f>VLOOKUP($A147,Price_Reference!$A$1:$C$758,2,FALSE)</f>
        <v>56.94</v>
      </c>
      <c r="E147">
        <f>VLOOKUP($A147,Price_Reference!$A$1:$C$758,3,FALSE)</f>
        <v>51.7</v>
      </c>
      <c r="F147">
        <f>VLOOKUP($A147,Price_Reference!$A$1:$D$758,4,FALSE)</f>
        <v>32.51</v>
      </c>
      <c r="G147">
        <f>VLOOKUP(I147,'[3]Historical Prices'!$M$141:$N$3512,2,FALSE)</f>
        <v>40.299999999999997</v>
      </c>
      <c r="H147">
        <f>VLOOKUP($A147,Price_Reference!$A$1:$E$758,5,FALSE)</f>
        <v>12.03</v>
      </c>
      <c r="I147" s="2" t="str">
        <f t="shared" si="4"/>
        <v>11/01/2021</v>
      </c>
    </row>
    <row r="148" spans="1:9" x14ac:dyDescent="0.25">
      <c r="A148" s="2">
        <f t="shared" si="5"/>
        <v>44502</v>
      </c>
      <c r="B148">
        <f>VLOOKUP(I148,'[3]Historical Prices'!$E$545:$F$3512,2,FALSE)</f>
        <v>35.75</v>
      </c>
      <c r="C148">
        <f>VLOOKUP(I148,'[3]Historical Prices'!$I$186:$J$3512,2,FALSE)</f>
        <v>65.25</v>
      </c>
      <c r="D148">
        <f>VLOOKUP($A148,Price_Reference!$A$1:$C$758,2,FALSE)</f>
        <v>59.46</v>
      </c>
      <c r="E148">
        <f>VLOOKUP($A148,Price_Reference!$A$1:$C$758,3,FALSE)</f>
        <v>51.7</v>
      </c>
      <c r="F148">
        <f>VLOOKUP($A148,Price_Reference!$A$1:$D$758,4,FALSE)</f>
        <v>32.56</v>
      </c>
      <c r="G148">
        <f>VLOOKUP(I148,'[3]Historical Prices'!$M$141:$N$3512,2,FALSE)</f>
        <v>41</v>
      </c>
      <c r="H148">
        <f>VLOOKUP($A148,Price_Reference!$A$1:$E$758,5,FALSE)</f>
        <v>12.48</v>
      </c>
      <c r="I148" s="2" t="str">
        <f t="shared" si="4"/>
        <v>11/02/2021</v>
      </c>
    </row>
    <row r="149" spans="1:9" x14ac:dyDescent="0.25">
      <c r="A149" s="2">
        <f t="shared" si="5"/>
        <v>44503</v>
      </c>
      <c r="B149">
        <f>VLOOKUP(I149,'[3]Historical Prices'!$E$545:$F$3512,2,FALSE)</f>
        <v>36</v>
      </c>
      <c r="C149">
        <f>VLOOKUP(I149,'[3]Historical Prices'!$I$186:$J$3512,2,FALSE)</f>
        <v>65.25</v>
      </c>
      <c r="D149">
        <f>VLOOKUP($A149,Price_Reference!$A$1:$C$758,2,FALSE)</f>
        <v>59.82</v>
      </c>
      <c r="E149">
        <f>VLOOKUP($A149,Price_Reference!$A$1:$C$758,3,FALSE)</f>
        <v>53.9</v>
      </c>
      <c r="F149">
        <f>VLOOKUP($A149,Price_Reference!$A$1:$D$758,4,FALSE)</f>
        <v>32.58</v>
      </c>
      <c r="G149">
        <f>VLOOKUP(I149,'[3]Historical Prices'!$M$141:$N$3512,2,FALSE)</f>
        <v>41.5</v>
      </c>
      <c r="H149">
        <f>VLOOKUP($A149,Price_Reference!$A$1:$E$758,5,FALSE)</f>
        <v>12.37</v>
      </c>
      <c r="I149" s="2" t="str">
        <f t="shared" si="4"/>
        <v>11/03/2021</v>
      </c>
    </row>
    <row r="150" spans="1:9" x14ac:dyDescent="0.25">
      <c r="A150" s="2">
        <f t="shared" si="5"/>
        <v>44504</v>
      </c>
      <c r="B150">
        <f>VLOOKUP(I150,'[3]Historical Prices'!$E$545:$F$3512,2,FALSE)</f>
        <v>36</v>
      </c>
      <c r="C150">
        <f>VLOOKUP(I150,'[3]Historical Prices'!$I$186:$J$3512,2,FALSE)</f>
        <v>65.3</v>
      </c>
      <c r="D150">
        <f>VLOOKUP($A150,Price_Reference!$A$1:$C$758,2,FALSE)</f>
        <v>59.86</v>
      </c>
      <c r="E150">
        <f>VLOOKUP($A150,Price_Reference!$A$1:$C$758,3,FALSE)</f>
        <v>54</v>
      </c>
      <c r="F150">
        <f>VLOOKUP($A150,Price_Reference!$A$1:$D$758,4,FALSE)</f>
        <v>32.479999999999997</v>
      </c>
      <c r="G150">
        <f>VLOOKUP(I150,'[3]Historical Prices'!$M$141:$N$3512,2,FALSE)</f>
        <v>41.5</v>
      </c>
      <c r="H150">
        <f>VLOOKUP($A150,Price_Reference!$A$1:$E$758,5,FALSE)</f>
        <v>12.34</v>
      </c>
      <c r="I150" s="2" t="str">
        <f t="shared" si="4"/>
        <v>11/04/2021</v>
      </c>
    </row>
    <row r="151" spans="1:9" x14ac:dyDescent="0.25">
      <c r="A151" s="2">
        <f t="shared" si="5"/>
        <v>44505</v>
      </c>
      <c r="B151">
        <f>VLOOKUP(I151,'[3]Historical Prices'!$E$545:$F$3512,2,FALSE)</f>
        <v>37</v>
      </c>
      <c r="C151">
        <f>VLOOKUP(I151,'[3]Historical Prices'!$I$186:$J$3512,2,FALSE)</f>
        <v>65.3</v>
      </c>
      <c r="D151">
        <f>VLOOKUP($A151,Price_Reference!$A$1:$C$758,2,FALSE)</f>
        <v>59.39</v>
      </c>
      <c r="E151">
        <f>VLOOKUP($A151,Price_Reference!$A$1:$C$758,3,FALSE)</f>
        <v>54.2</v>
      </c>
      <c r="F151">
        <f>VLOOKUP($A151,Price_Reference!$A$1:$D$758,4,FALSE)</f>
        <v>32.46</v>
      </c>
      <c r="G151">
        <f>VLOOKUP(I151,'[3]Historical Prices'!$M$141:$N$3512,2,FALSE)</f>
        <v>41.75</v>
      </c>
      <c r="H151">
        <f>VLOOKUP($A151,Price_Reference!$A$1:$E$758,5,FALSE)</f>
        <v>12.56</v>
      </c>
      <c r="I151" s="2" t="str">
        <f t="shared" si="4"/>
        <v>11/05/2021</v>
      </c>
    </row>
    <row r="152" spans="1:9" x14ac:dyDescent="0.25">
      <c r="A152" s="2">
        <f t="shared" si="5"/>
        <v>44508</v>
      </c>
      <c r="B152">
        <f>VLOOKUP(I152,'[3]Historical Prices'!$E$545:$F$3512,2,FALSE)</f>
        <v>37</v>
      </c>
      <c r="C152">
        <f>VLOOKUP(I152,'[3]Historical Prices'!$I$186:$J$3512,2,FALSE)</f>
        <v>65.2</v>
      </c>
      <c r="D152">
        <f>VLOOKUP($A152,Price_Reference!$A$1:$C$758,2,FALSE)</f>
        <v>60.63</v>
      </c>
      <c r="E152">
        <f>VLOOKUP($A152,Price_Reference!$A$1:$C$758,3,FALSE)</f>
        <v>54.17</v>
      </c>
      <c r="F152">
        <f>VLOOKUP($A152,Price_Reference!$A$1:$D$758,4,FALSE)</f>
        <v>32.659999999999997</v>
      </c>
      <c r="G152">
        <f>VLOOKUP(I152,'[3]Historical Prices'!$M$141:$N$3512,2,FALSE)</f>
        <v>41.75</v>
      </c>
      <c r="H152">
        <f>VLOOKUP($A152,Price_Reference!$A$1:$E$758,5,FALSE)</f>
        <v>12.83</v>
      </c>
      <c r="I152" s="2" t="str">
        <f t="shared" si="4"/>
        <v>11/08/2021</v>
      </c>
    </row>
    <row r="153" spans="1:9" x14ac:dyDescent="0.25">
      <c r="A153" s="2">
        <f t="shared" si="5"/>
        <v>44509</v>
      </c>
      <c r="B153">
        <f>VLOOKUP(I153,'[3]Historical Prices'!$E$545:$F$3512,2,FALSE)</f>
        <v>37</v>
      </c>
      <c r="C153">
        <f>VLOOKUP(I153,'[3]Historical Prices'!$I$186:$J$3512,2,FALSE)</f>
        <v>65.2</v>
      </c>
      <c r="D153">
        <f>VLOOKUP($A153,Price_Reference!$A$1:$C$758,2,FALSE)</f>
        <v>60.41</v>
      </c>
      <c r="E153">
        <f>VLOOKUP($A153,Price_Reference!$A$1:$C$758,3,FALSE)</f>
        <v>54.65</v>
      </c>
      <c r="F153">
        <f>VLOOKUP($A153,Price_Reference!$A$1:$D$758,4,FALSE)</f>
        <v>33</v>
      </c>
      <c r="G153">
        <f>VLOOKUP(I153,'[3]Historical Prices'!$M$141:$N$3512,2,FALSE)</f>
        <v>41.35</v>
      </c>
      <c r="H153">
        <f>VLOOKUP($A153,Price_Reference!$A$1:$E$758,5,FALSE)</f>
        <v>12.96</v>
      </c>
      <c r="I153" s="2" t="str">
        <f t="shared" si="4"/>
        <v>11/09/2021</v>
      </c>
    </row>
    <row r="154" spans="1:9" x14ac:dyDescent="0.25">
      <c r="A154" s="2">
        <f t="shared" si="5"/>
        <v>44510</v>
      </c>
      <c r="B154">
        <f>VLOOKUP(I154,'[3]Historical Prices'!$E$545:$F$3512,2,FALSE)</f>
        <v>37</v>
      </c>
      <c r="C154">
        <f>VLOOKUP(I154,'[3]Historical Prices'!$I$186:$J$3512,2,FALSE)</f>
        <v>65.2</v>
      </c>
      <c r="D154">
        <f>VLOOKUP($A154,Price_Reference!$A$1:$C$758,2,FALSE)</f>
        <v>63.16</v>
      </c>
      <c r="E154">
        <f>VLOOKUP($A154,Price_Reference!$A$1:$C$758,3,FALSE)</f>
        <v>55.79</v>
      </c>
      <c r="F154">
        <f>VLOOKUP($A154,Price_Reference!$A$1:$D$758,4,FALSE)</f>
        <v>34.1</v>
      </c>
      <c r="G154">
        <f>VLOOKUP(I154,'[3]Historical Prices'!$M$141:$N$3512,2,FALSE)</f>
        <v>41.1</v>
      </c>
      <c r="H154">
        <f>VLOOKUP($A154,Price_Reference!$A$1:$E$758,5,FALSE)</f>
        <v>13.18</v>
      </c>
      <c r="I154" s="2" t="str">
        <f t="shared" si="4"/>
        <v>11/10/2021</v>
      </c>
    </row>
    <row r="155" spans="1:9" x14ac:dyDescent="0.25">
      <c r="A155" s="2">
        <f t="shared" si="5"/>
        <v>44511</v>
      </c>
      <c r="B155">
        <f>VLOOKUP(I155,'[3]Historical Prices'!$E$545:$F$3512,2,FALSE)</f>
        <v>37</v>
      </c>
      <c r="C155">
        <f>VLOOKUP(I155,'[3]Historical Prices'!$I$186:$J$3512,2,FALSE)</f>
        <v>65</v>
      </c>
      <c r="D155">
        <f>VLOOKUP($A155,Price_Reference!$A$1:$C$758,2,FALSE)</f>
        <v>63.7</v>
      </c>
      <c r="E155">
        <f>VLOOKUP($A155,Price_Reference!$A$1:$C$758,3,FALSE)</f>
        <v>56.48</v>
      </c>
      <c r="F155">
        <f>VLOOKUP($A155,Price_Reference!$A$1:$D$758,4,FALSE)</f>
        <v>34.93</v>
      </c>
      <c r="G155">
        <f>VLOOKUP(I155,'[3]Historical Prices'!$M$141:$N$3512,2,FALSE)</f>
        <v>40.9</v>
      </c>
      <c r="H155">
        <f>VLOOKUP($A155,Price_Reference!$A$1:$E$758,5,FALSE)</f>
        <v>13.26</v>
      </c>
      <c r="I155" s="2" t="str">
        <f t="shared" si="4"/>
        <v>11/11/2021</v>
      </c>
    </row>
    <row r="156" spans="1:9" x14ac:dyDescent="0.25">
      <c r="A156" s="2">
        <f t="shared" si="5"/>
        <v>44512</v>
      </c>
      <c r="B156">
        <f>VLOOKUP(I156,'[3]Historical Prices'!$E$545:$F$3512,2,FALSE)</f>
        <v>37</v>
      </c>
      <c r="C156">
        <f>VLOOKUP(I156,'[3]Historical Prices'!$I$186:$J$3512,2,FALSE)</f>
        <v>64.8</v>
      </c>
      <c r="D156">
        <f>VLOOKUP($A156,Price_Reference!$A$1:$C$758,2,FALSE)</f>
        <v>63.27</v>
      </c>
      <c r="E156">
        <f>VLOOKUP($A156,Price_Reference!$A$1:$C$758,3,FALSE)</f>
        <v>56.98</v>
      </c>
      <c r="F156">
        <f>VLOOKUP($A156,Price_Reference!$A$1:$D$758,4,FALSE)</f>
        <v>34.94</v>
      </c>
      <c r="G156">
        <f>VLOOKUP(I156,'[3]Historical Prices'!$M$141:$N$3512,2,FALSE)</f>
        <v>40.5</v>
      </c>
      <c r="H156">
        <f>VLOOKUP($A156,Price_Reference!$A$1:$E$758,5,FALSE)</f>
        <v>13.17</v>
      </c>
      <c r="I156" s="2" t="str">
        <f t="shared" si="4"/>
        <v>11/12/2021</v>
      </c>
    </row>
    <row r="157" spans="1:9" x14ac:dyDescent="0.25">
      <c r="A157" s="2">
        <f t="shared" si="5"/>
        <v>44515</v>
      </c>
      <c r="B157">
        <f>VLOOKUP(I157,'[3]Historical Prices'!$E$545:$F$3512,2,FALSE)</f>
        <v>37</v>
      </c>
      <c r="C157">
        <f>VLOOKUP(I157,'[3]Historical Prices'!$I$186:$J$3512,2,FALSE)</f>
        <v>64.900000000000006</v>
      </c>
      <c r="D157">
        <f>VLOOKUP($A157,Price_Reference!$A$1:$C$758,2,FALSE)</f>
        <v>65.930000000000007</v>
      </c>
      <c r="E157">
        <f>VLOOKUP($A157,Price_Reference!$A$1:$C$758,3,FALSE)</f>
        <v>59.02</v>
      </c>
      <c r="F157">
        <f>VLOOKUP($A157,Price_Reference!$A$1:$D$758,4,FALSE)</f>
        <v>36.36</v>
      </c>
      <c r="G157">
        <f>VLOOKUP(I157,'[3]Historical Prices'!$M$141:$N$3512,2,FALSE)</f>
        <v>39.9</v>
      </c>
      <c r="H157">
        <f>VLOOKUP($A157,Price_Reference!$A$1:$E$758,5,FALSE)</f>
        <v>13.13</v>
      </c>
      <c r="I157" s="2" t="str">
        <f t="shared" si="4"/>
        <v>11/15/2021</v>
      </c>
    </row>
    <row r="158" spans="1:9" x14ac:dyDescent="0.25">
      <c r="A158" s="2">
        <f t="shared" si="5"/>
        <v>44516</v>
      </c>
      <c r="B158">
        <f>VLOOKUP(I158,'[3]Historical Prices'!$E$545:$F$3512,2,FALSE)</f>
        <v>38</v>
      </c>
      <c r="C158">
        <f>VLOOKUP(I158,'[3]Historical Prices'!$I$186:$J$3512,2,FALSE)</f>
        <v>65.099999999999994</v>
      </c>
      <c r="D158">
        <f>VLOOKUP($A158,Price_Reference!$A$1:$C$758,2,FALSE)</f>
        <v>67.55</v>
      </c>
      <c r="E158">
        <f>VLOOKUP($A158,Price_Reference!$A$1:$C$758,3,FALSE)</f>
        <v>58.86</v>
      </c>
      <c r="F158">
        <f>VLOOKUP($A158,Price_Reference!$A$1:$D$758,4,FALSE)</f>
        <v>36.049999999999997</v>
      </c>
      <c r="G158">
        <f>VLOOKUP(I158,'[3]Historical Prices'!$M$141:$N$3512,2,FALSE)</f>
        <v>39.9</v>
      </c>
      <c r="H158">
        <f>VLOOKUP($A158,Price_Reference!$A$1:$E$758,5,FALSE)</f>
        <v>12.99</v>
      </c>
      <c r="I158" s="2" t="str">
        <f t="shared" si="4"/>
        <v>11/16/2021</v>
      </c>
    </row>
    <row r="159" spans="1:9" x14ac:dyDescent="0.25">
      <c r="A159" s="2">
        <f t="shared" si="5"/>
        <v>44517</v>
      </c>
      <c r="B159">
        <f>VLOOKUP(I159,'[3]Historical Prices'!$E$545:$F$3512,2,FALSE)</f>
        <v>38</v>
      </c>
      <c r="C159">
        <f>VLOOKUP(I159,'[3]Historical Prices'!$I$186:$J$3512,2,FALSE)</f>
        <v>65.099999999999994</v>
      </c>
      <c r="D159">
        <f>VLOOKUP($A159,Price_Reference!$A$1:$C$758,2,FALSE)</f>
        <v>67.16</v>
      </c>
      <c r="E159">
        <f>VLOOKUP($A159,Price_Reference!$A$1:$C$758,3,FALSE)</f>
        <v>60.26</v>
      </c>
      <c r="F159">
        <f>VLOOKUP($A159,Price_Reference!$A$1:$D$758,4,FALSE)</f>
        <v>35.520000000000003</v>
      </c>
      <c r="G159">
        <f>VLOOKUP(I159,'[3]Historical Prices'!$M$141:$N$3512,2,FALSE)</f>
        <v>41</v>
      </c>
      <c r="H159">
        <f>VLOOKUP($A159,Price_Reference!$A$1:$E$758,5,FALSE)</f>
        <v>13.1</v>
      </c>
      <c r="I159" s="2" t="str">
        <f t="shared" si="4"/>
        <v>11/17/2021</v>
      </c>
    </row>
    <row r="160" spans="1:9" x14ac:dyDescent="0.25">
      <c r="A160" s="2">
        <f t="shared" si="5"/>
        <v>44518</v>
      </c>
      <c r="B160">
        <f>VLOOKUP(I160,'[3]Historical Prices'!$E$545:$F$3512,2,FALSE)</f>
        <v>39.25</v>
      </c>
      <c r="C160">
        <f>VLOOKUP(I160,'[3]Historical Prices'!$I$186:$J$3512,2,FALSE)</f>
        <v>64.900000000000006</v>
      </c>
      <c r="D160">
        <f>VLOOKUP($A160,Price_Reference!$A$1:$C$758,2,FALSE)</f>
        <v>69.099999999999994</v>
      </c>
      <c r="E160">
        <f>VLOOKUP($A160,Price_Reference!$A$1:$C$758,3,FALSE)</f>
        <v>62.45</v>
      </c>
      <c r="F160">
        <f>VLOOKUP($A160,Price_Reference!$A$1:$D$758,4,FALSE)</f>
        <v>36.14</v>
      </c>
      <c r="G160">
        <f>VLOOKUP(I160,'[3]Historical Prices'!$M$141:$N$3512,2,FALSE)</f>
        <v>41.5</v>
      </c>
      <c r="H160">
        <f>VLOOKUP($A160,Price_Reference!$A$1:$E$758,5,FALSE)</f>
        <v>13.24</v>
      </c>
      <c r="I160" s="2" t="str">
        <f t="shared" si="4"/>
        <v>11/18/2021</v>
      </c>
    </row>
    <row r="161" spans="1:9" x14ac:dyDescent="0.25">
      <c r="A161" s="2">
        <f t="shared" si="5"/>
        <v>44519</v>
      </c>
      <c r="B161">
        <f>VLOOKUP(I161,'[3]Historical Prices'!$E$545:$F$3512,2,FALSE)</f>
        <v>39.25</v>
      </c>
      <c r="C161">
        <f>VLOOKUP(I161,'[3]Historical Prices'!$I$186:$J$3512,2,FALSE)</f>
        <v>64.900000000000006</v>
      </c>
      <c r="D161">
        <f>VLOOKUP($A161,Price_Reference!$A$1:$C$758,2,FALSE)</f>
        <v>69.36</v>
      </c>
      <c r="E161">
        <f>VLOOKUP($A161,Price_Reference!$A$1:$C$758,3,FALSE)</f>
        <v>63.44</v>
      </c>
      <c r="F161">
        <f>VLOOKUP($A161,Price_Reference!$A$1:$D$758,4,FALSE)</f>
        <v>35.770000000000003</v>
      </c>
      <c r="G161">
        <f>VLOOKUP(I161,'[3]Historical Prices'!$M$141:$N$3512,2,FALSE)</f>
        <v>41.5</v>
      </c>
      <c r="H161">
        <f>VLOOKUP($A161,Price_Reference!$A$1:$E$758,5,FALSE)</f>
        <v>13.38</v>
      </c>
      <c r="I161" s="2" t="str">
        <f t="shared" si="4"/>
        <v>11/19/2021</v>
      </c>
    </row>
    <row r="162" spans="1:9" x14ac:dyDescent="0.25">
      <c r="A162" s="2">
        <f t="shared" si="5"/>
        <v>44522</v>
      </c>
      <c r="B162">
        <f>VLOOKUP(I162,'[3]Historical Prices'!$E$545:$F$3512,2,FALSE)</f>
        <v>39.25</v>
      </c>
      <c r="C162">
        <f>VLOOKUP(I162,'[3]Historical Prices'!$I$186:$J$3512,2,FALSE)</f>
        <v>64.8</v>
      </c>
      <c r="D162">
        <f>VLOOKUP($A162,Price_Reference!$A$1:$C$758,2,FALSE)</f>
        <v>69.91</v>
      </c>
      <c r="E162">
        <f>VLOOKUP($A162,Price_Reference!$A$1:$C$758,3,FALSE)</f>
        <v>65.25</v>
      </c>
      <c r="F162">
        <f>VLOOKUP($A162,Price_Reference!$A$1:$D$758,4,FALSE)</f>
        <v>35.74</v>
      </c>
      <c r="G162">
        <f>VLOOKUP(I162,'[3]Historical Prices'!$M$141:$N$3512,2,FALSE)</f>
        <v>41.5</v>
      </c>
      <c r="H162">
        <f>VLOOKUP($A162,Price_Reference!$A$1:$E$758,5,FALSE)</f>
        <v>13.4</v>
      </c>
      <c r="I162" s="2" t="str">
        <f t="shared" si="4"/>
        <v>11/22/2021</v>
      </c>
    </row>
    <row r="163" spans="1:9" x14ac:dyDescent="0.25">
      <c r="A163" s="2">
        <f t="shared" si="5"/>
        <v>44523</v>
      </c>
      <c r="B163">
        <f>VLOOKUP(I163,'[3]Historical Prices'!$E$545:$F$3512,2,FALSE)</f>
        <v>39.25</v>
      </c>
      <c r="C163">
        <f>VLOOKUP(I163,'[3]Historical Prices'!$I$186:$J$3512,2,FALSE)</f>
        <v>64.900000000000006</v>
      </c>
      <c r="D163">
        <f>VLOOKUP($A163,Price_Reference!$A$1:$C$758,2,FALSE)</f>
        <v>69.17</v>
      </c>
      <c r="E163">
        <f>VLOOKUP($A163,Price_Reference!$A$1:$C$758,3,FALSE)</f>
        <v>66.75</v>
      </c>
      <c r="F163">
        <f>VLOOKUP($A163,Price_Reference!$A$1:$D$758,4,FALSE)</f>
        <v>35.270000000000003</v>
      </c>
      <c r="G163">
        <f>VLOOKUP(I163,'[3]Historical Prices'!$M$141:$N$3512,2,FALSE)</f>
        <v>41.5</v>
      </c>
      <c r="H163">
        <f>VLOOKUP($A163,Price_Reference!$A$1:$E$758,5,FALSE)</f>
        <v>13.33</v>
      </c>
      <c r="I163" s="2" t="str">
        <f t="shared" si="4"/>
        <v>11/23/2021</v>
      </c>
    </row>
    <row r="164" spans="1:9" x14ac:dyDescent="0.25">
      <c r="A164" s="2">
        <f t="shared" si="5"/>
        <v>44524</v>
      </c>
      <c r="B164">
        <f>VLOOKUP(I164,'[3]Historical Prices'!$E$545:$F$3512,2,FALSE)</f>
        <v>40</v>
      </c>
      <c r="C164">
        <f>VLOOKUP(I164,'[3]Historical Prices'!$I$186:$J$3512,2,FALSE)</f>
        <v>64.900000000000006</v>
      </c>
      <c r="D164">
        <f>VLOOKUP($A164,Price_Reference!$A$1:$C$758,2,FALSE)</f>
        <v>72.91</v>
      </c>
      <c r="E164">
        <f>VLOOKUP($A164,Price_Reference!$A$1:$C$758,3,FALSE)</f>
        <v>68.849999999999994</v>
      </c>
      <c r="F164">
        <f>VLOOKUP($A164,Price_Reference!$A$1:$D$758,4,FALSE)</f>
        <v>31.97</v>
      </c>
      <c r="G164">
        <f>VLOOKUP(I164,'[3]Historical Prices'!$M$141:$N$3512,2,FALSE)</f>
        <v>41.8</v>
      </c>
      <c r="H164">
        <f>VLOOKUP($A164,Price_Reference!$A$1:$E$758,5,FALSE)</f>
        <v>13.01</v>
      </c>
      <c r="I164" s="2" t="str">
        <f t="shared" si="4"/>
        <v>11/24/2021</v>
      </c>
    </row>
    <row r="165" spans="1:9" x14ac:dyDescent="0.25">
      <c r="A165" s="2">
        <f t="shared" si="5"/>
        <v>44525</v>
      </c>
      <c r="B165">
        <f>VLOOKUP(I165,'[3]Historical Prices'!$E$545:$F$3512,2,FALSE)</f>
        <v>40.25</v>
      </c>
      <c r="C165">
        <f>VLOOKUP(I165,'[3]Historical Prices'!$I$186:$J$3512,2,FALSE)</f>
        <v>64.95</v>
      </c>
      <c r="D165">
        <f>VLOOKUP($A165,Price_Reference!$A$1:$C$758,2,FALSE)</f>
        <v>74.459999999999994</v>
      </c>
      <c r="E165">
        <f>VLOOKUP($A165,Price_Reference!$A$1:$C$758,3,FALSE)</f>
        <v>70.439989999999995</v>
      </c>
      <c r="F165">
        <v>31.97</v>
      </c>
      <c r="G165">
        <f>VLOOKUP(I165,'[3]Historical Prices'!$M$141:$N$3512,2,FALSE)</f>
        <v>41.8</v>
      </c>
      <c r="H165">
        <v>13.01</v>
      </c>
      <c r="I165" s="2" t="str">
        <f t="shared" si="4"/>
        <v>11/25/2021</v>
      </c>
    </row>
    <row r="166" spans="1:9" x14ac:dyDescent="0.25">
      <c r="A166" s="2">
        <f t="shared" si="5"/>
        <v>44526</v>
      </c>
      <c r="B166">
        <f>VLOOKUP(I166,'[3]Historical Prices'!$E$545:$F$3512,2,FALSE)</f>
        <v>40.75</v>
      </c>
      <c r="C166">
        <f>VLOOKUP(I166,'[3]Historical Prices'!$I$186:$J$3512,2,FALSE)</f>
        <v>64.900000000000006</v>
      </c>
      <c r="D166">
        <f>VLOOKUP($A166,Price_Reference!$A$1:$C$758,2,FALSE)</f>
        <v>72.78</v>
      </c>
      <c r="E166">
        <f>VLOOKUP($A166,Price_Reference!$A$1:$C$758,3,FALSE)</f>
        <v>69.25</v>
      </c>
      <c r="F166">
        <f>VLOOKUP($A166,Price_Reference!$A$1:$D$758,4,FALSE)</f>
        <v>32.5</v>
      </c>
      <c r="G166">
        <f>VLOOKUP(I166,'[3]Historical Prices'!$M$141:$N$3512,2,FALSE)</f>
        <v>42</v>
      </c>
      <c r="H166">
        <f>VLOOKUP($A166,Price_Reference!$A$1:$E$758,5,FALSE)</f>
        <v>13.03</v>
      </c>
      <c r="I166" s="2" t="str">
        <f t="shared" si="4"/>
        <v>11/26/2021</v>
      </c>
    </row>
    <row r="167" spans="1:9" x14ac:dyDescent="0.25">
      <c r="A167" s="2">
        <f t="shared" si="5"/>
        <v>44529</v>
      </c>
      <c r="B167">
        <f>VLOOKUP(I167,'[3]Historical Prices'!$E$545:$F$3512,2,FALSE)</f>
        <v>40.75</v>
      </c>
      <c r="C167">
        <f>VLOOKUP(I167,'[3]Historical Prices'!$I$186:$J$3512,2,FALSE)</f>
        <v>65</v>
      </c>
      <c r="D167">
        <f>VLOOKUP($A167,Price_Reference!$A$1:$C$758,2,FALSE)</f>
        <v>74.209999999999994</v>
      </c>
      <c r="E167">
        <f>VLOOKUP($A167,Price_Reference!$A$1:$C$758,3,FALSE)</f>
        <v>69.75</v>
      </c>
      <c r="F167">
        <f>VLOOKUP($A167,Price_Reference!$A$1:$D$758,4,FALSE)</f>
        <v>33.5</v>
      </c>
      <c r="G167">
        <f>VLOOKUP(I167,'[3]Historical Prices'!$M$141:$N$3512,2,FALSE)</f>
        <v>41.7</v>
      </c>
      <c r="H167">
        <f>VLOOKUP($A167,Price_Reference!$A$1:$E$758,5,FALSE)</f>
        <v>13.05</v>
      </c>
      <c r="I167" s="2" t="str">
        <f t="shared" si="4"/>
        <v>11/29/2021</v>
      </c>
    </row>
    <row r="168" spans="1:9" x14ac:dyDescent="0.25">
      <c r="A168" s="2">
        <f t="shared" si="5"/>
        <v>44530</v>
      </c>
      <c r="B168">
        <f>VLOOKUP(I168,'[3]Historical Prices'!$E$545:$F$3512,2,FALSE)</f>
        <v>41.5</v>
      </c>
      <c r="C168">
        <f>VLOOKUP(I168,'[3]Historical Prices'!$I$186:$J$3512,2,FALSE)</f>
        <v>65</v>
      </c>
      <c r="D168">
        <f>VLOOKUP($A168,Price_Reference!$A$1:$C$758,2,FALSE)</f>
        <v>75.37</v>
      </c>
      <c r="E168">
        <f>VLOOKUP($A168,Price_Reference!$A$1:$C$758,3,FALSE)</f>
        <v>73.02</v>
      </c>
      <c r="F168">
        <f>VLOOKUP($A168,Price_Reference!$A$1:$D$758,4,FALSE)</f>
        <v>32.69</v>
      </c>
      <c r="G168">
        <f>VLOOKUP(I168,'[3]Historical Prices'!$M$141:$N$3512,2,FALSE)</f>
        <v>41.95</v>
      </c>
      <c r="H168">
        <f>VLOOKUP($A168,Price_Reference!$A$1:$E$758,5,FALSE)</f>
        <v>12.9</v>
      </c>
      <c r="I168" s="2" t="str">
        <f t="shared" si="4"/>
        <v>11/30/2021</v>
      </c>
    </row>
    <row r="169" spans="1:9" x14ac:dyDescent="0.25">
      <c r="A169" s="2">
        <f t="shared" si="5"/>
        <v>44531</v>
      </c>
      <c r="B169">
        <f>VLOOKUP(I169,'[3]Historical Prices'!$E$545:$F$3512,2,FALSE)</f>
        <v>41.5</v>
      </c>
      <c r="C169">
        <f>VLOOKUP(I169,'[3]Historical Prices'!$I$186:$J$3512,2,FALSE)</f>
        <v>68.5</v>
      </c>
      <c r="D169">
        <f>VLOOKUP($A169,Price_Reference!$A$1:$C$758,2,FALSE)</f>
        <v>76.81</v>
      </c>
      <c r="E169">
        <f>VLOOKUP($A169,Price_Reference!$A$1:$C$758,3,FALSE)</f>
        <v>68.42</v>
      </c>
      <c r="F169">
        <f>VLOOKUP($A169,Price_Reference!$A$1:$D$758,4,FALSE)</f>
        <v>31.86</v>
      </c>
      <c r="G169">
        <f>VLOOKUP(I169,'[3]Historical Prices'!$M$141:$N$3512,2,FALSE)</f>
        <v>42</v>
      </c>
      <c r="H169">
        <f>VLOOKUP($A169,Price_Reference!$A$1:$E$758,5,FALSE)</f>
        <v>12.74</v>
      </c>
      <c r="I169" s="2" t="str">
        <f t="shared" si="4"/>
        <v>12/01/2021</v>
      </c>
    </row>
    <row r="170" spans="1:9" x14ac:dyDescent="0.25">
      <c r="A170" s="2">
        <f t="shared" si="5"/>
        <v>44532</v>
      </c>
      <c r="B170">
        <f>VLOOKUP(I170,'[3]Historical Prices'!$E$545:$F$3512,2,FALSE)</f>
        <v>41.5</v>
      </c>
      <c r="C170">
        <f>VLOOKUP(I170,'[3]Historical Prices'!$I$186:$J$3512,2,FALSE)</f>
        <v>68.400000000000006</v>
      </c>
      <c r="D170">
        <f>VLOOKUP($A170,Price_Reference!$A$1:$C$758,2,FALSE)</f>
        <v>79.86</v>
      </c>
      <c r="E170">
        <f>VLOOKUP($A170,Price_Reference!$A$1:$C$758,3,FALSE)</f>
        <v>68.81</v>
      </c>
      <c r="F170">
        <f>VLOOKUP($A170,Price_Reference!$A$1:$D$758,4,FALSE)</f>
        <v>28.62</v>
      </c>
      <c r="G170">
        <f>VLOOKUP(I170,'[3]Historical Prices'!$M$141:$N$3512,2,FALSE)</f>
        <v>42</v>
      </c>
      <c r="H170">
        <f>VLOOKUP($A170,Price_Reference!$A$1:$E$758,5,FALSE)</f>
        <v>12.9</v>
      </c>
      <c r="I170" s="2" t="str">
        <f t="shared" si="4"/>
        <v>12/02/2021</v>
      </c>
    </row>
    <row r="171" spans="1:9" x14ac:dyDescent="0.25">
      <c r="A171" s="2">
        <f t="shared" si="5"/>
        <v>44533</v>
      </c>
      <c r="B171">
        <f>VLOOKUP(I171,'[3]Historical Prices'!$E$545:$F$3512,2,FALSE)</f>
        <v>41.5</v>
      </c>
      <c r="C171">
        <f>VLOOKUP(I171,'[3]Historical Prices'!$I$186:$J$3512,2,FALSE)</f>
        <v>68.3</v>
      </c>
      <c r="D171">
        <f>VLOOKUP($A171,Price_Reference!$A$1:$C$758,2,FALSE)</f>
        <v>78.25</v>
      </c>
      <c r="E171">
        <f>VLOOKUP($A171,Price_Reference!$A$1:$C$758,3,FALSE)</f>
        <v>69</v>
      </c>
      <c r="F171">
        <f>VLOOKUP($A171,Price_Reference!$A$1:$D$758,4,FALSE)</f>
        <v>29.13</v>
      </c>
      <c r="G171">
        <f>VLOOKUP(I171,'[3]Historical Prices'!$M$141:$N$3512,2,FALSE)</f>
        <v>41.9</v>
      </c>
      <c r="H171">
        <f>VLOOKUP($A171,Price_Reference!$A$1:$E$758,5,FALSE)</f>
        <v>13.42</v>
      </c>
      <c r="I171" s="2" t="str">
        <f t="shared" si="4"/>
        <v>12/03/2021</v>
      </c>
    </row>
    <row r="172" spans="1:9" x14ac:dyDescent="0.25">
      <c r="A172" s="2">
        <f t="shared" si="5"/>
        <v>44536</v>
      </c>
      <c r="B172">
        <f>VLOOKUP(I172,'[3]Historical Prices'!$E$545:$F$3512,2,FALSE)</f>
        <v>41.5</v>
      </c>
      <c r="C172">
        <f>VLOOKUP(I172,'[3]Historical Prices'!$I$186:$J$3512,2,FALSE)</f>
        <v>68.25</v>
      </c>
      <c r="D172">
        <f>VLOOKUP($A172,Price_Reference!$A$1:$C$758,2,FALSE)</f>
        <v>81.25</v>
      </c>
      <c r="E172">
        <f>VLOOKUP($A172,Price_Reference!$A$1:$C$758,3,FALSE)</f>
        <v>70.27</v>
      </c>
      <c r="F172">
        <f>VLOOKUP($A172,Price_Reference!$A$1:$D$758,4,FALSE)</f>
        <v>30.25</v>
      </c>
      <c r="G172">
        <f>VLOOKUP(I172,'[3]Historical Prices'!$M$141:$N$3512,2,FALSE)</f>
        <v>42.1</v>
      </c>
      <c r="H172">
        <f>VLOOKUP($A172,Price_Reference!$A$1:$E$758,5,FALSE)</f>
        <v>13.59</v>
      </c>
      <c r="I172" s="2" t="str">
        <f t="shared" si="4"/>
        <v>12/06/2021</v>
      </c>
    </row>
    <row r="173" spans="1:9" x14ac:dyDescent="0.25">
      <c r="A173" s="2">
        <f t="shared" si="5"/>
        <v>44537</v>
      </c>
      <c r="B173">
        <f>VLOOKUP(I173,'[3]Historical Prices'!$E$545:$F$3512,2,FALSE)</f>
        <v>41.5</v>
      </c>
      <c r="C173">
        <f>VLOOKUP(I173,'[3]Historical Prices'!$I$186:$J$3512,2,FALSE)</f>
        <v>68.400000000000006</v>
      </c>
      <c r="D173">
        <f>VLOOKUP($A173,Price_Reference!$A$1:$C$758,2,FALSE)</f>
        <v>84.91</v>
      </c>
      <c r="E173">
        <f>VLOOKUP($A173,Price_Reference!$A$1:$C$758,3,FALSE)</f>
        <v>71.189989999999995</v>
      </c>
      <c r="F173">
        <f>VLOOKUP($A173,Price_Reference!$A$1:$D$758,4,FALSE)</f>
        <v>31.61</v>
      </c>
      <c r="G173">
        <f>VLOOKUP(I173,'[3]Historical Prices'!$M$141:$N$3512,2,FALSE)</f>
        <v>43</v>
      </c>
      <c r="H173">
        <f>VLOOKUP($A173,Price_Reference!$A$1:$E$758,5,FALSE)</f>
        <v>13.95</v>
      </c>
      <c r="I173" s="2" t="str">
        <f t="shared" si="4"/>
        <v>12/07/2021</v>
      </c>
    </row>
    <row r="174" spans="1:9" x14ac:dyDescent="0.25">
      <c r="A174" s="2">
        <f t="shared" si="5"/>
        <v>44538</v>
      </c>
      <c r="B174">
        <f>VLOOKUP(I174,'[3]Historical Prices'!$E$545:$F$3512,2,FALSE)</f>
        <v>42.2</v>
      </c>
      <c r="C174">
        <f>VLOOKUP(I174,'[3]Historical Prices'!$I$186:$J$3512,2,FALSE)</f>
        <v>68.150000000000006</v>
      </c>
      <c r="D174">
        <f>VLOOKUP($A174,Price_Reference!$A$1:$C$758,2,FALSE)</f>
        <v>88.88</v>
      </c>
      <c r="E174">
        <f>VLOOKUP($A174,Price_Reference!$A$1:$C$758,3,FALSE)</f>
        <v>74.439989999999995</v>
      </c>
      <c r="F174">
        <f>VLOOKUP($A174,Price_Reference!$A$1:$D$758,4,FALSE)</f>
        <v>33.14</v>
      </c>
      <c r="G174">
        <f>VLOOKUP(I174,'[3]Historical Prices'!$M$141:$N$3512,2,FALSE)</f>
        <v>43.75</v>
      </c>
      <c r="H174">
        <f>VLOOKUP($A174,Price_Reference!$A$1:$E$758,5,FALSE)</f>
        <v>13.62</v>
      </c>
      <c r="I174" s="2" t="str">
        <f t="shared" si="4"/>
        <v>12/08/2021</v>
      </c>
    </row>
    <row r="175" spans="1:9" x14ac:dyDescent="0.25">
      <c r="A175" s="2">
        <f t="shared" si="5"/>
        <v>44539</v>
      </c>
      <c r="B175">
        <f>VLOOKUP(I175,'[3]Historical Prices'!$E$545:$F$3512,2,FALSE)</f>
        <v>42.75</v>
      </c>
      <c r="C175">
        <f>VLOOKUP(I175,'[3]Historical Prices'!$I$186:$J$3512,2,FALSE)</f>
        <v>68.150000000000006</v>
      </c>
      <c r="D175">
        <f>VLOOKUP($A175,Price_Reference!$A$1:$C$758,2,FALSE)</f>
        <v>80.2</v>
      </c>
      <c r="E175">
        <f>VLOOKUP($A175,Price_Reference!$A$1:$C$758,3,FALSE)</f>
        <v>72.86</v>
      </c>
      <c r="F175">
        <f>VLOOKUP($A175,Price_Reference!$A$1:$D$758,4,FALSE)</f>
        <v>32.43</v>
      </c>
      <c r="G175">
        <f>VLOOKUP(I175,'[3]Historical Prices'!$M$141:$N$3512,2,FALSE)</f>
        <v>44.25</v>
      </c>
      <c r="H175">
        <f>VLOOKUP($A175,Price_Reference!$A$1:$E$758,5,FALSE)</f>
        <v>13.1</v>
      </c>
      <c r="I175" s="2" t="str">
        <f t="shared" si="4"/>
        <v>12/09/2021</v>
      </c>
    </row>
    <row r="176" spans="1:9" x14ac:dyDescent="0.25">
      <c r="A176" s="2">
        <f t="shared" si="5"/>
        <v>44540</v>
      </c>
      <c r="B176">
        <f>VLOOKUP(I176,'[3]Historical Prices'!$E$545:$F$3512,2,FALSE)</f>
        <v>42.75</v>
      </c>
      <c r="C176">
        <f>VLOOKUP(I176,'[3]Historical Prices'!$I$186:$J$3512,2,FALSE)</f>
        <v>68.099999999999994</v>
      </c>
      <c r="D176">
        <f>VLOOKUP($A176,Price_Reference!$A$1:$C$758,2,FALSE)</f>
        <v>83.73</v>
      </c>
      <c r="E176">
        <f>VLOOKUP($A176,Price_Reference!$A$1:$C$758,3,FALSE)</f>
        <v>73.14</v>
      </c>
      <c r="F176">
        <f>VLOOKUP($A176,Price_Reference!$A$1:$D$758,4,FALSE)</f>
        <v>32.18</v>
      </c>
      <c r="G176">
        <f>VLOOKUP(I176,'[3]Historical Prices'!$M$141:$N$3512,2,FALSE)</f>
        <v>44.1</v>
      </c>
      <c r="H176">
        <f>VLOOKUP($A176,Price_Reference!$A$1:$E$758,5,FALSE)</f>
        <v>13.57</v>
      </c>
      <c r="I176" s="2" t="str">
        <f t="shared" si="4"/>
        <v>12/10/2021</v>
      </c>
    </row>
    <row r="177" spans="1:9" x14ac:dyDescent="0.25">
      <c r="A177" s="2">
        <f t="shared" si="5"/>
        <v>44543</v>
      </c>
      <c r="B177">
        <f>VLOOKUP(I177,'[3]Historical Prices'!$E$545:$F$3512,2,FALSE)</f>
        <v>44</v>
      </c>
      <c r="C177">
        <f>VLOOKUP(I177,'[3]Historical Prices'!$I$186:$J$3512,2,FALSE)</f>
        <v>68</v>
      </c>
      <c r="D177">
        <f>VLOOKUP($A177,Price_Reference!$A$1:$C$758,2,FALSE)</f>
        <v>82.12</v>
      </c>
      <c r="E177">
        <f>VLOOKUP($A177,Price_Reference!$A$1:$C$758,3,FALSE)</f>
        <v>73.319999999999993</v>
      </c>
      <c r="F177">
        <f>VLOOKUP($A177,Price_Reference!$A$1:$D$758,4,FALSE)</f>
        <v>31.2</v>
      </c>
      <c r="G177">
        <f>VLOOKUP(I177,'[3]Historical Prices'!$M$141:$N$3512,2,FALSE)</f>
        <v>44.1</v>
      </c>
      <c r="H177">
        <f>VLOOKUP($A177,Price_Reference!$A$1:$E$758,5,FALSE)</f>
        <v>13.66</v>
      </c>
      <c r="I177" s="2" t="str">
        <f t="shared" si="4"/>
        <v>12/13/2021</v>
      </c>
    </row>
    <row r="178" spans="1:9" x14ac:dyDescent="0.25">
      <c r="A178" s="2">
        <f t="shared" si="5"/>
        <v>44544</v>
      </c>
      <c r="B178">
        <f>VLOOKUP(I178,'[3]Historical Prices'!$E$545:$F$3512,2,FALSE)</f>
        <v>45.75</v>
      </c>
      <c r="C178">
        <f>VLOOKUP(I178,'[3]Historical Prices'!$I$186:$J$3512,2,FALSE)</f>
        <v>68.05</v>
      </c>
      <c r="D178">
        <f>VLOOKUP($A178,Price_Reference!$A$1:$C$758,2,FALSE)</f>
        <v>79.48</v>
      </c>
      <c r="E178">
        <f>VLOOKUP($A178,Price_Reference!$A$1:$C$758,3,FALSE)</f>
        <v>72.260000000000005</v>
      </c>
      <c r="F178">
        <f>VLOOKUP($A178,Price_Reference!$A$1:$D$758,4,FALSE)</f>
        <v>30.48</v>
      </c>
      <c r="G178">
        <f>VLOOKUP(I178,'[3]Historical Prices'!$M$141:$N$3512,2,FALSE)</f>
        <v>43.8</v>
      </c>
      <c r="H178">
        <f>VLOOKUP($A178,Price_Reference!$A$1:$E$758,5,FALSE)</f>
        <v>13.92</v>
      </c>
      <c r="I178" s="2" t="str">
        <f t="shared" si="4"/>
        <v>12/14/2021</v>
      </c>
    </row>
    <row r="179" spans="1:9" x14ac:dyDescent="0.25">
      <c r="A179" s="2">
        <f t="shared" si="5"/>
        <v>44545</v>
      </c>
      <c r="B179">
        <f>VLOOKUP(I179,'[3]Historical Prices'!$E$545:$F$3512,2,FALSE)</f>
        <v>45.75</v>
      </c>
      <c r="C179">
        <f>VLOOKUP(I179,'[3]Historical Prices'!$I$186:$J$3512,2,FALSE)</f>
        <v>68.150000000000006</v>
      </c>
      <c r="D179">
        <f>VLOOKUP($A179,Price_Reference!$A$1:$C$758,2,FALSE)</f>
        <v>80.5</v>
      </c>
      <c r="E179">
        <f>VLOOKUP($A179,Price_Reference!$A$1:$C$758,3,FALSE)</f>
        <v>74.23</v>
      </c>
      <c r="F179">
        <f>VLOOKUP($A179,Price_Reference!$A$1:$D$758,4,FALSE)</f>
        <v>31.29</v>
      </c>
      <c r="G179">
        <f>VLOOKUP(I179,'[3]Historical Prices'!$M$141:$N$3512,2,FALSE)</f>
        <v>43.4</v>
      </c>
      <c r="H179">
        <f>VLOOKUP($A179,Price_Reference!$A$1:$E$758,5,FALSE)</f>
        <v>13.95</v>
      </c>
      <c r="I179" s="2" t="str">
        <f t="shared" si="4"/>
        <v>12/15/2021</v>
      </c>
    </row>
    <row r="180" spans="1:9" x14ac:dyDescent="0.25">
      <c r="A180" s="2">
        <f t="shared" si="5"/>
        <v>44546</v>
      </c>
      <c r="B180">
        <f>VLOOKUP(I180,'[3]Historical Prices'!$E$545:$F$3512,2,FALSE)</f>
        <v>47</v>
      </c>
      <c r="C180">
        <f>VLOOKUP(I180,'[3]Historical Prices'!$I$186:$J$3512,2,FALSE)</f>
        <v>68.150000000000006</v>
      </c>
      <c r="D180">
        <f>VLOOKUP($A180,Price_Reference!$A$1:$C$758,2,FALSE)</f>
        <v>84.77</v>
      </c>
      <c r="E180">
        <f>VLOOKUP($A180,Price_Reference!$A$1:$C$758,3,FALSE)</f>
        <v>79.2</v>
      </c>
      <c r="F180">
        <f>VLOOKUP($A180,Price_Reference!$A$1:$D$758,4,FALSE)</f>
        <v>31.08</v>
      </c>
      <c r="G180">
        <f>VLOOKUP(I180,'[3]Historical Prices'!$M$141:$N$3512,2,FALSE)</f>
        <v>42.85</v>
      </c>
      <c r="H180">
        <f>VLOOKUP($A180,Price_Reference!$A$1:$E$758,5,FALSE)</f>
        <v>13.85</v>
      </c>
      <c r="I180" s="2" t="str">
        <f t="shared" si="4"/>
        <v>12/16/2021</v>
      </c>
    </row>
    <row r="181" spans="1:9" x14ac:dyDescent="0.25">
      <c r="A181" s="2">
        <f t="shared" si="5"/>
        <v>44547</v>
      </c>
      <c r="B181">
        <f>VLOOKUP(I181,'[3]Historical Prices'!$E$545:$F$3512,2,FALSE)</f>
        <v>47.75</v>
      </c>
      <c r="C181">
        <f>VLOOKUP(I181,'[3]Historical Prices'!$I$186:$J$3512,2,FALSE)</f>
        <v>68.17</v>
      </c>
      <c r="D181">
        <f>VLOOKUP($A181,Price_Reference!$A$1:$C$758,2,FALSE)</f>
        <v>73.28</v>
      </c>
      <c r="E181">
        <f>VLOOKUP($A181,Price_Reference!$A$1:$C$758,3,FALSE)</f>
        <v>76.03</v>
      </c>
      <c r="F181">
        <f>VLOOKUP($A181,Price_Reference!$A$1:$D$758,4,FALSE)</f>
        <v>30.4</v>
      </c>
      <c r="G181">
        <f>VLOOKUP(I181,'[3]Historical Prices'!$M$141:$N$3512,2,FALSE)</f>
        <v>42</v>
      </c>
      <c r="H181">
        <f>VLOOKUP($A181,Price_Reference!$A$1:$E$758,5,FALSE)</f>
        <v>13.76</v>
      </c>
      <c r="I181" s="2" t="str">
        <f t="shared" si="4"/>
        <v>12/17/2021</v>
      </c>
    </row>
    <row r="182" spans="1:9" x14ac:dyDescent="0.25">
      <c r="A182" s="2">
        <f t="shared" si="5"/>
        <v>44550</v>
      </c>
      <c r="B182">
        <f>VLOOKUP(I182,'[3]Historical Prices'!$E$545:$F$3512,2,FALSE)</f>
        <v>48.5</v>
      </c>
      <c r="C182">
        <f>VLOOKUP(I182,'[3]Historical Prices'!$I$186:$J$3512,2,FALSE)</f>
        <v>68.5</v>
      </c>
      <c r="D182">
        <f>VLOOKUP($A182,Price_Reference!$A$1:$C$758,2,FALSE)</f>
        <v>79.38</v>
      </c>
      <c r="E182">
        <f>VLOOKUP($A182,Price_Reference!$A$1:$C$758,3,FALSE)</f>
        <v>76.75</v>
      </c>
      <c r="F182">
        <f>VLOOKUP($A182,Price_Reference!$A$1:$D$758,4,FALSE)</f>
        <v>30.45</v>
      </c>
      <c r="G182">
        <f>VLOOKUP(I182,'[3]Historical Prices'!$M$141:$N$3512,2,FALSE)</f>
        <v>42.4</v>
      </c>
      <c r="H182">
        <f>VLOOKUP($A182,Price_Reference!$A$1:$E$758,5,FALSE)</f>
        <v>13.75</v>
      </c>
      <c r="I182" s="2" t="str">
        <f t="shared" si="4"/>
        <v>12/20/2021</v>
      </c>
    </row>
    <row r="183" spans="1:9" x14ac:dyDescent="0.25">
      <c r="A183" s="2">
        <f t="shared" si="5"/>
        <v>44551</v>
      </c>
      <c r="B183">
        <f>VLOOKUP(I183,'[3]Historical Prices'!$E$545:$F$3512,2,FALSE)</f>
        <v>49</v>
      </c>
      <c r="C183">
        <f>VLOOKUP(I183,'[3]Historical Prices'!$I$186:$J$3512,2,FALSE)</f>
        <v>68.5</v>
      </c>
      <c r="D183">
        <f>VLOOKUP($A183,Price_Reference!$A$1:$C$758,2,FALSE)</f>
        <v>80.489999999999995</v>
      </c>
      <c r="E183">
        <f>VLOOKUP($A183,Price_Reference!$A$1:$C$758,3,FALSE)</f>
        <v>78.189989999999995</v>
      </c>
      <c r="F183">
        <f>VLOOKUP($A183,Price_Reference!$A$1:$D$758,4,FALSE)</f>
        <v>31.01</v>
      </c>
      <c r="G183">
        <f>VLOOKUP(I183,'[3]Historical Prices'!$M$141:$N$3512,2,FALSE)</f>
        <v>42.6</v>
      </c>
      <c r="H183">
        <f>VLOOKUP($A183,Price_Reference!$A$1:$E$758,5,FALSE)</f>
        <v>13.76</v>
      </c>
      <c r="I183" s="2" t="str">
        <f t="shared" si="4"/>
        <v>12/21/2021</v>
      </c>
    </row>
    <row r="184" spans="1:9" x14ac:dyDescent="0.25">
      <c r="A184" s="2">
        <f t="shared" si="5"/>
        <v>44552</v>
      </c>
      <c r="B184">
        <f>VLOOKUP(I184,'[3]Historical Prices'!$E$545:$F$3512,2,FALSE)</f>
        <v>49</v>
      </c>
      <c r="C184">
        <f>VLOOKUP(I184,'[3]Historical Prices'!$I$186:$J$3512,2,FALSE)</f>
        <v>68.5</v>
      </c>
      <c r="D184">
        <f>VLOOKUP($A184,Price_Reference!$A$1:$C$758,2,FALSE)</f>
        <v>76.37</v>
      </c>
      <c r="E184">
        <f>VLOOKUP($A184,Price_Reference!$A$1:$C$758,3,FALSE)</f>
        <v>76.47</v>
      </c>
      <c r="F184">
        <f>VLOOKUP($A184,Price_Reference!$A$1:$D$758,4,FALSE)</f>
        <v>31.6</v>
      </c>
      <c r="G184">
        <f>VLOOKUP(I184,'[3]Historical Prices'!$M$141:$N$3512,2,FALSE)</f>
        <v>42.6</v>
      </c>
      <c r="H184">
        <f>VLOOKUP($A184,Price_Reference!$A$1:$E$758,5,FALSE)</f>
        <v>13.75</v>
      </c>
      <c r="I184" s="2" t="str">
        <f t="shared" si="4"/>
        <v>12/22/2021</v>
      </c>
    </row>
    <row r="185" spans="1:9" x14ac:dyDescent="0.25">
      <c r="A185" s="2">
        <f t="shared" si="5"/>
        <v>44553</v>
      </c>
      <c r="B185">
        <f>VLOOKUP(I185,'[3]Historical Prices'!$E$545:$F$3512,2,FALSE)</f>
        <v>51</v>
      </c>
      <c r="C185">
        <f>VLOOKUP(I185,'[3]Historical Prices'!$I$186:$J$3512,2,FALSE)</f>
        <v>68.5</v>
      </c>
      <c r="D185">
        <f>VLOOKUP($A185,Price_Reference!$A$1:$C$758,2,FALSE)</f>
        <v>74.040000000000006</v>
      </c>
      <c r="E185">
        <f>VLOOKUP($A185,Price_Reference!$A$1:$C$758,3,FALSE)</f>
        <v>75.099999999999994</v>
      </c>
      <c r="F185">
        <v>31.18</v>
      </c>
      <c r="G185">
        <f>VLOOKUP(I185,'[3]Historical Prices'!$M$141:$N$3512,2,FALSE)</f>
        <v>43.25</v>
      </c>
      <c r="H185">
        <f>VLOOKUP($A185,Price_Reference!$A$1:$E$758,5,FALSE)</f>
        <v>13.72</v>
      </c>
      <c r="I185" s="2" t="str">
        <f t="shared" si="4"/>
        <v>12/23/2021</v>
      </c>
    </row>
    <row r="186" spans="1:9" x14ac:dyDescent="0.25">
      <c r="A186" s="2">
        <f t="shared" si="5"/>
        <v>44554</v>
      </c>
      <c r="B186">
        <f>VLOOKUP(I186,'[3]Historical Prices'!$E$545:$F$3512,2,FALSE)</f>
        <v>51</v>
      </c>
      <c r="C186">
        <f>VLOOKUP(I186,'[3]Historical Prices'!$I$186:$J$3512,2,FALSE)</f>
        <v>68.45</v>
      </c>
      <c r="D186">
        <f>VLOOKUP($A186,Price_Reference!$A$1:$C$758,2,FALSE)</f>
        <v>75.91</v>
      </c>
      <c r="E186">
        <f>VLOOKUP($A186,Price_Reference!$A$1:$C$758,3,FALSE)</f>
        <v>75</v>
      </c>
      <c r="F186">
        <f>VLOOKUP($A186,Price_Reference!$A$1:$D$758,4,FALSE)</f>
        <v>31.74</v>
      </c>
      <c r="G186">
        <f>VLOOKUP(I186,'[3]Historical Prices'!$M$141:$N$3512,2,FALSE)</f>
        <v>43.25</v>
      </c>
      <c r="H186">
        <f>VLOOKUP($A186,Price_Reference!$A$1:$E$758,5,FALSE)</f>
        <v>13.72</v>
      </c>
      <c r="I186" s="2" t="str">
        <f t="shared" si="4"/>
        <v>12/24/2021</v>
      </c>
    </row>
    <row r="187" spans="1:9" x14ac:dyDescent="0.25">
      <c r="A187" s="2">
        <f t="shared" si="5"/>
        <v>44557</v>
      </c>
      <c r="B187" t="e">
        <f>VLOOKUP(I187,'[3]Historical Prices'!$E$545:$F$3512,2,FALSE)</f>
        <v>#N/A</v>
      </c>
      <c r="C187" t="e">
        <f>VLOOKUP(I187,'[3]Historical Prices'!$I$186:$J$3512,2,FALSE)</f>
        <v>#N/A</v>
      </c>
      <c r="D187">
        <f>VLOOKUP($A187,Price_Reference!$A$1:$C$758,2,FALSE)</f>
        <v>76.55</v>
      </c>
      <c r="E187" t="e">
        <f>VLOOKUP($A187,Price_Reference!$A$1:$C$758,3,FALSE)</f>
        <v>#N/A</v>
      </c>
      <c r="F187">
        <f>VLOOKUP($A187,Price_Reference!$A$1:$D$758,4,FALSE)</f>
        <v>32.36</v>
      </c>
      <c r="G187" t="e">
        <f>VLOOKUP(I187,'[3]Historical Prices'!$M$141:$N$3512,2,FALSE)</f>
        <v>#N/A</v>
      </c>
      <c r="H187">
        <f>VLOOKUP($A187,Price_Reference!$A$1:$E$758,5,FALSE)</f>
        <v>13.72</v>
      </c>
      <c r="I187" s="2" t="str">
        <f t="shared" si="4"/>
        <v>12/27/2021</v>
      </c>
    </row>
    <row r="188" spans="1:9" x14ac:dyDescent="0.25">
      <c r="A188" s="2">
        <f t="shared" si="5"/>
        <v>44558</v>
      </c>
      <c r="B188" t="e">
        <f>VLOOKUP(I188,'[3]Historical Prices'!$E$545:$F$3512,2,FALSE)</f>
        <v>#N/A</v>
      </c>
      <c r="C188" t="e">
        <f>VLOOKUP(I188,'[3]Historical Prices'!$I$186:$J$3512,2,FALSE)</f>
        <v>#N/A</v>
      </c>
      <c r="D188">
        <f>VLOOKUP($A188,Price_Reference!$A$1:$C$758,2,FALSE)</f>
        <v>78.86</v>
      </c>
      <c r="E188">
        <f>VLOOKUP($A188,Price_Reference!$A$1:$C$758,3,FALSE)</f>
        <v>75</v>
      </c>
      <c r="F188">
        <f>VLOOKUP($A188,Price_Reference!$A$1:$D$758,4,FALSE)</f>
        <v>32.44</v>
      </c>
      <c r="G188" t="e">
        <f>VLOOKUP(I188,'[3]Historical Prices'!$M$141:$N$3512,2,FALSE)</f>
        <v>#N/A</v>
      </c>
      <c r="H188">
        <f>VLOOKUP($A188,Price_Reference!$A$1:$E$758,5,FALSE)</f>
        <v>13.7</v>
      </c>
      <c r="I188" s="2" t="str">
        <f t="shared" si="4"/>
        <v>12/28/2021</v>
      </c>
    </row>
    <row r="189" spans="1:9" x14ac:dyDescent="0.25">
      <c r="A189" s="2">
        <f t="shared" si="5"/>
        <v>44559</v>
      </c>
      <c r="B189">
        <f>VLOOKUP(I189,'[3]Historical Prices'!$E$545:$F$3512,2,FALSE)</f>
        <v>51</v>
      </c>
      <c r="C189">
        <f>VLOOKUP(I189,'[3]Historical Prices'!$I$186:$J$3512,2,FALSE)</f>
        <v>68.2</v>
      </c>
      <c r="D189">
        <f>VLOOKUP($A189,Price_Reference!$A$1:$C$758,2,FALSE)</f>
        <v>79.97</v>
      </c>
      <c r="E189">
        <f>VLOOKUP($A189,Price_Reference!$A$1:$C$758,3,FALSE)</f>
        <v>75</v>
      </c>
      <c r="F189">
        <f>VLOOKUP($A189,Price_Reference!$A$1:$D$758,4,FALSE)</f>
        <v>32.880000000000003</v>
      </c>
      <c r="G189">
        <f>VLOOKUP(I189,'[3]Historical Prices'!$M$141:$N$3512,2,FALSE)</f>
        <v>43.05</v>
      </c>
      <c r="H189">
        <f>VLOOKUP($A189,Price_Reference!$A$1:$E$758,5,FALSE)</f>
        <v>13.7</v>
      </c>
      <c r="I189" s="2" t="str">
        <f t="shared" si="4"/>
        <v>12/29/2021</v>
      </c>
    </row>
    <row r="190" spans="1:9" x14ac:dyDescent="0.25">
      <c r="A190" s="2">
        <f t="shared" si="5"/>
        <v>44560</v>
      </c>
      <c r="B190">
        <f>VLOOKUP(I190,'[3]Historical Prices'!$E$545:$F$3512,2,FALSE)</f>
        <v>51</v>
      </c>
      <c r="C190">
        <f>VLOOKUP(I190,'[3]Historical Prices'!$I$186:$J$3512,2,FALSE)</f>
        <v>68.150000000000006</v>
      </c>
      <c r="D190">
        <f>VLOOKUP($A190,Price_Reference!$A$1:$C$758,2,FALSE)</f>
        <v>79.77</v>
      </c>
      <c r="E190">
        <f>VLOOKUP($A190,Price_Reference!$A$1:$C$758,3,FALSE)</f>
        <v>74.5</v>
      </c>
      <c r="F190">
        <f>VLOOKUP($A190,Price_Reference!$A$1:$D$758,4,FALSE)</f>
        <v>33.11</v>
      </c>
      <c r="G190">
        <f>VLOOKUP(I190,'[3]Historical Prices'!$M$141:$N$3512,2,FALSE)</f>
        <v>43.25</v>
      </c>
      <c r="H190">
        <f>VLOOKUP($A190,Price_Reference!$A$1:$E$758,5,FALSE)</f>
        <v>13.79</v>
      </c>
      <c r="I190" s="2" t="str">
        <f t="shared" si="4"/>
        <v>12/30/2021</v>
      </c>
    </row>
    <row r="191" spans="1:9" x14ac:dyDescent="0.25">
      <c r="A191" s="2">
        <f t="shared" si="5"/>
        <v>44561</v>
      </c>
      <c r="B191" s="33">
        <v>51</v>
      </c>
      <c r="C191">
        <f>VLOOKUP(I191,'[3]Historical Prices'!$I$186:$J$3512,2,FALSE)</f>
        <v>68.2</v>
      </c>
      <c r="D191">
        <f>VLOOKUP($A191,Price_Reference!$A$1:$C$758,2,FALSE)</f>
        <v>80.22</v>
      </c>
      <c r="E191">
        <f>VLOOKUP($A191,Price_Reference!$A$1:$C$758,3,FALSE)</f>
        <v>73.8</v>
      </c>
      <c r="F191">
        <f>VLOOKUP($A191,Price_Reference!$A$1:$D$758,4,FALSE)</f>
        <v>33.520000000000003</v>
      </c>
      <c r="G191">
        <f>VLOOKUP(I191,'[3]Historical Prices'!$M$141:$N$3512,2,FALSE)</f>
        <v>43.25</v>
      </c>
      <c r="H191">
        <f>VLOOKUP($A191,Price_Reference!$A$1:$E$758,5,FALSE)</f>
        <v>13.71</v>
      </c>
      <c r="I191" s="2" t="str">
        <f t="shared" si="4"/>
        <v>12/31/2021</v>
      </c>
    </row>
    <row r="192" spans="1:9" x14ac:dyDescent="0.25">
      <c r="A192" s="2">
        <f t="shared" si="5"/>
        <v>44564</v>
      </c>
      <c r="B192" t="e">
        <f>VLOOKUP(I192,'[3]Historical Prices'!$E$545:$F$3512,2,FALSE)</f>
        <v>#N/A</v>
      </c>
      <c r="C192" t="e">
        <f>VLOOKUP(I192,'[3]Historical Prices'!$I$186:$J$3512,2,FALSE)</f>
        <v>#N/A</v>
      </c>
      <c r="D192">
        <f>VLOOKUP($A192,Price_Reference!$A$1:$C$758,2,FALSE)</f>
        <v>83.63</v>
      </c>
      <c r="E192" t="e">
        <f>VLOOKUP($A192,Price_Reference!$A$1:$C$758,3,FALSE)</f>
        <v>#N/A</v>
      </c>
      <c r="F192">
        <f>VLOOKUP($A192,Price_Reference!$A$1:$D$758,4,FALSE)</f>
        <v>34.57</v>
      </c>
      <c r="G192" t="e">
        <f>VLOOKUP(I192,'[3]Historical Prices'!$M$141:$N$3512,2,FALSE)</f>
        <v>#N/A</v>
      </c>
      <c r="H192">
        <f>VLOOKUP($A192,Price_Reference!$A$1:$E$758,5,FALSE)</f>
        <v>13.93</v>
      </c>
      <c r="I192" s="2" t="str">
        <f t="shared" si="4"/>
        <v>01/03/2022</v>
      </c>
    </row>
    <row r="193" spans="1:9" x14ac:dyDescent="0.25">
      <c r="A193" s="2">
        <f t="shared" si="5"/>
        <v>44565</v>
      </c>
      <c r="B193">
        <f>VLOOKUP(I193,'[3]Historical Prices'!$E$545:$F$3512,2,FALSE)</f>
        <v>51</v>
      </c>
      <c r="C193" s="33">
        <v>68.2</v>
      </c>
      <c r="D193">
        <f>VLOOKUP($A193,Price_Reference!$A$1:$C$758,2,FALSE)</f>
        <v>84.55</v>
      </c>
      <c r="E193">
        <f>VLOOKUP($A193,Price_Reference!$A$1:$C$758,3,FALSE)</f>
        <v>74.84</v>
      </c>
      <c r="F193">
        <f>VLOOKUP($A193,Price_Reference!$A$1:$D$758,4,FALSE)</f>
        <v>34.36</v>
      </c>
      <c r="G193">
        <f>VLOOKUP(I193,'[3]Historical Prices'!$M$141:$N$3512,2,FALSE)</f>
        <v>43.25</v>
      </c>
      <c r="H193">
        <f>VLOOKUP($A193,Price_Reference!$A$1:$E$758,5,FALSE)</f>
        <v>14</v>
      </c>
      <c r="I193" s="2" t="str">
        <f t="shared" si="4"/>
        <v>01/04/2022</v>
      </c>
    </row>
    <row r="194" spans="1:9" x14ac:dyDescent="0.25">
      <c r="A194" s="2">
        <f t="shared" si="5"/>
        <v>44566</v>
      </c>
      <c r="B194">
        <f>VLOOKUP(I194,'[3]Historical Prices'!$E$545:$F$3512,2,FALSE)</f>
        <v>51</v>
      </c>
      <c r="C194">
        <f>VLOOKUP(I194,'[3]Historical Prices'!$I$186:$J$3512,2,FALSE)</f>
        <v>68.25</v>
      </c>
      <c r="D194">
        <f>VLOOKUP($A194,Price_Reference!$A$1:$C$758,2,FALSE)</f>
        <v>87.24</v>
      </c>
      <c r="E194">
        <f>VLOOKUP($A194,Price_Reference!$A$1:$C$758,3,FALSE)</f>
        <v>76.14</v>
      </c>
      <c r="F194">
        <f>VLOOKUP($A194,Price_Reference!$A$1:$D$758,4,FALSE)</f>
        <v>34.340000000000003</v>
      </c>
      <c r="G194">
        <f>VLOOKUP(I194,'[3]Historical Prices'!$M$141:$N$3512,2,FALSE)</f>
        <v>43.75</v>
      </c>
      <c r="H194">
        <f>VLOOKUP($A194,Price_Reference!$A$1:$E$758,5,FALSE)</f>
        <v>14.25</v>
      </c>
      <c r="I194" s="2" t="str">
        <f t="shared" si="4"/>
        <v>01/05/2022</v>
      </c>
    </row>
    <row r="195" spans="1:9" x14ac:dyDescent="0.25">
      <c r="A195" s="2">
        <f t="shared" si="5"/>
        <v>44567</v>
      </c>
      <c r="B195">
        <f>VLOOKUP(I195,'[3]Historical Prices'!$E$545:$F$3512,2,FALSE)</f>
        <v>51</v>
      </c>
      <c r="C195">
        <f>VLOOKUP(I195,'[3]Historical Prices'!$I$186:$J$3512,2,FALSE)</f>
        <v>68.349999999999994</v>
      </c>
      <c r="D195">
        <f>VLOOKUP($A195,Price_Reference!$A$1:$C$758,2,FALSE)</f>
        <v>86.4</v>
      </c>
      <c r="E195">
        <f>VLOOKUP($A195,Price_Reference!$A$1:$C$758,3,FALSE)</f>
        <v>75.900000000000006</v>
      </c>
      <c r="F195">
        <f>VLOOKUP($A195,Price_Reference!$A$1:$D$758,4,FALSE)</f>
        <v>33.56</v>
      </c>
      <c r="G195">
        <f>VLOOKUP(I195,'[3]Historical Prices'!$M$141:$N$3512,2,FALSE)</f>
        <v>44</v>
      </c>
      <c r="H195">
        <f>VLOOKUP($A195,Price_Reference!$A$1:$E$758,5,FALSE)</f>
        <v>14.15</v>
      </c>
      <c r="I195" s="2" t="str">
        <f t="shared" ref="I195:I258" si="6">TEXT(A195, "mm") &amp; "/" &amp; TEXT(A195, "dd") &amp; "/" &amp; TEXT(A195, "yyyy")</f>
        <v>01/06/2022</v>
      </c>
    </row>
    <row r="196" spans="1:9" x14ac:dyDescent="0.25">
      <c r="A196" s="2">
        <f t="shared" si="5"/>
        <v>44568</v>
      </c>
      <c r="B196">
        <f>VLOOKUP(I196,'[3]Historical Prices'!$E$545:$F$3512,2,FALSE)</f>
        <v>51</v>
      </c>
      <c r="C196">
        <f>VLOOKUP(I196,'[3]Historical Prices'!$I$186:$J$3512,2,FALSE)</f>
        <v>68.37</v>
      </c>
      <c r="D196">
        <f>VLOOKUP($A196,Price_Reference!$A$1:$C$758,2,FALSE)</f>
        <v>85.09</v>
      </c>
      <c r="E196">
        <f>VLOOKUP($A196,Price_Reference!$A$1:$C$758,3,FALSE)</f>
        <v>75.95</v>
      </c>
      <c r="F196">
        <f>VLOOKUP($A196,Price_Reference!$A$1:$D$758,4,FALSE)</f>
        <v>33.18</v>
      </c>
      <c r="G196">
        <f>VLOOKUP(I196,'[3]Historical Prices'!$M$141:$N$3512,2,FALSE)</f>
        <v>44.5</v>
      </c>
      <c r="H196">
        <f>VLOOKUP($A196,Price_Reference!$A$1:$E$758,5,FALSE)</f>
        <v>14.15</v>
      </c>
      <c r="I196" s="2" t="str">
        <f t="shared" si="6"/>
        <v>01/07/2022</v>
      </c>
    </row>
    <row r="197" spans="1:9" x14ac:dyDescent="0.25">
      <c r="A197" s="2">
        <f t="shared" si="5"/>
        <v>44571</v>
      </c>
      <c r="B197">
        <f>VLOOKUP(I197,'[3]Historical Prices'!$E$545:$F$3512,2,FALSE)</f>
        <v>51</v>
      </c>
      <c r="C197">
        <f>VLOOKUP(I197,'[3]Historical Prices'!$I$186:$J$3512,2,FALSE)</f>
        <v>68.599999999999994</v>
      </c>
      <c r="D197">
        <f>VLOOKUP($A197,Price_Reference!$A$1:$C$758,2,FALSE)</f>
        <v>79.8</v>
      </c>
      <c r="E197">
        <f>VLOOKUP($A197,Price_Reference!$A$1:$C$758,3,FALSE)</f>
        <v>73.099999999999994</v>
      </c>
      <c r="F197">
        <f>VLOOKUP($A197,Price_Reference!$A$1:$D$758,4,FALSE)</f>
        <v>32.17</v>
      </c>
      <c r="G197">
        <f>VLOOKUP(I197,'[3]Historical Prices'!$M$141:$N$3512,2,FALSE)</f>
        <v>45.25</v>
      </c>
      <c r="H197">
        <f>VLOOKUP($A197,Price_Reference!$A$1:$E$758,5,FALSE)</f>
        <v>14.05</v>
      </c>
      <c r="I197" s="2" t="str">
        <f t="shared" si="6"/>
        <v>01/10/2022</v>
      </c>
    </row>
    <row r="198" spans="1:9" x14ac:dyDescent="0.25">
      <c r="A198" s="2">
        <f t="shared" si="5"/>
        <v>44572</v>
      </c>
      <c r="B198">
        <f>VLOOKUP(I198,'[3]Historical Prices'!$E$545:$F$3512,2,FALSE)</f>
        <v>52</v>
      </c>
      <c r="C198">
        <f>VLOOKUP(I198,'[3]Historical Prices'!$I$186:$J$3512,2,FALSE)</f>
        <v>69.099999999999994</v>
      </c>
      <c r="D198">
        <f>VLOOKUP($A198,Price_Reference!$A$1:$C$758,2,FALSE)</f>
        <v>81.03</v>
      </c>
      <c r="E198">
        <f>VLOOKUP($A198,Price_Reference!$A$1:$C$758,3,FALSE)</f>
        <v>70.14</v>
      </c>
      <c r="F198">
        <f>VLOOKUP($A198,Price_Reference!$A$1:$D$758,4,FALSE)</f>
        <v>31.46</v>
      </c>
      <c r="G198">
        <f>VLOOKUP(I198,'[3]Historical Prices'!$M$141:$N$3512,2,FALSE)</f>
        <v>45</v>
      </c>
      <c r="H198">
        <f>VLOOKUP($A198,Price_Reference!$A$1:$E$758,5,FALSE)</f>
        <v>14.05</v>
      </c>
      <c r="I198" s="2" t="str">
        <f t="shared" si="6"/>
        <v>01/11/2022</v>
      </c>
    </row>
    <row r="199" spans="1:9" x14ac:dyDescent="0.25">
      <c r="A199" s="2">
        <f t="shared" si="5"/>
        <v>44573</v>
      </c>
      <c r="B199">
        <f>VLOOKUP(I199,'[3]Historical Prices'!$E$545:$F$3512,2,FALSE)</f>
        <v>53</v>
      </c>
      <c r="C199">
        <f>VLOOKUP(I199,'[3]Historical Prices'!$I$186:$J$3512,2,FALSE)</f>
        <v>70.25</v>
      </c>
      <c r="D199">
        <f>VLOOKUP($A199,Price_Reference!$A$1:$C$758,2,FALSE)</f>
        <v>79.75</v>
      </c>
      <c r="E199">
        <f>VLOOKUP($A199,Price_Reference!$A$1:$C$758,3,FALSE)</f>
        <v>68.939989999999995</v>
      </c>
      <c r="F199">
        <f>VLOOKUP($A199,Price_Reference!$A$1:$D$758,4,FALSE)</f>
        <v>31.66</v>
      </c>
      <c r="G199">
        <f>VLOOKUP(I199,'[3]Historical Prices'!$M$141:$N$3512,2,FALSE)</f>
        <v>45</v>
      </c>
      <c r="H199">
        <f>VLOOKUP($A199,Price_Reference!$A$1:$E$758,5,FALSE)</f>
        <v>13.99</v>
      </c>
      <c r="I199" s="2" t="str">
        <f t="shared" si="6"/>
        <v>01/12/2022</v>
      </c>
    </row>
    <row r="200" spans="1:9" x14ac:dyDescent="0.25">
      <c r="A200" s="2">
        <f t="shared" ref="A200:A263" si="7">A195+7</f>
        <v>44574</v>
      </c>
      <c r="B200">
        <f>VLOOKUP(I200,'[3]Historical Prices'!$E$545:$F$3512,2,FALSE)</f>
        <v>54</v>
      </c>
      <c r="C200">
        <f>VLOOKUP(I200,'[3]Historical Prices'!$I$186:$J$3512,2,FALSE)</f>
        <v>72</v>
      </c>
      <c r="D200">
        <f>VLOOKUP($A200,Price_Reference!$A$1:$C$758,2,FALSE)</f>
        <v>80.3</v>
      </c>
      <c r="E200">
        <f>VLOOKUP($A200,Price_Reference!$A$1:$C$758,3,FALSE)</f>
        <v>69.760000000000005</v>
      </c>
      <c r="F200">
        <f>VLOOKUP($A200,Price_Reference!$A$1:$D$758,4,FALSE)</f>
        <v>32.42</v>
      </c>
      <c r="G200">
        <f>VLOOKUP(I200,'[3]Historical Prices'!$M$141:$N$3512,2,FALSE)</f>
        <v>45.5</v>
      </c>
      <c r="H200">
        <f>VLOOKUP($A200,Price_Reference!$A$1:$E$758,5,FALSE)</f>
        <v>13.97</v>
      </c>
      <c r="I200" s="2" t="str">
        <f t="shared" si="6"/>
        <v>01/13/2022</v>
      </c>
    </row>
    <row r="201" spans="1:9" x14ac:dyDescent="0.25">
      <c r="A201" s="2">
        <f t="shared" si="7"/>
        <v>44575</v>
      </c>
      <c r="B201" s="33">
        <v>54</v>
      </c>
      <c r="C201">
        <f>VLOOKUP(I201,'[3]Historical Prices'!$I$186:$J$3512,2,FALSE)</f>
        <v>72</v>
      </c>
      <c r="D201">
        <f>VLOOKUP($A201,Price_Reference!$A$1:$C$758,2,FALSE)</f>
        <v>81.819999999999993</v>
      </c>
      <c r="E201">
        <f>VLOOKUP($A201,Price_Reference!$A$1:$C$758,3,FALSE)</f>
        <v>72.099999999999994</v>
      </c>
      <c r="F201">
        <f>VLOOKUP($A201,Price_Reference!$A$1:$D$758,4,FALSE)</f>
        <v>32.21</v>
      </c>
      <c r="G201">
        <f>VLOOKUP(I201,'[3]Historical Prices'!$M$141:$N$3512,2,FALSE)</f>
        <v>45.5</v>
      </c>
      <c r="H201">
        <f>VLOOKUP($A201,Price_Reference!$A$1:$E$758,5,FALSE)</f>
        <v>14.08</v>
      </c>
      <c r="I201" s="2" t="str">
        <f t="shared" si="6"/>
        <v>01/14/2022</v>
      </c>
    </row>
    <row r="202" spans="1:9" x14ac:dyDescent="0.25">
      <c r="A202" s="2">
        <f t="shared" si="7"/>
        <v>44578</v>
      </c>
      <c r="B202">
        <f>VLOOKUP(I202,'[3]Historical Prices'!$E$545:$F$3512,2,FALSE)</f>
        <v>55.25</v>
      </c>
      <c r="C202">
        <f>VLOOKUP(I202,'[3]Historical Prices'!$I$186:$J$3512,2,FALSE)</f>
        <v>72.099999999999994</v>
      </c>
      <c r="D202">
        <f>VLOOKUP($A202,Price_Reference!$A$1:$C$758,2,FALSE)</f>
        <v>80.319999999999993</v>
      </c>
      <c r="E202">
        <f>VLOOKUP($A202,Price_Reference!$A$1:$C$758,3,FALSE)</f>
        <v>71.45</v>
      </c>
      <c r="F202">
        <f>VLOOKUP($A202,Price_Reference!$A$1:$D$758,4,FALSE)</f>
        <v>32.21</v>
      </c>
      <c r="G202">
        <f>VLOOKUP(I202,'[3]Historical Prices'!$M$141:$N$3512,2,FALSE)</f>
        <v>45.35</v>
      </c>
      <c r="H202">
        <f>VLOOKUP($A202,Price_Reference!$A$1:$E$758,5,FALSE)</f>
        <v>14.08</v>
      </c>
      <c r="I202" s="2" t="str">
        <f t="shared" si="6"/>
        <v>01/17/2022</v>
      </c>
    </row>
    <row r="203" spans="1:9" x14ac:dyDescent="0.25">
      <c r="A203" s="2">
        <f t="shared" si="7"/>
        <v>44579</v>
      </c>
      <c r="B203">
        <f>VLOOKUP(I203,'[3]Historical Prices'!$E$545:$F$3512,2,FALSE)</f>
        <v>55.25</v>
      </c>
      <c r="C203">
        <f>VLOOKUP(I203,'[3]Historical Prices'!$I$186:$J$3512,2,FALSE)</f>
        <v>72.25</v>
      </c>
      <c r="D203">
        <f>VLOOKUP($A203,Price_Reference!$A$1:$C$758,2,FALSE)</f>
        <v>82.38</v>
      </c>
      <c r="E203">
        <f>VLOOKUP($A203,Price_Reference!$A$1:$C$758,3,FALSE)</f>
        <v>72.5</v>
      </c>
      <c r="F203">
        <f>VLOOKUP($A203,Price_Reference!$A$1:$D$758,4,FALSE)</f>
        <v>31.78</v>
      </c>
      <c r="G203">
        <f>VLOOKUP(I203,'[3]Historical Prices'!$M$141:$N$3512,2,FALSE)</f>
        <v>45.25</v>
      </c>
      <c r="H203">
        <f>VLOOKUP($A203,Price_Reference!$A$1:$E$758,5,FALSE)</f>
        <v>14.04</v>
      </c>
      <c r="I203" s="2" t="str">
        <f t="shared" si="6"/>
        <v>01/18/2022</v>
      </c>
    </row>
    <row r="204" spans="1:9" x14ac:dyDescent="0.25">
      <c r="A204" s="2">
        <f t="shared" si="7"/>
        <v>44580</v>
      </c>
      <c r="B204">
        <f>VLOOKUP(I204,'[3]Historical Prices'!$E$545:$F$3512,2,FALSE)</f>
        <v>55.25</v>
      </c>
      <c r="C204">
        <f>VLOOKUP(I204,'[3]Historical Prices'!$I$186:$J$3512,2,FALSE)</f>
        <v>73.349999999999994</v>
      </c>
      <c r="D204">
        <f>VLOOKUP($A204,Price_Reference!$A$1:$C$758,2,FALSE)</f>
        <v>81.819999999999993</v>
      </c>
      <c r="E204">
        <f>VLOOKUP($A204,Price_Reference!$A$1:$C$758,3,FALSE)</f>
        <v>73.61</v>
      </c>
      <c r="F204">
        <f>VLOOKUP($A204,Price_Reference!$A$1:$D$758,4,FALSE)</f>
        <v>31.24</v>
      </c>
      <c r="G204">
        <f>VLOOKUP(I204,'[3]Historical Prices'!$M$141:$N$3512,2,FALSE)</f>
        <v>45</v>
      </c>
      <c r="H204">
        <f>VLOOKUP($A204,Price_Reference!$A$1:$E$758,5,FALSE)</f>
        <v>14.02</v>
      </c>
      <c r="I204" s="2" t="str">
        <f t="shared" si="6"/>
        <v>01/19/2022</v>
      </c>
    </row>
    <row r="205" spans="1:9" x14ac:dyDescent="0.25">
      <c r="A205" s="2">
        <f t="shared" si="7"/>
        <v>44581</v>
      </c>
      <c r="B205">
        <f>VLOOKUP(I205,'[3]Historical Prices'!$E$545:$F$3512,2,FALSE)</f>
        <v>55.25</v>
      </c>
      <c r="C205">
        <f>VLOOKUP(I205,'[3]Historical Prices'!$I$186:$J$3512,2,FALSE)</f>
        <v>74.25</v>
      </c>
      <c r="D205">
        <f>VLOOKUP($A205,Price_Reference!$A$1:$C$758,2,FALSE)</f>
        <v>85.32</v>
      </c>
      <c r="E205">
        <f>VLOOKUP($A205,Price_Reference!$A$1:$C$758,3,FALSE)</f>
        <v>78</v>
      </c>
      <c r="F205">
        <f>VLOOKUP($A205,Price_Reference!$A$1:$D$758,4,FALSE)</f>
        <v>31.06</v>
      </c>
      <c r="G205">
        <f>VLOOKUP(I205,'[3]Historical Prices'!$M$141:$N$3512,2,FALSE)</f>
        <v>44.8</v>
      </c>
      <c r="H205">
        <f>VLOOKUP($A205,Price_Reference!$A$1:$E$758,5,FALSE)</f>
        <v>14.08</v>
      </c>
      <c r="I205" s="2" t="str">
        <f t="shared" si="6"/>
        <v>01/20/2022</v>
      </c>
    </row>
    <row r="206" spans="1:9" x14ac:dyDescent="0.25">
      <c r="A206" s="2">
        <f t="shared" si="7"/>
        <v>44582</v>
      </c>
      <c r="B206">
        <f>VLOOKUP(I206,'[3]Historical Prices'!$E$545:$F$3512,2,FALSE)</f>
        <v>55.25</v>
      </c>
      <c r="C206">
        <f>VLOOKUP(I206,'[3]Historical Prices'!$I$186:$J$3512,2,FALSE)</f>
        <v>74.95</v>
      </c>
      <c r="D206">
        <f>VLOOKUP($A206,Price_Reference!$A$1:$C$758,2,FALSE)</f>
        <v>84.17</v>
      </c>
      <c r="E206">
        <f>VLOOKUP($A206,Price_Reference!$A$1:$C$758,3,FALSE)</f>
        <v>77.2</v>
      </c>
      <c r="F206">
        <f>VLOOKUP($A206,Price_Reference!$A$1:$D$758,4,FALSE)</f>
        <v>30.23</v>
      </c>
      <c r="G206">
        <f>VLOOKUP(I206,'[3]Historical Prices'!$M$141:$N$3512,2,FALSE)</f>
        <v>45</v>
      </c>
      <c r="H206">
        <f>VLOOKUP($A206,Price_Reference!$A$1:$E$758,5,FALSE)</f>
        <v>14</v>
      </c>
      <c r="I206" s="2" t="str">
        <f t="shared" si="6"/>
        <v>01/21/2022</v>
      </c>
    </row>
    <row r="207" spans="1:9" x14ac:dyDescent="0.25">
      <c r="A207" s="2">
        <f t="shared" si="7"/>
        <v>44585</v>
      </c>
      <c r="B207">
        <f>VLOOKUP(I207,'[3]Historical Prices'!$E$545:$F$3512,2,FALSE)</f>
        <v>57.15</v>
      </c>
      <c r="C207" s="33">
        <v>74.95</v>
      </c>
      <c r="D207">
        <f>VLOOKUP($A207,Price_Reference!$A$1:$C$758,2,FALSE)</f>
        <v>83.72</v>
      </c>
      <c r="E207">
        <f>VLOOKUP($A207,Price_Reference!$A$1:$C$758,3,FALSE)</f>
        <v>77.959999999999994</v>
      </c>
      <c r="F207">
        <f>VLOOKUP($A207,Price_Reference!$A$1:$D$758,4,FALSE)</f>
        <v>28.87</v>
      </c>
      <c r="G207">
        <f>VLOOKUP(I207,'[3]Historical Prices'!$M$141:$N$3512,2,FALSE)</f>
        <v>45</v>
      </c>
      <c r="H207">
        <f>VLOOKUP($A207,Price_Reference!$A$1:$E$758,5,FALSE)</f>
        <v>13.98</v>
      </c>
      <c r="I207" s="2" t="str">
        <f t="shared" si="6"/>
        <v>01/24/2022</v>
      </c>
    </row>
    <row r="208" spans="1:9" x14ac:dyDescent="0.25">
      <c r="A208" s="2">
        <f t="shared" si="7"/>
        <v>44586</v>
      </c>
      <c r="B208">
        <f>VLOOKUP(I208,'[3]Historical Prices'!$E$545:$F$3512,2,FALSE)</f>
        <v>57</v>
      </c>
      <c r="C208">
        <f>VLOOKUP(I208,'[3]Historical Prices'!$I$186:$J$3512,2,FALSE)</f>
        <v>74.92</v>
      </c>
      <c r="D208">
        <f>VLOOKUP($A208,Price_Reference!$A$1:$C$758,2,FALSE)</f>
        <v>87.15</v>
      </c>
      <c r="E208">
        <f>VLOOKUP($A208,Price_Reference!$A$1:$C$758,3,FALSE)</f>
        <v>79.689989999999995</v>
      </c>
      <c r="F208">
        <f>VLOOKUP($A208,Price_Reference!$A$1:$D$758,4,FALSE)</f>
        <v>29.29</v>
      </c>
      <c r="G208">
        <f>VLOOKUP(I208,'[3]Historical Prices'!$M$141:$N$3512,2,FALSE)</f>
        <v>44.75</v>
      </c>
      <c r="H208">
        <f>VLOOKUP($A208,Price_Reference!$A$1:$E$758,5,FALSE)</f>
        <v>13.88</v>
      </c>
      <c r="I208" s="2" t="str">
        <f t="shared" si="6"/>
        <v>01/25/2022</v>
      </c>
    </row>
    <row r="209" spans="1:9" x14ac:dyDescent="0.25">
      <c r="A209" s="2">
        <f t="shared" si="7"/>
        <v>44587</v>
      </c>
      <c r="B209">
        <f>VLOOKUP(I209,'[3]Historical Prices'!$E$545:$F$3512,2,FALSE)</f>
        <v>57</v>
      </c>
      <c r="C209">
        <f>VLOOKUP(I209,'[3]Historical Prices'!$I$186:$J$3512,2,FALSE)</f>
        <v>75.099999999999994</v>
      </c>
      <c r="D209">
        <f>VLOOKUP($A209,Price_Reference!$A$1:$C$758,2,FALSE)</f>
        <v>88.36</v>
      </c>
      <c r="E209">
        <f>VLOOKUP($A209,Price_Reference!$A$1:$C$758,3,FALSE)</f>
        <v>81.87</v>
      </c>
      <c r="F209">
        <f>VLOOKUP($A209,Price_Reference!$A$1:$D$758,4,FALSE)</f>
        <v>29.21</v>
      </c>
      <c r="G209" s="33">
        <v>44.75</v>
      </c>
      <c r="H209">
        <f>VLOOKUP($A209,Price_Reference!$A$1:$E$758,5,FALSE)</f>
        <v>13.98</v>
      </c>
      <c r="I209" s="2" t="str">
        <f t="shared" si="6"/>
        <v>01/26/2022</v>
      </c>
    </row>
    <row r="210" spans="1:9" x14ac:dyDescent="0.25">
      <c r="A210" s="2">
        <f t="shared" si="7"/>
        <v>44588</v>
      </c>
      <c r="B210">
        <f>VLOOKUP(I210,'[3]Historical Prices'!$E$545:$F$3512,2,FALSE)</f>
        <v>57</v>
      </c>
      <c r="C210">
        <f>VLOOKUP(I210,'[3]Historical Prices'!$I$186:$J$3512,2,FALSE)</f>
        <v>75.25</v>
      </c>
      <c r="D210">
        <f>VLOOKUP($A210,Price_Reference!$A$1:$C$758,2,FALSE)</f>
        <v>89.46</v>
      </c>
      <c r="E210">
        <f>VLOOKUP($A210,Price_Reference!$A$1:$C$758,3,FALSE)</f>
        <v>82.75</v>
      </c>
      <c r="F210">
        <f>VLOOKUP($A210,Price_Reference!$A$1:$D$758,4,FALSE)</f>
        <v>29.37</v>
      </c>
      <c r="G210">
        <f>VLOOKUP(I210,'[3]Historical Prices'!$M$141:$N$3512,2,FALSE)</f>
        <v>45.25</v>
      </c>
      <c r="H210">
        <f>VLOOKUP($A210,Price_Reference!$A$1:$E$758,5,FALSE)</f>
        <v>14.12</v>
      </c>
      <c r="I210" s="2" t="str">
        <f t="shared" si="6"/>
        <v>01/27/2022</v>
      </c>
    </row>
    <row r="211" spans="1:9" x14ac:dyDescent="0.25">
      <c r="A211" s="2">
        <f t="shared" si="7"/>
        <v>44589</v>
      </c>
      <c r="B211">
        <f>VLOOKUP(I211,'[3]Historical Prices'!$E$545:$F$3512,2,FALSE)</f>
        <v>56.9</v>
      </c>
      <c r="C211">
        <f>VLOOKUP(I211,'[3]Historical Prices'!$I$186:$J$3512,2,FALSE)</f>
        <v>75.25</v>
      </c>
      <c r="D211">
        <f>VLOOKUP($A211,Price_Reference!$A$1:$C$758,2,FALSE)</f>
        <v>88.9</v>
      </c>
      <c r="E211">
        <f>VLOOKUP($A211,Price_Reference!$A$1:$C$758,3,FALSE)</f>
        <v>83</v>
      </c>
      <c r="F211">
        <f>VLOOKUP($A211,Price_Reference!$A$1:$D$758,4,FALSE)</f>
        <v>29.11</v>
      </c>
      <c r="G211">
        <f>VLOOKUP(I211,'[3]Historical Prices'!$M$141:$N$3512,2,FALSE)</f>
        <v>46</v>
      </c>
      <c r="H211">
        <f>VLOOKUP($A211,Price_Reference!$A$1:$E$758,5,FALSE)</f>
        <v>13.99</v>
      </c>
      <c r="I211" s="2" t="str">
        <f t="shared" si="6"/>
        <v>01/28/2022</v>
      </c>
    </row>
    <row r="212" spans="1:9" x14ac:dyDescent="0.25">
      <c r="A212" s="2">
        <f t="shared" si="7"/>
        <v>44592</v>
      </c>
      <c r="B212">
        <f>VLOOKUP(I212,'[3]Historical Prices'!$E$545:$F$3512,2,FALSE)</f>
        <v>56.5</v>
      </c>
      <c r="C212" s="33">
        <v>75.25</v>
      </c>
      <c r="D212">
        <f>VLOOKUP($A212,Price_Reference!$A$1:$C$758,2,FALSE)</f>
        <v>88.89</v>
      </c>
      <c r="E212">
        <f>VLOOKUP($A212,Price_Reference!$A$1:$C$758,3,FALSE)</f>
        <v>82.97</v>
      </c>
      <c r="F212">
        <f>VLOOKUP($A212,Price_Reference!$A$1:$D$758,4,FALSE)</f>
        <v>29.03</v>
      </c>
      <c r="G212">
        <f>VLOOKUP(I212,'[3]Historical Prices'!$M$141:$N$3512,2,FALSE)</f>
        <v>47.5</v>
      </c>
      <c r="H212">
        <f>VLOOKUP($A212,Price_Reference!$A$1:$E$758,5,FALSE)</f>
        <v>14.03</v>
      </c>
      <c r="I212" s="2" t="str">
        <f t="shared" si="6"/>
        <v>01/31/2022</v>
      </c>
    </row>
    <row r="213" spans="1:9" x14ac:dyDescent="0.25">
      <c r="A213" s="2">
        <f t="shared" si="7"/>
        <v>44593</v>
      </c>
      <c r="B213">
        <f>VLOOKUP(I213,'[3]Historical Prices'!$E$545:$F$3512,2,FALSE)</f>
        <v>56.5</v>
      </c>
      <c r="C213">
        <f>VLOOKUP(I213,'[3]Historical Prices'!$I$186:$J$3512,2,FALSE)</f>
        <v>76.25</v>
      </c>
      <c r="D213">
        <f>VLOOKUP($A213,Price_Reference!$A$1:$C$758,2,FALSE)</f>
        <v>89.18</v>
      </c>
      <c r="E213">
        <f>VLOOKUP($A213,Price_Reference!$A$1:$C$758,3,FALSE)</f>
        <v>80.959999999999994</v>
      </c>
      <c r="F213">
        <f>VLOOKUP($A213,Price_Reference!$A$1:$D$758,4,FALSE)</f>
        <v>29.36</v>
      </c>
      <c r="G213">
        <f>VLOOKUP(I213,'[3]Historical Prices'!$M$141:$N$3512,2,FALSE)</f>
        <v>48</v>
      </c>
      <c r="H213">
        <v>12.88</v>
      </c>
      <c r="I213" s="2" t="str">
        <f t="shared" si="6"/>
        <v>02/01/2022</v>
      </c>
    </row>
    <row r="214" spans="1:9" x14ac:dyDescent="0.25">
      <c r="A214" s="2">
        <f t="shared" si="7"/>
        <v>44594</v>
      </c>
      <c r="B214">
        <f>VLOOKUP(I214,'[3]Historical Prices'!$E$545:$F$3512,2,FALSE)</f>
        <v>55</v>
      </c>
      <c r="C214">
        <f>VLOOKUP(I214,'[3]Historical Prices'!$I$186:$J$3512,2,FALSE)</f>
        <v>76.75</v>
      </c>
      <c r="D214">
        <f>VLOOKUP($A214,Price_Reference!$A$1:$C$758,2,FALSE)</f>
        <v>93.759990000000002</v>
      </c>
      <c r="E214">
        <f>VLOOKUP($A214,Price_Reference!$A$1:$C$758,3,FALSE)</f>
        <v>83.97</v>
      </c>
      <c r="F214">
        <f>VLOOKUP($A214,Price_Reference!$A$1:$D$758,4,FALSE)</f>
        <v>29.93</v>
      </c>
      <c r="G214">
        <f>VLOOKUP(I214,'[3]Historical Prices'!$M$141:$N$3512,2,FALSE)</f>
        <v>46.9</v>
      </c>
      <c r="H214">
        <v>12.88</v>
      </c>
      <c r="I214" s="2" t="str">
        <f t="shared" si="6"/>
        <v>02/02/2022</v>
      </c>
    </row>
    <row r="215" spans="1:9" x14ac:dyDescent="0.25">
      <c r="A215" s="2">
        <f t="shared" si="7"/>
        <v>44595</v>
      </c>
      <c r="B215">
        <f>VLOOKUP(I215,'[3]Historical Prices'!$E$545:$F$3512,2,FALSE)</f>
        <v>54.75</v>
      </c>
      <c r="C215">
        <f>VLOOKUP(I215,'[3]Historical Prices'!$I$186:$J$3512,2,FALSE)</f>
        <v>77</v>
      </c>
      <c r="D215">
        <f>VLOOKUP($A215,Price_Reference!$A$1:$C$758,2,FALSE)</f>
        <v>94.38</v>
      </c>
      <c r="E215">
        <f>VLOOKUP($A215,Price_Reference!$A$1:$C$758,3,FALSE)</f>
        <v>84.13</v>
      </c>
      <c r="F215">
        <f>VLOOKUP($A215,Price_Reference!$A$1:$D$758,4,FALSE)</f>
        <v>29.22</v>
      </c>
      <c r="G215">
        <f>VLOOKUP(I215,'[3]Historical Prices'!$M$141:$N$3512,2,FALSE)</f>
        <v>46.9</v>
      </c>
      <c r="H215">
        <f>VLOOKUP($A215,Price_Reference!$A$1:$E$758,5,FALSE)</f>
        <v>14.03</v>
      </c>
      <c r="I215" s="2" t="str">
        <f t="shared" si="6"/>
        <v>02/03/2022</v>
      </c>
    </row>
    <row r="216" spans="1:9" x14ac:dyDescent="0.25">
      <c r="A216" s="2">
        <f t="shared" si="7"/>
        <v>44596</v>
      </c>
      <c r="B216">
        <f>VLOOKUP(I216,'[3]Historical Prices'!$E$545:$F$3512,2,FALSE)</f>
        <v>55.25</v>
      </c>
      <c r="C216">
        <f>VLOOKUP(I216,'[3]Historical Prices'!$I$186:$J$3512,2,FALSE)</f>
        <v>77.25</v>
      </c>
      <c r="D216">
        <f>VLOOKUP($A216,Price_Reference!$A$1:$C$758,2,FALSE)</f>
        <v>96.03</v>
      </c>
      <c r="E216">
        <f>VLOOKUP($A216,Price_Reference!$A$1:$C$758,3,FALSE)</f>
        <v>86.12</v>
      </c>
      <c r="F216">
        <f>VLOOKUP($A216,Price_Reference!$A$1:$D$758,4,FALSE)</f>
        <v>29.88</v>
      </c>
      <c r="G216">
        <f>VLOOKUP(I216,'[3]Historical Prices'!$M$141:$N$3512,2,FALSE)</f>
        <v>45.25</v>
      </c>
      <c r="H216">
        <f>VLOOKUP($A216,Price_Reference!$A$1:$E$758,5,FALSE)</f>
        <v>14.03</v>
      </c>
      <c r="I216" s="2" t="str">
        <f t="shared" si="6"/>
        <v>02/04/2022</v>
      </c>
    </row>
    <row r="217" spans="1:9" x14ac:dyDescent="0.25">
      <c r="A217" s="2">
        <f t="shared" si="7"/>
        <v>44599</v>
      </c>
      <c r="B217">
        <f>VLOOKUP(I217,'[3]Historical Prices'!$E$545:$F$3512,2,FALSE)</f>
        <v>55.25</v>
      </c>
      <c r="C217" s="33">
        <v>77.25</v>
      </c>
      <c r="D217">
        <f>VLOOKUP($A217,Price_Reference!$A$1:$C$758,2,FALSE)</f>
        <v>96.28</v>
      </c>
      <c r="E217">
        <f>VLOOKUP($A217,Price_Reference!$A$1:$C$758,3,FALSE)</f>
        <v>85.1</v>
      </c>
      <c r="F217">
        <f>VLOOKUP($A217,Price_Reference!$A$1:$D$758,4,FALSE)</f>
        <v>29.03</v>
      </c>
      <c r="G217">
        <f>VLOOKUP(I217,'[3]Historical Prices'!$M$141:$N$3512,2,FALSE)</f>
        <v>46</v>
      </c>
      <c r="H217">
        <f>VLOOKUP($A217,Price_Reference!$A$1:$E$758,5,FALSE)</f>
        <v>13.99</v>
      </c>
      <c r="I217" s="2" t="str">
        <f t="shared" si="6"/>
        <v>02/07/2022</v>
      </c>
    </row>
    <row r="218" spans="1:9" x14ac:dyDescent="0.25">
      <c r="A218" s="2">
        <f t="shared" si="7"/>
        <v>44600</v>
      </c>
      <c r="B218">
        <f>VLOOKUP(I218,'[3]Historical Prices'!$E$545:$F$3512,2,FALSE)</f>
        <v>54.5</v>
      </c>
      <c r="C218">
        <f>VLOOKUP(I218,'[3]Historical Prices'!$I$186:$J$3512,2,FALSE)</f>
        <v>78.3</v>
      </c>
      <c r="D218">
        <f>VLOOKUP($A218,Price_Reference!$A$1:$C$758,2,FALSE)</f>
        <v>96.48</v>
      </c>
      <c r="E218">
        <f>VLOOKUP($A218,Price_Reference!$A$1:$C$758,3,FALSE)</f>
        <v>85.28</v>
      </c>
      <c r="F218">
        <f>VLOOKUP($A218,Price_Reference!$A$1:$D$758,4,FALSE)</f>
        <v>28.88</v>
      </c>
      <c r="G218">
        <f>VLOOKUP(I218,'[3]Historical Prices'!$M$141:$N$3512,2,FALSE)</f>
        <v>46.5</v>
      </c>
      <c r="H218">
        <f>VLOOKUP($A218,Price_Reference!$A$1:$E$758,5,FALSE)</f>
        <v>13.94</v>
      </c>
      <c r="I218" s="2" t="str">
        <f t="shared" si="6"/>
        <v>02/08/2022</v>
      </c>
    </row>
    <row r="219" spans="1:9" x14ac:dyDescent="0.25">
      <c r="A219" s="2">
        <f t="shared" si="7"/>
        <v>44601</v>
      </c>
      <c r="B219">
        <f>VLOOKUP(I219,'[3]Historical Prices'!$E$545:$F$3512,2,FALSE)</f>
        <v>53.5</v>
      </c>
      <c r="C219">
        <f>VLOOKUP(I219,'[3]Historical Prices'!$I$186:$J$3512,2,FALSE)</f>
        <v>81</v>
      </c>
      <c r="D219">
        <f>VLOOKUP($A219,Price_Reference!$A$1:$C$758,2,FALSE)</f>
        <v>90.4</v>
      </c>
      <c r="E219">
        <f>VLOOKUP($A219,Price_Reference!$A$1:$C$758,3,FALSE)</f>
        <v>80.069999999999993</v>
      </c>
      <c r="F219">
        <f>VLOOKUP($A219,Price_Reference!$A$1:$D$758,4,FALSE)</f>
        <v>28.82</v>
      </c>
      <c r="G219">
        <f>VLOOKUP(I219,'[3]Historical Prices'!$M$141:$N$3512,2,FALSE)</f>
        <v>45.75</v>
      </c>
      <c r="H219">
        <f>VLOOKUP($A219,Price_Reference!$A$1:$E$758,5,FALSE)</f>
        <v>13.94</v>
      </c>
      <c r="I219" s="2" t="str">
        <f t="shared" si="6"/>
        <v>02/09/2022</v>
      </c>
    </row>
    <row r="220" spans="1:9" x14ac:dyDescent="0.25">
      <c r="A220" s="2">
        <f t="shared" si="7"/>
        <v>44602</v>
      </c>
      <c r="B220">
        <f>VLOOKUP(I220,'[3]Historical Prices'!$E$545:$F$3512,2,FALSE)</f>
        <v>52.5</v>
      </c>
      <c r="C220">
        <f>VLOOKUP(I220,'[3]Historical Prices'!$I$186:$J$3512,2,FALSE)</f>
        <v>81.5</v>
      </c>
      <c r="D220">
        <f>VLOOKUP($A220,Price_Reference!$A$1:$C$758,2,FALSE)</f>
        <v>90.41</v>
      </c>
      <c r="E220">
        <f>VLOOKUP($A220,Price_Reference!$A$1:$C$758,3,FALSE)</f>
        <v>79.98</v>
      </c>
      <c r="F220">
        <f>VLOOKUP($A220,Price_Reference!$A$1:$D$758,4,FALSE)</f>
        <v>28.82</v>
      </c>
      <c r="G220">
        <f>VLOOKUP(I220,'[3]Historical Prices'!$M$141:$N$3512,2,FALSE)</f>
        <v>45.75</v>
      </c>
      <c r="H220">
        <f>VLOOKUP($A220,Price_Reference!$A$1:$E$758,5,FALSE)</f>
        <v>13.95</v>
      </c>
      <c r="I220" s="2" t="str">
        <f t="shared" si="6"/>
        <v>02/10/2022</v>
      </c>
    </row>
    <row r="221" spans="1:9" x14ac:dyDescent="0.25">
      <c r="A221" s="2">
        <f t="shared" si="7"/>
        <v>44603</v>
      </c>
      <c r="B221">
        <f>VLOOKUP(I221,'[3]Historical Prices'!$E$545:$F$3512,2,FALSE)</f>
        <v>52.25</v>
      </c>
      <c r="C221">
        <f>VLOOKUP(I221,'[3]Historical Prices'!$I$186:$J$3512,2,FALSE)</f>
        <v>82.9</v>
      </c>
      <c r="D221">
        <f>VLOOKUP($A221,Price_Reference!$A$1:$C$758,2,FALSE)</f>
        <v>92.5</v>
      </c>
      <c r="E221">
        <f>VLOOKUP($A221,Price_Reference!$A$1:$C$758,3,FALSE)</f>
        <v>81.459999999999994</v>
      </c>
      <c r="F221">
        <f>VLOOKUP($A221,Price_Reference!$A$1:$D$758,4,FALSE)</f>
        <v>28.66</v>
      </c>
      <c r="G221">
        <f>VLOOKUP(I221,'[3]Historical Prices'!$M$141:$N$3512,2,FALSE)</f>
        <v>45.25</v>
      </c>
      <c r="H221">
        <f>VLOOKUP($A221,Price_Reference!$A$1:$E$758,5,FALSE)</f>
        <v>13.82</v>
      </c>
      <c r="I221" s="2" t="str">
        <f t="shared" si="6"/>
        <v>02/11/2022</v>
      </c>
    </row>
    <row r="222" spans="1:9" x14ac:dyDescent="0.25">
      <c r="A222" s="2">
        <f t="shared" si="7"/>
        <v>44606</v>
      </c>
      <c r="B222">
        <f>VLOOKUP(I222,'[3]Historical Prices'!$E$545:$F$3512,2,FALSE)</f>
        <v>51.75</v>
      </c>
      <c r="C222">
        <f>VLOOKUP(I222,'[3]Historical Prices'!$I$186:$J$3512,2,FALSE)</f>
        <v>84.5</v>
      </c>
      <c r="D222">
        <f>VLOOKUP($A222,Price_Reference!$A$1:$C$758,2,FALSE)</f>
        <v>91.329989999999995</v>
      </c>
      <c r="E222">
        <f>VLOOKUP($A222,Price_Reference!$A$1:$C$758,3,FALSE)</f>
        <v>81.849999999999994</v>
      </c>
      <c r="F222">
        <f>VLOOKUP($A222,Price_Reference!$A$1:$D$758,4,FALSE)</f>
        <v>28.57</v>
      </c>
      <c r="G222">
        <f>VLOOKUP(I222,'[3]Historical Prices'!$M$141:$N$3512,2,FALSE)</f>
        <v>45.25</v>
      </c>
      <c r="H222">
        <f>VLOOKUP($A222,Price_Reference!$A$1:$E$758,5,FALSE)</f>
        <v>13.86</v>
      </c>
      <c r="I222" s="2" t="str">
        <f t="shared" si="6"/>
        <v>02/14/2022</v>
      </c>
    </row>
    <row r="223" spans="1:9" x14ac:dyDescent="0.25">
      <c r="A223" s="2">
        <f t="shared" si="7"/>
        <v>44607</v>
      </c>
      <c r="B223">
        <f>VLOOKUP(I223,'[3]Historical Prices'!$E$545:$F$3512,2,FALSE)</f>
        <v>51</v>
      </c>
      <c r="C223">
        <f>VLOOKUP(I223,'[3]Historical Prices'!$I$186:$J$3512,2,FALSE)</f>
        <v>86.25</v>
      </c>
      <c r="D223">
        <f>VLOOKUP($A223,Price_Reference!$A$1:$C$758,2,FALSE)</f>
        <v>90.71</v>
      </c>
      <c r="E223">
        <f>VLOOKUP($A223,Price_Reference!$A$1:$C$758,3,FALSE)</f>
        <v>82.5</v>
      </c>
      <c r="F223">
        <f>VLOOKUP($A223,Price_Reference!$A$1:$D$758,4,FALSE)</f>
        <v>28.47</v>
      </c>
      <c r="G223">
        <f>VLOOKUP(I223,'[3]Historical Prices'!$M$141:$N$3512,2,FALSE)</f>
        <v>42</v>
      </c>
      <c r="H223">
        <f>VLOOKUP($A223,Price_Reference!$A$1:$E$758,5,FALSE)</f>
        <v>13.88</v>
      </c>
      <c r="I223" s="2" t="str">
        <f t="shared" si="6"/>
        <v>02/15/2022</v>
      </c>
    </row>
    <row r="224" spans="1:9" x14ac:dyDescent="0.25">
      <c r="A224" s="2">
        <f t="shared" si="7"/>
        <v>44608</v>
      </c>
      <c r="B224">
        <f>VLOOKUP(I224,'[3]Historical Prices'!$E$545:$F$3512,2,FALSE)</f>
        <v>51.5</v>
      </c>
      <c r="C224">
        <f>VLOOKUP(I224,'[3]Historical Prices'!$I$186:$J$3512,2,FALSE)</f>
        <v>85.5</v>
      </c>
      <c r="D224">
        <f>VLOOKUP($A224,Price_Reference!$A$1:$C$758,2,FALSE)</f>
        <v>89.38</v>
      </c>
      <c r="E224">
        <f>VLOOKUP($A224,Price_Reference!$A$1:$C$758,3,FALSE)</f>
        <v>83.6</v>
      </c>
      <c r="F224">
        <f>VLOOKUP($A224,Price_Reference!$A$1:$D$758,4,FALSE)</f>
        <v>28.37</v>
      </c>
      <c r="G224">
        <f>VLOOKUP(I224,'[3]Historical Prices'!$M$141:$N$3512,2,FALSE)</f>
        <v>42.25</v>
      </c>
      <c r="H224">
        <f>VLOOKUP($A224,Price_Reference!$A$1:$E$758,5,FALSE)</f>
        <v>13.88</v>
      </c>
      <c r="I224" s="2" t="str">
        <f t="shared" si="6"/>
        <v>02/16/2022</v>
      </c>
    </row>
    <row r="225" spans="1:9" x14ac:dyDescent="0.25">
      <c r="A225" s="2">
        <f t="shared" si="7"/>
        <v>44609</v>
      </c>
      <c r="B225">
        <f>VLOOKUP(I225,'[3]Historical Prices'!$E$545:$F$3512,2,FALSE)</f>
        <v>51.5</v>
      </c>
      <c r="C225">
        <f>VLOOKUP(I225,'[3]Historical Prices'!$I$186:$J$3512,2,FALSE)</f>
        <v>85</v>
      </c>
      <c r="D225">
        <f>VLOOKUP($A225,Price_Reference!$A$1:$C$758,2,FALSE)</f>
        <v>85.98</v>
      </c>
      <c r="E225">
        <f>VLOOKUP($A225,Price_Reference!$A$1:$C$758,3,FALSE)</f>
        <v>82.2</v>
      </c>
      <c r="F225">
        <f>VLOOKUP($A225,Price_Reference!$A$1:$D$758,4,FALSE)</f>
        <v>29.07</v>
      </c>
      <c r="G225">
        <f>VLOOKUP(I225,'[3]Historical Prices'!$M$141:$N$3512,2,FALSE)</f>
        <v>42.5</v>
      </c>
      <c r="H225">
        <f>VLOOKUP($A225,Price_Reference!$A$1:$E$758,5,FALSE)</f>
        <v>13.94</v>
      </c>
      <c r="I225" s="2" t="str">
        <f t="shared" si="6"/>
        <v>02/17/2022</v>
      </c>
    </row>
    <row r="226" spans="1:9" x14ac:dyDescent="0.25">
      <c r="A226" s="2">
        <f t="shared" si="7"/>
        <v>44610</v>
      </c>
      <c r="B226">
        <f>VLOOKUP(I226,'[3]Historical Prices'!$E$545:$F$3512,2,FALSE)</f>
        <v>50.25</v>
      </c>
      <c r="C226">
        <f>VLOOKUP(I226,'[3]Historical Prices'!$I$186:$J$3512,2,FALSE)</f>
        <v>84</v>
      </c>
      <c r="D226">
        <f>VLOOKUP($A226,Price_Reference!$A$1:$C$758,2,FALSE)</f>
        <v>89.05</v>
      </c>
      <c r="E226">
        <f>VLOOKUP($A226,Price_Reference!$A$1:$C$758,3,FALSE)</f>
        <v>85.7</v>
      </c>
      <c r="F226">
        <f>VLOOKUP($A226,Price_Reference!$A$1:$D$758,4,FALSE)</f>
        <v>28.65</v>
      </c>
      <c r="G226">
        <f>VLOOKUP(I226,'[3]Historical Prices'!$M$141:$N$3512,2,FALSE)</f>
        <v>44.25</v>
      </c>
      <c r="H226">
        <f>VLOOKUP($A226,Price_Reference!$A$1:$E$758,5,FALSE)</f>
        <v>13.99</v>
      </c>
      <c r="I226" s="2" t="str">
        <f t="shared" si="6"/>
        <v>02/18/2022</v>
      </c>
    </row>
    <row r="227" spans="1:9" x14ac:dyDescent="0.25">
      <c r="A227" s="2">
        <f t="shared" si="7"/>
        <v>44613</v>
      </c>
      <c r="B227">
        <f>VLOOKUP(I227,'[3]Historical Prices'!$E$545:$F$3512,2,FALSE)</f>
        <v>50.25</v>
      </c>
      <c r="C227">
        <f>VLOOKUP(I227,'[3]Historical Prices'!$I$186:$J$3512,2,FALSE)</f>
        <v>82.5</v>
      </c>
      <c r="D227">
        <f>VLOOKUP($A227,Price_Reference!$A$1:$C$758,2,FALSE)</f>
        <v>89.29</v>
      </c>
      <c r="E227">
        <f>VLOOKUP($A227,Price_Reference!$A$1:$C$758,3,FALSE)</f>
        <v>85.6</v>
      </c>
      <c r="F227">
        <f>VLOOKUP($A227,Price_Reference!$A$1:$D$758,4,FALSE)</f>
        <v>28.65</v>
      </c>
      <c r="G227">
        <f>VLOOKUP(I227,'[3]Historical Prices'!$M$141:$N$3512,2,FALSE)</f>
        <v>44.25</v>
      </c>
      <c r="H227">
        <f>VLOOKUP($A227,Price_Reference!$A$1:$E$758,5,FALSE)</f>
        <v>13.99</v>
      </c>
      <c r="I227" s="2" t="str">
        <f t="shared" si="6"/>
        <v>02/21/2022</v>
      </c>
    </row>
    <row r="228" spans="1:9" x14ac:dyDescent="0.25">
      <c r="A228" s="2">
        <f t="shared" si="7"/>
        <v>44614</v>
      </c>
      <c r="B228">
        <f>VLOOKUP(I228,'[3]Historical Prices'!$E$545:$F$3512,2,FALSE)</f>
        <v>50.25</v>
      </c>
      <c r="C228">
        <f>VLOOKUP(I228,'[3]Historical Prices'!$I$186:$J$3512,2,FALSE)</f>
        <v>80.75</v>
      </c>
      <c r="D228">
        <f>VLOOKUP($A228,Price_Reference!$A$1:$C$758,2,FALSE)</f>
        <v>89.39</v>
      </c>
      <c r="E228">
        <f>VLOOKUP($A228,Price_Reference!$A$1:$C$758,3,FALSE)</f>
        <v>82.98</v>
      </c>
      <c r="F228">
        <f>VLOOKUP($A228,Price_Reference!$A$1:$D$758,4,FALSE)</f>
        <v>28.63</v>
      </c>
      <c r="G228">
        <f>VLOOKUP(I228,'[3]Historical Prices'!$M$141:$N$3512,2,FALSE)</f>
        <v>45</v>
      </c>
      <c r="H228">
        <f>VLOOKUP($A228,Price_Reference!$A$1:$E$758,5,FALSE)</f>
        <v>14.01</v>
      </c>
      <c r="I228" s="2" t="str">
        <f t="shared" si="6"/>
        <v>02/22/2022</v>
      </c>
    </row>
    <row r="229" spans="1:9" x14ac:dyDescent="0.25">
      <c r="A229" s="2">
        <f t="shared" si="7"/>
        <v>44615</v>
      </c>
      <c r="B229">
        <f>VLOOKUP(I229,'[3]Historical Prices'!$E$545:$F$3512,2,FALSE)</f>
        <v>50.25</v>
      </c>
      <c r="C229">
        <f>VLOOKUP(I229,'[3]Historical Prices'!$I$186:$J$3512,2,FALSE)</f>
        <v>80.75</v>
      </c>
      <c r="D229">
        <f>VLOOKUP($A229,Price_Reference!$A$1:$C$758,2,FALSE)</f>
        <v>94.689989999999995</v>
      </c>
      <c r="E229">
        <f>VLOOKUP($A229,Price_Reference!$A$1:$C$758,3,FALSE)</f>
        <v>84.72</v>
      </c>
      <c r="F229">
        <f>VLOOKUP($A229,Price_Reference!$A$1:$D$758,4,FALSE)</f>
        <v>28.78</v>
      </c>
      <c r="G229">
        <f>VLOOKUP(I229,'[3]Historical Prices'!$M$141:$N$3512,2,FALSE)</f>
        <v>45</v>
      </c>
      <c r="H229">
        <f>VLOOKUP($A229,Price_Reference!$A$1:$E$758,5,FALSE)</f>
        <v>13.99</v>
      </c>
      <c r="I229" s="2" t="str">
        <f t="shared" si="6"/>
        <v>02/23/2022</v>
      </c>
    </row>
    <row r="230" spans="1:9" x14ac:dyDescent="0.25">
      <c r="A230" s="2">
        <f t="shared" si="7"/>
        <v>44616</v>
      </c>
      <c r="B230">
        <f>VLOOKUP(I230,'[3]Historical Prices'!$E$545:$F$3512,2,FALSE)</f>
        <v>50.25</v>
      </c>
      <c r="C230">
        <f>VLOOKUP(I230,'[3]Historical Prices'!$I$186:$J$3512,2,FALSE)</f>
        <v>80</v>
      </c>
      <c r="D230">
        <f>VLOOKUP($A230,Price_Reference!$A$1:$C$758,2,FALSE)</f>
        <v>86.66</v>
      </c>
      <c r="E230">
        <f>VLOOKUP($A230,Price_Reference!$A$1:$C$758,3,FALSE)</f>
        <v>80.42</v>
      </c>
      <c r="F230">
        <f>VLOOKUP($A230,Price_Reference!$A$1:$D$758,4,FALSE)</f>
        <v>30.48</v>
      </c>
      <c r="G230">
        <f>VLOOKUP(I230,'[3]Historical Prices'!$M$141:$N$3512,2,FALSE)</f>
        <v>45.05</v>
      </c>
      <c r="H230">
        <f>VLOOKUP($A230,Price_Reference!$A$1:$E$758,5,FALSE)</f>
        <v>13.91</v>
      </c>
      <c r="I230" s="2" t="str">
        <f t="shared" si="6"/>
        <v>02/24/2022</v>
      </c>
    </row>
    <row r="231" spans="1:9" x14ac:dyDescent="0.25">
      <c r="A231" s="2">
        <f t="shared" si="7"/>
        <v>44617</v>
      </c>
      <c r="B231">
        <f>VLOOKUP(I231,'[3]Historical Prices'!$E$545:$F$3512,2,FALSE)</f>
        <v>50.25</v>
      </c>
      <c r="C231">
        <f>VLOOKUP(I231,'[3]Historical Prices'!$I$186:$J$3512,2,FALSE)</f>
        <v>80</v>
      </c>
      <c r="D231">
        <f>VLOOKUP($A231,Price_Reference!$A$1:$C$758,2,FALSE)</f>
        <v>87.74</v>
      </c>
      <c r="E231">
        <f>VLOOKUP($A231,Price_Reference!$A$1:$C$758,3,FALSE)</f>
        <v>82.15</v>
      </c>
      <c r="F231">
        <f>VLOOKUP($A231,Price_Reference!$A$1:$D$758,4,FALSE)</f>
        <v>30.78</v>
      </c>
      <c r="G231">
        <f>VLOOKUP(I231,'[3]Historical Prices'!$M$141:$N$3512,2,FALSE)</f>
        <v>45.05</v>
      </c>
      <c r="H231">
        <f>VLOOKUP($A231,Price_Reference!$A$1:$E$758,5,FALSE)</f>
        <v>13.99</v>
      </c>
      <c r="I231" s="2" t="str">
        <f t="shared" si="6"/>
        <v>02/25/2022</v>
      </c>
    </row>
    <row r="232" spans="1:9" x14ac:dyDescent="0.25">
      <c r="A232" s="2">
        <f t="shared" si="7"/>
        <v>44620</v>
      </c>
      <c r="B232">
        <f>VLOOKUP(I232,'[3]Historical Prices'!$E$545:$F$3512,2,FALSE)</f>
        <v>48</v>
      </c>
      <c r="C232">
        <f>VLOOKUP(I232,'[3]Historical Prices'!$I$186:$J$3512,2,FALSE)</f>
        <v>80.75</v>
      </c>
      <c r="D232">
        <f>VLOOKUP($A232,Price_Reference!$A$1:$C$758,2,FALSE)</f>
        <v>81.819999999999993</v>
      </c>
      <c r="E232">
        <f>VLOOKUP($A232,Price_Reference!$A$1:$C$758,3,FALSE)</f>
        <v>77.939989999999995</v>
      </c>
      <c r="F232">
        <f>VLOOKUP($A232,Price_Reference!$A$1:$D$758,4,FALSE)</f>
        <v>29.57</v>
      </c>
      <c r="G232">
        <f>VLOOKUP(I232,'[3]Historical Prices'!$M$141:$N$3512,2,FALSE)</f>
        <v>44.5</v>
      </c>
      <c r="H232">
        <f>VLOOKUP($A232,Price_Reference!$A$1:$E$758,5,FALSE)</f>
        <v>13.88</v>
      </c>
      <c r="I232" s="2" t="str">
        <f t="shared" si="6"/>
        <v>02/28/2022</v>
      </c>
    </row>
    <row r="233" spans="1:9" x14ac:dyDescent="0.25">
      <c r="A233" s="2">
        <f t="shared" si="7"/>
        <v>44621</v>
      </c>
      <c r="B233">
        <f>VLOOKUP(I233,'[3]Historical Prices'!$E$545:$F$3512,2,FALSE)</f>
        <v>48.25</v>
      </c>
      <c r="C233">
        <f>VLOOKUP(I233,'[3]Historical Prices'!$I$186:$J$3512,2,FALSE)</f>
        <v>80</v>
      </c>
      <c r="D233">
        <f>VLOOKUP($A233,Price_Reference!$A$1:$C$758,2,FALSE)</f>
        <v>68.53</v>
      </c>
      <c r="E233">
        <f>VLOOKUP($A233,Price_Reference!$A$1:$C$758,3,FALSE)</f>
        <v>69.040000000000006</v>
      </c>
      <c r="F233">
        <f>VLOOKUP($A233,Price_Reference!$A$1:$D$758,4,FALSE)</f>
        <v>27.66</v>
      </c>
      <c r="G233">
        <f>VLOOKUP(I233,'[3]Historical Prices'!$M$141:$N$3512,2,FALSE)</f>
        <v>44.55</v>
      </c>
      <c r="H233">
        <f>VLOOKUP($A233,Price_Reference!$A$1:$E$758,5,FALSE)</f>
        <v>13.65</v>
      </c>
      <c r="I233" s="2" t="str">
        <f t="shared" si="6"/>
        <v>03/01/2022</v>
      </c>
    </row>
    <row r="234" spans="1:9" x14ac:dyDescent="0.25">
      <c r="A234" s="2">
        <f t="shared" si="7"/>
        <v>44622</v>
      </c>
      <c r="B234">
        <f>VLOOKUP(I234,'[3]Historical Prices'!$E$545:$F$3512,2,FALSE)</f>
        <v>47</v>
      </c>
      <c r="C234">
        <f>VLOOKUP(I234,'[3]Historical Prices'!$I$186:$J$3512,2,FALSE)</f>
        <v>78.5</v>
      </c>
      <c r="D234">
        <f>VLOOKUP($A234,Price_Reference!$A$1:$C$758,2,FALSE)</f>
        <v>68.260000000000005</v>
      </c>
      <c r="E234">
        <f>VLOOKUP($A234,Price_Reference!$A$1:$C$758,3,FALSE)</f>
        <v>71.62</v>
      </c>
      <c r="F234">
        <f>VLOOKUP($A234,Price_Reference!$A$1:$D$758,4,FALSE)</f>
        <v>27.49</v>
      </c>
      <c r="G234">
        <f>VLOOKUP(I234,'[3]Historical Prices'!$M$141:$N$3512,2,FALSE)</f>
        <v>44.4</v>
      </c>
      <c r="H234">
        <f>VLOOKUP($A234,Price_Reference!$A$1:$E$758,5,FALSE)</f>
        <v>13.68</v>
      </c>
      <c r="I234" s="2" t="str">
        <f t="shared" si="6"/>
        <v>03/02/2022</v>
      </c>
    </row>
    <row r="235" spans="1:9" x14ac:dyDescent="0.25">
      <c r="A235" s="2">
        <f t="shared" si="7"/>
        <v>44623</v>
      </c>
      <c r="B235">
        <f>VLOOKUP(I235,'[3]Historical Prices'!$E$545:$F$3512,2,FALSE)</f>
        <v>46.75</v>
      </c>
      <c r="C235">
        <f>VLOOKUP(I235,'[3]Historical Prices'!$I$186:$J$3512,2,FALSE)</f>
        <v>79</v>
      </c>
      <c r="D235">
        <f>VLOOKUP($A235,Price_Reference!$A$1:$C$758,2,FALSE)</f>
        <v>67.09</v>
      </c>
      <c r="E235">
        <f>VLOOKUP($A235,Price_Reference!$A$1:$C$758,3,FALSE)</f>
        <v>70.650000000000006</v>
      </c>
      <c r="F235">
        <f>VLOOKUP($A235,Price_Reference!$A$1:$D$758,4,FALSE)</f>
        <v>26.98</v>
      </c>
      <c r="G235">
        <f>VLOOKUP(I235,'[3]Historical Prices'!$M$141:$N$3512,2,FALSE)</f>
        <v>44.2</v>
      </c>
      <c r="H235">
        <f>VLOOKUP($A235,Price_Reference!$A$1:$E$758,5,FALSE)</f>
        <v>13.57</v>
      </c>
      <c r="I235" s="2" t="str">
        <f t="shared" si="6"/>
        <v>03/03/2022</v>
      </c>
    </row>
    <row r="236" spans="1:9" x14ac:dyDescent="0.25">
      <c r="A236" s="2">
        <f t="shared" si="7"/>
        <v>44624</v>
      </c>
      <c r="B236">
        <f>VLOOKUP(I236,'[3]Historical Prices'!$E$545:$F$3512,2,FALSE)</f>
        <v>35.4</v>
      </c>
      <c r="C236">
        <f>VLOOKUP(I236,'[3]Historical Prices'!$I$186:$J$3512,2,FALSE)</f>
        <v>78.5</v>
      </c>
      <c r="D236">
        <f>VLOOKUP($A236,Price_Reference!$A$1:$C$758,2,FALSE)</f>
        <v>64.790000000000006</v>
      </c>
      <c r="E236">
        <f>VLOOKUP($A236,Price_Reference!$A$1:$C$758,3,FALSE)</f>
        <v>70.38</v>
      </c>
      <c r="F236">
        <f>VLOOKUP($A236,Price_Reference!$A$1:$D$758,4,FALSE)</f>
        <v>26.56</v>
      </c>
      <c r="G236">
        <f>VLOOKUP(I236,'[3]Historical Prices'!$M$141:$N$3512,2,FALSE)</f>
        <v>44.2</v>
      </c>
      <c r="H236">
        <f>VLOOKUP($A236,Price_Reference!$A$1:$E$758,5,FALSE)</f>
        <v>13.52</v>
      </c>
      <c r="I236" s="2" t="str">
        <f t="shared" si="6"/>
        <v>03/04/2022</v>
      </c>
    </row>
    <row r="237" spans="1:9" x14ac:dyDescent="0.25">
      <c r="A237" s="2">
        <f t="shared" si="7"/>
        <v>44627</v>
      </c>
      <c r="B237">
        <f>VLOOKUP(I237,'[3]Historical Prices'!$E$545:$F$3512,2,FALSE)</f>
        <v>35.4</v>
      </c>
      <c r="C237">
        <f>VLOOKUP(I237,'[3]Historical Prices'!$I$186:$J$3512,2,FALSE)</f>
        <v>76.5</v>
      </c>
      <c r="D237">
        <f>VLOOKUP($A237,Price_Reference!$A$1:$C$758,2,FALSE)</f>
        <v>57.93</v>
      </c>
      <c r="E237">
        <f>VLOOKUP($A237,Price_Reference!$A$1:$C$758,3,FALSE)</f>
        <v>67.72</v>
      </c>
      <c r="F237">
        <f>VLOOKUP($A237,Price_Reference!$A$1:$D$758,4,FALSE)</f>
        <v>24.41</v>
      </c>
      <c r="G237">
        <f>VLOOKUP(I237,'[3]Historical Prices'!$M$141:$N$3512,2,FALSE)</f>
        <v>44.2</v>
      </c>
      <c r="H237">
        <f>VLOOKUP($A237,Price_Reference!$A$1:$E$758,5,FALSE)</f>
        <v>13.03</v>
      </c>
      <c r="I237" s="2" t="str">
        <f t="shared" si="6"/>
        <v>03/07/2022</v>
      </c>
    </row>
    <row r="238" spans="1:9" x14ac:dyDescent="0.25">
      <c r="A238" s="2">
        <f t="shared" si="7"/>
        <v>44628</v>
      </c>
      <c r="B238">
        <f>VLOOKUP(I238,'[3]Historical Prices'!$E$545:$F$3512,2,FALSE)</f>
        <v>29</v>
      </c>
      <c r="C238">
        <f>VLOOKUP(I238,'[3]Historical Prices'!$I$186:$J$3512,2,FALSE)</f>
        <v>74.75</v>
      </c>
      <c r="D238">
        <f>VLOOKUP($A238,Price_Reference!$A$1:$C$758,2,FALSE)</f>
        <v>68.12</v>
      </c>
      <c r="E238">
        <f>VLOOKUP($A238,Price_Reference!$A$1:$C$758,3,FALSE)</f>
        <v>68.069999999999993</v>
      </c>
      <c r="F238">
        <f>VLOOKUP($A238,Price_Reference!$A$1:$D$758,4,FALSE)</f>
        <v>25.12</v>
      </c>
      <c r="G238">
        <f>VLOOKUP(I238,'[3]Historical Prices'!$M$141:$N$3512,2,FALSE)</f>
        <v>44.2</v>
      </c>
      <c r="H238">
        <f>VLOOKUP($A238,Price_Reference!$A$1:$E$758,5,FALSE)</f>
        <v>13.12</v>
      </c>
      <c r="I238" s="2" t="str">
        <f t="shared" si="6"/>
        <v>03/08/2022</v>
      </c>
    </row>
    <row r="239" spans="1:9" x14ac:dyDescent="0.25">
      <c r="A239" s="2">
        <f t="shared" si="7"/>
        <v>44629</v>
      </c>
      <c r="B239">
        <f>VLOOKUP(I239,'[3]Historical Prices'!$E$545:$F$3512,2,FALSE)</f>
        <v>30</v>
      </c>
      <c r="C239">
        <f>VLOOKUP(I239,'[3]Historical Prices'!$I$186:$J$3512,2,FALSE)</f>
        <v>70.25</v>
      </c>
      <c r="D239">
        <f>VLOOKUP($A239,Price_Reference!$A$1:$C$758,2,FALSE)</f>
        <v>72.78</v>
      </c>
      <c r="E239">
        <f>VLOOKUP($A239,Price_Reference!$A$1:$C$758,3,FALSE)</f>
        <v>66.439989999999995</v>
      </c>
      <c r="F239">
        <f>VLOOKUP($A239,Price_Reference!$A$1:$D$758,4,FALSE)</f>
        <v>27.02</v>
      </c>
      <c r="G239">
        <f>VLOOKUP(I239,'[3]Historical Prices'!$M$141:$N$3512,2,FALSE)</f>
        <v>43.5</v>
      </c>
      <c r="H239">
        <f>VLOOKUP($A239,Price_Reference!$A$1:$E$758,5,FALSE)</f>
        <v>13.56</v>
      </c>
      <c r="I239" s="2" t="str">
        <f t="shared" si="6"/>
        <v>03/09/2022</v>
      </c>
    </row>
    <row r="240" spans="1:9" x14ac:dyDescent="0.25">
      <c r="A240" s="2">
        <f t="shared" si="7"/>
        <v>44630</v>
      </c>
      <c r="B240">
        <f>VLOOKUP(I240,'[3]Historical Prices'!$E$545:$F$3512,2,FALSE)</f>
        <v>30</v>
      </c>
      <c r="C240">
        <f>VLOOKUP(I240,'[3]Historical Prices'!$I$186:$J$3512,2,FALSE)</f>
        <v>72</v>
      </c>
      <c r="D240">
        <f>VLOOKUP($A240,Price_Reference!$A$1:$C$758,2,FALSE)</f>
        <v>76.03</v>
      </c>
      <c r="E240">
        <f>VLOOKUP($A240,Price_Reference!$A$1:$C$758,3,FALSE)</f>
        <v>71.510000000000005</v>
      </c>
      <c r="F240">
        <f>VLOOKUP($A240,Price_Reference!$A$1:$D$758,4,FALSE)</f>
        <v>27.27</v>
      </c>
      <c r="G240">
        <f>VLOOKUP(I240,'[3]Historical Prices'!$M$141:$N$3512,2,FALSE)</f>
        <v>43</v>
      </c>
      <c r="H240">
        <f>VLOOKUP($A240,Price_Reference!$A$1:$E$758,5,FALSE)</f>
        <v>13.21</v>
      </c>
      <c r="I240" s="2" t="str">
        <f t="shared" si="6"/>
        <v>03/10/2022</v>
      </c>
    </row>
    <row r="241" spans="1:9" x14ac:dyDescent="0.25">
      <c r="A241" s="2">
        <f t="shared" si="7"/>
        <v>44631</v>
      </c>
      <c r="B241">
        <f>VLOOKUP(I241,'[3]Historical Prices'!$E$545:$F$3512,2,FALSE)</f>
        <v>30.5</v>
      </c>
      <c r="C241">
        <f>VLOOKUP(I241,'[3]Historical Prices'!$I$186:$J$3512,2,FALSE)</f>
        <v>72.5</v>
      </c>
      <c r="D241">
        <f>VLOOKUP($A241,Price_Reference!$A$1:$C$758,2,FALSE)</f>
        <v>76.39</v>
      </c>
      <c r="E241">
        <f>VLOOKUP($A241,Price_Reference!$A$1:$C$758,3,FALSE)</f>
        <v>74.099999999999994</v>
      </c>
      <c r="F241">
        <f>VLOOKUP($A241,Price_Reference!$A$1:$D$758,4,FALSE)</f>
        <v>27.85</v>
      </c>
      <c r="G241">
        <f>VLOOKUP(I241,'[3]Historical Prices'!$M$141:$N$3512,2,FALSE)</f>
        <v>43.75</v>
      </c>
      <c r="H241">
        <f>VLOOKUP($A241,Price_Reference!$A$1:$E$758,5,FALSE)</f>
        <v>13.3</v>
      </c>
      <c r="I241" s="2" t="str">
        <f t="shared" si="6"/>
        <v>03/11/2022</v>
      </c>
    </row>
    <row r="242" spans="1:9" x14ac:dyDescent="0.25">
      <c r="A242" s="2">
        <f t="shared" si="7"/>
        <v>44634</v>
      </c>
      <c r="B242">
        <f>VLOOKUP(I242,'[3]Historical Prices'!$E$545:$F$3512,2,FALSE)</f>
        <v>30.5</v>
      </c>
      <c r="C242">
        <f>VLOOKUP(I242,'[3]Historical Prices'!$I$186:$J$3512,2,FALSE)</f>
        <v>72</v>
      </c>
      <c r="D242">
        <f>VLOOKUP($A242,Price_Reference!$A$1:$C$758,2,FALSE)</f>
        <v>77.89</v>
      </c>
      <c r="E242">
        <f>VLOOKUP($A242,Price_Reference!$A$1:$C$758,3,FALSE)</f>
        <v>76.98</v>
      </c>
      <c r="F242">
        <f>VLOOKUP($A242,Price_Reference!$A$1:$D$758,4,FALSE)</f>
        <v>27.77</v>
      </c>
      <c r="G242">
        <f>VLOOKUP(I242,'[3]Historical Prices'!$M$141:$N$3512,2,FALSE)</f>
        <v>43.75</v>
      </c>
      <c r="H242">
        <f>VLOOKUP($A242,Price_Reference!$A$1:$E$758,5,FALSE)</f>
        <v>13.2</v>
      </c>
      <c r="I242" s="2" t="str">
        <f t="shared" si="6"/>
        <v>03/14/2022</v>
      </c>
    </row>
    <row r="243" spans="1:9" x14ac:dyDescent="0.25">
      <c r="A243" s="2">
        <f t="shared" si="7"/>
        <v>44635</v>
      </c>
      <c r="B243">
        <f>VLOOKUP(I243,'[3]Historical Prices'!$E$545:$F$3512,2,FALSE)</f>
        <v>30.75</v>
      </c>
      <c r="C243">
        <f>VLOOKUP(I243,'[3]Historical Prices'!$I$186:$J$3512,2,FALSE)</f>
        <v>71.75</v>
      </c>
      <c r="D243">
        <f>VLOOKUP($A243,Price_Reference!$A$1:$C$758,2,FALSE)</f>
        <v>77.040000000000006</v>
      </c>
      <c r="E243">
        <f>VLOOKUP($A243,Price_Reference!$A$1:$C$758,3,FALSE)</f>
        <v>78.430000000000007</v>
      </c>
      <c r="F243">
        <f>VLOOKUP($A243,Price_Reference!$A$1:$D$758,4,FALSE)</f>
        <v>27.5</v>
      </c>
      <c r="G243">
        <f>VLOOKUP(I243,'[3]Historical Prices'!$M$141:$N$3512,2,FALSE)</f>
        <v>44.25</v>
      </c>
      <c r="H243">
        <f>VLOOKUP($A243,Price_Reference!$A$1:$E$758,5,FALSE)</f>
        <v>13.11</v>
      </c>
      <c r="I243" s="2" t="str">
        <f t="shared" si="6"/>
        <v>03/15/2022</v>
      </c>
    </row>
    <row r="244" spans="1:9" x14ac:dyDescent="0.25">
      <c r="A244" s="2">
        <f t="shared" si="7"/>
        <v>44636</v>
      </c>
      <c r="B244">
        <f>VLOOKUP(I244,'[3]Historical Prices'!$E$545:$F$3512,2,FALSE)</f>
        <v>31</v>
      </c>
      <c r="C244">
        <f>VLOOKUP(I244,'[3]Historical Prices'!$I$186:$J$3512,2,FALSE)</f>
        <v>73.5</v>
      </c>
      <c r="D244">
        <f>VLOOKUP($A244,Price_Reference!$A$1:$C$758,2,FALSE)</f>
        <v>77.77</v>
      </c>
      <c r="E244">
        <f>VLOOKUP($A244,Price_Reference!$A$1:$C$758,3,FALSE)</f>
        <v>79.66</v>
      </c>
      <c r="F244">
        <f>VLOOKUP($A244,Price_Reference!$A$1:$D$758,4,FALSE)</f>
        <v>27.94</v>
      </c>
      <c r="G244">
        <f>VLOOKUP(I244,'[3]Historical Prices'!$M$141:$N$3512,2,FALSE)</f>
        <v>44.75</v>
      </c>
      <c r="H244">
        <f>VLOOKUP($A244,Price_Reference!$A$1:$E$758,5,FALSE)</f>
        <v>12.88</v>
      </c>
      <c r="I244" s="2" t="str">
        <f t="shared" si="6"/>
        <v>03/16/2022</v>
      </c>
    </row>
    <row r="245" spans="1:9" x14ac:dyDescent="0.25">
      <c r="A245" s="2">
        <f t="shared" si="7"/>
        <v>44637</v>
      </c>
      <c r="B245">
        <f>VLOOKUP(I245,'[3]Historical Prices'!$E$545:$F$3512,2,FALSE)</f>
        <v>31</v>
      </c>
      <c r="C245">
        <f>VLOOKUP(I245,'[3]Historical Prices'!$I$186:$J$3512,2,FALSE)</f>
        <v>73.62</v>
      </c>
      <c r="D245">
        <f>VLOOKUP($A245,Price_Reference!$A$1:$C$758,2,FALSE)</f>
        <v>79.53</v>
      </c>
      <c r="E245">
        <f>VLOOKUP($A245,Price_Reference!$A$1:$C$758,3,FALSE)</f>
        <v>80.489999999999995</v>
      </c>
      <c r="F245">
        <f>VLOOKUP($A245,Price_Reference!$A$1:$D$758,4,FALSE)</f>
        <v>27.98</v>
      </c>
      <c r="G245">
        <f>VLOOKUP(I245,'[3]Historical Prices'!$M$141:$N$3512,2,FALSE)</f>
        <v>45.35</v>
      </c>
      <c r="H245">
        <f>VLOOKUP($A245,Price_Reference!$A$1:$E$758,5,FALSE)</f>
        <v>12.91</v>
      </c>
      <c r="I245" s="2" t="str">
        <f t="shared" si="6"/>
        <v>03/17/2022</v>
      </c>
    </row>
    <row r="246" spans="1:9" x14ac:dyDescent="0.25">
      <c r="A246" s="2">
        <f t="shared" si="7"/>
        <v>44638</v>
      </c>
      <c r="B246">
        <f>VLOOKUP(I246,'[3]Historical Prices'!$E$545:$F$3512,2,FALSE)</f>
        <v>31</v>
      </c>
      <c r="C246">
        <f>VLOOKUP(I246,'[3]Historical Prices'!$I$186:$J$3512,2,FALSE)</f>
        <v>73.62</v>
      </c>
      <c r="D246">
        <f>VLOOKUP($A246,Price_Reference!$A$1:$C$758,2,FALSE)</f>
        <v>78.52</v>
      </c>
      <c r="E246">
        <f>VLOOKUP($A246,Price_Reference!$A$1:$C$758,3,FALSE)</f>
        <v>78.41</v>
      </c>
      <c r="F246">
        <f>VLOOKUP($A246,Price_Reference!$A$1:$D$758,4,FALSE)</f>
        <v>28.01</v>
      </c>
      <c r="G246">
        <f>VLOOKUP(I246,'[3]Historical Prices'!$M$141:$N$3512,2,FALSE)</f>
        <v>46.05</v>
      </c>
      <c r="H246">
        <f>VLOOKUP($A246,Price_Reference!$A$1:$E$758,5,FALSE)</f>
        <v>12.77</v>
      </c>
      <c r="I246" s="2" t="str">
        <f t="shared" si="6"/>
        <v>03/18/2022</v>
      </c>
    </row>
    <row r="247" spans="1:9" x14ac:dyDescent="0.25">
      <c r="A247" s="2">
        <f t="shared" si="7"/>
        <v>44641</v>
      </c>
      <c r="B247">
        <f>VLOOKUP(I247,'[3]Historical Prices'!$E$545:$F$3512,2,FALSE)</f>
        <v>31</v>
      </c>
      <c r="C247">
        <f>VLOOKUP(I247,'[3]Historical Prices'!$I$186:$J$3512,2,FALSE)</f>
        <v>73.45</v>
      </c>
      <c r="D247">
        <f>VLOOKUP($A247,Price_Reference!$A$1:$C$758,2,FALSE)</f>
        <v>78.009990000000002</v>
      </c>
      <c r="E247">
        <f>VLOOKUP($A247,Price_Reference!$A$1:$C$758,3,FALSE)</f>
        <v>75.83</v>
      </c>
      <c r="F247">
        <f>VLOOKUP($A247,Price_Reference!$A$1:$D$758,4,FALSE)</f>
        <v>27.49</v>
      </c>
      <c r="G247">
        <f>VLOOKUP(I247,'[3]Historical Prices'!$M$141:$N$3512,2,FALSE)</f>
        <v>46.1</v>
      </c>
      <c r="H247">
        <f>VLOOKUP($A247,Price_Reference!$A$1:$E$758,5,FALSE)</f>
        <v>12.28</v>
      </c>
      <c r="I247" s="2" t="str">
        <f t="shared" si="6"/>
        <v>03/21/2022</v>
      </c>
    </row>
    <row r="248" spans="1:9" x14ac:dyDescent="0.25">
      <c r="A248" s="2">
        <f t="shared" si="7"/>
        <v>44642</v>
      </c>
      <c r="B248">
        <f>VLOOKUP(I248,'[3]Historical Prices'!$E$545:$F$3512,2,FALSE)</f>
        <v>31</v>
      </c>
      <c r="C248">
        <f>VLOOKUP(I248,'[3]Historical Prices'!$I$186:$J$3512,2,FALSE)</f>
        <v>72.900000000000006</v>
      </c>
      <c r="D248">
        <f>VLOOKUP($A248,Price_Reference!$A$1:$C$758,2,FALSE)</f>
        <v>80.290000000000006</v>
      </c>
      <c r="E248">
        <f>VLOOKUP($A248,Price_Reference!$A$1:$C$758,3,FALSE)</f>
        <v>73.11</v>
      </c>
      <c r="F248">
        <f>VLOOKUP($A248,Price_Reference!$A$1:$D$758,4,FALSE)</f>
        <v>27.59</v>
      </c>
      <c r="G248">
        <f>VLOOKUP(I248,'[3]Historical Prices'!$M$141:$N$3512,2,FALSE)</f>
        <v>46.4</v>
      </c>
      <c r="H248">
        <f>VLOOKUP($A248,Price_Reference!$A$1:$E$758,5,FALSE)</f>
        <v>12.62</v>
      </c>
      <c r="I248" s="2" t="str">
        <f t="shared" si="6"/>
        <v>03/22/2022</v>
      </c>
    </row>
    <row r="249" spans="1:9" x14ac:dyDescent="0.25">
      <c r="A249" s="2">
        <f t="shared" si="7"/>
        <v>44643</v>
      </c>
      <c r="B249">
        <f>VLOOKUP(I249,'[3]Historical Prices'!$E$545:$F$3512,2,FALSE)</f>
        <v>31</v>
      </c>
      <c r="C249">
        <f>VLOOKUP(I249,'[3]Historical Prices'!$I$186:$J$3512,2,FALSE)</f>
        <v>73.099999999999994</v>
      </c>
      <c r="D249">
        <f>VLOOKUP($A249,Price_Reference!$A$1:$C$758,2,FALSE)</f>
        <v>76.25</v>
      </c>
      <c r="E249">
        <f>VLOOKUP($A249,Price_Reference!$A$1:$C$758,3,FALSE)</f>
        <v>73.48</v>
      </c>
      <c r="F249">
        <f>VLOOKUP($A249,Price_Reference!$A$1:$D$758,4,FALSE)</f>
        <v>27.92</v>
      </c>
      <c r="G249">
        <f>VLOOKUP(I249,'[3]Historical Prices'!$M$141:$N$3512,2,FALSE)</f>
        <v>46</v>
      </c>
      <c r="H249">
        <f>VLOOKUP($A249,Price_Reference!$A$1:$E$758,5,FALSE)</f>
        <v>12.78</v>
      </c>
      <c r="I249" s="2" t="str">
        <f t="shared" si="6"/>
        <v>03/23/2022</v>
      </c>
    </row>
    <row r="250" spans="1:9" x14ac:dyDescent="0.25">
      <c r="A250" s="2">
        <f t="shared" si="7"/>
        <v>44644</v>
      </c>
      <c r="B250">
        <f>VLOOKUP(I250,'[3]Historical Prices'!$E$545:$F$3512,2,FALSE)</f>
        <v>31</v>
      </c>
      <c r="C250">
        <f>VLOOKUP(I250,'[3]Historical Prices'!$I$186:$J$3512,2,FALSE)</f>
        <v>74</v>
      </c>
      <c r="D250">
        <f>VLOOKUP($A250,Price_Reference!$A$1:$C$758,2,FALSE)</f>
        <v>77.939989999999995</v>
      </c>
      <c r="E250">
        <f>VLOOKUP($A250,Price_Reference!$A$1:$C$758,3,FALSE)</f>
        <v>75.05</v>
      </c>
      <c r="F250">
        <f>VLOOKUP($A250,Price_Reference!$A$1:$D$758,4,FALSE)</f>
        <v>28.19</v>
      </c>
      <c r="G250">
        <f>VLOOKUP(I250,'[3]Historical Prices'!$M$141:$N$3512,2,FALSE)</f>
        <v>46.5</v>
      </c>
      <c r="H250">
        <f>VLOOKUP($A250,Price_Reference!$A$1:$E$758,5,FALSE)</f>
        <v>12.91</v>
      </c>
      <c r="I250" s="2" t="str">
        <f t="shared" si="6"/>
        <v>03/24/2022</v>
      </c>
    </row>
    <row r="251" spans="1:9" x14ac:dyDescent="0.25">
      <c r="A251" s="2">
        <f t="shared" si="7"/>
        <v>44645</v>
      </c>
      <c r="B251">
        <f>VLOOKUP(I251,'[3]Historical Prices'!$E$545:$F$3512,2,FALSE)</f>
        <v>31</v>
      </c>
      <c r="C251">
        <f>VLOOKUP(I251,'[3]Historical Prices'!$I$186:$J$3512,2,FALSE)</f>
        <v>75.25</v>
      </c>
      <c r="D251">
        <f>VLOOKUP($A251,Price_Reference!$A$1:$C$758,2,FALSE)</f>
        <v>78.31</v>
      </c>
      <c r="E251">
        <f>VLOOKUP($A251,Price_Reference!$A$1:$C$758,3,FALSE)</f>
        <v>74.56</v>
      </c>
      <c r="F251">
        <f>VLOOKUP($A251,Price_Reference!$A$1:$D$758,4,FALSE)</f>
        <v>28.71</v>
      </c>
      <c r="G251">
        <f>VLOOKUP(I251,'[3]Historical Prices'!$M$141:$N$3512,2,FALSE)</f>
        <v>46.5</v>
      </c>
      <c r="H251">
        <f>VLOOKUP($A251,Price_Reference!$A$1:$E$758,5,FALSE)</f>
        <v>12.9</v>
      </c>
      <c r="I251" s="2" t="str">
        <f t="shared" si="6"/>
        <v>03/25/2022</v>
      </c>
    </row>
    <row r="252" spans="1:9" x14ac:dyDescent="0.25">
      <c r="A252" s="2">
        <f t="shared" si="7"/>
        <v>44648</v>
      </c>
      <c r="B252">
        <f>VLOOKUP(I252,'[3]Historical Prices'!$E$545:$F$3512,2,FALSE)</f>
        <v>30.5</v>
      </c>
      <c r="C252">
        <f>VLOOKUP(I252,'[3]Historical Prices'!$I$186:$J$3512,2,FALSE)</f>
        <v>76</v>
      </c>
      <c r="D252">
        <f>VLOOKUP($A252,Price_Reference!$A$1:$C$758,2,FALSE)</f>
        <v>80.540000000000006</v>
      </c>
      <c r="E252">
        <f>VLOOKUP($A252,Price_Reference!$A$1:$C$758,3,FALSE)</f>
        <v>76.3</v>
      </c>
      <c r="F252">
        <f>VLOOKUP($A252,Price_Reference!$A$1:$D$758,4,FALSE)</f>
        <v>29.99</v>
      </c>
      <c r="G252">
        <f>VLOOKUP(I252,'[3]Historical Prices'!$M$141:$N$3512,2,FALSE)</f>
        <v>47</v>
      </c>
      <c r="H252">
        <f>VLOOKUP($A252,Price_Reference!$A$1:$E$758,5,FALSE)</f>
        <v>13</v>
      </c>
      <c r="I252" s="2" t="str">
        <f t="shared" si="6"/>
        <v>03/28/2022</v>
      </c>
    </row>
    <row r="253" spans="1:9" x14ac:dyDescent="0.25">
      <c r="A253" s="2">
        <f t="shared" si="7"/>
        <v>44649</v>
      </c>
      <c r="B253">
        <f>VLOOKUP(I253,'[3]Historical Prices'!$E$545:$F$3512,2,FALSE)</f>
        <v>30.5</v>
      </c>
      <c r="C253">
        <f>VLOOKUP(I253,'[3]Historical Prices'!$I$186:$J$3512,2,FALSE)</f>
        <v>76.05</v>
      </c>
      <c r="D253">
        <f>VLOOKUP($A253,Price_Reference!$A$1:$C$758,2,FALSE)</f>
        <v>81.540000000000006</v>
      </c>
      <c r="E253">
        <f>VLOOKUP($A253,Price_Reference!$A$1:$C$758,3,FALSE)</f>
        <v>80.290000000000006</v>
      </c>
      <c r="F253">
        <f>VLOOKUP($A253,Price_Reference!$A$1:$D$758,4,FALSE)</f>
        <v>31.34</v>
      </c>
      <c r="G253">
        <f>VLOOKUP(I253,'[3]Historical Prices'!$M$141:$N$3512,2,FALSE)</f>
        <v>47.4</v>
      </c>
      <c r="H253">
        <f>VLOOKUP($A253,Price_Reference!$A$1:$E$758,5,FALSE)</f>
        <v>13.12</v>
      </c>
      <c r="I253" s="2" t="str">
        <f t="shared" si="6"/>
        <v>03/29/2022</v>
      </c>
    </row>
    <row r="254" spans="1:9" x14ac:dyDescent="0.25">
      <c r="A254" s="2">
        <f t="shared" si="7"/>
        <v>44650</v>
      </c>
      <c r="B254">
        <f>VLOOKUP(I254,'[3]Historical Prices'!$E$545:$F$3512,2,FALSE)</f>
        <v>30.5</v>
      </c>
      <c r="C254">
        <f>VLOOKUP(I254,'[3]Historical Prices'!$I$186:$J$3512,2,FALSE)</f>
        <v>76</v>
      </c>
      <c r="D254">
        <f>VLOOKUP($A254,Price_Reference!$A$1:$C$758,2,FALSE)</f>
        <v>78.12</v>
      </c>
      <c r="E254">
        <f>VLOOKUP($A254,Price_Reference!$A$1:$C$758,3,FALSE)</f>
        <v>76.78</v>
      </c>
      <c r="F254">
        <f>VLOOKUP($A254,Price_Reference!$A$1:$D$758,4,FALSE)</f>
        <v>31.2</v>
      </c>
      <c r="G254">
        <f>VLOOKUP(I254,'[3]Historical Prices'!$M$141:$N$3512,2,FALSE)</f>
        <v>47.4</v>
      </c>
      <c r="H254">
        <f>VLOOKUP($A254,Price_Reference!$A$1:$E$758,5,FALSE)</f>
        <v>13.07</v>
      </c>
      <c r="I254" s="2" t="str">
        <f t="shared" si="6"/>
        <v>03/30/2022</v>
      </c>
    </row>
    <row r="255" spans="1:9" x14ac:dyDescent="0.25">
      <c r="A255" s="2">
        <f t="shared" si="7"/>
        <v>44651</v>
      </c>
      <c r="B255">
        <f>VLOOKUP(I255,'[3]Historical Prices'!$E$545:$F$3512,2,FALSE)</f>
        <v>30.5</v>
      </c>
      <c r="C255">
        <f>VLOOKUP(I255,'[3]Historical Prices'!$I$186:$J$3512,2,FALSE)</f>
        <v>75.900000000000006</v>
      </c>
      <c r="D255">
        <f>VLOOKUP($A255,Price_Reference!$A$1:$C$758,2,FALSE)</f>
        <v>76.319999999999993</v>
      </c>
      <c r="E255">
        <f>VLOOKUP($A255,Price_Reference!$A$1:$C$758,3,FALSE)</f>
        <v>75.77</v>
      </c>
      <c r="F255">
        <f>VLOOKUP($A255,Price_Reference!$A$1:$D$758,4,FALSE)</f>
        <v>30.91</v>
      </c>
      <c r="G255">
        <f>VLOOKUP(I255,'[3]Historical Prices'!$M$141:$N$3512,2,FALSE)</f>
        <v>48</v>
      </c>
      <c r="H255">
        <f>VLOOKUP($A255,Price_Reference!$A$1:$E$758,5,FALSE)</f>
        <v>12.97</v>
      </c>
      <c r="I255" s="2" t="str">
        <f t="shared" si="6"/>
        <v>03/31/2022</v>
      </c>
    </row>
    <row r="256" spans="1:9" x14ac:dyDescent="0.25">
      <c r="A256" s="2">
        <f t="shared" si="7"/>
        <v>44652</v>
      </c>
      <c r="B256">
        <f>VLOOKUP(I256,'[3]Historical Prices'!$E$545:$F$3512,2,FALSE)</f>
        <v>30.5</v>
      </c>
      <c r="C256">
        <f>VLOOKUP(I256,'[3]Historical Prices'!$I$186:$J$3512,2,FALSE)</f>
        <v>76</v>
      </c>
      <c r="D256">
        <f>VLOOKUP($A256,Price_Reference!$A$1:$C$758,2,FALSE)</f>
        <v>78.349999999999994</v>
      </c>
      <c r="E256">
        <f>VLOOKUP($A256,Price_Reference!$A$1:$C$758,3,FALSE)</f>
        <v>75.33</v>
      </c>
      <c r="F256">
        <f>VLOOKUP($A256,Price_Reference!$A$1:$D$758,4,FALSE)</f>
        <v>31.55</v>
      </c>
      <c r="G256">
        <f>VLOOKUP(I256,'[3]Historical Prices'!$M$141:$N$3512,2,FALSE)</f>
        <v>48.25</v>
      </c>
      <c r="H256">
        <f>VLOOKUP($A256,Price_Reference!$A$1:$E$758,5,FALSE)</f>
        <v>12.92</v>
      </c>
      <c r="I256" s="2" t="str">
        <f t="shared" si="6"/>
        <v>04/01/2022</v>
      </c>
    </row>
    <row r="257" spans="1:9" x14ac:dyDescent="0.25">
      <c r="A257" s="2">
        <f t="shared" si="7"/>
        <v>44655</v>
      </c>
      <c r="B257">
        <f>VLOOKUP(I257,'[3]Historical Prices'!$E$545:$F$3512,2,FALSE)</f>
        <v>30.5</v>
      </c>
      <c r="C257">
        <f>VLOOKUP(I257,'[3]Historical Prices'!$I$186:$J$3512,2,FALSE)</f>
        <v>76</v>
      </c>
      <c r="D257">
        <f>VLOOKUP($A257,Price_Reference!$A$1:$C$758,2,FALSE)</f>
        <v>78.34</v>
      </c>
      <c r="E257">
        <f>VLOOKUP($A257,Price_Reference!$A$1:$C$758,3,FALSE)</f>
        <v>74.25</v>
      </c>
      <c r="F257">
        <f>VLOOKUP($A257,Price_Reference!$A$1:$D$758,4,FALSE)</f>
        <v>31.87</v>
      </c>
      <c r="G257">
        <f>VLOOKUP(I257,'[3]Historical Prices'!$M$141:$N$3512,2,FALSE)</f>
        <v>49</v>
      </c>
      <c r="H257">
        <f>VLOOKUP($A257,Price_Reference!$A$1:$E$758,5,FALSE)</f>
        <v>13.27</v>
      </c>
      <c r="I257" s="2" t="str">
        <f t="shared" si="6"/>
        <v>04/04/2022</v>
      </c>
    </row>
    <row r="258" spans="1:9" x14ac:dyDescent="0.25">
      <c r="A258" s="2">
        <f t="shared" si="7"/>
        <v>44656</v>
      </c>
      <c r="B258">
        <f>VLOOKUP(I258,'[3]Historical Prices'!$E$545:$F$3512,2,FALSE)</f>
        <v>30.5</v>
      </c>
      <c r="C258">
        <f>VLOOKUP(I258,'[3]Historical Prices'!$I$186:$J$3512,2,FALSE)</f>
        <v>76</v>
      </c>
      <c r="D258">
        <f>VLOOKUP($A258,Price_Reference!$A$1:$C$758,2,FALSE)</f>
        <v>77.89</v>
      </c>
      <c r="E258">
        <f>VLOOKUP($A258,Price_Reference!$A$1:$C$758,3,FALSE)</f>
        <v>72.89</v>
      </c>
      <c r="F258">
        <f>VLOOKUP($A258,Price_Reference!$A$1:$D$758,4,FALSE)</f>
        <v>31.75</v>
      </c>
      <c r="G258">
        <f>VLOOKUP(I258,'[3]Historical Prices'!$M$141:$N$3512,2,FALSE)</f>
        <v>49.1</v>
      </c>
      <c r="H258">
        <f>VLOOKUP($A258,Price_Reference!$A$1:$E$758,5,FALSE)</f>
        <v>13.37</v>
      </c>
      <c r="I258" s="2" t="str">
        <f t="shared" si="6"/>
        <v>04/05/2022</v>
      </c>
    </row>
    <row r="259" spans="1:9" x14ac:dyDescent="0.25">
      <c r="A259" s="2">
        <f t="shared" si="7"/>
        <v>44657</v>
      </c>
      <c r="B259">
        <f>VLOOKUP(I259,'[3]Historical Prices'!$E$545:$F$3512,2,FALSE)</f>
        <v>30</v>
      </c>
      <c r="C259">
        <f>VLOOKUP(I259,'[3]Historical Prices'!$I$186:$J$3512,2,FALSE)</f>
        <v>76</v>
      </c>
      <c r="D259">
        <f>VLOOKUP($A259,Price_Reference!$A$1:$C$758,2,FALSE)</f>
        <v>77.02</v>
      </c>
      <c r="E259">
        <f>VLOOKUP($A259,Price_Reference!$A$1:$C$758,3,FALSE)</f>
        <v>72.66</v>
      </c>
      <c r="F259">
        <f>VLOOKUP($A259,Price_Reference!$A$1:$D$758,4,FALSE)</f>
        <v>31.69</v>
      </c>
      <c r="G259">
        <f>VLOOKUP(I259,'[3]Historical Prices'!$M$141:$N$3512,2,FALSE)</f>
        <v>49.5</v>
      </c>
      <c r="H259">
        <f>VLOOKUP($A259,Price_Reference!$A$1:$E$758,5,FALSE)</f>
        <v>13.12</v>
      </c>
      <c r="I259" s="2" t="str">
        <f t="shared" ref="I259:I322" si="8">TEXT(A259, "mm") &amp; "/" &amp; TEXT(A259, "dd") &amp; "/" &amp; TEXT(A259, "yyyy")</f>
        <v>04/06/2022</v>
      </c>
    </row>
    <row r="260" spans="1:9" x14ac:dyDescent="0.25">
      <c r="A260" s="2">
        <f t="shared" si="7"/>
        <v>44658</v>
      </c>
      <c r="B260">
        <f>VLOOKUP(I260,'[3]Historical Prices'!$E$545:$F$3512,2,FALSE)</f>
        <v>30</v>
      </c>
      <c r="C260">
        <f>VLOOKUP(I260,'[3]Historical Prices'!$I$186:$J$3512,2,FALSE)</f>
        <v>76</v>
      </c>
      <c r="D260">
        <f>VLOOKUP($A260,Price_Reference!$A$1:$C$758,2,FALSE)</f>
        <v>79.78</v>
      </c>
      <c r="E260">
        <f>VLOOKUP($A260,Price_Reference!$A$1:$C$758,3,FALSE)</f>
        <v>76.28</v>
      </c>
      <c r="F260">
        <f>VLOOKUP($A260,Price_Reference!$A$1:$D$758,4,FALSE)</f>
        <v>31.81</v>
      </c>
      <c r="G260">
        <f>VLOOKUP(I260,'[3]Historical Prices'!$M$141:$N$3512,2,FALSE)</f>
        <v>49.5</v>
      </c>
      <c r="H260">
        <f>VLOOKUP($A260,Price_Reference!$A$1:$E$758,5,FALSE)</f>
        <v>13.76</v>
      </c>
      <c r="I260" s="2" t="str">
        <f t="shared" si="8"/>
        <v>04/07/2022</v>
      </c>
    </row>
    <row r="261" spans="1:9" x14ac:dyDescent="0.25">
      <c r="A261" s="2">
        <f t="shared" si="7"/>
        <v>44659</v>
      </c>
      <c r="B261">
        <f>VLOOKUP(I261,'[3]Historical Prices'!$E$545:$F$3512,2,FALSE)</f>
        <v>30</v>
      </c>
      <c r="C261">
        <f>VLOOKUP(I261,'[3]Historical Prices'!$I$186:$J$3512,2,FALSE)</f>
        <v>75.900000000000006</v>
      </c>
      <c r="D261">
        <f>VLOOKUP($A261,Price_Reference!$A$1:$C$758,2,FALSE)</f>
        <v>79.930000000000007</v>
      </c>
      <c r="E261">
        <f>VLOOKUP($A261,Price_Reference!$A$1:$C$758,3,FALSE)</f>
        <v>77.75</v>
      </c>
      <c r="F261">
        <f>VLOOKUP($A261,Price_Reference!$A$1:$D$758,4,FALSE)</f>
        <v>32.03</v>
      </c>
      <c r="G261">
        <f>VLOOKUP(I261,'[3]Historical Prices'!$M$141:$N$3512,2,FALSE)</f>
        <v>49.35</v>
      </c>
      <c r="H261">
        <f>VLOOKUP($A261,Price_Reference!$A$1:$E$758,5,FALSE)</f>
        <v>13.49</v>
      </c>
      <c r="I261" s="2" t="str">
        <f t="shared" si="8"/>
        <v>04/08/2022</v>
      </c>
    </row>
    <row r="262" spans="1:9" x14ac:dyDescent="0.25">
      <c r="A262" s="2">
        <f t="shared" si="7"/>
        <v>44662</v>
      </c>
      <c r="B262">
        <f>VLOOKUP(I262,'[3]Historical Prices'!$E$545:$F$3512,2,FALSE)</f>
        <v>30</v>
      </c>
      <c r="C262">
        <f>VLOOKUP(I262,'[3]Historical Prices'!$I$186:$J$3512,2,FALSE)</f>
        <v>75.5</v>
      </c>
      <c r="D262">
        <f>VLOOKUP($A262,Price_Reference!$A$1:$C$758,2,FALSE)</f>
        <v>77.790000000000006</v>
      </c>
      <c r="E262">
        <f>VLOOKUP($A262,Price_Reference!$A$1:$C$758,3,FALSE)</f>
        <v>77.22</v>
      </c>
      <c r="F262">
        <f>VLOOKUP($A262,Price_Reference!$A$1:$D$758,4,FALSE)</f>
        <v>31.8</v>
      </c>
      <c r="G262">
        <f>VLOOKUP(I262,'[3]Historical Prices'!$M$141:$N$3512,2,FALSE)</f>
        <v>49</v>
      </c>
      <c r="H262">
        <f>VLOOKUP($A262,Price_Reference!$A$1:$E$758,5,FALSE)</f>
        <v>13.5</v>
      </c>
      <c r="I262" s="2" t="str">
        <f t="shared" si="8"/>
        <v>04/11/2022</v>
      </c>
    </row>
    <row r="263" spans="1:9" x14ac:dyDescent="0.25">
      <c r="A263" s="2">
        <f t="shared" si="7"/>
        <v>44663</v>
      </c>
      <c r="B263">
        <f>VLOOKUP(I263,'[3]Historical Prices'!$E$545:$F$3512,2,FALSE)</f>
        <v>30</v>
      </c>
      <c r="C263">
        <f>VLOOKUP(I263,'[3]Historical Prices'!$I$186:$J$3512,2,FALSE)</f>
        <v>76.25</v>
      </c>
      <c r="D263">
        <f>VLOOKUP($A263,Price_Reference!$A$1:$C$758,2,FALSE)</f>
        <v>78.84</v>
      </c>
      <c r="E263">
        <f>VLOOKUP($A263,Price_Reference!$A$1:$C$758,3,FALSE)</f>
        <v>77.45</v>
      </c>
      <c r="F263">
        <f>VLOOKUP($A263,Price_Reference!$A$1:$D$758,4,FALSE)</f>
        <v>31.76</v>
      </c>
      <c r="G263">
        <f>VLOOKUP(I263,'[3]Historical Prices'!$M$141:$N$3512,2,FALSE)</f>
        <v>49</v>
      </c>
      <c r="H263">
        <f>VLOOKUP($A263,Price_Reference!$A$1:$E$758,5,FALSE)</f>
        <v>13.65</v>
      </c>
      <c r="I263" s="2" t="str">
        <f t="shared" si="8"/>
        <v>04/12/2022</v>
      </c>
    </row>
    <row r="264" spans="1:9" x14ac:dyDescent="0.25">
      <c r="A264" s="2">
        <f t="shared" ref="A264:A327" si="9">A259+7</f>
        <v>44664</v>
      </c>
      <c r="B264">
        <f>VLOOKUP(I264,'[3]Historical Prices'!$E$545:$F$3512,2,FALSE)</f>
        <v>30</v>
      </c>
      <c r="C264">
        <f>VLOOKUP(I264,'[3]Historical Prices'!$I$186:$J$3512,2,FALSE)</f>
        <v>76.5</v>
      </c>
      <c r="D264">
        <f>VLOOKUP($A264,Price_Reference!$A$1:$C$758,2,FALSE)</f>
        <v>77.259990000000002</v>
      </c>
      <c r="E264">
        <f>VLOOKUP($A264,Price_Reference!$A$1:$C$758,3,FALSE)</f>
        <v>76.81</v>
      </c>
      <c r="F264">
        <f>VLOOKUP($A264,Price_Reference!$A$1:$D$758,4,FALSE)</f>
        <v>31.84</v>
      </c>
      <c r="G264">
        <f>VLOOKUP(I264,'[3]Historical Prices'!$M$141:$N$3512,2,FALSE)</f>
        <v>49.15</v>
      </c>
      <c r="H264">
        <f>VLOOKUP($A264,Price_Reference!$A$1:$E$758,5,FALSE)</f>
        <v>13.87</v>
      </c>
      <c r="I264" s="2" t="str">
        <f t="shared" si="8"/>
        <v>04/13/2022</v>
      </c>
    </row>
    <row r="265" spans="1:9" x14ac:dyDescent="0.25">
      <c r="A265" s="2">
        <f t="shared" si="9"/>
        <v>44665</v>
      </c>
      <c r="B265">
        <f>VLOOKUP(I265,'[3]Historical Prices'!$E$545:$F$3512,2,FALSE)</f>
        <v>30</v>
      </c>
      <c r="C265">
        <f>VLOOKUP(I265,'[3]Historical Prices'!$I$186:$J$3512,2,FALSE)</f>
        <v>76.5</v>
      </c>
      <c r="D265">
        <f>VLOOKUP($A265,Price_Reference!$A$1:$C$758,2,FALSE)</f>
        <v>79.78</v>
      </c>
      <c r="E265">
        <f>VLOOKUP($A265,Price_Reference!$A$1:$C$758,3,FALSE)</f>
        <v>77.900000000000006</v>
      </c>
      <c r="F265">
        <f>VLOOKUP($A265,Price_Reference!$A$1:$D$758,4,FALSE)</f>
        <v>31.87</v>
      </c>
      <c r="G265">
        <f>VLOOKUP(I265,'[3]Historical Prices'!$M$141:$N$3512,2,FALSE)</f>
        <v>49.15</v>
      </c>
      <c r="H265">
        <f>VLOOKUP($A265,Price_Reference!$A$1:$E$758,5,FALSE)</f>
        <v>13.96</v>
      </c>
      <c r="I265" s="2" t="str">
        <f t="shared" si="8"/>
        <v>04/14/2022</v>
      </c>
    </row>
    <row r="266" spans="1:9" x14ac:dyDescent="0.25">
      <c r="A266" s="2">
        <f t="shared" si="9"/>
        <v>44666</v>
      </c>
      <c r="B266" t="e">
        <f>VLOOKUP(I266,'[3]Historical Prices'!$E$545:$F$3512,2,FALSE)</f>
        <v>#N/A</v>
      </c>
      <c r="C266" t="e">
        <f>VLOOKUP(I266,'[3]Historical Prices'!$I$186:$J$3512,2,FALSE)</f>
        <v>#N/A</v>
      </c>
      <c r="D266" t="e">
        <f>VLOOKUP($A266,Price_Reference!$A$1:$C$758,2,FALSE)</f>
        <v>#N/A</v>
      </c>
      <c r="E266" t="e">
        <f>VLOOKUP($A266,Price_Reference!$A$1:$C$758,3,FALSE)</f>
        <v>#N/A</v>
      </c>
      <c r="F266" t="e">
        <f>VLOOKUP($A266,Price_Reference!$A$1:$D$758,4,FALSE)</f>
        <v>#N/A</v>
      </c>
      <c r="G266" t="e">
        <f>VLOOKUP(I266,'[3]Historical Prices'!$M$141:$N$3512,2,FALSE)</f>
        <v>#N/A</v>
      </c>
      <c r="H266" t="e">
        <f>VLOOKUP($A266,Price_Reference!$A$1:$E$758,5,FALSE)</f>
        <v>#N/A</v>
      </c>
      <c r="I266" s="2" t="str">
        <f t="shared" si="8"/>
        <v>04/15/2022</v>
      </c>
    </row>
    <row r="267" spans="1:9" x14ac:dyDescent="0.25">
      <c r="A267" s="2">
        <f t="shared" si="9"/>
        <v>44669</v>
      </c>
      <c r="B267" t="e">
        <f>VLOOKUP(I267,'[3]Historical Prices'!$E$545:$F$3512,2,FALSE)</f>
        <v>#N/A</v>
      </c>
      <c r="C267" t="e">
        <f>VLOOKUP(I267,'[3]Historical Prices'!$I$186:$J$3512,2,FALSE)</f>
        <v>#N/A</v>
      </c>
      <c r="D267">
        <f>VLOOKUP($A267,Price_Reference!$A$1:$C$758,2,FALSE)</f>
        <v>79.78</v>
      </c>
      <c r="E267" t="e">
        <f>VLOOKUP($A267,Price_Reference!$A$1:$C$758,3,FALSE)</f>
        <v>#N/A</v>
      </c>
      <c r="F267">
        <f>VLOOKUP($A267,Price_Reference!$A$1:$D$758,4,FALSE)</f>
        <v>31.67</v>
      </c>
      <c r="G267" t="e">
        <f>VLOOKUP(I267,'[3]Historical Prices'!$M$141:$N$3512,2,FALSE)</f>
        <v>#N/A</v>
      </c>
      <c r="H267">
        <f>VLOOKUP($A267,Price_Reference!$A$1:$E$758,5,FALSE)</f>
        <v>14.11</v>
      </c>
      <c r="I267" s="2" t="str">
        <f t="shared" si="8"/>
        <v>04/18/2022</v>
      </c>
    </row>
    <row r="268" spans="1:9" x14ac:dyDescent="0.25">
      <c r="A268" s="2">
        <f t="shared" si="9"/>
        <v>44670</v>
      </c>
      <c r="B268">
        <f>VLOOKUP(I268,'[3]Historical Prices'!$E$545:$F$3512,2,FALSE)</f>
        <v>30</v>
      </c>
      <c r="C268" s="33">
        <v>76.5</v>
      </c>
      <c r="D268">
        <f>VLOOKUP($A268,Price_Reference!$A$1:$C$758,2,FALSE)</f>
        <v>79.98</v>
      </c>
      <c r="E268">
        <f>VLOOKUP($A268,Price_Reference!$A$1:$C$758,3,FALSE)</f>
        <v>74.78</v>
      </c>
      <c r="F268">
        <f>VLOOKUP($A268,Price_Reference!$A$1:$D$758,4,FALSE)</f>
        <v>31.67</v>
      </c>
      <c r="G268">
        <f>VLOOKUP(I268,'[3]Historical Prices'!$M$141:$N$3512,2,FALSE)</f>
        <v>48.75</v>
      </c>
      <c r="H268">
        <f>VLOOKUP($A268,Price_Reference!$A$1:$E$758,5,FALSE)</f>
        <v>14.06</v>
      </c>
      <c r="I268" s="2" t="str">
        <f t="shared" si="8"/>
        <v>04/19/2022</v>
      </c>
    </row>
    <row r="269" spans="1:9" x14ac:dyDescent="0.25">
      <c r="A269" s="2">
        <f t="shared" si="9"/>
        <v>44671</v>
      </c>
      <c r="B269">
        <f>VLOOKUP(I269,'[3]Historical Prices'!$E$545:$F$3512,2,FALSE)</f>
        <v>30</v>
      </c>
      <c r="C269">
        <f>VLOOKUP(I269,'[3]Historical Prices'!$I$186:$J$3512,2,FALSE)</f>
        <v>76.849999999999994</v>
      </c>
      <c r="D269">
        <f>VLOOKUP($A269,Price_Reference!$A$1:$C$758,2,FALSE)</f>
        <v>87.6</v>
      </c>
      <c r="E269">
        <f>VLOOKUP($A269,Price_Reference!$A$1:$C$758,3,FALSE)</f>
        <v>79.599999999999994</v>
      </c>
      <c r="F269">
        <f>VLOOKUP($A269,Price_Reference!$A$1:$D$758,4,FALSE)</f>
        <v>31.57</v>
      </c>
      <c r="G269">
        <f>VLOOKUP(I269,'[3]Historical Prices'!$M$141:$N$3512,2,FALSE)</f>
        <v>49</v>
      </c>
      <c r="H269">
        <f>VLOOKUP($A269,Price_Reference!$A$1:$E$758,5,FALSE)</f>
        <v>14.09</v>
      </c>
      <c r="I269" s="2" t="str">
        <f t="shared" si="8"/>
        <v>04/20/2022</v>
      </c>
    </row>
    <row r="270" spans="1:9" x14ac:dyDescent="0.25">
      <c r="A270" s="2">
        <f t="shared" si="9"/>
        <v>44672</v>
      </c>
      <c r="B270">
        <f>VLOOKUP(I270,'[3]Historical Prices'!$E$545:$F$3512,2,FALSE)</f>
        <v>30</v>
      </c>
      <c r="C270">
        <f>VLOOKUP(I270,'[3]Historical Prices'!$I$186:$J$3512,2,FALSE)</f>
        <v>76.25</v>
      </c>
      <c r="D270">
        <f>VLOOKUP($A270,Price_Reference!$A$1:$C$758,2,FALSE)</f>
        <v>86.189989999999995</v>
      </c>
      <c r="E270">
        <f>VLOOKUP($A270,Price_Reference!$A$1:$C$758,3,FALSE)</f>
        <v>79.91</v>
      </c>
      <c r="F270">
        <f>VLOOKUP($A270,Price_Reference!$A$1:$D$758,4,FALSE)</f>
        <v>31.54</v>
      </c>
      <c r="G270">
        <f>VLOOKUP(I270,'[3]Historical Prices'!$M$141:$N$3512,2,FALSE)</f>
        <v>48.75</v>
      </c>
      <c r="H270">
        <f>VLOOKUP($A270,Price_Reference!$A$1:$E$758,5,FALSE)</f>
        <v>14.03</v>
      </c>
      <c r="I270" s="2" t="str">
        <f t="shared" si="8"/>
        <v>04/21/2022</v>
      </c>
    </row>
    <row r="271" spans="1:9" x14ac:dyDescent="0.25">
      <c r="A271" s="2">
        <f t="shared" si="9"/>
        <v>44673</v>
      </c>
      <c r="B271">
        <f>VLOOKUP(I271,'[3]Historical Prices'!$E$545:$F$3512,2,FALSE)</f>
        <v>30</v>
      </c>
      <c r="C271">
        <f>VLOOKUP(I271,'[3]Historical Prices'!$I$186:$J$3512,2,FALSE)</f>
        <v>76.099999999999994</v>
      </c>
      <c r="D271">
        <f>VLOOKUP($A271,Price_Reference!$A$1:$C$758,2,FALSE)</f>
        <v>88.68</v>
      </c>
      <c r="E271">
        <f>VLOOKUP($A271,Price_Reference!$A$1:$C$758,3,FALSE)</f>
        <v>82.55</v>
      </c>
      <c r="F271">
        <f>VLOOKUP($A271,Price_Reference!$A$1:$D$758,4,FALSE)</f>
        <v>31.38</v>
      </c>
      <c r="G271">
        <f>VLOOKUP(I271,'[3]Historical Prices'!$M$141:$N$3512,2,FALSE)</f>
        <v>48.5</v>
      </c>
      <c r="H271">
        <f>VLOOKUP($A271,Price_Reference!$A$1:$E$758,5,FALSE)</f>
        <v>14.01</v>
      </c>
      <c r="I271" s="2" t="str">
        <f t="shared" si="8"/>
        <v>04/22/2022</v>
      </c>
    </row>
    <row r="272" spans="1:9" x14ac:dyDescent="0.25">
      <c r="A272" s="2">
        <f t="shared" si="9"/>
        <v>44676</v>
      </c>
      <c r="B272">
        <f>VLOOKUP(I272,'[3]Historical Prices'!$E$545:$F$3512,2,FALSE)</f>
        <v>30</v>
      </c>
      <c r="C272" s="33">
        <v>76.099999999999994</v>
      </c>
      <c r="D272">
        <f>VLOOKUP($A272,Price_Reference!$A$1:$C$758,2,FALSE)</f>
        <v>83.13</v>
      </c>
      <c r="E272">
        <f>VLOOKUP($A272,Price_Reference!$A$1:$C$758,3,FALSE)</f>
        <v>80.91</v>
      </c>
      <c r="F272">
        <f>VLOOKUP($A272,Price_Reference!$A$1:$D$758,4,FALSE)</f>
        <v>30.73</v>
      </c>
      <c r="G272">
        <f>VLOOKUP(I272,'[3]Historical Prices'!$M$141:$N$3512,2,FALSE)</f>
        <v>48.5</v>
      </c>
      <c r="H272">
        <f>VLOOKUP($A272,Price_Reference!$A$1:$E$758,5,FALSE)</f>
        <v>13.92</v>
      </c>
      <c r="I272" s="2" t="str">
        <f t="shared" si="8"/>
        <v>04/25/2022</v>
      </c>
    </row>
    <row r="273" spans="1:9" x14ac:dyDescent="0.25">
      <c r="A273" s="2">
        <f t="shared" si="9"/>
        <v>44677</v>
      </c>
      <c r="B273">
        <f>VLOOKUP(I273,'[3]Historical Prices'!$E$545:$F$3512,2,FALSE)</f>
        <v>30</v>
      </c>
      <c r="C273">
        <f>VLOOKUP(I273,'[3]Historical Prices'!$I$186:$J$3512,2,FALSE)</f>
        <v>75.900000000000006</v>
      </c>
      <c r="D273">
        <f>VLOOKUP($A273,Price_Reference!$A$1:$C$758,2,FALSE)</f>
        <v>82.35</v>
      </c>
      <c r="E273">
        <f>VLOOKUP($A273,Price_Reference!$A$1:$C$758,3,FALSE)</f>
        <v>81.63</v>
      </c>
      <c r="F273">
        <f>VLOOKUP($A273,Price_Reference!$A$1:$D$758,4,FALSE)</f>
        <v>30.61</v>
      </c>
      <c r="G273">
        <f>VLOOKUP(I273,'[3]Historical Prices'!$M$141:$N$3512,2,FALSE)</f>
        <v>48.7</v>
      </c>
      <c r="H273">
        <f>VLOOKUP($A273,Price_Reference!$A$1:$E$758,5,FALSE)</f>
        <v>13.83</v>
      </c>
      <c r="I273" s="2" t="str">
        <f t="shared" si="8"/>
        <v>04/26/2022</v>
      </c>
    </row>
    <row r="274" spans="1:9" x14ac:dyDescent="0.25">
      <c r="A274" s="2">
        <f t="shared" si="9"/>
        <v>44678</v>
      </c>
      <c r="B274">
        <f>VLOOKUP(I274,'[3]Historical Prices'!$E$545:$F$3512,2,FALSE)</f>
        <v>29.5</v>
      </c>
      <c r="C274">
        <f>VLOOKUP(I274,'[3]Historical Prices'!$I$186:$J$3512,2,FALSE)</f>
        <v>75.75</v>
      </c>
      <c r="D274">
        <f>VLOOKUP($A274,Price_Reference!$A$1:$C$758,2,FALSE)</f>
        <v>80.66</v>
      </c>
      <c r="E274">
        <f>VLOOKUP($A274,Price_Reference!$A$1:$C$758,3,FALSE)</f>
        <v>80.33</v>
      </c>
      <c r="F274">
        <f>VLOOKUP($A274,Price_Reference!$A$1:$D$758,4,FALSE)</f>
        <v>30.64</v>
      </c>
      <c r="G274">
        <f>VLOOKUP(I274,'[3]Historical Prices'!$M$141:$N$3512,2,FALSE)</f>
        <v>48.7</v>
      </c>
      <c r="H274">
        <f>VLOOKUP($A274,Price_Reference!$A$1:$E$758,5,FALSE)</f>
        <v>13.86</v>
      </c>
      <c r="I274" s="2" t="str">
        <f t="shared" si="8"/>
        <v>04/27/2022</v>
      </c>
    </row>
    <row r="275" spans="1:9" x14ac:dyDescent="0.25">
      <c r="A275" s="2">
        <f t="shared" si="9"/>
        <v>44679</v>
      </c>
      <c r="B275">
        <f>VLOOKUP(I275,'[3]Historical Prices'!$E$545:$F$3512,2,FALSE)</f>
        <v>29.25</v>
      </c>
      <c r="C275">
        <f>VLOOKUP(I275,'[3]Historical Prices'!$I$186:$J$3512,2,FALSE)</f>
        <v>75.900000000000006</v>
      </c>
      <c r="D275">
        <f>VLOOKUP($A275,Price_Reference!$A$1:$C$758,2,FALSE)</f>
        <v>82.31</v>
      </c>
      <c r="E275">
        <f>VLOOKUP($A275,Price_Reference!$A$1:$C$758,3,FALSE)</f>
        <v>81.150000000000006</v>
      </c>
      <c r="F275">
        <f>VLOOKUP($A275,Price_Reference!$A$1:$D$758,4,FALSE)</f>
        <v>30.62</v>
      </c>
      <c r="G275">
        <f>VLOOKUP(I275,'[3]Historical Prices'!$M$141:$N$3512,2,FALSE)</f>
        <v>48.5</v>
      </c>
      <c r="H275">
        <f>VLOOKUP($A275,Price_Reference!$A$1:$E$758,5,FALSE)</f>
        <v>13.9</v>
      </c>
      <c r="I275" s="2" t="str">
        <f t="shared" si="8"/>
        <v>04/28/2022</v>
      </c>
    </row>
    <row r="276" spans="1:9" x14ac:dyDescent="0.25">
      <c r="A276" s="2">
        <f t="shared" si="9"/>
        <v>44680</v>
      </c>
      <c r="B276">
        <f>VLOOKUP(I276,'[3]Historical Prices'!$E$545:$F$3512,2,FALSE)</f>
        <v>28</v>
      </c>
      <c r="C276">
        <f>VLOOKUP(I276,'[3]Historical Prices'!$I$186:$J$3512,2,FALSE)</f>
        <v>75.900000000000006</v>
      </c>
      <c r="D276">
        <f>VLOOKUP($A276,Price_Reference!$A$1:$C$758,2,FALSE)</f>
        <v>84.04</v>
      </c>
      <c r="E276">
        <f>VLOOKUP($A276,Price_Reference!$A$1:$C$758,3,FALSE)</f>
        <v>80.75</v>
      </c>
      <c r="F276">
        <f>VLOOKUP($A276,Price_Reference!$A$1:$D$758,4,FALSE)</f>
        <v>30.44</v>
      </c>
      <c r="G276">
        <f>VLOOKUP(I276,'[3]Historical Prices'!$M$141:$N$3512,2,FALSE)</f>
        <v>48.5</v>
      </c>
      <c r="H276">
        <f>VLOOKUP($A276,Price_Reference!$A$1:$E$758,5,FALSE)</f>
        <v>13.87</v>
      </c>
      <c r="I276" s="2" t="str">
        <f t="shared" si="8"/>
        <v>04/29/2022</v>
      </c>
    </row>
    <row r="277" spans="1:9" x14ac:dyDescent="0.25">
      <c r="A277" s="2">
        <f t="shared" si="9"/>
        <v>44683</v>
      </c>
      <c r="B277">
        <f>VLOOKUP(I277,'[3]Historical Prices'!$E$545:$F$3512,2,FALSE)</f>
        <v>28</v>
      </c>
      <c r="C277" s="33">
        <v>75.900000000000006</v>
      </c>
      <c r="D277">
        <f>VLOOKUP($A277,Price_Reference!$A$1:$C$758,2,FALSE)</f>
        <v>82.65</v>
      </c>
      <c r="E277" s="33">
        <v>80.75</v>
      </c>
      <c r="F277">
        <f>VLOOKUP($A277,Price_Reference!$A$1:$D$758,4,FALSE)</f>
        <v>30.23</v>
      </c>
      <c r="G277">
        <f>VLOOKUP(I277,'[3]Historical Prices'!$M$141:$N$3512,2,FALSE)</f>
        <v>48.5</v>
      </c>
      <c r="H277">
        <f>VLOOKUP($A277,Price_Reference!$A$1:$E$758,5,FALSE)</f>
        <v>13.89</v>
      </c>
      <c r="I277" s="2" t="str">
        <f t="shared" si="8"/>
        <v>05/02/2022</v>
      </c>
    </row>
    <row r="278" spans="1:9" x14ac:dyDescent="0.25">
      <c r="A278" s="2">
        <f t="shared" si="9"/>
        <v>44684</v>
      </c>
      <c r="B278">
        <f>VLOOKUP(I278,'[3]Historical Prices'!$E$545:$F$3512,2,FALSE)</f>
        <v>28</v>
      </c>
      <c r="C278">
        <f>VLOOKUP(I278,'[3]Historical Prices'!$I$186:$J$3512,2,FALSE)</f>
        <v>75.87</v>
      </c>
      <c r="D278">
        <f>VLOOKUP($A278,Price_Reference!$A$1:$C$758,2,FALSE)</f>
        <v>87.78</v>
      </c>
      <c r="E278">
        <f>VLOOKUP($A278,Price_Reference!$A$1:$C$758,3,FALSE)</f>
        <v>82.88</v>
      </c>
      <c r="F278">
        <f>VLOOKUP($A278,Price_Reference!$A$1:$D$758,4,FALSE)</f>
        <v>30.64</v>
      </c>
      <c r="G278">
        <f>VLOOKUP(I278,'[3]Historical Prices'!$M$141:$N$3512,2,FALSE)</f>
        <v>48.5</v>
      </c>
      <c r="H278">
        <f>VLOOKUP($A278,Price_Reference!$A$1:$E$758,5,FALSE)</f>
        <v>13.96</v>
      </c>
      <c r="I278" s="2" t="str">
        <f t="shared" si="8"/>
        <v>05/03/2022</v>
      </c>
    </row>
    <row r="279" spans="1:9" x14ac:dyDescent="0.25">
      <c r="A279" s="2">
        <f t="shared" si="9"/>
        <v>44685</v>
      </c>
      <c r="B279">
        <f>VLOOKUP(I279,'[3]Historical Prices'!$E$545:$F$3512,2,FALSE)</f>
        <v>28</v>
      </c>
      <c r="C279">
        <f>VLOOKUP(I279,'[3]Historical Prices'!$I$186:$J$3512,2,FALSE)</f>
        <v>76.2</v>
      </c>
      <c r="D279">
        <f>VLOOKUP($A279,Price_Reference!$A$1:$C$758,2,FALSE)</f>
        <v>87.9</v>
      </c>
      <c r="E279">
        <f>VLOOKUP($A279,Price_Reference!$A$1:$C$758,3,FALSE)</f>
        <v>82.64</v>
      </c>
      <c r="F279">
        <f>VLOOKUP($A279,Price_Reference!$A$1:$D$758,4,FALSE)</f>
        <v>30.87</v>
      </c>
      <c r="G279">
        <f>VLOOKUP(I279,'[3]Historical Prices'!$M$141:$N$3512,2,FALSE)</f>
        <v>48.5</v>
      </c>
      <c r="H279">
        <f>VLOOKUP($A279,Price_Reference!$A$1:$E$758,5,FALSE)</f>
        <v>13.9</v>
      </c>
      <c r="I279" s="2" t="str">
        <f t="shared" si="8"/>
        <v>05/04/2022</v>
      </c>
    </row>
    <row r="280" spans="1:9" x14ac:dyDescent="0.25">
      <c r="A280" s="2">
        <f t="shared" si="9"/>
        <v>44686</v>
      </c>
      <c r="B280">
        <f>VLOOKUP(I280,'[3]Historical Prices'!$E$545:$F$3512,2,FALSE)</f>
        <v>27.95</v>
      </c>
      <c r="C280">
        <f>VLOOKUP(I280,'[3]Historical Prices'!$I$186:$J$3512,2,FALSE)</f>
        <v>76.3</v>
      </c>
      <c r="D280">
        <f>VLOOKUP($A280,Price_Reference!$A$1:$C$758,2,FALSE)</f>
        <v>88.53</v>
      </c>
      <c r="E280">
        <f>VLOOKUP($A280,Price_Reference!$A$1:$C$758,3,FALSE)</f>
        <v>84.65</v>
      </c>
      <c r="F280">
        <f>VLOOKUP($A280,Price_Reference!$A$1:$D$758,4,FALSE)</f>
        <v>30.33</v>
      </c>
      <c r="G280">
        <f>VLOOKUP(I280,'[3]Historical Prices'!$M$141:$N$3512,2,FALSE)</f>
        <v>48</v>
      </c>
      <c r="H280">
        <f>VLOOKUP($A280,Price_Reference!$A$1:$E$758,5,FALSE)</f>
        <v>13.88</v>
      </c>
      <c r="I280" s="2" t="str">
        <f t="shared" si="8"/>
        <v>05/05/2022</v>
      </c>
    </row>
    <row r="281" spans="1:9" x14ac:dyDescent="0.25">
      <c r="A281" s="2">
        <f t="shared" si="9"/>
        <v>44687</v>
      </c>
      <c r="B281">
        <f>VLOOKUP(I281,'[3]Historical Prices'!$E$545:$F$3512,2,FALSE)</f>
        <v>27.95</v>
      </c>
      <c r="C281">
        <f>VLOOKUP(I281,'[3]Historical Prices'!$I$186:$J$3512,2,FALSE)</f>
        <v>76.5</v>
      </c>
      <c r="D281">
        <f>VLOOKUP($A281,Price_Reference!$A$1:$C$758,2,FALSE)</f>
        <v>91.14</v>
      </c>
      <c r="E281">
        <f>VLOOKUP($A281,Price_Reference!$A$1:$C$758,3,FALSE)</f>
        <v>88.8</v>
      </c>
      <c r="F281">
        <f>VLOOKUP($A281,Price_Reference!$A$1:$D$758,4,FALSE)</f>
        <v>30.34</v>
      </c>
      <c r="G281">
        <f>VLOOKUP(I281,'[3]Historical Prices'!$M$141:$N$3512,2,FALSE)</f>
        <v>48</v>
      </c>
      <c r="H281">
        <f>VLOOKUP($A281,Price_Reference!$A$1:$E$758,5,FALSE)</f>
        <v>13.74</v>
      </c>
      <c r="I281" s="2" t="str">
        <f t="shared" si="8"/>
        <v>05/06/2022</v>
      </c>
    </row>
    <row r="282" spans="1:9" x14ac:dyDescent="0.25">
      <c r="A282" s="2">
        <f t="shared" si="9"/>
        <v>44690</v>
      </c>
      <c r="B282">
        <f>VLOOKUP(I282,'[3]Historical Prices'!$E$545:$F$3512,2,FALSE)</f>
        <v>27.95</v>
      </c>
      <c r="C282">
        <f>VLOOKUP(I282,'[3]Historical Prices'!$I$186:$J$3512,2,FALSE)</f>
        <v>76.47</v>
      </c>
      <c r="D282">
        <f>VLOOKUP($A282,Price_Reference!$A$1:$C$758,2,FALSE)</f>
        <v>86.62</v>
      </c>
      <c r="E282">
        <f>VLOOKUP($A282,Price_Reference!$A$1:$C$758,3,FALSE)</f>
        <v>87.25</v>
      </c>
      <c r="F282">
        <f>VLOOKUP($A282,Price_Reference!$A$1:$D$758,4,FALSE)</f>
        <v>30.13</v>
      </c>
      <c r="G282">
        <f>VLOOKUP(I282,'[3]Historical Prices'!$M$141:$N$3512,2,FALSE)</f>
        <v>47.5</v>
      </c>
      <c r="H282">
        <f>VLOOKUP($A282,Price_Reference!$A$1:$E$758,5,FALSE)</f>
        <v>13.69</v>
      </c>
      <c r="I282" s="2" t="str">
        <f t="shared" si="8"/>
        <v>05/09/2022</v>
      </c>
    </row>
    <row r="283" spans="1:9" x14ac:dyDescent="0.25">
      <c r="A283" s="2">
        <f t="shared" si="9"/>
        <v>44691</v>
      </c>
      <c r="B283">
        <f>VLOOKUP(I283,'[3]Historical Prices'!$E$545:$F$3512,2,FALSE)</f>
        <v>27.95</v>
      </c>
      <c r="C283">
        <f>VLOOKUP(I283,'[3]Historical Prices'!$I$186:$J$3512,2,FALSE)</f>
        <v>76.45</v>
      </c>
      <c r="D283">
        <f>VLOOKUP($A283,Price_Reference!$A$1:$C$758,2,FALSE)</f>
        <v>86.93</v>
      </c>
      <c r="E283">
        <f>VLOOKUP($A283,Price_Reference!$A$1:$C$758,3,FALSE)</f>
        <v>87.37</v>
      </c>
      <c r="F283">
        <f>VLOOKUP($A283,Price_Reference!$A$1:$D$758,4,FALSE)</f>
        <v>30.59</v>
      </c>
      <c r="G283">
        <f>VLOOKUP(I283,'[3]Historical Prices'!$M$141:$N$3512,2,FALSE)</f>
        <v>47.5</v>
      </c>
      <c r="H283">
        <f>VLOOKUP($A283,Price_Reference!$A$1:$E$758,5,FALSE)</f>
        <v>13.76</v>
      </c>
      <c r="I283" s="2" t="str">
        <f t="shared" si="8"/>
        <v>05/10/2022</v>
      </c>
    </row>
    <row r="284" spans="1:9" x14ac:dyDescent="0.25">
      <c r="A284" s="2">
        <f t="shared" si="9"/>
        <v>44692</v>
      </c>
      <c r="B284">
        <f>VLOOKUP(I284,'[3]Historical Prices'!$E$545:$F$3512,2,FALSE)</f>
        <v>28.5</v>
      </c>
      <c r="C284">
        <f>VLOOKUP(I284,'[3]Historical Prices'!$I$186:$J$3512,2,FALSE)</f>
        <v>76.45</v>
      </c>
      <c r="D284">
        <f>VLOOKUP($A284,Price_Reference!$A$1:$C$758,2,FALSE)</f>
        <v>88.45</v>
      </c>
      <c r="E284">
        <f>VLOOKUP($A284,Price_Reference!$A$1:$C$758,3,FALSE)</f>
        <v>88.97</v>
      </c>
      <c r="F284">
        <f>VLOOKUP($A284,Price_Reference!$A$1:$D$758,4,FALSE)</f>
        <v>30.33</v>
      </c>
      <c r="G284">
        <f>VLOOKUP(I284,'[3]Historical Prices'!$M$141:$N$3512,2,FALSE)</f>
        <v>47.25</v>
      </c>
      <c r="H284">
        <f>VLOOKUP($A284,Price_Reference!$A$1:$E$758,5,FALSE)</f>
        <v>13.57</v>
      </c>
      <c r="I284" s="2" t="str">
        <f t="shared" si="8"/>
        <v>05/11/2022</v>
      </c>
    </row>
    <row r="285" spans="1:9" x14ac:dyDescent="0.25">
      <c r="A285" s="2">
        <f t="shared" si="9"/>
        <v>44693</v>
      </c>
      <c r="B285">
        <f>VLOOKUP(I285,'[3]Historical Prices'!$E$545:$F$3512,2,FALSE)</f>
        <v>29.25</v>
      </c>
      <c r="C285">
        <f>VLOOKUP(I285,'[3]Historical Prices'!$I$186:$J$3512,2,FALSE)</f>
        <v>76.400000000000006</v>
      </c>
      <c r="D285">
        <f>VLOOKUP($A285,Price_Reference!$A$1:$C$758,2,FALSE)</f>
        <v>87.87</v>
      </c>
      <c r="E285">
        <f>VLOOKUP($A285,Price_Reference!$A$1:$C$758,3,FALSE)</f>
        <v>85.83</v>
      </c>
      <c r="F285">
        <f>VLOOKUP($A285,Price_Reference!$A$1:$D$758,4,FALSE)</f>
        <v>29.93</v>
      </c>
      <c r="G285">
        <f>VLOOKUP(I285,'[3]Historical Prices'!$M$141:$N$3512,2,FALSE)</f>
        <v>47.25</v>
      </c>
      <c r="H285">
        <f>VLOOKUP($A285,Price_Reference!$A$1:$E$758,5,FALSE)</f>
        <v>13.67</v>
      </c>
      <c r="I285" s="2" t="str">
        <f t="shared" si="8"/>
        <v>05/12/2022</v>
      </c>
    </row>
    <row r="286" spans="1:9" x14ac:dyDescent="0.25">
      <c r="A286" s="2">
        <f t="shared" si="9"/>
        <v>44694</v>
      </c>
      <c r="B286">
        <f>VLOOKUP(I286,'[3]Historical Prices'!$E$545:$F$3512,2,FALSE)</f>
        <v>29.5</v>
      </c>
      <c r="C286">
        <f>VLOOKUP(I286,'[3]Historical Prices'!$I$186:$J$3512,2,FALSE)</f>
        <v>76.5</v>
      </c>
      <c r="D286">
        <f>VLOOKUP($A286,Price_Reference!$A$1:$C$758,2,FALSE)</f>
        <v>88.09</v>
      </c>
      <c r="E286">
        <f>VLOOKUP($A286,Price_Reference!$A$1:$C$758,3,FALSE)</f>
        <v>84.1</v>
      </c>
      <c r="F286">
        <f>VLOOKUP($A286,Price_Reference!$A$1:$D$758,4,FALSE)</f>
        <v>30.17</v>
      </c>
      <c r="G286">
        <f>VLOOKUP(I286,'[3]Historical Prices'!$M$141:$N$3512,2,FALSE)</f>
        <v>47.5</v>
      </c>
      <c r="H286">
        <f>VLOOKUP($A286,Price_Reference!$A$1:$E$758,5,FALSE)</f>
        <v>13.7</v>
      </c>
      <c r="I286" s="2" t="str">
        <f t="shared" si="8"/>
        <v>05/13/2022</v>
      </c>
    </row>
    <row r="287" spans="1:9" x14ac:dyDescent="0.25">
      <c r="A287" s="2">
        <f t="shared" si="9"/>
        <v>44697</v>
      </c>
      <c r="B287">
        <f>VLOOKUP(I287,'[3]Historical Prices'!$E$545:$F$3512,2,FALSE)</f>
        <v>29.5</v>
      </c>
      <c r="C287">
        <f>VLOOKUP(I287,'[3]Historical Prices'!$I$186:$J$3512,2,FALSE)</f>
        <v>76.599999999999994</v>
      </c>
      <c r="D287">
        <f>VLOOKUP($A287,Price_Reference!$A$1:$C$758,2,FALSE)</f>
        <v>89.18</v>
      </c>
      <c r="E287">
        <f>VLOOKUP($A287,Price_Reference!$A$1:$C$758,3,FALSE)</f>
        <v>84.72</v>
      </c>
      <c r="F287">
        <f>VLOOKUP($A287,Price_Reference!$A$1:$D$758,4,FALSE)</f>
        <v>30.39</v>
      </c>
      <c r="G287">
        <f>VLOOKUP(I287,'[3]Historical Prices'!$M$141:$N$3512,2,FALSE)</f>
        <v>47.5</v>
      </c>
      <c r="H287">
        <f>VLOOKUP($A287,Price_Reference!$A$1:$E$758,5,FALSE)</f>
        <v>13.7</v>
      </c>
      <c r="I287" s="2" t="str">
        <f t="shared" si="8"/>
        <v>05/16/2022</v>
      </c>
    </row>
    <row r="288" spans="1:9" x14ac:dyDescent="0.25">
      <c r="A288" s="2">
        <f t="shared" si="9"/>
        <v>44698</v>
      </c>
      <c r="B288">
        <f>VLOOKUP(I288,'[3]Historical Prices'!$E$545:$F$3512,2,FALSE)</f>
        <v>29.5</v>
      </c>
      <c r="C288">
        <f>VLOOKUP(I288,'[3]Historical Prices'!$I$186:$J$3512,2,FALSE)</f>
        <v>76.599999999999994</v>
      </c>
      <c r="D288">
        <f>VLOOKUP($A288,Price_Reference!$A$1:$C$758,2,FALSE)</f>
        <v>91.329989999999995</v>
      </c>
      <c r="E288">
        <f>VLOOKUP($A288,Price_Reference!$A$1:$C$758,3,FALSE)</f>
        <v>85.5</v>
      </c>
      <c r="F288">
        <f>VLOOKUP($A288,Price_Reference!$A$1:$D$758,4,FALSE)</f>
        <v>30.87</v>
      </c>
      <c r="G288">
        <f>VLOOKUP(I288,'[3]Historical Prices'!$M$141:$N$3512,2,FALSE)</f>
        <v>47.5</v>
      </c>
      <c r="H288">
        <f>VLOOKUP($A288,Price_Reference!$A$1:$E$758,5,FALSE)</f>
        <v>13.72</v>
      </c>
      <c r="I288" s="2" t="str">
        <f t="shared" si="8"/>
        <v>05/17/2022</v>
      </c>
    </row>
    <row r="289" spans="1:9" x14ac:dyDescent="0.25">
      <c r="A289" s="2">
        <f t="shared" si="9"/>
        <v>44699</v>
      </c>
      <c r="B289">
        <f>VLOOKUP(I289,'[3]Historical Prices'!$E$545:$F$3512,2,FALSE)</f>
        <v>29.5</v>
      </c>
      <c r="C289">
        <f>VLOOKUP(I289,'[3]Historical Prices'!$I$186:$J$3512,2,FALSE)</f>
        <v>76.42</v>
      </c>
      <c r="D289">
        <f>VLOOKUP($A289,Price_Reference!$A$1:$C$758,2,FALSE)</f>
        <v>84.27</v>
      </c>
      <c r="E289">
        <f>VLOOKUP($A289,Price_Reference!$A$1:$C$758,3,FALSE)</f>
        <v>83.07</v>
      </c>
      <c r="F289">
        <f>VLOOKUP($A289,Price_Reference!$A$1:$D$758,4,FALSE)</f>
        <v>30.9</v>
      </c>
      <c r="G289">
        <f>VLOOKUP(I289,'[3]Historical Prices'!$M$141:$N$3512,2,FALSE)</f>
        <v>47.6</v>
      </c>
      <c r="H289">
        <f>VLOOKUP($A289,Price_Reference!$A$1:$E$758,5,FALSE)</f>
        <v>13.69</v>
      </c>
      <c r="I289" s="2" t="str">
        <f t="shared" si="8"/>
        <v>05/18/2022</v>
      </c>
    </row>
    <row r="290" spans="1:9" x14ac:dyDescent="0.25">
      <c r="A290" s="2">
        <f t="shared" si="9"/>
        <v>44700</v>
      </c>
      <c r="B290">
        <f>VLOOKUP(I290,'[3]Historical Prices'!$E$545:$F$3512,2,FALSE)</f>
        <v>29.6</v>
      </c>
      <c r="C290">
        <f>VLOOKUP(I290,'[3]Historical Prices'!$I$186:$J$3512,2,FALSE)</f>
        <v>76.47</v>
      </c>
      <c r="D290">
        <f>VLOOKUP($A290,Price_Reference!$A$1:$C$758,2,FALSE)</f>
        <v>82.82</v>
      </c>
      <c r="E290">
        <f>VLOOKUP($A290,Price_Reference!$A$1:$C$758,3,FALSE)</f>
        <v>83.45</v>
      </c>
      <c r="F290">
        <f>VLOOKUP($A290,Price_Reference!$A$1:$D$758,4,FALSE)</f>
        <v>30.74</v>
      </c>
      <c r="G290">
        <f>VLOOKUP(I290,'[3]Historical Prices'!$M$141:$N$3512,2,FALSE)</f>
        <v>47.6</v>
      </c>
      <c r="H290">
        <f>VLOOKUP($A290,Price_Reference!$A$1:$E$758,5,FALSE)</f>
        <v>13.72</v>
      </c>
      <c r="I290" s="2" t="str">
        <f t="shared" si="8"/>
        <v>05/19/2022</v>
      </c>
    </row>
    <row r="291" spans="1:9" x14ac:dyDescent="0.25">
      <c r="A291" s="2">
        <f t="shared" si="9"/>
        <v>44701</v>
      </c>
      <c r="B291">
        <f>VLOOKUP(I291,'[3]Historical Prices'!$E$545:$F$3512,2,FALSE)</f>
        <v>30</v>
      </c>
      <c r="C291">
        <f>VLOOKUP(I291,'[3]Historical Prices'!$I$186:$J$3512,2,FALSE)</f>
        <v>76.900000000000006</v>
      </c>
      <c r="D291">
        <f>VLOOKUP($A291,Price_Reference!$A$1:$C$758,2,FALSE)</f>
        <v>80.05</v>
      </c>
      <c r="E291">
        <f>VLOOKUP($A291,Price_Reference!$A$1:$C$758,3,FALSE)</f>
        <v>82.37</v>
      </c>
      <c r="F291">
        <f>VLOOKUP($A291,Price_Reference!$A$1:$D$758,4,FALSE)</f>
        <v>30.81</v>
      </c>
      <c r="G291">
        <f>VLOOKUP(I291,'[3]Historical Prices'!$M$141:$N$3512,2,FALSE)</f>
        <v>47.65</v>
      </c>
      <c r="H291">
        <f>VLOOKUP($A291,Price_Reference!$A$1:$E$758,5,FALSE)</f>
        <v>13.67</v>
      </c>
      <c r="I291" s="2" t="str">
        <f t="shared" si="8"/>
        <v>05/20/2022</v>
      </c>
    </row>
    <row r="292" spans="1:9" x14ac:dyDescent="0.25">
      <c r="A292" s="2">
        <f t="shared" si="9"/>
        <v>44704</v>
      </c>
      <c r="B292">
        <f>VLOOKUP(I292,'[3]Historical Prices'!$E$545:$F$3512,2,FALSE)</f>
        <v>35.5</v>
      </c>
      <c r="C292">
        <f>VLOOKUP(I292,'[3]Historical Prices'!$I$186:$J$3512,2,FALSE)</f>
        <v>77.05</v>
      </c>
      <c r="D292">
        <f>VLOOKUP($A292,Price_Reference!$A$1:$C$758,2,FALSE)</f>
        <v>77.81</v>
      </c>
      <c r="E292">
        <f>VLOOKUP($A292,Price_Reference!$A$1:$C$758,3,FALSE)</f>
        <v>80.099999999999994</v>
      </c>
      <c r="F292">
        <f>VLOOKUP($A292,Price_Reference!$A$1:$D$758,4,FALSE)</f>
        <v>31.14</v>
      </c>
      <c r="G292">
        <f>VLOOKUP(I292,'[3]Historical Prices'!$M$141:$N$3512,2,FALSE)</f>
        <v>48.25</v>
      </c>
      <c r="H292">
        <f>VLOOKUP($A292,Price_Reference!$A$1:$E$758,5,FALSE)</f>
        <v>13.63</v>
      </c>
      <c r="I292" s="2" t="str">
        <f t="shared" si="8"/>
        <v>05/23/2022</v>
      </c>
    </row>
    <row r="293" spans="1:9" x14ac:dyDescent="0.25">
      <c r="A293" s="2">
        <f t="shared" si="9"/>
        <v>44705</v>
      </c>
      <c r="B293">
        <f>VLOOKUP(I293,'[3]Historical Prices'!$E$545:$F$3512,2,FALSE)</f>
        <v>36</v>
      </c>
      <c r="C293">
        <f>VLOOKUP(I293,'[3]Historical Prices'!$I$186:$J$3512,2,FALSE)</f>
        <v>77.099999999999994</v>
      </c>
      <c r="D293">
        <f>VLOOKUP($A293,Price_Reference!$A$1:$C$758,2,FALSE)</f>
        <v>80.98</v>
      </c>
      <c r="E293">
        <f>VLOOKUP($A293,Price_Reference!$A$1:$C$758,3,FALSE)</f>
        <v>80.400000000000006</v>
      </c>
      <c r="F293">
        <f>VLOOKUP($A293,Price_Reference!$A$1:$D$758,4,FALSE)</f>
        <v>31.34</v>
      </c>
      <c r="G293">
        <f>VLOOKUP(I293,'[3]Historical Prices'!$M$141:$N$3512,2,FALSE)</f>
        <v>48</v>
      </c>
      <c r="H293">
        <f>VLOOKUP($A293,Price_Reference!$A$1:$E$758,5,FALSE)</f>
        <v>13.65</v>
      </c>
      <c r="I293" s="2" t="str">
        <f t="shared" si="8"/>
        <v>05/24/2022</v>
      </c>
    </row>
    <row r="294" spans="1:9" x14ac:dyDescent="0.25">
      <c r="A294" s="2">
        <f t="shared" si="9"/>
        <v>44706</v>
      </c>
      <c r="B294">
        <f>VLOOKUP(I294,'[3]Historical Prices'!$E$545:$F$3512,2,FALSE)</f>
        <v>36</v>
      </c>
      <c r="C294">
        <f>VLOOKUP(I294,'[3]Historical Prices'!$I$186:$J$3512,2,FALSE)</f>
        <v>77</v>
      </c>
      <c r="D294">
        <f>VLOOKUP($A294,Price_Reference!$A$1:$C$758,2,FALSE)</f>
        <v>81.040000000000006</v>
      </c>
      <c r="E294">
        <f>VLOOKUP($A294,Price_Reference!$A$1:$C$758,3,FALSE)</f>
        <v>80.31</v>
      </c>
      <c r="F294">
        <f>VLOOKUP($A294,Price_Reference!$A$1:$D$758,4,FALSE)</f>
        <v>31.66</v>
      </c>
      <c r="G294">
        <f>VLOOKUP(I294,'[3]Historical Prices'!$M$141:$N$3512,2,FALSE)</f>
        <v>48</v>
      </c>
      <c r="H294">
        <f>VLOOKUP($A294,Price_Reference!$A$1:$E$758,5,FALSE)</f>
        <v>13.63</v>
      </c>
      <c r="I294" s="2" t="str">
        <f t="shared" si="8"/>
        <v>05/25/2022</v>
      </c>
    </row>
    <row r="295" spans="1:9" x14ac:dyDescent="0.25">
      <c r="A295" s="2">
        <f t="shared" si="9"/>
        <v>44707</v>
      </c>
      <c r="B295">
        <f>VLOOKUP(I295,'[3]Historical Prices'!$E$545:$F$3512,2,FALSE)</f>
        <v>36</v>
      </c>
      <c r="C295">
        <f>VLOOKUP(I295,'[3]Historical Prices'!$I$186:$J$3512,2,FALSE)</f>
        <v>77</v>
      </c>
      <c r="D295">
        <f>VLOOKUP($A295,Price_Reference!$A$1:$C$758,2,FALSE)</f>
        <v>84.4</v>
      </c>
      <c r="E295">
        <f>VLOOKUP($A295,Price_Reference!$A$1:$C$758,3,FALSE)</f>
        <v>82.47</v>
      </c>
      <c r="F295">
        <f>VLOOKUP($A295,Price_Reference!$A$1:$D$758,4,FALSE)</f>
        <v>31.75</v>
      </c>
      <c r="G295">
        <f>VLOOKUP(I295,'[3]Historical Prices'!$M$141:$N$3512,2,FALSE)</f>
        <v>48</v>
      </c>
      <c r="H295">
        <f>VLOOKUP($A295,Price_Reference!$A$1:$E$758,5,FALSE)</f>
        <v>13.64</v>
      </c>
      <c r="I295" s="2" t="str">
        <f t="shared" si="8"/>
        <v>05/26/2022</v>
      </c>
    </row>
    <row r="296" spans="1:9" x14ac:dyDescent="0.25">
      <c r="A296" s="2">
        <f t="shared" si="9"/>
        <v>44708</v>
      </c>
      <c r="B296">
        <f>VLOOKUP(I296,'[3]Historical Prices'!$E$545:$F$3512,2,FALSE)</f>
        <v>35.5</v>
      </c>
      <c r="C296">
        <f>VLOOKUP(I296,'[3]Historical Prices'!$I$186:$J$3512,2,FALSE)</f>
        <v>77.2</v>
      </c>
      <c r="D296">
        <f>VLOOKUP($A296,Price_Reference!$A$1:$C$758,2,FALSE)</f>
        <v>83.84</v>
      </c>
      <c r="E296">
        <f>VLOOKUP($A296,Price_Reference!$A$1:$C$758,3,FALSE)</f>
        <v>82.189989999999995</v>
      </c>
      <c r="F296">
        <f>VLOOKUP($A296,Price_Reference!$A$1:$D$758,4,FALSE)</f>
        <v>32.43</v>
      </c>
      <c r="G296">
        <f>VLOOKUP(I296,'[3]Historical Prices'!$M$141:$N$3512,2,FALSE)</f>
        <v>48</v>
      </c>
      <c r="H296">
        <f>VLOOKUP($A296,Price_Reference!$A$1:$E$758,5,FALSE)</f>
        <v>13.73</v>
      </c>
      <c r="I296" s="2" t="str">
        <f t="shared" si="8"/>
        <v>05/27/2022</v>
      </c>
    </row>
    <row r="297" spans="1:9" x14ac:dyDescent="0.25">
      <c r="A297" s="2">
        <f t="shared" si="9"/>
        <v>44711</v>
      </c>
      <c r="B297">
        <f>VLOOKUP(I297,'[3]Historical Prices'!$E$545:$F$3512,2,FALSE)</f>
        <v>35.5</v>
      </c>
      <c r="C297">
        <f>VLOOKUP(I297,'[3]Historical Prices'!$I$186:$J$3512,2,FALSE)</f>
        <v>77</v>
      </c>
      <c r="D297">
        <f>VLOOKUP($A297,Price_Reference!$A$1:$C$758,2,FALSE)</f>
        <v>83.61</v>
      </c>
      <c r="E297">
        <f>VLOOKUP($A297,Price_Reference!$A$1:$C$758,3,FALSE)</f>
        <v>81.17</v>
      </c>
      <c r="F297">
        <f>VLOOKUP($A297,Price_Reference!$A$1:$D$758,4,FALSE)</f>
        <v>32.43</v>
      </c>
      <c r="G297">
        <f>VLOOKUP(I297,'[3]Historical Prices'!$M$141:$N$3512,2,FALSE)</f>
        <v>47.75</v>
      </c>
      <c r="H297">
        <f>VLOOKUP($A297,Price_Reference!$A$1:$E$758,5,FALSE)</f>
        <v>13.73</v>
      </c>
      <c r="I297" s="2" t="str">
        <f t="shared" si="8"/>
        <v>05/30/2022</v>
      </c>
    </row>
    <row r="298" spans="1:9" x14ac:dyDescent="0.25">
      <c r="A298" s="2">
        <f t="shared" si="9"/>
        <v>44712</v>
      </c>
      <c r="B298">
        <f>VLOOKUP(I298,'[3]Historical Prices'!$E$545:$F$3512,2,FALSE)</f>
        <v>35.5</v>
      </c>
      <c r="C298">
        <f>VLOOKUP(I298,'[3]Historical Prices'!$I$186:$J$3512,2,FALSE)</f>
        <v>76.87</v>
      </c>
      <c r="D298">
        <f>VLOOKUP($A298,Price_Reference!$A$1:$C$758,2,FALSE)</f>
        <v>83.66</v>
      </c>
      <c r="E298">
        <f>VLOOKUP($A298,Price_Reference!$A$1:$C$758,3,FALSE)</f>
        <v>82.59</v>
      </c>
      <c r="F298">
        <f>VLOOKUP($A298,Price_Reference!$A$1:$D$758,4,FALSE)</f>
        <v>32.659999999999997</v>
      </c>
      <c r="G298">
        <f>VLOOKUP(I298,'[3]Historical Prices'!$M$141:$N$3512,2,FALSE)</f>
        <v>47.5</v>
      </c>
      <c r="H298">
        <f>VLOOKUP($A298,Price_Reference!$A$1:$E$758,5,FALSE)</f>
        <v>13.71</v>
      </c>
      <c r="I298" s="2" t="str">
        <f t="shared" si="8"/>
        <v>05/31/2022</v>
      </c>
    </row>
    <row r="299" spans="1:9" x14ac:dyDescent="0.25">
      <c r="A299" s="2">
        <f t="shared" si="9"/>
        <v>44713</v>
      </c>
      <c r="B299">
        <f>VLOOKUP(I299,'[3]Historical Prices'!$E$545:$F$3512,2,FALSE)</f>
        <v>35.5</v>
      </c>
      <c r="C299">
        <f>VLOOKUP(I299,'[3]Historical Prices'!$I$186:$J$3512,2,FALSE)</f>
        <v>76.849999999999994</v>
      </c>
      <c r="D299">
        <f>VLOOKUP($A299,Price_Reference!$A$1:$C$758,2,FALSE)</f>
        <v>85.72</v>
      </c>
      <c r="E299">
        <f>VLOOKUP($A299,Price_Reference!$A$1:$C$758,3,FALSE)</f>
        <v>82.66</v>
      </c>
      <c r="F299">
        <f>VLOOKUP($A299,Price_Reference!$A$1:$D$758,4,FALSE)</f>
        <v>33.200000000000003</v>
      </c>
      <c r="G299">
        <f>VLOOKUP(I299,'[3]Historical Prices'!$M$141:$N$3512,2,FALSE)</f>
        <v>47.75</v>
      </c>
      <c r="H299">
        <f>VLOOKUP($A299,Price_Reference!$A$1:$E$758,5,FALSE)</f>
        <v>13.8</v>
      </c>
      <c r="I299" s="2" t="str">
        <f t="shared" si="8"/>
        <v>06/01/2022</v>
      </c>
    </row>
    <row r="300" spans="1:9" x14ac:dyDescent="0.25">
      <c r="A300" s="2">
        <f t="shared" si="9"/>
        <v>44714</v>
      </c>
      <c r="B300">
        <f>VLOOKUP(I300,'[3]Historical Prices'!$E$545:$F$3512,2,FALSE)</f>
        <v>35.5</v>
      </c>
      <c r="C300">
        <f>VLOOKUP(I300,'[3]Historical Prices'!$I$186:$J$3512,2,FALSE)</f>
        <v>77.099999999999994</v>
      </c>
      <c r="D300">
        <f>VLOOKUP($A300,Price_Reference!$A$1:$C$758,2,FALSE)</f>
        <v>85.98</v>
      </c>
      <c r="E300" s="33">
        <v>82.66</v>
      </c>
      <c r="F300">
        <f>VLOOKUP($A300,Price_Reference!$A$1:$D$758,4,FALSE)</f>
        <v>32.840000000000003</v>
      </c>
      <c r="G300">
        <f>VLOOKUP(I300,'[3]Historical Prices'!$M$141:$N$3512,2,FALSE)</f>
        <v>47.75</v>
      </c>
      <c r="H300">
        <f>VLOOKUP($A300,Price_Reference!$A$1:$E$758,5,FALSE)</f>
        <v>13.85</v>
      </c>
      <c r="I300" s="2" t="str">
        <f t="shared" si="8"/>
        <v>06/02/2022</v>
      </c>
    </row>
    <row r="301" spans="1:9" x14ac:dyDescent="0.25">
      <c r="A301" s="2">
        <f t="shared" si="9"/>
        <v>44715</v>
      </c>
      <c r="B301">
        <f>VLOOKUP(I301,'[3]Historical Prices'!$E$545:$F$3512,2,FALSE)</f>
        <v>35.5</v>
      </c>
      <c r="C301">
        <f>VLOOKUP(I301,'[3]Historical Prices'!$I$186:$J$3512,2,FALSE)</f>
        <v>76.8</v>
      </c>
      <c r="D301">
        <f>VLOOKUP($A301,Price_Reference!$A$1:$C$758,2,FALSE)</f>
        <v>86.5</v>
      </c>
      <c r="E301" s="33">
        <v>82.66</v>
      </c>
      <c r="F301">
        <f>VLOOKUP($A301,Price_Reference!$A$1:$D$758,4,FALSE)</f>
        <v>32.729999999999997</v>
      </c>
      <c r="G301">
        <f>VLOOKUP(I301,'[3]Historical Prices'!$M$141:$N$3512,2,FALSE)</f>
        <v>48</v>
      </c>
      <c r="H301">
        <f>VLOOKUP($A301,Price_Reference!$A$1:$E$758,5,FALSE)</f>
        <v>13.95</v>
      </c>
      <c r="I301" s="2" t="str">
        <f t="shared" si="8"/>
        <v>06/03/2022</v>
      </c>
    </row>
    <row r="302" spans="1:9" x14ac:dyDescent="0.25">
      <c r="A302" s="2">
        <f t="shared" si="9"/>
        <v>44718</v>
      </c>
      <c r="B302">
        <f>VLOOKUP(I302,'[3]Historical Prices'!$E$545:$F$3512,2,FALSE)</f>
        <v>35.5</v>
      </c>
      <c r="C302" s="33">
        <v>76.8</v>
      </c>
      <c r="D302">
        <f>VLOOKUP($A302,Price_Reference!$A$1:$C$758,2,FALSE)</f>
        <v>81.08</v>
      </c>
      <c r="E302">
        <f>VLOOKUP($A302,Price_Reference!$A$1:$C$758,3,FALSE)</f>
        <v>81.8</v>
      </c>
      <c r="F302">
        <f>VLOOKUP($A302,Price_Reference!$A$1:$D$758,4,FALSE)</f>
        <v>32.299999999999997</v>
      </c>
      <c r="G302">
        <f>VLOOKUP(I302,'[3]Historical Prices'!$M$141:$N$3512,2,FALSE)</f>
        <v>48</v>
      </c>
      <c r="H302">
        <f>VLOOKUP($A302,Price_Reference!$A$1:$E$758,5,FALSE)</f>
        <v>13.95</v>
      </c>
      <c r="I302" s="2" t="str">
        <f t="shared" si="8"/>
        <v>06/06/2022</v>
      </c>
    </row>
    <row r="303" spans="1:9" x14ac:dyDescent="0.25">
      <c r="A303" s="2">
        <f t="shared" si="9"/>
        <v>44719</v>
      </c>
      <c r="B303">
        <f>VLOOKUP(I303,'[3]Historical Prices'!$E$545:$F$3512,2,FALSE)</f>
        <v>35.5</v>
      </c>
      <c r="C303">
        <f>VLOOKUP(I303,'[3]Historical Prices'!$I$186:$J$3512,2,FALSE)</f>
        <v>76.900000000000006</v>
      </c>
      <c r="D303">
        <f>VLOOKUP($A303,Price_Reference!$A$1:$C$758,2,FALSE)</f>
        <v>80.98</v>
      </c>
      <c r="E303">
        <f>VLOOKUP($A303,Price_Reference!$A$1:$C$758,3,FALSE)</f>
        <v>82.56</v>
      </c>
      <c r="F303">
        <f>VLOOKUP($A303,Price_Reference!$A$1:$D$758,4,FALSE)</f>
        <v>32.26</v>
      </c>
      <c r="G303">
        <f>VLOOKUP(I303,'[3]Historical Prices'!$M$141:$N$3512,2,FALSE)</f>
        <v>48</v>
      </c>
      <c r="H303">
        <f>VLOOKUP($A303,Price_Reference!$A$1:$E$758,5,FALSE)</f>
        <v>13.93</v>
      </c>
      <c r="I303" s="2" t="str">
        <f t="shared" si="8"/>
        <v>06/07/2022</v>
      </c>
    </row>
    <row r="304" spans="1:9" x14ac:dyDescent="0.25">
      <c r="A304" s="2">
        <f t="shared" si="9"/>
        <v>44720</v>
      </c>
      <c r="B304">
        <f>VLOOKUP(I304,'[3]Historical Prices'!$E$545:$F$3512,2,FALSE)</f>
        <v>35.25</v>
      </c>
      <c r="C304">
        <f>VLOOKUP(I304,'[3]Historical Prices'!$I$186:$J$3512,2,FALSE)</f>
        <v>76.8</v>
      </c>
      <c r="D304">
        <f>VLOOKUP($A304,Price_Reference!$A$1:$C$758,2,FALSE)</f>
        <v>79.489999999999995</v>
      </c>
      <c r="E304">
        <f>VLOOKUP($A304,Price_Reference!$A$1:$C$758,3,FALSE)</f>
        <v>81.78</v>
      </c>
      <c r="F304">
        <f>VLOOKUP($A304,Price_Reference!$A$1:$D$758,4,FALSE)</f>
        <v>32.93</v>
      </c>
      <c r="G304">
        <f>VLOOKUP(I304,'[3]Historical Prices'!$M$141:$N$3512,2,FALSE)</f>
        <v>48.2</v>
      </c>
      <c r="H304">
        <v>13.25</v>
      </c>
      <c r="I304" s="2" t="str">
        <f t="shared" si="8"/>
        <v>06/08/2022</v>
      </c>
    </row>
    <row r="305" spans="1:9" x14ac:dyDescent="0.25">
      <c r="A305" s="2">
        <f t="shared" si="9"/>
        <v>44721</v>
      </c>
      <c r="B305">
        <f>VLOOKUP(I305,'[3]Historical Prices'!$E$545:$F$3512,2,FALSE)</f>
        <v>35.25</v>
      </c>
      <c r="C305">
        <f>VLOOKUP(I305,'[3]Historical Prices'!$I$186:$J$3512,2,FALSE)</f>
        <v>76.599999999999994</v>
      </c>
      <c r="D305">
        <f>VLOOKUP($A305,Price_Reference!$A$1:$C$758,2,FALSE)</f>
        <v>80.680000000000007</v>
      </c>
      <c r="E305">
        <f>VLOOKUP($A305,Price_Reference!$A$1:$C$758,3,FALSE)</f>
        <v>82.24</v>
      </c>
      <c r="F305">
        <f>VLOOKUP($A305,Price_Reference!$A$1:$D$758,4,FALSE)</f>
        <v>32.869999999999997</v>
      </c>
      <c r="G305">
        <f>VLOOKUP(I305,'[3]Historical Prices'!$M$141:$N$3512,2,FALSE)</f>
        <v>48.75</v>
      </c>
      <c r="H305">
        <f>VLOOKUP($A305,Price_Reference!$A$1:$E$758,5,FALSE)</f>
        <v>13.83</v>
      </c>
      <c r="I305" s="2" t="str">
        <f t="shared" si="8"/>
        <v>06/09/2022</v>
      </c>
    </row>
    <row r="306" spans="1:9" x14ac:dyDescent="0.25">
      <c r="A306" s="2">
        <f t="shared" si="9"/>
        <v>44722</v>
      </c>
      <c r="B306">
        <f>VLOOKUP(I306,'[3]Historical Prices'!$E$545:$F$3512,2,FALSE)</f>
        <v>35.25</v>
      </c>
      <c r="C306">
        <f>VLOOKUP(I306,'[3]Historical Prices'!$I$186:$J$3512,2,FALSE)</f>
        <v>76.599999999999994</v>
      </c>
      <c r="D306">
        <f>VLOOKUP($A306,Price_Reference!$A$1:$C$758,2,FALSE)</f>
        <v>81.53</v>
      </c>
      <c r="E306">
        <f>VLOOKUP($A306,Price_Reference!$A$1:$C$758,3,FALSE)</f>
        <v>81.75</v>
      </c>
      <c r="F306">
        <f>VLOOKUP($A306,Price_Reference!$A$1:$D$758,4,FALSE)</f>
        <v>32.82</v>
      </c>
      <c r="G306">
        <f>VLOOKUP(I306,'[3]Historical Prices'!$M$141:$N$3512,2,FALSE)</f>
        <v>48.75</v>
      </c>
      <c r="H306">
        <f>VLOOKUP($A306,Price_Reference!$A$1:$E$758,5,FALSE)</f>
        <v>13.84</v>
      </c>
      <c r="I306" s="2" t="str">
        <f t="shared" si="8"/>
        <v>06/10/2022</v>
      </c>
    </row>
    <row r="307" spans="1:9" x14ac:dyDescent="0.25">
      <c r="A307" s="2">
        <f t="shared" si="9"/>
        <v>44725</v>
      </c>
      <c r="B307">
        <f>VLOOKUP(I307,'[3]Historical Prices'!$E$545:$F$3512,2,FALSE)</f>
        <v>35.25</v>
      </c>
      <c r="C307">
        <f>VLOOKUP(I307,'[3]Historical Prices'!$I$186:$J$3512,2,FALSE)</f>
        <v>76.400000000000006</v>
      </c>
      <c r="D307">
        <f>VLOOKUP($A307,Price_Reference!$A$1:$C$758,2,FALSE)</f>
        <v>81.2</v>
      </c>
      <c r="E307">
        <f>VLOOKUP($A307,Price_Reference!$A$1:$C$758,3,FALSE)</f>
        <v>81.2</v>
      </c>
      <c r="F307">
        <f>VLOOKUP($A307,Price_Reference!$A$1:$D$758,4,FALSE)</f>
        <v>32.130000000000003</v>
      </c>
      <c r="G307">
        <f>VLOOKUP(I307,'[3]Historical Prices'!$M$141:$N$3512,2,FALSE)</f>
        <v>48.75</v>
      </c>
      <c r="H307">
        <f>VLOOKUP($A307,Price_Reference!$A$1:$E$758,5,FALSE)</f>
        <v>13.78</v>
      </c>
      <c r="I307" s="2" t="str">
        <f t="shared" si="8"/>
        <v>06/13/2022</v>
      </c>
    </row>
    <row r="308" spans="1:9" x14ac:dyDescent="0.25">
      <c r="A308" s="2">
        <f t="shared" si="9"/>
        <v>44726</v>
      </c>
      <c r="B308">
        <f>VLOOKUP(I308,'[3]Historical Prices'!$E$545:$F$3512,2,FALSE)</f>
        <v>35.25</v>
      </c>
      <c r="C308">
        <f>VLOOKUP(I308,'[3]Historical Prices'!$I$186:$J$3512,2,FALSE)</f>
        <v>75.7</v>
      </c>
      <c r="D308">
        <f>VLOOKUP($A308,Price_Reference!$A$1:$C$758,2,FALSE)</f>
        <v>83.78</v>
      </c>
      <c r="E308">
        <f>VLOOKUP($A308,Price_Reference!$A$1:$C$758,3,FALSE)</f>
        <v>82.11</v>
      </c>
      <c r="F308">
        <f>VLOOKUP($A308,Price_Reference!$A$1:$D$758,4,FALSE)</f>
        <v>31.38</v>
      </c>
      <c r="G308">
        <f>VLOOKUP(I308,'[3]Historical Prices'!$M$141:$N$3512,2,FALSE)</f>
        <v>48.8</v>
      </c>
      <c r="H308">
        <f>VLOOKUP($A308,Price_Reference!$A$1:$E$758,5,FALSE)</f>
        <v>13.84</v>
      </c>
      <c r="I308" s="2" t="str">
        <f t="shared" si="8"/>
        <v>06/14/2022</v>
      </c>
    </row>
    <row r="309" spans="1:9" x14ac:dyDescent="0.25">
      <c r="A309" s="2">
        <f t="shared" si="9"/>
        <v>44727</v>
      </c>
      <c r="B309">
        <f>VLOOKUP(I309,'[3]Historical Prices'!$E$545:$F$3512,2,FALSE)</f>
        <v>35.25</v>
      </c>
      <c r="C309">
        <f>VLOOKUP(I309,'[3]Historical Prices'!$I$186:$J$3512,2,FALSE)</f>
        <v>77</v>
      </c>
      <c r="D309">
        <f>VLOOKUP($A309,Price_Reference!$A$1:$C$758,2,FALSE)</f>
        <v>85.83</v>
      </c>
      <c r="E309">
        <f>VLOOKUP($A309,Price_Reference!$A$1:$C$758,3,FALSE)</f>
        <v>82.37</v>
      </c>
      <c r="F309">
        <f>VLOOKUP($A309,Price_Reference!$A$1:$D$758,4,FALSE)</f>
        <v>31.51</v>
      </c>
      <c r="G309">
        <f>VLOOKUP(I309,'[3]Historical Prices'!$M$141:$N$3512,2,FALSE)</f>
        <v>48.8</v>
      </c>
      <c r="H309">
        <f>VLOOKUP($A309,Price_Reference!$A$1:$E$758,5,FALSE)</f>
        <v>13.85</v>
      </c>
      <c r="I309" s="2" t="str">
        <f t="shared" si="8"/>
        <v>06/15/2022</v>
      </c>
    </row>
    <row r="310" spans="1:9" x14ac:dyDescent="0.25">
      <c r="A310" s="2">
        <f t="shared" si="9"/>
        <v>44728</v>
      </c>
      <c r="B310">
        <f>VLOOKUP(I310,'[3]Historical Prices'!$E$545:$F$3512,2,FALSE)</f>
        <v>35.25</v>
      </c>
      <c r="C310">
        <f>VLOOKUP(I310,'[3]Historical Prices'!$I$186:$J$3512,2,FALSE)</f>
        <v>76.849999999999994</v>
      </c>
      <c r="D310">
        <f>VLOOKUP($A310,Price_Reference!$A$1:$C$758,2,FALSE)</f>
        <v>82.61</v>
      </c>
      <c r="E310">
        <f>VLOOKUP($A310,Price_Reference!$A$1:$C$758,3,FALSE)</f>
        <v>82</v>
      </c>
      <c r="F310">
        <f>VLOOKUP($A310,Price_Reference!$A$1:$D$758,4,FALSE)</f>
        <v>31</v>
      </c>
      <c r="G310">
        <f>VLOOKUP(I310,'[3]Historical Prices'!$M$141:$N$3512,2,FALSE)</f>
        <v>49.25</v>
      </c>
      <c r="H310">
        <f>VLOOKUP($A310,Price_Reference!$A$1:$E$758,5,FALSE)</f>
        <v>13.83</v>
      </c>
      <c r="I310" s="2" t="str">
        <f t="shared" si="8"/>
        <v>06/16/2022</v>
      </c>
    </row>
    <row r="311" spans="1:9" x14ac:dyDescent="0.25">
      <c r="A311" s="2">
        <f t="shared" si="9"/>
        <v>44729</v>
      </c>
      <c r="B311">
        <f>VLOOKUP(I311,'[3]Historical Prices'!$E$545:$F$3512,2,FALSE)</f>
        <v>35.25</v>
      </c>
      <c r="C311">
        <f>VLOOKUP(I311,'[3]Historical Prices'!$I$186:$J$3512,2,FALSE)</f>
        <v>76.599999999999994</v>
      </c>
      <c r="D311">
        <f>VLOOKUP($A311,Price_Reference!$A$1:$C$758,2,FALSE)</f>
        <v>81.99</v>
      </c>
      <c r="E311">
        <f>VLOOKUP($A311,Price_Reference!$A$1:$C$758,3,FALSE)</f>
        <v>81.349999999999994</v>
      </c>
      <c r="F311">
        <f>VLOOKUP($A311,Price_Reference!$A$1:$D$758,4,FALSE)</f>
        <v>30.77</v>
      </c>
      <c r="G311">
        <f>VLOOKUP(I311,'[3]Historical Prices'!$M$141:$N$3512,2,FALSE)</f>
        <v>49.5</v>
      </c>
      <c r="H311">
        <f>VLOOKUP($A311,Price_Reference!$A$1:$E$758,5,FALSE)</f>
        <v>13.88</v>
      </c>
      <c r="I311" s="2" t="str">
        <f t="shared" si="8"/>
        <v>06/17/2022</v>
      </c>
    </row>
    <row r="312" spans="1:9" x14ac:dyDescent="0.25">
      <c r="A312" s="2">
        <f t="shared" si="9"/>
        <v>44732</v>
      </c>
      <c r="B312">
        <f>VLOOKUP(I312,'[3]Historical Prices'!$E$545:$F$3512,2,FALSE)</f>
        <v>35.25</v>
      </c>
      <c r="C312">
        <f>VLOOKUP(I312,'[3]Historical Prices'!$I$186:$J$3512,2,FALSE)</f>
        <v>76.5</v>
      </c>
      <c r="D312">
        <f>VLOOKUP($A312,Price_Reference!$A$1:$C$758,2,FALSE)</f>
        <v>83.59</v>
      </c>
      <c r="E312">
        <f>VLOOKUP($A312,Price_Reference!$A$1:$C$758,3,FALSE)</f>
        <v>81.98</v>
      </c>
      <c r="F312">
        <f>VLOOKUP($A312,Price_Reference!$A$1:$D$758,4,FALSE)</f>
        <v>30.77</v>
      </c>
      <c r="G312">
        <f>VLOOKUP(I312,'[3]Historical Prices'!$M$141:$N$3512,2,FALSE)</f>
        <v>49.5</v>
      </c>
      <c r="H312">
        <f>VLOOKUP($A312,Price_Reference!$A$1:$E$758,5,FALSE)</f>
        <v>13.88</v>
      </c>
      <c r="I312" s="2" t="str">
        <f t="shared" si="8"/>
        <v>06/20/2022</v>
      </c>
    </row>
    <row r="313" spans="1:9" x14ac:dyDescent="0.25">
      <c r="A313" s="2">
        <f t="shared" si="9"/>
        <v>44733</v>
      </c>
      <c r="B313">
        <f>VLOOKUP(I313,'[3]Historical Prices'!$E$545:$F$3512,2,FALSE)</f>
        <v>35.25</v>
      </c>
      <c r="C313">
        <f>VLOOKUP(I313,'[3]Historical Prices'!$I$186:$J$3512,2,FALSE)</f>
        <v>76.5</v>
      </c>
      <c r="D313">
        <f>VLOOKUP($A313,Price_Reference!$A$1:$C$758,2,FALSE)</f>
        <v>84.27</v>
      </c>
      <c r="E313">
        <f>VLOOKUP($A313,Price_Reference!$A$1:$C$758,3,FALSE)</f>
        <v>81.5</v>
      </c>
      <c r="F313">
        <f>VLOOKUP($A313,Price_Reference!$A$1:$D$758,4,FALSE)</f>
        <v>30.3</v>
      </c>
      <c r="G313">
        <f>VLOOKUP(I313,'[3]Historical Prices'!$M$141:$N$3512,2,FALSE)</f>
        <v>50.25</v>
      </c>
      <c r="H313">
        <f>VLOOKUP($A313,Price_Reference!$A$1:$E$758,5,FALSE)</f>
        <v>13.84</v>
      </c>
      <c r="I313" s="2" t="str">
        <f t="shared" si="8"/>
        <v>06/21/2022</v>
      </c>
    </row>
    <row r="314" spans="1:9" x14ac:dyDescent="0.25">
      <c r="A314" s="2">
        <f t="shared" si="9"/>
        <v>44734</v>
      </c>
      <c r="B314">
        <f>VLOOKUP(I314,'[3]Historical Prices'!$E$545:$F$3512,2,FALSE)</f>
        <v>35.25</v>
      </c>
      <c r="C314">
        <f>VLOOKUP(I314,'[3]Historical Prices'!$I$186:$J$3512,2,FALSE)</f>
        <v>76.25</v>
      </c>
      <c r="D314">
        <f>VLOOKUP($A314,Price_Reference!$A$1:$C$758,2,FALSE)</f>
        <v>81.42</v>
      </c>
      <c r="E314">
        <f>VLOOKUP($A314,Price_Reference!$A$1:$C$758,3,FALSE)</f>
        <v>80.38</v>
      </c>
      <c r="F314">
        <f>VLOOKUP($A314,Price_Reference!$A$1:$D$758,4,FALSE)</f>
        <v>29.56</v>
      </c>
      <c r="G314">
        <f>VLOOKUP(I314,'[3]Historical Prices'!$M$141:$N$3512,2,FALSE)</f>
        <v>50.25</v>
      </c>
      <c r="H314">
        <f>VLOOKUP($A314,Price_Reference!$A$1:$E$758,5,FALSE)</f>
        <v>13.82</v>
      </c>
      <c r="I314" s="2" t="str">
        <f t="shared" si="8"/>
        <v>06/22/2022</v>
      </c>
    </row>
    <row r="315" spans="1:9" x14ac:dyDescent="0.25">
      <c r="A315" s="2">
        <f t="shared" si="9"/>
        <v>44735</v>
      </c>
      <c r="B315">
        <f>VLOOKUP(I315,'[3]Historical Prices'!$E$545:$F$3512,2,FALSE)</f>
        <v>35.25</v>
      </c>
      <c r="C315">
        <f>VLOOKUP(I315,'[3]Historical Prices'!$I$186:$J$3512,2,FALSE)</f>
        <v>76</v>
      </c>
      <c r="D315">
        <f>VLOOKUP($A315,Price_Reference!$A$1:$C$758,2,FALSE)</f>
        <v>83.67</v>
      </c>
      <c r="E315">
        <f>VLOOKUP($A315,Price_Reference!$A$1:$C$758,3,FALSE)</f>
        <v>80.28</v>
      </c>
      <c r="F315">
        <f>VLOOKUP($A315,Price_Reference!$A$1:$D$758,4,FALSE)</f>
        <v>29.39</v>
      </c>
      <c r="G315">
        <f>VLOOKUP(I315,'[3]Historical Prices'!$M$141:$N$3512,2,FALSE)</f>
        <v>50.25</v>
      </c>
      <c r="H315">
        <f>VLOOKUP($A315,Price_Reference!$A$1:$E$758,5,FALSE)</f>
        <v>13.9</v>
      </c>
      <c r="I315" s="2" t="str">
        <f t="shared" si="8"/>
        <v>06/23/2022</v>
      </c>
    </row>
    <row r="316" spans="1:9" x14ac:dyDescent="0.25">
      <c r="A316" s="2">
        <f t="shared" si="9"/>
        <v>44736</v>
      </c>
      <c r="B316">
        <f>VLOOKUP(I316,'[3]Historical Prices'!$E$545:$F$3512,2,FALSE)</f>
        <v>35.25</v>
      </c>
      <c r="C316" s="33">
        <v>76</v>
      </c>
      <c r="D316">
        <f>VLOOKUP($A316,Price_Reference!$A$1:$C$758,2,FALSE)</f>
        <v>82.98</v>
      </c>
      <c r="E316">
        <f>VLOOKUP($A316,Price_Reference!$A$1:$C$758,3,FALSE)</f>
        <v>80.98</v>
      </c>
      <c r="F316">
        <f>VLOOKUP($A316,Price_Reference!$A$1:$D$758,4,FALSE)</f>
        <v>29.59</v>
      </c>
      <c r="G316">
        <f>VLOOKUP(I316,'[3]Historical Prices'!$M$141:$N$3512,2,FALSE)</f>
        <v>50.25</v>
      </c>
      <c r="H316">
        <f>VLOOKUP($A316,Price_Reference!$A$1:$E$758,5,FALSE)</f>
        <v>13.92</v>
      </c>
      <c r="I316" s="2" t="str">
        <f t="shared" si="8"/>
        <v>06/24/2022</v>
      </c>
    </row>
    <row r="317" spans="1:9" x14ac:dyDescent="0.25">
      <c r="A317" s="2">
        <f t="shared" si="9"/>
        <v>44739</v>
      </c>
      <c r="B317">
        <f>VLOOKUP(I317,'[3]Historical Prices'!$E$545:$F$3512,2,FALSE)</f>
        <v>35.25</v>
      </c>
      <c r="C317">
        <f>VLOOKUP(I317,'[3]Historical Prices'!$I$186:$J$3512,2,FALSE)</f>
        <v>76.2</v>
      </c>
      <c r="D317">
        <f>VLOOKUP($A317,Price_Reference!$A$1:$C$758,2,FALSE)</f>
        <v>84.59</v>
      </c>
      <c r="E317">
        <f>VLOOKUP($A317,Price_Reference!$A$1:$C$1758,3,FALSE)</f>
        <v>81.239999999999995</v>
      </c>
      <c r="F317">
        <f>VLOOKUP($A317,Price_Reference!$A$1:$D$1758,4,FALSE)</f>
        <v>29.43</v>
      </c>
      <c r="G317">
        <f>VLOOKUP(I317,'[3]Historical Prices'!$M$141:$N$3512,2,FALSE)</f>
        <v>50.2</v>
      </c>
      <c r="H317">
        <f>VLOOKUP($A317,Price_Reference!$A$1:$E$1758,5,FALSE)</f>
        <v>13.8</v>
      </c>
      <c r="I317" s="2" t="str">
        <f t="shared" si="8"/>
        <v>06/27/2022</v>
      </c>
    </row>
    <row r="318" spans="1:9" x14ac:dyDescent="0.25">
      <c r="A318" s="2">
        <f t="shared" si="9"/>
        <v>44740</v>
      </c>
      <c r="B318">
        <f>VLOOKUP(I318,'[3]Historical Prices'!$E$545:$F$3512,2,FALSE)</f>
        <v>35.25</v>
      </c>
      <c r="C318">
        <f>VLOOKUP(I318,'[3]Historical Prices'!$I$186:$J$3512,2,FALSE)</f>
        <v>76.099999999999994</v>
      </c>
      <c r="D318">
        <f>VLOOKUP($A318,Price_Reference!$A$1:$C$1758,2,FALSE)</f>
        <v>87.12</v>
      </c>
      <c r="E318">
        <f>VLOOKUP($A318,Price_Reference!$A$1:$C$1758,3,FALSE)</f>
        <v>82.85</v>
      </c>
      <c r="F318">
        <f>VLOOKUP($A318,Price_Reference!$A$1:$D$1758,4,FALSE)</f>
        <v>29.51</v>
      </c>
      <c r="G318">
        <f>VLOOKUP(I318,'[3]Historical Prices'!$M$141:$N$3512,2,FALSE)</f>
        <v>49.8</v>
      </c>
      <c r="H318">
        <f>VLOOKUP($A318,Price_Reference!$A$1:$E$1758,5,FALSE)</f>
        <v>13.84</v>
      </c>
      <c r="I318" s="2" t="str">
        <f t="shared" si="8"/>
        <v>06/28/2022</v>
      </c>
    </row>
    <row r="319" spans="1:9" x14ac:dyDescent="0.25">
      <c r="A319" s="2">
        <f t="shared" si="9"/>
        <v>44741</v>
      </c>
      <c r="B319">
        <f>VLOOKUP(I319,'[3]Historical Prices'!$E$545:$F$3512,2,FALSE)</f>
        <v>35.200000000000003</v>
      </c>
      <c r="C319">
        <f>VLOOKUP(I319,'[3]Historical Prices'!$I$186:$J$3512,2,FALSE)</f>
        <v>76</v>
      </c>
      <c r="D319">
        <f>VLOOKUP($A319,Price_Reference!$A$1:$C$1758,2,FALSE)</f>
        <v>88.07</v>
      </c>
      <c r="E319">
        <f>VLOOKUP($A319,Price_Reference!$A$1:$C$1758,3,FALSE)</f>
        <v>83.46</v>
      </c>
      <c r="F319">
        <f>VLOOKUP($A319,Price_Reference!$A$1:$D$1758,4,FALSE)</f>
        <v>29.76</v>
      </c>
      <c r="G319">
        <f>VLOOKUP(I319,'[3]Historical Prices'!$M$141:$N$3512,2,FALSE)</f>
        <v>49.8</v>
      </c>
      <c r="H319">
        <f>VLOOKUP($A319,Price_Reference!$A$1:$E$1758,5,FALSE)</f>
        <v>13.9</v>
      </c>
      <c r="I319" s="2" t="str">
        <f t="shared" si="8"/>
        <v>06/29/2022</v>
      </c>
    </row>
    <row r="320" spans="1:9" x14ac:dyDescent="0.25">
      <c r="A320" s="2">
        <f t="shared" si="9"/>
        <v>44742</v>
      </c>
      <c r="B320">
        <f>VLOOKUP(I320,'[3]Historical Prices'!$E$545:$F$3512,2,FALSE)</f>
        <v>35.1</v>
      </c>
      <c r="C320">
        <f>VLOOKUP(I320,'[3]Historical Prices'!$I$186:$J$3512,2,FALSE)</f>
        <v>76</v>
      </c>
      <c r="D320">
        <f>VLOOKUP($A320,Price_Reference!$A$1:$C$1758,2,FALSE)</f>
        <v>89.88</v>
      </c>
      <c r="E320">
        <f>VLOOKUP($A320,Price_Reference!$A$1:$C$1758,3,FALSE)</f>
        <v>84.99</v>
      </c>
      <c r="F320">
        <f>VLOOKUP($A320,Price_Reference!$A$1:$D$1758,4,FALSE)</f>
        <v>31.29</v>
      </c>
      <c r="G320">
        <f>VLOOKUP(I320,'[3]Historical Prices'!$M$141:$N$3512,2,FALSE)</f>
        <v>49.25</v>
      </c>
      <c r="H320">
        <f>VLOOKUP($A320,Price_Reference!$A$1:$E$1758,5,FALSE)</f>
        <v>13.91</v>
      </c>
      <c r="I320" s="2" t="str">
        <f t="shared" si="8"/>
        <v>06/30/2022</v>
      </c>
    </row>
    <row r="321" spans="1:9" x14ac:dyDescent="0.25">
      <c r="A321" s="2">
        <f t="shared" si="9"/>
        <v>44743</v>
      </c>
      <c r="B321">
        <f>VLOOKUP(I321,'[3]Historical Prices'!$E$545:$F$3512,2,FALSE)</f>
        <v>35.1</v>
      </c>
      <c r="C321">
        <f>VLOOKUP(I321,'[3]Historical Prices'!$I$186:$J$3512,2,FALSE)</f>
        <v>75.400000000000006</v>
      </c>
      <c r="D321">
        <f>VLOOKUP($A321,Price_Reference!$A$1:$C$1758,2,FALSE)</f>
        <v>85.3</v>
      </c>
      <c r="E321">
        <f>VLOOKUP($A321,Price_Reference!$A$1:$C$1758,3,FALSE)</f>
        <v>85.49</v>
      </c>
      <c r="F321">
        <f>VLOOKUP($A321,Price_Reference!$A$1:$D$1758,4,FALSE)</f>
        <v>31.02</v>
      </c>
      <c r="G321">
        <f>VLOOKUP(I321,'[3]Historical Prices'!$M$141:$N$3512,2,FALSE)</f>
        <v>49.25</v>
      </c>
      <c r="H321">
        <f>VLOOKUP($A321,Price_Reference!$A$1:$E$1758,5,FALSE)</f>
        <v>13.97</v>
      </c>
      <c r="I321" s="2" t="str">
        <f t="shared" si="8"/>
        <v>07/01/2022</v>
      </c>
    </row>
    <row r="322" spans="1:9" x14ac:dyDescent="0.25">
      <c r="A322" s="2">
        <f t="shared" si="9"/>
        <v>44746</v>
      </c>
      <c r="B322">
        <f>VLOOKUP(I322,'[3]Historical Prices'!$E$545:$F$3512,2,FALSE)</f>
        <v>35.1</v>
      </c>
      <c r="C322">
        <f>VLOOKUP(I322,'[3]Historical Prices'!$I$186:$J$3512,2,FALSE)</f>
        <v>75.37</v>
      </c>
      <c r="D322">
        <f>VLOOKUP($A322,Price_Reference!$A$1:$C$1758,2,FALSE)</f>
        <v>84.29</v>
      </c>
      <c r="E322">
        <f>VLOOKUP($A322,Price_Reference!$A$1:$C$1758,3,FALSE)</f>
        <v>85.38</v>
      </c>
      <c r="F322">
        <f>VLOOKUP($A322,Price_Reference!$A$1:$D$1758,4,FALSE)</f>
        <v>31.02</v>
      </c>
      <c r="G322">
        <f>VLOOKUP(I322,'[3]Historical Prices'!$M$141:$N$3512,2,FALSE)</f>
        <v>49.25</v>
      </c>
      <c r="H322">
        <f>VLOOKUP($A322,Price_Reference!$A$1:$E$1758,5,FALSE)</f>
        <v>13.97</v>
      </c>
      <c r="I322" s="2" t="str">
        <f t="shared" si="8"/>
        <v>07/04/2022</v>
      </c>
    </row>
    <row r="323" spans="1:9" x14ac:dyDescent="0.25">
      <c r="A323" s="2">
        <f t="shared" si="9"/>
        <v>44747</v>
      </c>
      <c r="B323">
        <f>VLOOKUP(I323,'[3]Historical Prices'!$E$545:$F$3512,2,FALSE)</f>
        <v>35</v>
      </c>
      <c r="C323">
        <f>VLOOKUP(I323,'[3]Historical Prices'!$I$186:$J$3512,2,FALSE)</f>
        <v>75</v>
      </c>
      <c r="D323">
        <f>VLOOKUP($A323,Price_Reference!$A$1:$C$1758,2,FALSE)</f>
        <v>82.99</v>
      </c>
      <c r="E323">
        <f>VLOOKUP($A323,Price_Reference!$A$1:$C$1758,3,FALSE)</f>
        <v>84.8</v>
      </c>
      <c r="F323">
        <f>VLOOKUP($A323,Price_Reference!$A$1:$D$1758,4,FALSE)</f>
        <v>30.59</v>
      </c>
      <c r="G323">
        <f>VLOOKUP(I323,'[3]Historical Prices'!$M$141:$N$3512,2,FALSE)</f>
        <v>49.25</v>
      </c>
      <c r="H323">
        <f>VLOOKUP($A323,Price_Reference!$A$1:$E$1758,5,FALSE)</f>
        <v>13.84</v>
      </c>
      <c r="I323" s="2" t="str">
        <f t="shared" ref="I323:I386" si="10">TEXT(A323, "mm") &amp; "/" &amp; TEXT(A323, "dd") &amp; "/" &amp; TEXT(A323, "yyyy")</f>
        <v>07/05/2022</v>
      </c>
    </row>
    <row r="324" spans="1:9" x14ac:dyDescent="0.25">
      <c r="A324" s="2">
        <f t="shared" si="9"/>
        <v>44748</v>
      </c>
      <c r="B324">
        <f>VLOOKUP(I324,'[3]Historical Prices'!$E$545:$F$3512,2,FALSE)</f>
        <v>35.25</v>
      </c>
      <c r="C324">
        <f>VLOOKUP(I324,'[3]Historical Prices'!$I$186:$J$3512,2,FALSE)</f>
        <v>74.75</v>
      </c>
      <c r="D324">
        <f>VLOOKUP($A324,Price_Reference!$A$1:$C$1758,2,FALSE)</f>
        <v>82.939989999999995</v>
      </c>
      <c r="E324">
        <f>VLOOKUP($A324,Price_Reference!$A$1:$C$1758,3,FALSE)</f>
        <v>83.009990000000002</v>
      </c>
      <c r="F324">
        <f>VLOOKUP($A324,Price_Reference!$A$1:$D$1758,4,FALSE)</f>
        <v>30.47</v>
      </c>
      <c r="G324">
        <f>VLOOKUP(I324,'[3]Historical Prices'!$M$141:$N$3512,2,FALSE)</f>
        <v>50.1</v>
      </c>
      <c r="H324">
        <f>VLOOKUP($A324,Price_Reference!$A$1:$E$1758,5,FALSE)</f>
        <v>13.82</v>
      </c>
      <c r="I324" s="2" t="str">
        <f t="shared" si="10"/>
        <v>07/06/2022</v>
      </c>
    </row>
    <row r="325" spans="1:9" x14ac:dyDescent="0.25">
      <c r="A325" s="2">
        <f t="shared" si="9"/>
        <v>44749</v>
      </c>
      <c r="B325">
        <f>VLOOKUP(I325,'[3]Historical Prices'!$E$545:$F$3512,2,FALSE)</f>
        <v>34.5</v>
      </c>
      <c r="C325">
        <f>VLOOKUP(I325,'[3]Historical Prices'!$I$186:$J$3512,2,FALSE)</f>
        <v>74</v>
      </c>
      <c r="D325">
        <f>VLOOKUP($A325,Price_Reference!$A$1:$C$1758,2,FALSE)</f>
        <v>84.64</v>
      </c>
      <c r="E325">
        <f>VLOOKUP($A325,Price_Reference!$A$1:$C$1758,3,FALSE)</f>
        <v>81.8</v>
      </c>
      <c r="F325">
        <f>VLOOKUP($A325,Price_Reference!$A$1:$D$1758,4,FALSE)</f>
        <v>30.58</v>
      </c>
      <c r="G325">
        <f>VLOOKUP(I325,'[3]Historical Prices'!$M$141:$N$3512,2,FALSE)</f>
        <v>50.1</v>
      </c>
      <c r="H325">
        <f>VLOOKUP($A325,Price_Reference!$A$1:$E$1758,5,FALSE)</f>
        <v>13.9</v>
      </c>
      <c r="I325" s="2" t="str">
        <f t="shared" si="10"/>
        <v>07/07/2022</v>
      </c>
    </row>
    <row r="326" spans="1:9" x14ac:dyDescent="0.25">
      <c r="A326" s="2">
        <f t="shared" si="9"/>
        <v>44750</v>
      </c>
      <c r="B326">
        <f>VLOOKUP(I326,'[3]Historical Prices'!$E$545:$F$3512,2,FALSE)</f>
        <v>34.5</v>
      </c>
      <c r="C326">
        <f>VLOOKUP(I326,'[3]Historical Prices'!$I$186:$J$3512,2,FALSE)</f>
        <v>73</v>
      </c>
      <c r="D326">
        <f>VLOOKUP($A326,Price_Reference!$A$1:$C$1758,2,FALSE)</f>
        <v>82.509990000000002</v>
      </c>
      <c r="E326">
        <f>VLOOKUP($A326,Price_Reference!$A$1:$C$1758,3,FALSE)</f>
        <v>81.5</v>
      </c>
      <c r="F326">
        <f>VLOOKUP($A326,Price_Reference!$A$1:$D$1758,4,FALSE)</f>
        <v>30.37</v>
      </c>
      <c r="G326">
        <f>VLOOKUP(I326,'[3]Historical Prices'!$M$141:$N$3512,2,FALSE)</f>
        <v>50.5</v>
      </c>
      <c r="H326">
        <f>VLOOKUP($A326,Price_Reference!$A$1:$E$1758,5,FALSE)</f>
        <v>13.6</v>
      </c>
      <c r="I326" s="2" t="str">
        <f t="shared" si="10"/>
        <v>07/08/2022</v>
      </c>
    </row>
    <row r="327" spans="1:9" x14ac:dyDescent="0.25">
      <c r="A327" s="2">
        <f t="shared" si="9"/>
        <v>44753</v>
      </c>
      <c r="B327">
        <f>VLOOKUP(I327,'[3]Historical Prices'!$E$545:$F$3512,2,FALSE)</f>
        <v>33.75</v>
      </c>
      <c r="C327">
        <f>VLOOKUP(I327,'[3]Historical Prices'!$I$186:$J$3512,2,FALSE)</f>
        <v>73</v>
      </c>
      <c r="D327">
        <f>VLOOKUP($A327,Price_Reference!$A$1:$C$1758,2,FALSE)</f>
        <v>84.07</v>
      </c>
      <c r="E327">
        <f>VLOOKUP($A327,Price_Reference!$A$1:$C$1758,3,FALSE)</f>
        <v>82.35</v>
      </c>
      <c r="F327">
        <f>VLOOKUP($A327,Price_Reference!$A$1:$D$1758,4,FALSE)</f>
        <v>29.81</v>
      </c>
      <c r="G327">
        <f>VLOOKUP(I327,'[3]Historical Prices'!$M$141:$N$3512,2,FALSE)</f>
        <v>50.5</v>
      </c>
      <c r="H327">
        <f>VLOOKUP($A327,Price_Reference!$A$1:$E$1758,5,FALSE)</f>
        <v>13.61</v>
      </c>
      <c r="I327" s="2" t="str">
        <f t="shared" si="10"/>
        <v>07/11/2022</v>
      </c>
    </row>
    <row r="328" spans="1:9" x14ac:dyDescent="0.25">
      <c r="A328" s="2">
        <f t="shared" ref="A328:A391" si="11">A323+7</f>
        <v>44754</v>
      </c>
      <c r="B328">
        <f>VLOOKUP(I328,'[3]Historical Prices'!$E$545:$F$3512,2,FALSE)</f>
        <v>31.5</v>
      </c>
      <c r="C328">
        <f>VLOOKUP(I328,'[3]Historical Prices'!$I$186:$J$3512,2,FALSE)</f>
        <v>72.87</v>
      </c>
      <c r="D328">
        <f>VLOOKUP($A328,Price_Reference!$A$1:$C$1758,2,FALSE)</f>
        <v>85.37</v>
      </c>
      <c r="E328">
        <f>VLOOKUP($A328,Price_Reference!$A$1:$C$1758,3,FALSE)</f>
        <v>82.54</v>
      </c>
      <c r="F328">
        <f>VLOOKUP($A328,Price_Reference!$A$1:$D$1758,4,FALSE)</f>
        <v>29.28</v>
      </c>
      <c r="G328">
        <f>VLOOKUP(I328,'[3]Historical Prices'!$M$141:$N$3512,2,FALSE)</f>
        <v>50.5</v>
      </c>
      <c r="H328">
        <f>VLOOKUP($A328,Price_Reference!$A$1:$E$1758,5,FALSE)</f>
        <v>13.59</v>
      </c>
      <c r="I328" s="2" t="str">
        <f t="shared" si="10"/>
        <v>07/12/2022</v>
      </c>
    </row>
    <row r="329" spans="1:9" x14ac:dyDescent="0.25">
      <c r="A329" s="2">
        <f t="shared" si="11"/>
        <v>44755</v>
      </c>
      <c r="B329">
        <f>VLOOKUP(I329,'[3]Historical Prices'!$E$545:$F$3512,2,FALSE)</f>
        <v>31</v>
      </c>
      <c r="C329">
        <f>VLOOKUP(I329,'[3]Historical Prices'!$I$186:$J$3512,2,FALSE)</f>
        <v>73.150000000000006</v>
      </c>
      <c r="D329">
        <f>VLOOKUP($A329,Price_Reference!$A$1:$C$1758,2,FALSE)</f>
        <v>83.59</v>
      </c>
      <c r="E329">
        <f>VLOOKUP($A329,Price_Reference!$A$1:$C$1758,3,FALSE)</f>
        <v>81.349999999999994</v>
      </c>
      <c r="F329">
        <f>VLOOKUP($A329,Price_Reference!$A$1:$D$1758,4,FALSE)</f>
        <v>29</v>
      </c>
      <c r="G329">
        <f>VLOOKUP(I329,'[3]Historical Prices'!$M$141:$N$3512,2,FALSE)</f>
        <v>51.2</v>
      </c>
      <c r="H329">
        <f>VLOOKUP($A329,Price_Reference!$A$1:$E$1758,5,FALSE)</f>
        <v>13.37</v>
      </c>
      <c r="I329" s="2" t="str">
        <f t="shared" si="10"/>
        <v>07/13/2022</v>
      </c>
    </row>
    <row r="330" spans="1:9" x14ac:dyDescent="0.25">
      <c r="A330" s="2">
        <f t="shared" si="11"/>
        <v>44756</v>
      </c>
      <c r="B330">
        <f>VLOOKUP(I330,'[3]Historical Prices'!$E$545:$F$3512,2,FALSE)</f>
        <v>31</v>
      </c>
      <c r="C330">
        <f>VLOOKUP(I330,'[3]Historical Prices'!$I$186:$J$3512,2,FALSE)</f>
        <v>72.8</v>
      </c>
      <c r="D330">
        <f>VLOOKUP($A330,Price_Reference!$A$1:$C$1758,2,FALSE)</f>
        <v>83.7</v>
      </c>
      <c r="E330">
        <f>VLOOKUP($A330,Price_Reference!$A$1:$C$1758,3,FALSE)</f>
        <v>81.400000000000006</v>
      </c>
      <c r="F330">
        <f>VLOOKUP($A330,Price_Reference!$A$1:$D$1758,4,FALSE)</f>
        <v>28.59</v>
      </c>
      <c r="G330">
        <f>VLOOKUP(I330,'[3]Historical Prices'!$M$141:$N$3512,2,FALSE)</f>
        <v>51</v>
      </c>
      <c r="H330">
        <f>VLOOKUP($A330,Price_Reference!$A$1:$E$1758,5,FALSE)</f>
        <v>13.43</v>
      </c>
      <c r="I330" s="2" t="str">
        <f t="shared" si="10"/>
        <v>07/14/2022</v>
      </c>
    </row>
    <row r="331" spans="1:9" x14ac:dyDescent="0.25">
      <c r="A331" s="2">
        <f t="shared" si="11"/>
        <v>44757</v>
      </c>
      <c r="B331">
        <f>VLOOKUP(I331,'[3]Historical Prices'!$E$545:$F$3512,2,FALSE)</f>
        <v>30</v>
      </c>
      <c r="C331">
        <f>VLOOKUP(I331,'[3]Historical Prices'!$I$186:$J$3512,2,FALSE)</f>
        <v>72.900000000000006</v>
      </c>
      <c r="D331">
        <f>VLOOKUP($A331,Price_Reference!$A$1:$C$1758,2,FALSE)</f>
        <v>85.09</v>
      </c>
      <c r="E331">
        <f>VLOOKUP($A331,Price_Reference!$A$1:$C$1758,3,FALSE)</f>
        <v>83.37</v>
      </c>
      <c r="F331">
        <f>VLOOKUP($A331,Price_Reference!$A$1:$D$1758,4,FALSE)</f>
        <v>28.44</v>
      </c>
      <c r="G331">
        <f>VLOOKUP(I331,'[3]Historical Prices'!$M$141:$N$3512,2,FALSE)</f>
        <v>51</v>
      </c>
      <c r="H331">
        <f>VLOOKUP($A331,Price_Reference!$A$1:$E$1758,5,FALSE)</f>
        <v>13.24</v>
      </c>
      <c r="I331" s="2" t="str">
        <f t="shared" si="10"/>
        <v>07/15/2022</v>
      </c>
    </row>
    <row r="332" spans="1:9" x14ac:dyDescent="0.25">
      <c r="A332" s="2">
        <f t="shared" si="11"/>
        <v>44760</v>
      </c>
      <c r="B332">
        <f>VLOOKUP(I332,'[3]Historical Prices'!$E$545:$F$3512,2,FALSE)</f>
        <v>30</v>
      </c>
      <c r="C332">
        <f>VLOOKUP(I332,'[3]Historical Prices'!$I$186:$J$3512,2,FALSE)</f>
        <v>72.900000000000006</v>
      </c>
      <c r="D332">
        <f>VLOOKUP($A332,Price_Reference!$A$1:$C$1758,2,FALSE)</f>
        <v>84.66</v>
      </c>
      <c r="E332">
        <f>VLOOKUP($A332,Price_Reference!$A$1:$C$1758,3,FALSE)</f>
        <v>83.95</v>
      </c>
      <c r="F332">
        <f>VLOOKUP($A332,Price_Reference!$A$1:$D$1758,4,FALSE)</f>
        <v>28.15</v>
      </c>
      <c r="G332">
        <f>VLOOKUP(I332,'[3]Historical Prices'!$M$141:$N$3512,2,FALSE)</f>
        <v>51</v>
      </c>
      <c r="H332">
        <f>VLOOKUP($A332,Price_Reference!$A$1:$E$1758,5,FALSE)</f>
        <v>13.27</v>
      </c>
      <c r="I332" s="2" t="str">
        <f t="shared" si="10"/>
        <v>07/18/2022</v>
      </c>
    </row>
    <row r="333" spans="1:9" x14ac:dyDescent="0.25">
      <c r="A333" s="2">
        <f t="shared" si="11"/>
        <v>44761</v>
      </c>
      <c r="B333">
        <f>VLOOKUP(I333,'[3]Historical Prices'!$E$545:$F$3512,2,FALSE)</f>
        <v>30</v>
      </c>
      <c r="C333">
        <f>VLOOKUP(I333,'[3]Historical Prices'!$I$186:$J$3512,2,FALSE)</f>
        <v>72.87</v>
      </c>
      <c r="D333">
        <f>VLOOKUP($A333,Price_Reference!$A$1:$C$1758,2,FALSE)</f>
        <v>83.37</v>
      </c>
      <c r="E333">
        <f>VLOOKUP($A333,Price_Reference!$A$1:$C$1758,3,FALSE)</f>
        <v>83.14</v>
      </c>
      <c r="F333">
        <f>VLOOKUP($A333,Price_Reference!$A$1:$D$1758,4,FALSE)</f>
        <v>28.51</v>
      </c>
      <c r="G333">
        <f>VLOOKUP(I333,'[3]Historical Prices'!$M$141:$N$3512,2,FALSE)</f>
        <v>51.25</v>
      </c>
      <c r="H333">
        <f>VLOOKUP($A333,Price_Reference!$A$1:$E$1758,5,FALSE)</f>
        <v>13.39</v>
      </c>
      <c r="I333" s="2" t="str">
        <f t="shared" si="10"/>
        <v>07/19/2022</v>
      </c>
    </row>
    <row r="334" spans="1:9" x14ac:dyDescent="0.25">
      <c r="A334" s="2">
        <f t="shared" si="11"/>
        <v>44762</v>
      </c>
      <c r="B334">
        <f>VLOOKUP(I334,'[3]Historical Prices'!$E$545:$F$3512,2,FALSE)</f>
        <v>30.25</v>
      </c>
      <c r="C334">
        <f>VLOOKUP(I334,'[3]Historical Prices'!$I$186:$J$3512,2,FALSE)</f>
        <v>73.150000000000006</v>
      </c>
      <c r="D334">
        <f>VLOOKUP($A334,Price_Reference!$A$1:$C$1758,2,FALSE)</f>
        <v>78.58</v>
      </c>
      <c r="E334">
        <f>VLOOKUP($A334,Price_Reference!$A$1:$C$1758,3,FALSE)</f>
        <v>78.63</v>
      </c>
      <c r="F334">
        <f>VLOOKUP($A334,Price_Reference!$A$1:$D$1758,4,FALSE)</f>
        <v>28.48</v>
      </c>
      <c r="G334">
        <f>VLOOKUP(I334,'[3]Historical Prices'!$M$141:$N$3512,2,FALSE)</f>
        <v>51</v>
      </c>
      <c r="H334">
        <f>VLOOKUP($A334,Price_Reference!$A$1:$E$1758,5,FALSE)</f>
        <v>13.37</v>
      </c>
      <c r="I334" s="2" t="str">
        <f t="shared" si="10"/>
        <v>07/20/2022</v>
      </c>
    </row>
    <row r="335" spans="1:9" x14ac:dyDescent="0.25">
      <c r="A335" s="2">
        <f t="shared" si="11"/>
        <v>44763</v>
      </c>
      <c r="B335">
        <f>VLOOKUP(I335,'[3]Historical Prices'!$E$545:$F$3512,2,FALSE)</f>
        <v>29</v>
      </c>
      <c r="C335">
        <f>VLOOKUP(I335,'[3]Historical Prices'!$I$186:$J$3512,2,FALSE)</f>
        <v>73</v>
      </c>
      <c r="D335">
        <f>VLOOKUP($A335,Price_Reference!$A$1:$C$1758,2,FALSE)</f>
        <v>77.849999999999994</v>
      </c>
      <c r="E335">
        <f>VLOOKUP($A335,Price_Reference!$A$1:$C$1758,3,FALSE)</f>
        <v>78.27</v>
      </c>
      <c r="F335">
        <f>VLOOKUP($A335,Price_Reference!$A$1:$D$1758,4,FALSE)</f>
        <v>28.35</v>
      </c>
      <c r="G335">
        <f>VLOOKUP(I335,'[3]Historical Prices'!$M$141:$N$3512,2,FALSE)</f>
        <v>50.7</v>
      </c>
      <c r="H335">
        <f>VLOOKUP($A335,Price_Reference!$A$1:$E$1758,5,FALSE)</f>
        <v>13.3</v>
      </c>
      <c r="I335" s="2" t="str">
        <f t="shared" si="10"/>
        <v>07/21/2022</v>
      </c>
    </row>
    <row r="336" spans="1:9" x14ac:dyDescent="0.25">
      <c r="A336" s="2">
        <f t="shared" si="11"/>
        <v>44764</v>
      </c>
      <c r="B336">
        <f>VLOOKUP(I336,'[3]Historical Prices'!$E$545:$F$3512,2,FALSE)</f>
        <v>29</v>
      </c>
      <c r="C336">
        <f>VLOOKUP(I336,'[3]Historical Prices'!$I$186:$J$3512,2,FALSE)</f>
        <v>72.8</v>
      </c>
      <c r="D336">
        <f>VLOOKUP($A336,Price_Reference!$A$1:$C$1758,2,FALSE)</f>
        <v>76.03</v>
      </c>
      <c r="E336">
        <f>VLOOKUP($A336,Price_Reference!$A$1:$C$1758,3,FALSE)</f>
        <v>77.03</v>
      </c>
      <c r="F336">
        <f>VLOOKUP($A336,Price_Reference!$A$1:$D$1758,4,FALSE)</f>
        <v>28.21</v>
      </c>
      <c r="G336">
        <f>VLOOKUP(I336,'[3]Historical Prices'!$M$141:$N$3512,2,FALSE)</f>
        <v>50</v>
      </c>
      <c r="H336">
        <f>VLOOKUP($A336,Price_Reference!$A$1:$E$1758,5,FALSE)</f>
        <v>13.03</v>
      </c>
      <c r="I336" s="2" t="str">
        <f t="shared" si="10"/>
        <v>07/22/2022</v>
      </c>
    </row>
    <row r="337" spans="1:9" x14ac:dyDescent="0.25">
      <c r="A337" s="2">
        <f t="shared" si="11"/>
        <v>44767</v>
      </c>
      <c r="B337">
        <f>VLOOKUP(I337,'[3]Historical Prices'!$E$545:$F$3512,2,FALSE)</f>
        <v>28.75</v>
      </c>
      <c r="C337">
        <f>VLOOKUP(I337,'[3]Historical Prices'!$I$186:$J$3512,2,FALSE)</f>
        <v>72.55</v>
      </c>
      <c r="D337">
        <f>VLOOKUP($A337,Price_Reference!$A$1:$C$1758,2,FALSE)</f>
        <v>76.08</v>
      </c>
      <c r="E337">
        <f>VLOOKUP($A337,Price_Reference!$A$1:$C$1758,3,FALSE)</f>
        <v>76.25</v>
      </c>
      <c r="F337">
        <f>VLOOKUP($A337,Price_Reference!$A$1:$D$1758,4,FALSE)</f>
        <v>27.98</v>
      </c>
      <c r="G337">
        <f>VLOOKUP(I337,'[3]Historical Prices'!$M$141:$N$3512,2,FALSE)</f>
        <v>50.25</v>
      </c>
      <c r="H337">
        <f>VLOOKUP($A337,Price_Reference!$A$1:$E$1758,5,FALSE)</f>
        <v>13.03</v>
      </c>
      <c r="I337" s="2" t="str">
        <f t="shared" si="10"/>
        <v>07/25/2022</v>
      </c>
    </row>
    <row r="338" spans="1:9" x14ac:dyDescent="0.25">
      <c r="A338" s="2">
        <f t="shared" si="11"/>
        <v>44768</v>
      </c>
      <c r="B338">
        <f>VLOOKUP(I338,'[3]Historical Prices'!$E$545:$F$3512,2,FALSE)</f>
        <v>28.75</v>
      </c>
      <c r="C338">
        <f>VLOOKUP(I338,'[3]Historical Prices'!$I$186:$J$3512,2,FALSE)</f>
        <v>72.599999999999994</v>
      </c>
      <c r="D338">
        <f>VLOOKUP($A338,Price_Reference!$A$1:$C$1758,2,FALSE)</f>
        <v>76.39</v>
      </c>
      <c r="E338">
        <f>VLOOKUP($A338,Price_Reference!$A$1:$C$1758,3,FALSE)</f>
        <v>76.89</v>
      </c>
      <c r="F338">
        <f>VLOOKUP($A338,Price_Reference!$A$1:$D$1758,4,FALSE)</f>
        <v>28.04</v>
      </c>
      <c r="G338">
        <f>VLOOKUP(I338,'[3]Historical Prices'!$M$141:$N$3512,2,FALSE)</f>
        <v>50.5</v>
      </c>
      <c r="H338">
        <f>VLOOKUP($A338,Price_Reference!$A$1:$E$1758,5,FALSE)</f>
        <v>13.04</v>
      </c>
      <c r="I338" s="2" t="str">
        <f t="shared" si="10"/>
        <v>07/26/2022</v>
      </c>
    </row>
    <row r="339" spans="1:9" x14ac:dyDescent="0.25">
      <c r="A339" s="2">
        <f t="shared" si="11"/>
        <v>44769</v>
      </c>
      <c r="B339">
        <f>VLOOKUP(I339,'[3]Historical Prices'!$E$545:$F$3512,2,FALSE)</f>
        <v>28.75</v>
      </c>
      <c r="C339">
        <f>VLOOKUP(I339,'[3]Historical Prices'!$I$186:$J$3512,2,FALSE)</f>
        <v>80.75</v>
      </c>
      <c r="D339">
        <f>VLOOKUP($A339,Price_Reference!$A$1:$C$1758,2,FALSE)</f>
        <v>75.849999999999994</v>
      </c>
      <c r="E339">
        <f>VLOOKUP($A339,Price_Reference!$A$1:$C$1758,3,FALSE)</f>
        <v>76.11</v>
      </c>
      <c r="F339">
        <f>VLOOKUP($A339,Price_Reference!$A$1:$D$1758,4,FALSE)</f>
        <v>28.22</v>
      </c>
      <c r="G339">
        <f>VLOOKUP(I339,'[3]Historical Prices'!$M$141:$N$3512,2,FALSE)</f>
        <v>50.75</v>
      </c>
      <c r="H339">
        <f>VLOOKUP($A339,Price_Reference!$A$1:$E$1758,5,FALSE)</f>
        <v>13.11</v>
      </c>
      <c r="I339" s="2" t="str">
        <f t="shared" si="10"/>
        <v>07/27/2022</v>
      </c>
    </row>
    <row r="340" spans="1:9" x14ac:dyDescent="0.25">
      <c r="A340" s="2">
        <f t="shared" si="11"/>
        <v>44770</v>
      </c>
      <c r="B340">
        <f>VLOOKUP(I340,'[3]Historical Prices'!$E$545:$F$3512,2,FALSE)</f>
        <v>28.75</v>
      </c>
      <c r="C340">
        <f>VLOOKUP(I340,'[3]Historical Prices'!$I$186:$J$3512,2,FALSE)</f>
        <v>80.25</v>
      </c>
      <c r="D340">
        <f>VLOOKUP($A340,Price_Reference!$A$1:$C$1758,2,FALSE)</f>
        <v>78.680000000000007</v>
      </c>
      <c r="E340">
        <f>VLOOKUP($A340,Price_Reference!$A$1:$C$1758,3,FALSE)</f>
        <v>77.900000000000006</v>
      </c>
      <c r="F340">
        <f>VLOOKUP($A340,Price_Reference!$A$1:$D$1758,4,FALSE)</f>
        <v>28.3</v>
      </c>
      <c r="G340">
        <f>VLOOKUP(I340,'[3]Historical Prices'!$M$141:$N$3512,2,FALSE)</f>
        <v>51</v>
      </c>
      <c r="H340">
        <f>VLOOKUP($A340,Price_Reference!$A$1:$E$1758,5,FALSE)</f>
        <v>13.08</v>
      </c>
      <c r="I340" s="2" t="str">
        <f t="shared" si="10"/>
        <v>07/28/2022</v>
      </c>
    </row>
    <row r="341" spans="1:9" x14ac:dyDescent="0.25">
      <c r="A341" s="2">
        <f t="shared" si="11"/>
        <v>44771</v>
      </c>
      <c r="B341">
        <f>VLOOKUP(I341,'[3]Historical Prices'!$E$545:$F$3512,2,FALSE)</f>
        <v>29</v>
      </c>
      <c r="C341">
        <f>VLOOKUP(I341,'[3]Historical Prices'!$I$186:$J$3512,2,FALSE)</f>
        <v>80.3</v>
      </c>
      <c r="D341">
        <f>VLOOKUP($A341,Price_Reference!$A$1:$C$1758,2,FALSE)</f>
        <v>78.27</v>
      </c>
      <c r="E341">
        <f>VLOOKUP($A341,Price_Reference!$A$1:$C$1758,3,FALSE)</f>
        <v>78.33</v>
      </c>
      <c r="F341">
        <f>VLOOKUP($A341,Price_Reference!$A$1:$D$1758,4,FALSE)</f>
        <v>28.95</v>
      </c>
      <c r="G341">
        <f>VLOOKUP(I341,'[3]Historical Prices'!$M$141:$N$3512,2,FALSE)</f>
        <v>51</v>
      </c>
      <c r="H341">
        <f>VLOOKUP($A341,Price_Reference!$A$1:$E$1758,5,FALSE)</f>
        <v>13.08</v>
      </c>
      <c r="I341" s="2" t="str">
        <f t="shared" si="10"/>
        <v>07/29/2022</v>
      </c>
    </row>
    <row r="342" spans="1:9" x14ac:dyDescent="0.25">
      <c r="A342" s="2">
        <f t="shared" si="11"/>
        <v>44774</v>
      </c>
      <c r="B342">
        <f>VLOOKUP(I342,'[3]Historical Prices'!$E$545:$F$3512,2,FALSE)</f>
        <v>28</v>
      </c>
      <c r="C342">
        <f>VLOOKUP(I342,'[3]Historical Prices'!$I$186:$J$3512,2,FALSE)</f>
        <v>80.3</v>
      </c>
      <c r="D342">
        <f>VLOOKUP($A342,Price_Reference!$A$1:$C$1758,2,FALSE)</f>
        <v>80.28</v>
      </c>
      <c r="E342">
        <f>VLOOKUP($A342,Price_Reference!$A$1:$C$1758,3,FALSE)</f>
        <v>78.78</v>
      </c>
      <c r="F342">
        <f>VLOOKUP($A342,Price_Reference!$A$1:$D$1758,4,FALSE)</f>
        <v>29.6</v>
      </c>
      <c r="G342">
        <f>VLOOKUP(I342,'[3]Historical Prices'!$M$141:$N$3512,2,FALSE)</f>
        <v>51.1</v>
      </c>
      <c r="H342">
        <f>VLOOKUP($A342,Price_Reference!$A$1:$E$1758,5,FALSE)</f>
        <v>13.19</v>
      </c>
      <c r="I342" s="2" t="str">
        <f t="shared" si="10"/>
        <v>08/01/2022</v>
      </c>
    </row>
    <row r="343" spans="1:9" x14ac:dyDescent="0.25">
      <c r="A343" s="2">
        <f t="shared" si="11"/>
        <v>44775</v>
      </c>
      <c r="B343">
        <f>VLOOKUP(I343,'[3]Historical Prices'!$E$545:$F$3512,2,FALSE)</f>
        <v>27.75</v>
      </c>
      <c r="C343">
        <f>VLOOKUP(I343,'[3]Historical Prices'!$I$186:$J$3512,2,FALSE)</f>
        <v>80.25</v>
      </c>
      <c r="D343">
        <f>VLOOKUP($A343,Price_Reference!$A$1:$C$1758,2,FALSE)</f>
        <v>81.66</v>
      </c>
      <c r="E343">
        <f>VLOOKUP($A343,Price_Reference!$A$1:$C$1758,3,FALSE)</f>
        <v>79.209999999999994</v>
      </c>
      <c r="F343">
        <f>VLOOKUP($A343,Price_Reference!$A$1:$D$1758,4,FALSE)</f>
        <v>30.03</v>
      </c>
      <c r="G343">
        <f>VLOOKUP(I343,'[3]Historical Prices'!$M$141:$N$3512,2,FALSE)</f>
        <v>51</v>
      </c>
      <c r="H343">
        <f>VLOOKUP($A343,Price_Reference!$A$1:$E$1758,5,FALSE)</f>
        <v>13.19</v>
      </c>
      <c r="I343" s="2" t="str">
        <f t="shared" si="10"/>
        <v>08/02/2022</v>
      </c>
    </row>
    <row r="344" spans="1:9" x14ac:dyDescent="0.25">
      <c r="A344" s="2">
        <f t="shared" si="11"/>
        <v>44776</v>
      </c>
      <c r="B344">
        <f>VLOOKUP(I344,'[3]Historical Prices'!$E$545:$F$3512,2,FALSE)</f>
        <v>27.75</v>
      </c>
      <c r="C344">
        <f>VLOOKUP(I344,'[3]Historical Prices'!$I$186:$J$3512,2,FALSE)</f>
        <v>80</v>
      </c>
      <c r="D344">
        <f>VLOOKUP($A344,Price_Reference!$A$1:$C$1758,2,FALSE)</f>
        <v>83.71</v>
      </c>
      <c r="E344">
        <f>VLOOKUP($A344,Price_Reference!$A$1:$C$1758,3,FALSE)</f>
        <v>80.52</v>
      </c>
      <c r="F344">
        <f>VLOOKUP($A344,Price_Reference!$A$1:$D$1758,4,FALSE)</f>
        <v>30.68</v>
      </c>
      <c r="G344">
        <f>VLOOKUP(I344,'[3]Historical Prices'!$M$141:$N$3512,2,FALSE)</f>
        <v>50.9</v>
      </c>
      <c r="H344">
        <f>VLOOKUP($A344,Price_Reference!$A$1:$E$1758,5,FALSE)</f>
        <v>13.19</v>
      </c>
      <c r="I344" s="2" t="str">
        <f t="shared" si="10"/>
        <v>08/03/2022</v>
      </c>
    </row>
    <row r="345" spans="1:9" x14ac:dyDescent="0.25">
      <c r="A345" s="2">
        <f t="shared" si="11"/>
        <v>44777</v>
      </c>
      <c r="B345">
        <f>VLOOKUP(I345,'[3]Historical Prices'!$E$545:$F$3512,2,FALSE)</f>
        <v>27.75</v>
      </c>
      <c r="C345">
        <f>VLOOKUP(I345,'[3]Historical Prices'!$I$186:$J$3512,2,FALSE)</f>
        <v>80</v>
      </c>
      <c r="D345">
        <f>VLOOKUP($A345,Price_Reference!$A$1:$C$1758,2,FALSE)</f>
        <v>83.9</v>
      </c>
      <c r="E345">
        <f>VLOOKUP($A345,Price_Reference!$A$1:$C$1758,3,FALSE)</f>
        <v>80.31</v>
      </c>
      <c r="F345">
        <f>VLOOKUP($A345,Price_Reference!$A$1:$D$1758,4,FALSE)</f>
        <v>30.19</v>
      </c>
      <c r="G345">
        <f>VLOOKUP(I345,'[3]Historical Prices'!$M$141:$N$3512,2,FALSE)</f>
        <v>50.9</v>
      </c>
      <c r="H345">
        <f>VLOOKUP($A345,Price_Reference!$A$1:$E$1758,5,FALSE)</f>
        <v>13.21</v>
      </c>
      <c r="I345" s="2" t="str">
        <f t="shared" si="10"/>
        <v>08/04/2022</v>
      </c>
    </row>
    <row r="346" spans="1:9" x14ac:dyDescent="0.25">
      <c r="A346" s="2">
        <f t="shared" si="11"/>
        <v>44778</v>
      </c>
      <c r="B346">
        <f>VLOOKUP(I346,'[3]Historical Prices'!$E$545:$F$3512,2,FALSE)</f>
        <v>27.75</v>
      </c>
      <c r="C346">
        <f>VLOOKUP(I346,'[3]Historical Prices'!$I$186:$J$3512,2,FALSE)</f>
        <v>79.8</v>
      </c>
      <c r="D346">
        <f>VLOOKUP($A346,Price_Reference!$A$1:$C$1758,2,FALSE)</f>
        <v>84.48</v>
      </c>
      <c r="E346">
        <f>VLOOKUP($A346,Price_Reference!$A$1:$C$1758,3,FALSE)</f>
        <v>81.31</v>
      </c>
      <c r="F346">
        <f>VLOOKUP($A346,Price_Reference!$A$1:$D$1758,4,FALSE)</f>
        <v>30.44</v>
      </c>
      <c r="G346">
        <f>VLOOKUP(I346,'[3]Historical Prices'!$M$141:$N$3512,2,FALSE)</f>
        <v>51.25</v>
      </c>
      <c r="H346">
        <f>VLOOKUP($A346,Price_Reference!$A$1:$E$1758,5,FALSE)</f>
        <v>13.2</v>
      </c>
      <c r="I346" s="2" t="str">
        <f t="shared" si="10"/>
        <v>08/05/2022</v>
      </c>
    </row>
    <row r="347" spans="1:9" x14ac:dyDescent="0.25">
      <c r="A347" s="2">
        <f t="shared" si="11"/>
        <v>44781</v>
      </c>
      <c r="B347">
        <f>VLOOKUP(I347,'[3]Historical Prices'!$E$545:$F$3512,2,FALSE)</f>
        <v>27.75</v>
      </c>
      <c r="C347">
        <f>VLOOKUP(I347,'[3]Historical Prices'!$I$186:$J$3512,2,FALSE)</f>
        <v>79.849999999999994</v>
      </c>
      <c r="D347">
        <f>VLOOKUP($A347,Price_Reference!$A$1:$C$1758,2,FALSE)</f>
        <v>83.53</v>
      </c>
      <c r="E347">
        <f>VLOOKUP($A347,Price_Reference!$A$1:$C$1758,3,FALSE)</f>
        <v>81.39</v>
      </c>
      <c r="F347">
        <f>VLOOKUP($A347,Price_Reference!$A$1:$D$1758,4,FALSE)</f>
        <v>31.13</v>
      </c>
      <c r="G347">
        <f>VLOOKUP(I347,'[3]Historical Prices'!$M$141:$N$3512,2,FALSE)</f>
        <v>51.25</v>
      </c>
      <c r="H347">
        <f>VLOOKUP($A347,Price_Reference!$A$1:$E$1758,5,FALSE)</f>
        <v>13.16</v>
      </c>
      <c r="I347" s="2" t="str">
        <f t="shared" si="10"/>
        <v>08/08/2022</v>
      </c>
    </row>
    <row r="348" spans="1:9" x14ac:dyDescent="0.25">
      <c r="A348" s="2">
        <f t="shared" si="11"/>
        <v>44782</v>
      </c>
      <c r="B348">
        <f>VLOOKUP(I348,'[3]Historical Prices'!$E$545:$F$3512,2,FALSE)</f>
        <v>27.5</v>
      </c>
      <c r="C348">
        <f>VLOOKUP(I348,'[3]Historical Prices'!$I$186:$J$3512,2,FALSE)</f>
        <v>79.900000000000006</v>
      </c>
      <c r="D348">
        <f>VLOOKUP($A348,Price_Reference!$A$1:$C$1758,2,FALSE)</f>
        <v>85.65</v>
      </c>
      <c r="E348">
        <f>VLOOKUP($A348,Price_Reference!$A$1:$C$1758,3,FALSE)</f>
        <v>82.23</v>
      </c>
      <c r="F348">
        <f>VLOOKUP($A348,Price_Reference!$A$1:$D$1758,4,FALSE)</f>
        <v>32.270000000000003</v>
      </c>
      <c r="G348">
        <f>VLOOKUP(I348,'[3]Historical Prices'!$M$141:$N$3512,2,FALSE)</f>
        <v>52.2</v>
      </c>
      <c r="H348">
        <f>VLOOKUP($A348,Price_Reference!$A$1:$E$1758,5,FALSE)</f>
        <v>13.16</v>
      </c>
      <c r="I348" s="2" t="str">
        <f t="shared" si="10"/>
        <v>08/09/2022</v>
      </c>
    </row>
    <row r="349" spans="1:9" x14ac:dyDescent="0.25">
      <c r="A349" s="2">
        <f t="shared" si="11"/>
        <v>44783</v>
      </c>
      <c r="B349">
        <f>VLOOKUP(I349,'[3]Historical Prices'!$E$545:$F$3512,2,FALSE)</f>
        <v>27.5</v>
      </c>
      <c r="C349">
        <f>VLOOKUP(I349,'[3]Historical Prices'!$I$186:$J$3512,2,FALSE)</f>
        <v>80</v>
      </c>
      <c r="D349">
        <f>VLOOKUP($A349,Price_Reference!$A$1:$C$1758,2,FALSE)</f>
        <v>85.63</v>
      </c>
      <c r="E349">
        <f>VLOOKUP($A349,Price_Reference!$A$1:$C$1758,3,FALSE)</f>
        <v>82.3</v>
      </c>
      <c r="F349">
        <f>VLOOKUP($A349,Price_Reference!$A$1:$D$1758,4,FALSE)</f>
        <v>32.520000000000003</v>
      </c>
      <c r="G349">
        <f>VLOOKUP(I349,'[3]Historical Prices'!$M$141:$N$3512,2,FALSE)</f>
        <v>52.3</v>
      </c>
      <c r="H349">
        <f>VLOOKUP($A349,Price_Reference!$A$1:$E$1758,5,FALSE)</f>
        <v>13.16</v>
      </c>
      <c r="I349" s="2" t="str">
        <f t="shared" si="10"/>
        <v>08/10/2022</v>
      </c>
    </row>
    <row r="350" spans="1:9" x14ac:dyDescent="0.25">
      <c r="A350" s="2">
        <f t="shared" si="11"/>
        <v>44784</v>
      </c>
      <c r="B350">
        <f>VLOOKUP(I350,'[3]Historical Prices'!$E$545:$F$3512,2,FALSE)</f>
        <v>27.5</v>
      </c>
      <c r="C350">
        <f>VLOOKUP(I350,'[3]Historical Prices'!$I$186:$J$3512,2,FALSE)</f>
        <v>80.25</v>
      </c>
      <c r="D350">
        <f>VLOOKUP($A350,Price_Reference!$A$1:$C$1758,2,FALSE)</f>
        <v>87.27</v>
      </c>
      <c r="E350">
        <f>VLOOKUP($A350,Price_Reference!$A$1:$C$1758,3,FALSE)</f>
        <v>84.8</v>
      </c>
      <c r="F350">
        <f>VLOOKUP($A350,Price_Reference!$A$1:$D$1758,4,FALSE)</f>
        <v>32.61</v>
      </c>
      <c r="G350">
        <f>VLOOKUP(I350,'[3]Historical Prices'!$M$141:$N$3512,2,FALSE)</f>
        <v>52.3</v>
      </c>
      <c r="H350">
        <f>VLOOKUP($A350,Price_Reference!$A$1:$E$1758,5,FALSE)</f>
        <v>13.48</v>
      </c>
      <c r="I350" s="2" t="str">
        <f t="shared" si="10"/>
        <v>08/11/2022</v>
      </c>
    </row>
    <row r="351" spans="1:9" x14ac:dyDescent="0.25">
      <c r="A351" s="2">
        <f t="shared" si="11"/>
        <v>44785</v>
      </c>
      <c r="B351">
        <f>VLOOKUP(I351,'[3]Historical Prices'!$E$545:$F$3512,2,FALSE)</f>
        <v>27.5</v>
      </c>
      <c r="C351">
        <f>VLOOKUP(I351,'[3]Historical Prices'!$I$186:$J$3512,2,FALSE)</f>
        <v>80.25</v>
      </c>
      <c r="D351">
        <f>VLOOKUP($A351,Price_Reference!$A$1:$C$1758,2,FALSE)</f>
        <v>88.58</v>
      </c>
      <c r="E351">
        <f>VLOOKUP($A351,Price_Reference!$A$1:$C$1758,3,FALSE)</f>
        <v>86.81</v>
      </c>
      <c r="F351">
        <f>VLOOKUP($A351,Price_Reference!$A$1:$D$1758,4,FALSE)</f>
        <v>32.18</v>
      </c>
      <c r="G351">
        <f>VLOOKUP(I351,'[3]Historical Prices'!$M$141:$N$3512,2,FALSE)</f>
        <v>53.35</v>
      </c>
      <c r="H351">
        <f>VLOOKUP($A351,Price_Reference!$A$1:$E$1758,5,FALSE)</f>
        <v>13.16</v>
      </c>
      <c r="I351" s="2" t="str">
        <f t="shared" si="10"/>
        <v>08/12/2022</v>
      </c>
    </row>
    <row r="352" spans="1:9" x14ac:dyDescent="0.25">
      <c r="A352" s="2">
        <f t="shared" si="11"/>
        <v>44788</v>
      </c>
      <c r="B352">
        <f>VLOOKUP(I352,'[3]Historical Prices'!$E$545:$F$3512,2,FALSE)</f>
        <v>27.5</v>
      </c>
      <c r="C352">
        <f>VLOOKUP(I352,'[3]Historical Prices'!$I$186:$J$3512,2,FALSE)</f>
        <v>80.75</v>
      </c>
      <c r="D352">
        <f>VLOOKUP($A352,Price_Reference!$A$1:$C$1758,2,FALSE)</f>
        <v>90.48</v>
      </c>
      <c r="E352">
        <f>VLOOKUP($A352,Price_Reference!$A$1:$C$1758,3,FALSE)</f>
        <v>89.939989999999995</v>
      </c>
      <c r="F352">
        <f>VLOOKUP($A352,Price_Reference!$A$1:$D$1758,4,FALSE)</f>
        <v>31.91</v>
      </c>
      <c r="G352">
        <f>VLOOKUP(I352,'[3]Historical Prices'!$M$141:$N$3512,2,FALSE)</f>
        <v>53.6</v>
      </c>
      <c r="H352">
        <f>VLOOKUP($A352,Price_Reference!$A$1:$E$1758,5,FALSE)</f>
        <v>13.37</v>
      </c>
      <c r="I352" s="2" t="str">
        <f t="shared" si="10"/>
        <v>08/15/2022</v>
      </c>
    </row>
    <row r="353" spans="1:9" x14ac:dyDescent="0.25">
      <c r="A353" s="2">
        <f t="shared" si="11"/>
        <v>44789</v>
      </c>
      <c r="B353">
        <f>VLOOKUP(I353,'[3]Historical Prices'!$E$545:$F$3512,2,FALSE)</f>
        <v>26</v>
      </c>
      <c r="C353">
        <f>VLOOKUP(I353,'[3]Historical Prices'!$I$186:$J$3512,2,FALSE)</f>
        <v>83.5</v>
      </c>
      <c r="D353">
        <f>VLOOKUP($A353,Price_Reference!$A$1:$C$1758,2,FALSE)</f>
        <v>91.77</v>
      </c>
      <c r="E353">
        <f>VLOOKUP($A353,Price_Reference!$A$1:$C$1758,3,FALSE)</f>
        <v>92.759990000000002</v>
      </c>
      <c r="F353">
        <f>VLOOKUP($A353,Price_Reference!$A$1:$D$1758,4,FALSE)</f>
        <v>31.16</v>
      </c>
      <c r="G353">
        <f>VLOOKUP(I353,'[3]Historical Prices'!$M$141:$N$3512,2,FALSE)</f>
        <v>54</v>
      </c>
      <c r="H353">
        <f>VLOOKUP($A353,Price_Reference!$A$1:$E$1758,5,FALSE)</f>
        <v>13.52</v>
      </c>
      <c r="I353" s="2" t="str">
        <f t="shared" si="10"/>
        <v>08/16/2022</v>
      </c>
    </row>
    <row r="354" spans="1:9" x14ac:dyDescent="0.25">
      <c r="A354" s="2">
        <f t="shared" si="11"/>
        <v>44790</v>
      </c>
      <c r="B354">
        <f>VLOOKUP(I354,'[3]Historical Prices'!$E$545:$F$3512,2,FALSE)</f>
        <v>26.5</v>
      </c>
      <c r="C354">
        <f>VLOOKUP(I354,'[3]Historical Prices'!$I$186:$J$3512,2,FALSE)</f>
        <v>83.45</v>
      </c>
      <c r="D354">
        <f>VLOOKUP($A354,Price_Reference!$A$1:$C$1758,2,FALSE)</f>
        <v>95.5</v>
      </c>
      <c r="E354">
        <f>VLOOKUP($A354,Price_Reference!$A$1:$C$1758,3,FALSE)</f>
        <v>94.38</v>
      </c>
      <c r="F354">
        <f>VLOOKUP($A354,Price_Reference!$A$1:$D$1758,4,FALSE)</f>
        <v>31.2</v>
      </c>
      <c r="G354">
        <f>VLOOKUP(I354,'[3]Historical Prices'!$M$141:$N$3512,2,FALSE)</f>
        <v>54</v>
      </c>
      <c r="H354">
        <f>VLOOKUP($A354,Price_Reference!$A$1:$E$1758,5,FALSE)</f>
        <v>13.57</v>
      </c>
      <c r="I354" s="2" t="str">
        <f t="shared" si="10"/>
        <v>08/17/2022</v>
      </c>
    </row>
    <row r="355" spans="1:9" x14ac:dyDescent="0.25">
      <c r="A355" s="2">
        <f t="shared" si="11"/>
        <v>44791</v>
      </c>
      <c r="B355">
        <f>VLOOKUP(I355,'[3]Historical Prices'!$E$545:$F$3512,2,FALSE)</f>
        <v>28</v>
      </c>
      <c r="C355">
        <f>VLOOKUP(I355,'[3]Historical Prices'!$I$186:$J$3512,2,FALSE)</f>
        <v>85.3</v>
      </c>
      <c r="D355">
        <f>VLOOKUP($A355,Price_Reference!$A$1:$C$1758,2,FALSE)</f>
        <v>95.72</v>
      </c>
      <c r="E355">
        <f>VLOOKUP($A355,Price_Reference!$A$1:$C$1758,3,FALSE)</f>
        <v>94.78</v>
      </c>
      <c r="F355">
        <f>VLOOKUP($A355,Price_Reference!$A$1:$D$1758,4,FALSE)</f>
        <v>31.46</v>
      </c>
      <c r="G355">
        <f>VLOOKUP(I355,'[3]Historical Prices'!$M$141:$N$3512,2,FALSE)</f>
        <v>53.9</v>
      </c>
      <c r="H355">
        <f>VLOOKUP($A355,Price_Reference!$A$1:$E$1758,5,FALSE)</f>
        <v>13.57</v>
      </c>
      <c r="I355" s="2" t="str">
        <f t="shared" si="10"/>
        <v>08/18/2022</v>
      </c>
    </row>
    <row r="356" spans="1:9" x14ac:dyDescent="0.25">
      <c r="A356" s="2">
        <f t="shared" si="11"/>
        <v>44792</v>
      </c>
      <c r="B356">
        <f>VLOOKUP(I356,'[3]Historical Prices'!$E$545:$F$3512,2,FALSE)</f>
        <v>28</v>
      </c>
      <c r="C356">
        <f>VLOOKUP(I356,'[3]Historical Prices'!$I$186:$J$3512,2,FALSE)</f>
        <v>85.5</v>
      </c>
      <c r="D356">
        <f>VLOOKUP($A356,Price_Reference!$A$1:$C$1758,2,FALSE)</f>
        <v>97.67</v>
      </c>
      <c r="E356">
        <f>VLOOKUP($A356,Price_Reference!$A$1:$C$1758,3,FALSE)</f>
        <v>97.75</v>
      </c>
      <c r="F356">
        <f>VLOOKUP($A356,Price_Reference!$A$1:$D$1758,4,FALSE)</f>
        <v>31.25</v>
      </c>
      <c r="G356">
        <f>VLOOKUP(I356,'[3]Historical Prices'!$M$141:$N$3512,2,FALSE)</f>
        <v>54.25</v>
      </c>
      <c r="H356">
        <f>VLOOKUP($A356,Price_Reference!$A$1:$E$1758,5,FALSE)</f>
        <v>13.72</v>
      </c>
      <c r="I356" s="2" t="str">
        <f t="shared" si="10"/>
        <v>08/19/2022</v>
      </c>
    </row>
    <row r="357" spans="1:9" x14ac:dyDescent="0.25">
      <c r="A357" s="2">
        <f t="shared" si="11"/>
        <v>44795</v>
      </c>
      <c r="B357">
        <f>VLOOKUP(I357,'[3]Historical Prices'!$E$545:$F$3512,2,FALSE)</f>
        <v>28</v>
      </c>
      <c r="C357">
        <f>VLOOKUP(I357,'[3]Historical Prices'!$I$186:$J$3512,2,FALSE)</f>
        <v>85.5</v>
      </c>
      <c r="D357">
        <f>VLOOKUP($A357,Price_Reference!$A$1:$C$1758,2,FALSE)</f>
        <v>91.829989999999995</v>
      </c>
      <c r="E357">
        <f>VLOOKUP($A357,Price_Reference!$A$1:$C$1758,3,FALSE)</f>
        <v>94.92</v>
      </c>
      <c r="F357">
        <f>VLOOKUP($A357,Price_Reference!$A$1:$D$1758,4,FALSE)</f>
        <v>31.06</v>
      </c>
      <c r="G357">
        <f>VLOOKUP(I357,'[3]Historical Prices'!$M$141:$N$3512,2,FALSE)</f>
        <v>54.25</v>
      </c>
      <c r="H357">
        <f>VLOOKUP($A357,Price_Reference!$A$1:$E$1758,5,FALSE)</f>
        <v>13.63</v>
      </c>
      <c r="I357" s="2" t="str">
        <f t="shared" si="10"/>
        <v>08/22/2022</v>
      </c>
    </row>
    <row r="358" spans="1:9" x14ac:dyDescent="0.25">
      <c r="A358" s="2">
        <f t="shared" si="11"/>
        <v>44796</v>
      </c>
      <c r="B358">
        <f>VLOOKUP(I358,'[3]Historical Prices'!$E$545:$F$3512,2,FALSE)</f>
        <v>28</v>
      </c>
      <c r="C358">
        <f>VLOOKUP(I358,'[3]Historical Prices'!$I$186:$J$3512,2,FALSE)</f>
        <v>86.05</v>
      </c>
      <c r="D358">
        <f>VLOOKUP($A358,Price_Reference!$A$1:$C$1758,2,FALSE)</f>
        <v>88.939989999999995</v>
      </c>
      <c r="E358">
        <f>VLOOKUP($A358,Price_Reference!$A$1:$C$1758,3,FALSE)</f>
        <v>93.16</v>
      </c>
      <c r="F358">
        <f>VLOOKUP($A358,Price_Reference!$A$1:$D$1758,4,FALSE)</f>
        <v>30.85</v>
      </c>
      <c r="G358">
        <f>VLOOKUP(I358,'[3]Historical Prices'!$M$141:$N$3512,2,FALSE)</f>
        <v>55.5</v>
      </c>
      <c r="H358">
        <f>VLOOKUP($A358,Price_Reference!$A$1:$E$1758,5,FALSE)</f>
        <v>13.72</v>
      </c>
      <c r="I358" s="2" t="str">
        <f t="shared" si="10"/>
        <v>08/23/2022</v>
      </c>
    </row>
    <row r="359" spans="1:9" x14ac:dyDescent="0.25">
      <c r="A359" s="2">
        <f t="shared" si="11"/>
        <v>44797</v>
      </c>
      <c r="B359">
        <f>VLOOKUP(I359,'[3]Historical Prices'!$E$545:$F$3512,2,FALSE)</f>
        <v>28.5</v>
      </c>
      <c r="C359">
        <f>VLOOKUP(I359,'[3]Historical Prices'!$I$186:$J$3512,2,FALSE)</f>
        <v>85.6</v>
      </c>
      <c r="D359">
        <f>VLOOKUP($A359,Price_Reference!$A$1:$C$1758,2,FALSE)</f>
        <v>88.86</v>
      </c>
      <c r="E359">
        <f>VLOOKUP($A359,Price_Reference!$A$1:$C$1758,3,FALSE)</f>
        <v>93.14</v>
      </c>
      <c r="F359">
        <f>VLOOKUP($A359,Price_Reference!$A$1:$D$1758,4,FALSE)</f>
        <v>28.8</v>
      </c>
      <c r="G359">
        <f>VLOOKUP(I359,'[3]Historical Prices'!$M$141:$N$3512,2,FALSE)</f>
        <v>55.5</v>
      </c>
      <c r="H359">
        <f>VLOOKUP($A359,Price_Reference!$A$1:$E$1758,5,FALSE)</f>
        <v>13.69</v>
      </c>
      <c r="I359" s="2" t="str">
        <f t="shared" si="10"/>
        <v>08/24/2022</v>
      </c>
    </row>
    <row r="360" spans="1:9" x14ac:dyDescent="0.25">
      <c r="A360" s="2">
        <f t="shared" si="11"/>
        <v>44798</v>
      </c>
      <c r="B360">
        <f>VLOOKUP(I360,'[3]Historical Prices'!$E$545:$F$3512,2,FALSE)</f>
        <v>28.35</v>
      </c>
      <c r="C360">
        <f>VLOOKUP(I360,'[3]Historical Prices'!$I$186:$J$3512,2,FALSE)</f>
        <v>85.7</v>
      </c>
      <c r="D360">
        <f>VLOOKUP($A360,Price_Reference!$A$1:$C$1758,2,FALSE)</f>
        <v>88.95</v>
      </c>
      <c r="E360">
        <f>VLOOKUP($A360,Price_Reference!$A$1:$C$1758,3,FALSE)</f>
        <v>95.329989999999995</v>
      </c>
      <c r="F360">
        <f>VLOOKUP($A360,Price_Reference!$A$1:$D$1758,4,FALSE)</f>
        <v>28.31</v>
      </c>
      <c r="G360">
        <f>VLOOKUP(I360,'[3]Historical Prices'!$M$141:$N$3512,2,FALSE)</f>
        <v>56.65</v>
      </c>
      <c r="H360">
        <f>VLOOKUP($A360,Price_Reference!$A$1:$E$1758,5,FALSE)</f>
        <v>13.61</v>
      </c>
      <c r="I360" s="2" t="str">
        <f t="shared" si="10"/>
        <v>08/25/2022</v>
      </c>
    </row>
    <row r="361" spans="1:9" x14ac:dyDescent="0.25">
      <c r="A361" s="2">
        <f t="shared" si="11"/>
        <v>44799</v>
      </c>
      <c r="B361">
        <f>VLOOKUP(I361,'[3]Historical Prices'!$E$545:$F$3512,2,FALSE)</f>
        <v>28.35</v>
      </c>
      <c r="C361">
        <f>VLOOKUP(I361,'[3]Historical Prices'!$I$186:$J$3512,2,FALSE)</f>
        <v>86.2</v>
      </c>
      <c r="D361">
        <f>VLOOKUP($A361,Price_Reference!$A$1:$C$1758,2,FALSE)</f>
        <v>89.939989999999995</v>
      </c>
      <c r="E361">
        <f>VLOOKUP($A361,Price_Reference!$A$1:$C$1758,3,FALSE)</f>
        <v>97.3</v>
      </c>
      <c r="F361">
        <f>VLOOKUP($A361,Price_Reference!$A$1:$D$1758,4,FALSE)</f>
        <v>28.19</v>
      </c>
      <c r="G361">
        <f>VLOOKUP(I361,'[3]Historical Prices'!$M$141:$N$3512,2,FALSE)</f>
        <v>57</v>
      </c>
      <c r="H361">
        <f>VLOOKUP($A361,Price_Reference!$A$1:$E$1758,5,FALSE)</f>
        <v>13.59</v>
      </c>
      <c r="I361" s="2" t="str">
        <f t="shared" si="10"/>
        <v>08/26/2022</v>
      </c>
    </row>
    <row r="362" spans="1:9" x14ac:dyDescent="0.25">
      <c r="A362" s="2">
        <f t="shared" si="11"/>
        <v>44802</v>
      </c>
      <c r="B362">
        <f>VLOOKUP(I362,'[3]Historical Prices'!$E$545:$F$3512,2,FALSE)</f>
        <v>28.75</v>
      </c>
      <c r="C362">
        <f>VLOOKUP(I362,'[3]Historical Prices'!$I$186:$J$3512,2,FALSE)</f>
        <v>86.65</v>
      </c>
      <c r="D362">
        <f>VLOOKUP($A362,Price_Reference!$A$1:$C$1758,2,FALSE)</f>
        <v>86.24</v>
      </c>
      <c r="E362" s="33">
        <v>95</v>
      </c>
      <c r="F362">
        <f>VLOOKUP($A362,Price_Reference!$A$1:$D$1758,4,FALSE)</f>
        <v>28.03</v>
      </c>
      <c r="G362">
        <f>VLOOKUP(I362,'[3]Historical Prices'!$M$141:$N$3512,2,FALSE)</f>
        <v>58.75</v>
      </c>
      <c r="H362">
        <f>VLOOKUP($A362,Price_Reference!$A$1:$E$1758,5,FALSE)</f>
        <v>13.46</v>
      </c>
      <c r="I362" s="2" t="str">
        <f t="shared" si="10"/>
        <v>08/29/2022</v>
      </c>
    </row>
    <row r="363" spans="1:9" x14ac:dyDescent="0.25">
      <c r="A363" s="2">
        <f t="shared" si="11"/>
        <v>44803</v>
      </c>
      <c r="B363">
        <f>VLOOKUP(I363,'[3]Historical Prices'!$E$545:$F$3512,2,FALSE)</f>
        <v>28.5</v>
      </c>
      <c r="C363">
        <f>VLOOKUP(I363,'[3]Historical Prices'!$I$186:$J$3512,2,FALSE)</f>
        <v>86.6</v>
      </c>
      <c r="D363">
        <f>VLOOKUP($A363,Price_Reference!$A$1:$C$1758,2,FALSE)</f>
        <v>80.34</v>
      </c>
      <c r="E363">
        <f>VLOOKUP($A363,Price_Reference!$A$1:$C$1758,3,FALSE)</f>
        <v>92.63</v>
      </c>
      <c r="F363">
        <f>VLOOKUP($A363,Price_Reference!$A$1:$D$1758,4,FALSE)</f>
        <v>27.4</v>
      </c>
      <c r="G363">
        <f>VLOOKUP(I363,'[3]Historical Prices'!$M$141:$N$3512,2,FALSE)</f>
        <v>58.75</v>
      </c>
      <c r="H363">
        <f>VLOOKUP($A363,Price_Reference!$A$1:$E$1758,5,FALSE)</f>
        <v>13.43</v>
      </c>
      <c r="I363" s="2" t="str">
        <f t="shared" si="10"/>
        <v>08/30/2022</v>
      </c>
    </row>
    <row r="364" spans="1:9" x14ac:dyDescent="0.25">
      <c r="A364" s="2">
        <f t="shared" si="11"/>
        <v>44804</v>
      </c>
      <c r="B364">
        <f>VLOOKUP(I364,'[3]Historical Prices'!$E$545:$F$3512,2,FALSE)</f>
        <v>28.5</v>
      </c>
      <c r="C364">
        <f>VLOOKUP(I364,'[3]Historical Prices'!$I$186:$J$3512,2,FALSE)</f>
        <v>86.6</v>
      </c>
      <c r="D364">
        <f>VLOOKUP($A364,Price_Reference!$A$1:$C$1758,2,FALSE)</f>
        <v>79.61</v>
      </c>
      <c r="E364">
        <f>VLOOKUP($A364,Price_Reference!$A$1:$C$1758,3,FALSE)</f>
        <v>97.09</v>
      </c>
      <c r="F364">
        <f>VLOOKUP($A364,Price_Reference!$A$1:$D$1758,4,FALSE)</f>
        <v>27.16</v>
      </c>
      <c r="G364">
        <f>VLOOKUP(I364,'[3]Historical Prices'!$M$141:$N$3512,2,FALSE)</f>
        <v>58.75</v>
      </c>
      <c r="H364">
        <f>VLOOKUP($A364,Price_Reference!$A$1:$E$1758,5,FALSE)</f>
        <v>13.52</v>
      </c>
      <c r="I364" s="2" t="str">
        <f t="shared" si="10"/>
        <v>08/31/2022</v>
      </c>
    </row>
    <row r="365" spans="1:9" x14ac:dyDescent="0.25">
      <c r="A365" s="2">
        <f t="shared" si="11"/>
        <v>44805</v>
      </c>
      <c r="B365">
        <f>VLOOKUP(I365,'[3]Historical Prices'!$E$545:$F$3512,2,FALSE)</f>
        <v>28.5</v>
      </c>
      <c r="C365">
        <f>VLOOKUP(I365,'[3]Historical Prices'!$I$186:$J$3512,2,FALSE)</f>
        <v>87.1</v>
      </c>
      <c r="D365">
        <f>VLOOKUP($A365,Price_Reference!$A$1:$C$1758,2,FALSE)</f>
        <v>80.33</v>
      </c>
      <c r="E365">
        <f>VLOOKUP($A365,Price_Reference!$A$1:$C$1758,3,FALSE)</f>
        <v>97.009990000000002</v>
      </c>
      <c r="F365">
        <f>VLOOKUP($A365,Price_Reference!$A$1:$D$1758,4,FALSE)</f>
        <v>26.88</v>
      </c>
      <c r="G365">
        <f>VLOOKUP(I365,'[3]Historical Prices'!$M$141:$N$3512,2,FALSE)</f>
        <v>59.5</v>
      </c>
      <c r="H365">
        <f>VLOOKUP($A365,Price_Reference!$A$1:$E$1758,5,FALSE)</f>
        <v>13.48</v>
      </c>
      <c r="I365" s="2" t="str">
        <f t="shared" si="10"/>
        <v>09/01/2022</v>
      </c>
    </row>
    <row r="366" spans="1:9" x14ac:dyDescent="0.25">
      <c r="A366" s="2">
        <f t="shared" si="11"/>
        <v>44806</v>
      </c>
      <c r="B366">
        <f>VLOOKUP(I366,'[3]Historical Prices'!$E$545:$F$3512,2,FALSE)</f>
        <v>28.75</v>
      </c>
      <c r="C366">
        <f>VLOOKUP(I366,'[3]Historical Prices'!$I$186:$J$3512,2,FALSE)</f>
        <v>87.05</v>
      </c>
      <c r="D366">
        <f>VLOOKUP($A366,Price_Reference!$A$1:$C$1758,2,FALSE)</f>
        <v>77.45</v>
      </c>
      <c r="E366">
        <f>VLOOKUP($A366,Price_Reference!$A$1:$C$1758,3,FALSE)</f>
        <v>95.75</v>
      </c>
      <c r="F366">
        <f>VLOOKUP($A366,Price_Reference!$A$1:$D$1758,4,FALSE)</f>
        <v>27.74</v>
      </c>
      <c r="G366">
        <f>VLOOKUP(I366,'[3]Historical Prices'!$M$141:$N$3512,2,FALSE)</f>
        <v>59.5</v>
      </c>
      <c r="H366">
        <f>VLOOKUP($A366,Price_Reference!$A$1:$E$1758,5,FALSE)</f>
        <v>13.5</v>
      </c>
      <c r="I366" s="2" t="str">
        <f t="shared" si="10"/>
        <v>09/02/2022</v>
      </c>
    </row>
    <row r="367" spans="1:9" x14ac:dyDescent="0.25">
      <c r="A367" s="2">
        <f t="shared" si="11"/>
        <v>44809</v>
      </c>
      <c r="B367">
        <f>VLOOKUP(I367,'[3]Historical Prices'!$E$545:$F$3512,2,FALSE)</f>
        <v>28.75</v>
      </c>
      <c r="C367">
        <f>VLOOKUP(I367,'[3]Historical Prices'!$I$186:$J$3512,2,FALSE)</f>
        <v>87.15</v>
      </c>
      <c r="D367">
        <f>VLOOKUP($A367,Price_Reference!$A$1:$C$1758,2,FALSE)</f>
        <v>74.05</v>
      </c>
      <c r="E367">
        <f>VLOOKUP($A367,Price_Reference!$A$1:$C$1758,3,FALSE)</f>
        <v>92.25</v>
      </c>
      <c r="F367">
        <f>VLOOKUP($A367,Price_Reference!$A$1:$D$1758,4,FALSE)</f>
        <v>27.74</v>
      </c>
      <c r="G367">
        <f>VLOOKUP(I367,'[3]Historical Prices'!$M$141:$N$3512,2,FALSE)</f>
        <v>59.55</v>
      </c>
      <c r="H367">
        <f>VLOOKUP($A367,Price_Reference!$A$1:$E$1758,5,FALSE)</f>
        <v>13.5</v>
      </c>
      <c r="I367" s="2" t="str">
        <f t="shared" si="10"/>
        <v>09/05/2022</v>
      </c>
    </row>
    <row r="368" spans="1:9" x14ac:dyDescent="0.25">
      <c r="A368" s="2">
        <f t="shared" si="11"/>
        <v>44810</v>
      </c>
      <c r="B368">
        <f>VLOOKUP(I368,'[3]Historical Prices'!$E$545:$F$3512,2,FALSE)</f>
        <v>28.75</v>
      </c>
      <c r="C368">
        <f>VLOOKUP(I368,'[3]Historical Prices'!$I$186:$J$3512,2,FALSE)</f>
        <v>87.3</v>
      </c>
      <c r="D368">
        <f>VLOOKUP($A368,Price_Reference!$A$1:$C$1758,2,FALSE)</f>
        <v>69.569999999999993</v>
      </c>
      <c r="E368">
        <f>VLOOKUP($A368,Price_Reference!$A$1:$C$1758,3,FALSE)</f>
        <v>87.13</v>
      </c>
      <c r="F368">
        <f>VLOOKUP($A368,Price_Reference!$A$1:$D$1758,4,FALSE)</f>
        <v>27.74</v>
      </c>
      <c r="G368">
        <f>VLOOKUP(I368,'[3]Historical Prices'!$M$141:$N$3512,2,FALSE)</f>
        <v>60</v>
      </c>
      <c r="H368">
        <f>VLOOKUP($A368,Price_Reference!$A$1:$E$1758,5,FALSE)</f>
        <v>13.37</v>
      </c>
      <c r="I368" s="2" t="str">
        <f t="shared" si="10"/>
        <v>09/06/2022</v>
      </c>
    </row>
    <row r="369" spans="1:9" x14ac:dyDescent="0.25">
      <c r="A369" s="2">
        <f t="shared" si="11"/>
        <v>44811</v>
      </c>
      <c r="B369">
        <f>VLOOKUP(I369,'[3]Historical Prices'!$E$545:$F$3512,2,FALSE)</f>
        <v>29.25</v>
      </c>
      <c r="C369">
        <f>VLOOKUP(I369,'[3]Historical Prices'!$I$186:$J$3512,2,FALSE)</f>
        <v>85.5</v>
      </c>
      <c r="D369">
        <f>VLOOKUP($A369,Price_Reference!$A$1:$C$1758,2,FALSE)</f>
        <v>68.709999999999994</v>
      </c>
      <c r="E369">
        <f>VLOOKUP($A369,Price_Reference!$A$1:$C$1758,3,FALSE)</f>
        <v>80</v>
      </c>
      <c r="F369">
        <f>VLOOKUP($A369,Price_Reference!$A$1:$D$1758,4,FALSE)</f>
        <v>27.49</v>
      </c>
      <c r="G369">
        <f>VLOOKUP(I369,'[3]Historical Prices'!$M$141:$N$3512,2,FALSE)</f>
        <v>63.25</v>
      </c>
      <c r="H369">
        <f>VLOOKUP($A369,Price_Reference!$A$1:$E$1758,5,FALSE)</f>
        <v>13.2</v>
      </c>
      <c r="I369" s="2" t="str">
        <f t="shared" si="10"/>
        <v>09/07/2022</v>
      </c>
    </row>
    <row r="370" spans="1:9" x14ac:dyDescent="0.25">
      <c r="A370" s="2">
        <f t="shared" si="11"/>
        <v>44812</v>
      </c>
      <c r="B370">
        <f>VLOOKUP(I370,'[3]Historical Prices'!$E$545:$F$3512,2,FALSE)</f>
        <v>29.25</v>
      </c>
      <c r="C370">
        <f>VLOOKUP(I370,'[3]Historical Prices'!$I$186:$J$3512,2,FALSE)</f>
        <v>85.7</v>
      </c>
      <c r="D370">
        <f>VLOOKUP($A370,Price_Reference!$A$1:$C$1758,2,FALSE)</f>
        <v>66.930000000000007</v>
      </c>
      <c r="E370">
        <f>VLOOKUP($A370,Price_Reference!$A$1:$C$1758,3,FALSE)</f>
        <v>76.430000000000007</v>
      </c>
      <c r="F370">
        <f>VLOOKUP($A370,Price_Reference!$A$1:$D$1758,4,FALSE)</f>
        <v>27.1</v>
      </c>
      <c r="G370">
        <f>VLOOKUP(I370,'[3]Historical Prices'!$M$141:$N$3512,2,FALSE)</f>
        <v>63.25</v>
      </c>
      <c r="H370">
        <f>VLOOKUP($A370,Price_Reference!$A$1:$E$1758,5,FALSE)</f>
        <v>12.99</v>
      </c>
      <c r="I370" s="2" t="str">
        <f t="shared" si="10"/>
        <v>09/08/2022</v>
      </c>
    </row>
    <row r="371" spans="1:9" x14ac:dyDescent="0.25">
      <c r="A371" s="2">
        <f t="shared" si="11"/>
        <v>44813</v>
      </c>
      <c r="B371">
        <f>VLOOKUP(I371,'[3]Historical Prices'!$E$545:$F$3512,2,FALSE)</f>
        <v>29.25</v>
      </c>
      <c r="C371">
        <f>VLOOKUP(I371,'[3]Historical Prices'!$I$186:$J$3512,2,FALSE)</f>
        <v>85.5</v>
      </c>
      <c r="D371">
        <f>VLOOKUP($A371,Price_Reference!$A$1:$C$1758,2,FALSE)</f>
        <v>65.72</v>
      </c>
      <c r="E371">
        <f>VLOOKUP($A371,Price_Reference!$A$1:$C$1758,3,FALSE)</f>
        <v>76.67</v>
      </c>
      <c r="F371">
        <f>VLOOKUP($A371,Price_Reference!$A$1:$D$1758,4,FALSE)</f>
        <v>27.25</v>
      </c>
      <c r="G371">
        <f>VLOOKUP(I371,'[3]Historical Prices'!$M$141:$N$3512,2,FALSE)</f>
        <v>63.25</v>
      </c>
      <c r="H371">
        <f>VLOOKUP($A371,Price_Reference!$A$1:$E$1758,5,FALSE)</f>
        <v>13.24</v>
      </c>
      <c r="I371" s="2" t="str">
        <f t="shared" si="10"/>
        <v>09/09/2022</v>
      </c>
    </row>
    <row r="372" spans="1:9" x14ac:dyDescent="0.25">
      <c r="A372" s="2">
        <f t="shared" si="11"/>
        <v>44816</v>
      </c>
      <c r="B372">
        <f>VLOOKUP(I372,'[3]Historical Prices'!$E$545:$F$3512,2,FALSE)</f>
        <v>29.25</v>
      </c>
      <c r="C372">
        <f>VLOOKUP(I372,'[3]Historical Prices'!$I$186:$J$3512,2,FALSE)</f>
        <v>85</v>
      </c>
      <c r="D372">
        <f>VLOOKUP($A372,Price_Reference!$A$1:$C$1758,2,FALSE)</f>
        <v>71.439989999999995</v>
      </c>
      <c r="E372">
        <f>VLOOKUP($A372,Price_Reference!$A$1:$C$1758,3,FALSE)</f>
        <v>79.86</v>
      </c>
      <c r="F372">
        <f>VLOOKUP($A372,Price_Reference!$A$1:$D$1758,4,FALSE)</f>
        <v>27.7</v>
      </c>
      <c r="G372">
        <f>VLOOKUP(I372,'[3]Historical Prices'!$M$141:$N$3512,2,FALSE)</f>
        <v>63.25</v>
      </c>
      <c r="H372">
        <f>VLOOKUP($A372,Price_Reference!$A$1:$E$1758,5,FALSE)</f>
        <v>13.27</v>
      </c>
      <c r="I372" s="2" t="str">
        <f t="shared" si="10"/>
        <v>09/12/2022</v>
      </c>
    </row>
    <row r="373" spans="1:9" x14ac:dyDescent="0.25">
      <c r="A373" s="2">
        <f t="shared" si="11"/>
        <v>44817</v>
      </c>
      <c r="B373">
        <f>VLOOKUP(I373,'[3]Historical Prices'!$E$545:$F$3512,2,FALSE)</f>
        <v>29.5</v>
      </c>
      <c r="C373">
        <f>VLOOKUP(I373,'[3]Historical Prices'!$I$186:$J$3512,2,FALSE)</f>
        <v>84</v>
      </c>
      <c r="D373">
        <f>VLOOKUP($A373,Price_Reference!$A$1:$C$1758,2,FALSE)</f>
        <v>69.36</v>
      </c>
      <c r="E373">
        <f>VLOOKUP($A373,Price_Reference!$A$1:$C$1758,3,FALSE)</f>
        <v>78.989999999999995</v>
      </c>
      <c r="F373">
        <f>VLOOKUP($A373,Price_Reference!$A$1:$D$1758,4,FALSE)</f>
        <v>27.52</v>
      </c>
      <c r="G373">
        <f>VLOOKUP(I373,'[3]Historical Prices'!$M$141:$N$3512,2,FALSE)</f>
        <v>65.5</v>
      </c>
      <c r="H373">
        <f>VLOOKUP($A373,Price_Reference!$A$1:$E$1758,5,FALSE)</f>
        <v>13.23</v>
      </c>
      <c r="I373" s="2" t="str">
        <f t="shared" si="10"/>
        <v>09/13/2022</v>
      </c>
    </row>
    <row r="374" spans="1:9" x14ac:dyDescent="0.25">
      <c r="A374" s="2">
        <f t="shared" si="11"/>
        <v>44818</v>
      </c>
      <c r="B374">
        <f>VLOOKUP(I374,'[3]Historical Prices'!$E$545:$F$3512,2,FALSE)</f>
        <v>29.9</v>
      </c>
      <c r="C374">
        <f>VLOOKUP(I374,'[3]Historical Prices'!$I$186:$J$3512,2,FALSE)</f>
        <v>84</v>
      </c>
      <c r="D374">
        <f>VLOOKUP($A374,Price_Reference!$A$1:$C$1758,2,FALSE)</f>
        <v>72.14</v>
      </c>
      <c r="E374">
        <f>VLOOKUP($A374,Price_Reference!$A$1:$C$1758,3,FALSE)</f>
        <v>79.25</v>
      </c>
      <c r="F374">
        <f>VLOOKUP($A374,Price_Reference!$A$1:$D$1758,4,FALSE)</f>
        <v>27.84</v>
      </c>
      <c r="G374">
        <f>VLOOKUP(I374,'[3]Historical Prices'!$M$141:$N$3512,2,FALSE)</f>
        <v>70</v>
      </c>
      <c r="H374">
        <f>VLOOKUP($A374,Price_Reference!$A$1:$E$1758,5,FALSE)</f>
        <v>13.26</v>
      </c>
      <c r="I374" s="2" t="str">
        <f t="shared" si="10"/>
        <v>09/14/2022</v>
      </c>
    </row>
    <row r="375" spans="1:9" x14ac:dyDescent="0.25">
      <c r="A375" s="2">
        <f t="shared" si="11"/>
        <v>44819</v>
      </c>
      <c r="B375">
        <f>VLOOKUP(I375,'[3]Historical Prices'!$E$545:$F$3512,2,FALSE)</f>
        <v>30.3</v>
      </c>
      <c r="C375">
        <f>VLOOKUP(I375,'[3]Historical Prices'!$I$186:$J$3512,2,FALSE)</f>
        <v>83</v>
      </c>
      <c r="D375">
        <f>VLOOKUP($A375,Price_Reference!$A$1:$C$1758,2,FALSE)</f>
        <v>71.45</v>
      </c>
      <c r="E375">
        <f>VLOOKUP($A375,Price_Reference!$A$1:$C$1758,3,FALSE)</f>
        <v>77.48</v>
      </c>
      <c r="F375">
        <f>VLOOKUP($A375,Price_Reference!$A$1:$D$1758,4,FALSE)</f>
        <v>28.18</v>
      </c>
      <c r="G375">
        <f>VLOOKUP(I375,'[3]Historical Prices'!$M$141:$N$3512,2,FALSE)</f>
        <v>70</v>
      </c>
      <c r="H375">
        <f>VLOOKUP($A375,Price_Reference!$A$1:$E$1758,5,FALSE)</f>
        <v>13.33</v>
      </c>
      <c r="I375" s="2" t="str">
        <f t="shared" si="10"/>
        <v>09/15/2022</v>
      </c>
    </row>
    <row r="376" spans="1:9" x14ac:dyDescent="0.25">
      <c r="A376" s="2">
        <f t="shared" si="11"/>
        <v>44820</v>
      </c>
      <c r="B376">
        <f>VLOOKUP(I376,'[3]Historical Prices'!$E$545:$F$3512,2,FALSE)</f>
        <v>30.3</v>
      </c>
      <c r="C376">
        <f>VLOOKUP(I376,'[3]Historical Prices'!$I$186:$J$3512,2,FALSE)</f>
        <v>83.2</v>
      </c>
      <c r="D376">
        <f>VLOOKUP($A376,Price_Reference!$A$1:$C$1758,2,FALSE)</f>
        <v>72.87</v>
      </c>
      <c r="E376">
        <f>VLOOKUP($A376,Price_Reference!$A$1:$C$1758,3,FALSE)</f>
        <v>76.569999999999993</v>
      </c>
      <c r="F376">
        <f>VLOOKUP($A376,Price_Reference!$A$1:$D$1758,4,FALSE)</f>
        <v>27.93</v>
      </c>
      <c r="G376">
        <f>VLOOKUP(I376,'[3]Historical Prices'!$M$141:$N$3512,2,FALSE)</f>
        <v>70</v>
      </c>
      <c r="H376">
        <f>VLOOKUP($A376,Price_Reference!$A$1:$E$1758,5,FALSE)</f>
        <v>13.37</v>
      </c>
      <c r="I376" s="2" t="str">
        <f t="shared" si="10"/>
        <v>09/16/2022</v>
      </c>
    </row>
    <row r="377" spans="1:9" x14ac:dyDescent="0.25">
      <c r="A377" s="2">
        <f t="shared" si="11"/>
        <v>44823</v>
      </c>
      <c r="B377">
        <f>VLOOKUP(I377,'[3]Historical Prices'!$E$545:$F$3512,2,FALSE)</f>
        <v>30.3</v>
      </c>
      <c r="C377">
        <f>VLOOKUP(I377,'[3]Historical Prices'!$I$186:$J$3512,2,FALSE)</f>
        <v>83.1</v>
      </c>
      <c r="D377">
        <f>VLOOKUP($A377,Price_Reference!$A$1:$C$1758,2,FALSE)</f>
        <v>70.709999999999994</v>
      </c>
      <c r="E377">
        <f>VLOOKUP($A377,Price_Reference!$A$1:$C$1758,3,FALSE)</f>
        <v>74.88</v>
      </c>
      <c r="F377">
        <f>VLOOKUP($A377,Price_Reference!$A$1:$D$1758,4,FALSE)</f>
        <v>27.65</v>
      </c>
      <c r="G377">
        <f>VLOOKUP(I377,'[3]Historical Prices'!$M$141:$N$3512,2,FALSE)</f>
        <v>69.5</v>
      </c>
      <c r="H377">
        <f>VLOOKUP($A377,Price_Reference!$A$1:$E$1758,5,FALSE)</f>
        <v>13.23</v>
      </c>
      <c r="I377" s="2" t="str">
        <f t="shared" si="10"/>
        <v>09/19/2022</v>
      </c>
    </row>
    <row r="378" spans="1:9" x14ac:dyDescent="0.25">
      <c r="A378" s="2">
        <f t="shared" si="11"/>
        <v>44824</v>
      </c>
      <c r="B378">
        <f>VLOOKUP(I378,'[3]Historical Prices'!$E$545:$F$3512,2,FALSE)</f>
        <v>30.25</v>
      </c>
      <c r="C378">
        <f>VLOOKUP(I378,'[3]Historical Prices'!$I$186:$J$3512,2,FALSE)</f>
        <v>82.75</v>
      </c>
      <c r="D378">
        <f>VLOOKUP($A378,Price_Reference!$A$1:$C$1758,2,FALSE)</f>
        <v>70.739999999999995</v>
      </c>
      <c r="E378">
        <f>VLOOKUP($A378,Price_Reference!$A$1:$C$1758,3,FALSE)</f>
        <v>73.92</v>
      </c>
      <c r="F378">
        <f>VLOOKUP($A378,Price_Reference!$A$1:$D$1758,4,FALSE)</f>
        <v>27.37</v>
      </c>
      <c r="G378">
        <f>VLOOKUP(I378,'[3]Historical Prices'!$M$141:$N$3512,2,FALSE)</f>
        <v>69.25</v>
      </c>
      <c r="H378">
        <f>VLOOKUP($A378,Price_Reference!$A$1:$E$1758,5,FALSE)</f>
        <v>13.07</v>
      </c>
      <c r="I378" s="2" t="str">
        <f t="shared" si="10"/>
        <v>09/20/2022</v>
      </c>
    </row>
    <row r="379" spans="1:9" x14ac:dyDescent="0.25">
      <c r="A379" s="2">
        <f t="shared" si="11"/>
        <v>44825</v>
      </c>
      <c r="B379">
        <f>VLOOKUP(I379,'[3]Historical Prices'!$E$545:$F$3512,2,FALSE)</f>
        <v>30.3</v>
      </c>
      <c r="C379">
        <f>VLOOKUP(I379,'[3]Historical Prices'!$I$186:$J$3512,2,FALSE)</f>
        <v>82.75</v>
      </c>
      <c r="D379">
        <f>VLOOKUP($A379,Price_Reference!$A$1:$C$1758,2,FALSE)</f>
        <v>69.400000000000006</v>
      </c>
      <c r="E379">
        <f>VLOOKUP($A379,Price_Reference!$A$1:$C$1758,3,FALSE)</f>
        <v>74.75</v>
      </c>
      <c r="F379">
        <f>VLOOKUP($A379,Price_Reference!$A$1:$D$1758,4,FALSE)</f>
        <v>27.13</v>
      </c>
      <c r="G379">
        <f>VLOOKUP(I379,'[3]Historical Prices'!$M$141:$N$3512,2,FALSE)</f>
        <v>69.25</v>
      </c>
      <c r="H379">
        <f>VLOOKUP($A379,Price_Reference!$A$1:$E$1758,5,FALSE)</f>
        <v>12.96</v>
      </c>
      <c r="I379" s="2" t="str">
        <f t="shared" si="10"/>
        <v>09/21/2022</v>
      </c>
    </row>
    <row r="380" spans="1:9" x14ac:dyDescent="0.25">
      <c r="A380" s="2">
        <f t="shared" si="11"/>
        <v>44826</v>
      </c>
      <c r="B380">
        <f>VLOOKUP(I380,'[3]Historical Prices'!$E$545:$F$3512,2,FALSE)</f>
        <v>31.25</v>
      </c>
      <c r="C380">
        <f>VLOOKUP(I380,'[3]Historical Prices'!$I$186:$J$3512,2,FALSE)</f>
        <v>81.75</v>
      </c>
      <c r="D380">
        <f>VLOOKUP($A380,Price_Reference!$A$1:$C$1758,2,FALSE)</f>
        <v>70.05</v>
      </c>
      <c r="E380">
        <f>VLOOKUP($A380,Price_Reference!$A$1:$C$1758,3,FALSE)</f>
        <v>75.759990000000002</v>
      </c>
      <c r="F380">
        <f>VLOOKUP($A380,Price_Reference!$A$1:$D$1758,4,FALSE)</f>
        <v>27.04</v>
      </c>
      <c r="G380">
        <f>VLOOKUP(I380,'[3]Historical Prices'!$M$141:$N$3512,2,FALSE)</f>
        <v>69.25</v>
      </c>
      <c r="H380">
        <f>VLOOKUP($A380,Price_Reference!$A$1:$E$1758,5,FALSE)</f>
        <v>12.82</v>
      </c>
      <c r="I380" s="2" t="str">
        <f t="shared" si="10"/>
        <v>09/22/2022</v>
      </c>
    </row>
    <row r="381" spans="1:9" x14ac:dyDescent="0.25">
      <c r="A381" s="2">
        <f t="shared" si="11"/>
        <v>44827</v>
      </c>
      <c r="B381">
        <f>VLOOKUP(I381,'[3]Historical Prices'!$E$545:$F$3512,2,FALSE)</f>
        <v>31.25</v>
      </c>
      <c r="C381">
        <f>VLOOKUP(I381,'[3]Historical Prices'!$I$186:$J$3512,2,FALSE)</f>
        <v>82</v>
      </c>
      <c r="D381">
        <f>VLOOKUP($A381,Price_Reference!$A$1:$C$1758,2,FALSE)</f>
        <v>65.41</v>
      </c>
      <c r="E381">
        <f>VLOOKUP($A381,Price_Reference!$A$1:$C$1758,3,FALSE)</f>
        <v>74.03</v>
      </c>
      <c r="F381">
        <f>VLOOKUP($A381,Price_Reference!$A$1:$D$1758,4,FALSE)</f>
        <v>26.11</v>
      </c>
      <c r="G381">
        <f>VLOOKUP(I381,'[3]Historical Prices'!$M$141:$N$3512,2,FALSE)</f>
        <v>69.25</v>
      </c>
      <c r="H381">
        <f>VLOOKUP($A381,Price_Reference!$A$1:$E$1758,5,FALSE)</f>
        <v>12.68</v>
      </c>
      <c r="I381" s="2" t="str">
        <f t="shared" si="10"/>
        <v>09/23/2022</v>
      </c>
    </row>
    <row r="382" spans="1:9" x14ac:dyDescent="0.25">
      <c r="A382" s="2">
        <f t="shared" si="11"/>
        <v>44830</v>
      </c>
      <c r="B382">
        <f>VLOOKUP(I382,'[3]Historical Prices'!$E$545:$F$3512,2,FALSE)</f>
        <v>31.25</v>
      </c>
      <c r="C382">
        <f>VLOOKUP(I382,'[3]Historical Prices'!$I$186:$J$3512,2,FALSE)</f>
        <v>81.849999999999994</v>
      </c>
      <c r="D382">
        <f>VLOOKUP($A382,Price_Reference!$A$1:$C$1758,2,FALSE)</f>
        <v>69.97</v>
      </c>
      <c r="E382">
        <f>VLOOKUP($A382,Price_Reference!$A$1:$C$1758,3,FALSE)</f>
        <v>75.28</v>
      </c>
      <c r="F382">
        <f>VLOOKUP($A382,Price_Reference!$A$1:$D$1758,4,FALSE)</f>
        <v>26.16</v>
      </c>
      <c r="G382">
        <f>VLOOKUP(I382,'[3]Historical Prices'!$M$141:$N$3512,2,FALSE)</f>
        <v>69.25</v>
      </c>
      <c r="H382">
        <f>VLOOKUP($A382,Price_Reference!$A$1:$E$1758,5,FALSE)</f>
        <v>12.74</v>
      </c>
      <c r="I382" s="2" t="str">
        <f t="shared" si="10"/>
        <v>09/26/2022</v>
      </c>
    </row>
    <row r="383" spans="1:9" x14ac:dyDescent="0.25">
      <c r="A383" s="2">
        <f t="shared" si="11"/>
        <v>44831</v>
      </c>
      <c r="B383">
        <f>VLOOKUP(I383,'[3]Historical Prices'!$E$545:$F$3512,2,FALSE)</f>
        <v>31</v>
      </c>
      <c r="C383">
        <f>VLOOKUP(I383,'[3]Historical Prices'!$I$186:$J$3512,2,FALSE)</f>
        <v>81</v>
      </c>
      <c r="D383">
        <f>VLOOKUP($A383,Price_Reference!$A$1:$C$1758,2,FALSE)</f>
        <v>67.959999999999994</v>
      </c>
      <c r="E383">
        <f>VLOOKUP($A383,Price_Reference!$A$1:$C$1758,3,FALSE)</f>
        <v>75.67</v>
      </c>
      <c r="F383">
        <f>VLOOKUP($A383,Price_Reference!$A$1:$D$1758,4,FALSE)</f>
        <v>26.11</v>
      </c>
      <c r="G383">
        <f>VLOOKUP(I383,'[3]Historical Prices'!$M$141:$N$3512,2,FALSE)</f>
        <v>68</v>
      </c>
      <c r="H383">
        <f>VLOOKUP($A383,Price_Reference!$A$1:$E$1758,5,FALSE)</f>
        <v>12.76</v>
      </c>
      <c r="I383" s="2" t="str">
        <f t="shared" si="10"/>
        <v>09/27/2022</v>
      </c>
    </row>
    <row r="384" spans="1:9" x14ac:dyDescent="0.25">
      <c r="A384" s="2">
        <f t="shared" si="11"/>
        <v>44832</v>
      </c>
      <c r="B384">
        <f>VLOOKUP(I384,'[3]Historical Prices'!$E$545:$F$3512,2,FALSE)</f>
        <v>31</v>
      </c>
      <c r="C384">
        <f>VLOOKUP(I384,'[3]Historical Prices'!$I$186:$J$3512,2,FALSE)</f>
        <v>80</v>
      </c>
      <c r="D384">
        <f>VLOOKUP($A384,Price_Reference!$A$1:$C$1758,2,FALSE)</f>
        <v>65.150000000000006</v>
      </c>
      <c r="E384">
        <f>VLOOKUP($A384,Price_Reference!$A$1:$C$1758,3,FALSE)</f>
        <v>75.259990000000002</v>
      </c>
      <c r="F384">
        <f>VLOOKUP($A384,Price_Reference!$A$1:$D$1758,4,FALSE)</f>
        <v>26.3</v>
      </c>
      <c r="G384">
        <f>VLOOKUP(I384,'[3]Historical Prices'!$M$141:$N$3512,2,FALSE)</f>
        <v>63</v>
      </c>
      <c r="H384">
        <f>VLOOKUP($A384,Price_Reference!$A$1:$E$1758,5,FALSE)</f>
        <v>12.85</v>
      </c>
      <c r="I384" s="2" t="str">
        <f t="shared" si="10"/>
        <v>09/28/2022</v>
      </c>
    </row>
    <row r="385" spans="1:9" x14ac:dyDescent="0.25">
      <c r="A385" s="2">
        <f t="shared" si="11"/>
        <v>44833</v>
      </c>
      <c r="B385">
        <f>VLOOKUP(I385,'[3]Historical Prices'!$E$545:$F$3512,2,FALSE)</f>
        <v>30.75</v>
      </c>
      <c r="C385">
        <f>VLOOKUP(I385,'[3]Historical Prices'!$I$186:$J$3512,2,FALSE)</f>
        <v>79</v>
      </c>
      <c r="D385">
        <f>VLOOKUP($A385,Price_Reference!$A$1:$C$1758,2,FALSE)</f>
        <v>65.73</v>
      </c>
      <c r="E385">
        <f>VLOOKUP($A385,Price_Reference!$A$1:$C$1758,3,FALSE)</f>
        <v>74.95</v>
      </c>
      <c r="F385">
        <f>VLOOKUP($A385,Price_Reference!$A$1:$D$1758,4,FALSE)</f>
        <v>26.58</v>
      </c>
      <c r="G385">
        <f>VLOOKUP(I385,'[3]Historical Prices'!$M$141:$N$3512,2,FALSE)</f>
        <v>63</v>
      </c>
      <c r="H385">
        <f>VLOOKUP($A385,Price_Reference!$A$1:$E$1758,5,FALSE)</f>
        <v>12.95</v>
      </c>
      <c r="I385" s="2" t="str">
        <f t="shared" si="10"/>
        <v>09/29/2022</v>
      </c>
    </row>
    <row r="386" spans="1:9" x14ac:dyDescent="0.25">
      <c r="A386" s="2">
        <f t="shared" si="11"/>
        <v>44834</v>
      </c>
      <c r="B386">
        <f>VLOOKUP(I386,'[3]Historical Prices'!$E$545:$F$3512,2,FALSE)</f>
        <v>30.75</v>
      </c>
      <c r="C386">
        <f>VLOOKUP(I386,'[3]Historical Prices'!$I$186:$J$3512,2,FALSE)</f>
        <v>78</v>
      </c>
      <c r="D386">
        <f>VLOOKUP($A386,Price_Reference!$A$1:$C$1758,2,FALSE)</f>
        <v>66.73</v>
      </c>
      <c r="E386">
        <f>VLOOKUP($A386,Price_Reference!$A$1:$C$1758,3,FALSE)</f>
        <v>75.03</v>
      </c>
      <c r="F386">
        <f>VLOOKUP($A386,Price_Reference!$A$1:$D$1758,4,FALSE)</f>
        <v>26.84</v>
      </c>
      <c r="G386">
        <f>VLOOKUP(I386,'[3]Historical Prices'!$M$141:$N$3512,2,FALSE)</f>
        <v>64.25</v>
      </c>
      <c r="H386">
        <f>VLOOKUP($A386,Price_Reference!$A$1:$E$1758,5,FALSE)</f>
        <v>13.07</v>
      </c>
      <c r="I386" s="2" t="str">
        <f t="shared" si="10"/>
        <v>09/30/2022</v>
      </c>
    </row>
    <row r="387" spans="1:9" x14ac:dyDescent="0.25">
      <c r="A387" s="2">
        <f t="shared" si="11"/>
        <v>44837</v>
      </c>
      <c r="B387">
        <f>VLOOKUP(I387,'[3]Historical Prices'!$E$545:$F$3512,2,FALSE)</f>
        <v>30.75</v>
      </c>
      <c r="C387">
        <f>VLOOKUP(I387,'[3]Historical Prices'!$I$186:$J$3512,2,FALSE)</f>
        <v>78</v>
      </c>
      <c r="D387">
        <f>VLOOKUP($A387,Price_Reference!$A$1:$C$1758,2,FALSE)</f>
        <v>65.939989999999995</v>
      </c>
      <c r="E387">
        <f>VLOOKUP($A387,Price_Reference!$A$1:$C$1758,3,FALSE)</f>
        <v>74.03</v>
      </c>
      <c r="F387">
        <f>VLOOKUP($A387,Price_Reference!$A$1:$D$1758,4,FALSE)</f>
        <v>27.37</v>
      </c>
      <c r="G387">
        <f>VLOOKUP(I387,'[3]Historical Prices'!$M$141:$N$3512,2,FALSE)</f>
        <v>64.25</v>
      </c>
      <c r="H387">
        <f>VLOOKUP($A387,Price_Reference!$A$1:$E$1758,5,FALSE)</f>
        <v>13.1</v>
      </c>
      <c r="I387" s="2" t="str">
        <f t="shared" ref="I387:I450" si="12">TEXT(A387, "mm") &amp; "/" &amp; TEXT(A387, "dd") &amp; "/" &amp; TEXT(A387, "yyyy")</f>
        <v>10/03/2022</v>
      </c>
    </row>
    <row r="388" spans="1:9" x14ac:dyDescent="0.25">
      <c r="A388" s="2">
        <f t="shared" si="11"/>
        <v>44838</v>
      </c>
      <c r="B388">
        <f>VLOOKUP(I388,'[3]Historical Prices'!$E$545:$F$3512,2,FALSE)</f>
        <v>30.25</v>
      </c>
      <c r="C388">
        <f>VLOOKUP(I388,'[3]Historical Prices'!$I$186:$J$3512,2,FALSE)</f>
        <v>78.05</v>
      </c>
      <c r="D388">
        <f>VLOOKUP($A388,Price_Reference!$A$1:$C$1758,2,FALSE)</f>
        <v>66.92</v>
      </c>
      <c r="E388">
        <f>VLOOKUP($A388,Price_Reference!$A$1:$C$1758,3,FALSE)</f>
        <v>73.63</v>
      </c>
      <c r="F388">
        <f>VLOOKUP($A388,Price_Reference!$A$1:$D$1758,4,FALSE)</f>
        <v>27.66</v>
      </c>
      <c r="G388">
        <f>VLOOKUP(I388,'[3]Historical Prices'!$M$141:$N$3512,2,FALSE)</f>
        <v>65</v>
      </c>
      <c r="H388">
        <f>VLOOKUP($A388,Price_Reference!$A$1:$E$1758,5,FALSE)</f>
        <v>13.21</v>
      </c>
      <c r="I388" s="2" t="str">
        <f t="shared" si="12"/>
        <v>10/04/2022</v>
      </c>
    </row>
    <row r="389" spans="1:9" x14ac:dyDescent="0.25">
      <c r="A389" s="2">
        <f t="shared" si="11"/>
        <v>44839</v>
      </c>
      <c r="B389">
        <f>VLOOKUP(I389,'[3]Historical Prices'!$E$545:$F$3512,2,FALSE)</f>
        <v>30.25</v>
      </c>
      <c r="C389">
        <f>VLOOKUP(I389,'[3]Historical Prices'!$I$186:$J$3512,2,FALSE)</f>
        <v>78.2</v>
      </c>
      <c r="D389">
        <f>VLOOKUP($A389,Price_Reference!$A$1:$C$1758,2,FALSE)</f>
        <v>67.069999999999993</v>
      </c>
      <c r="E389">
        <f>VLOOKUP($A389,Price_Reference!$A$1:$C$1758,3,FALSE)</f>
        <v>72.8</v>
      </c>
      <c r="F389">
        <f>VLOOKUP($A389,Price_Reference!$A$1:$D$1758,4,FALSE)</f>
        <v>27.27</v>
      </c>
      <c r="G389">
        <f>VLOOKUP(I389,'[3]Historical Prices'!$M$141:$N$3512,2,FALSE)</f>
        <v>67</v>
      </c>
      <c r="H389">
        <f>VLOOKUP($A389,Price_Reference!$A$1:$E$1758,5,FALSE)</f>
        <v>13.21</v>
      </c>
      <c r="I389" s="2" t="str">
        <f t="shared" si="12"/>
        <v>10/05/2022</v>
      </c>
    </row>
    <row r="390" spans="1:9" x14ac:dyDescent="0.25">
      <c r="A390" s="2">
        <f t="shared" si="11"/>
        <v>44840</v>
      </c>
      <c r="B390">
        <f>VLOOKUP(I390,'[3]Historical Prices'!$E$545:$F$3512,2,FALSE)</f>
        <v>30.25</v>
      </c>
      <c r="C390">
        <f>VLOOKUP(I390,'[3]Historical Prices'!$I$186:$J$3512,2,FALSE)</f>
        <v>82.5</v>
      </c>
      <c r="D390">
        <f>VLOOKUP($A390,Price_Reference!$A$1:$C$1758,2,FALSE)</f>
        <v>68.959999999999994</v>
      </c>
      <c r="E390">
        <f>VLOOKUP($A390,Price_Reference!$A$1:$C$1758,3,FALSE)</f>
        <v>73.77</v>
      </c>
      <c r="F390">
        <f>VLOOKUP($A390,Price_Reference!$A$1:$D$1758,4,FALSE)</f>
        <v>27.79</v>
      </c>
      <c r="G390">
        <f>VLOOKUP(I390,'[3]Historical Prices'!$M$141:$N$3512,2,FALSE)</f>
        <v>67</v>
      </c>
      <c r="H390">
        <f>VLOOKUP($A390,Price_Reference!$A$1:$E$1758,5,FALSE)</f>
        <v>13.36</v>
      </c>
      <c r="I390" s="2" t="str">
        <f t="shared" si="12"/>
        <v>10/06/2022</v>
      </c>
    </row>
    <row r="391" spans="1:9" x14ac:dyDescent="0.25">
      <c r="A391" s="2">
        <f t="shared" si="11"/>
        <v>44841</v>
      </c>
      <c r="B391">
        <f>VLOOKUP(I391,'[3]Historical Prices'!$E$545:$F$3512,2,FALSE)</f>
        <v>30.25</v>
      </c>
      <c r="C391">
        <f>VLOOKUP(I391,'[3]Historical Prices'!$I$186:$J$3512,2,FALSE)</f>
        <v>82.9</v>
      </c>
      <c r="D391">
        <f>VLOOKUP($A391,Price_Reference!$A$1:$C$1758,2,FALSE)</f>
        <v>69.849999999999994</v>
      </c>
      <c r="E391">
        <f>VLOOKUP($A391,Price_Reference!$A$1:$C$1758,3,FALSE)</f>
        <v>74.599999999999994</v>
      </c>
      <c r="F391">
        <f>VLOOKUP($A391,Price_Reference!$A$1:$D$1758,4,FALSE)</f>
        <v>27.84</v>
      </c>
      <c r="G391">
        <f>VLOOKUP(I391,'[3]Historical Prices'!$M$141:$N$3512,2,FALSE)</f>
        <v>67.5</v>
      </c>
      <c r="H391">
        <f>VLOOKUP($A391,Price_Reference!$A$1:$E$1758,5,FALSE)</f>
        <v>13.35</v>
      </c>
      <c r="I391" s="2" t="str">
        <f t="shared" si="12"/>
        <v>10/07/2022</v>
      </c>
    </row>
    <row r="392" spans="1:9" x14ac:dyDescent="0.25">
      <c r="A392" s="2">
        <f t="shared" ref="A392:A455" si="13">A387+7</f>
        <v>44844</v>
      </c>
      <c r="B392">
        <f>VLOOKUP(I392,'[3]Historical Prices'!$E$545:$F$3512,2,FALSE)</f>
        <v>30</v>
      </c>
      <c r="C392">
        <f>VLOOKUP(I392,'[3]Historical Prices'!$I$186:$J$3512,2,FALSE)</f>
        <v>82.22</v>
      </c>
      <c r="D392">
        <f>VLOOKUP($A392,Price_Reference!$A$1:$C$1758,2,FALSE)</f>
        <v>66.77</v>
      </c>
      <c r="E392">
        <f>VLOOKUP($A392,Price_Reference!$A$1:$C$1758,3,FALSE)</f>
        <v>71.739999999999995</v>
      </c>
      <c r="F392">
        <f>VLOOKUP($A392,Price_Reference!$A$1:$D$1758,4,FALSE)</f>
        <v>27.99</v>
      </c>
      <c r="G392">
        <f>VLOOKUP(I392,'[3]Historical Prices'!$M$141:$N$3512,2,FALSE)</f>
        <v>67.25</v>
      </c>
      <c r="H392">
        <f>VLOOKUP($A392,Price_Reference!$A$1:$E$1758,5,FALSE)</f>
        <v>13.34</v>
      </c>
      <c r="I392" s="2" t="str">
        <f t="shared" si="12"/>
        <v>10/10/2022</v>
      </c>
    </row>
    <row r="393" spans="1:9" x14ac:dyDescent="0.25">
      <c r="A393" s="2">
        <f t="shared" si="13"/>
        <v>44845</v>
      </c>
      <c r="B393">
        <f>VLOOKUP(I393,'[3]Historical Prices'!$E$545:$F$3512,2,FALSE)</f>
        <v>30</v>
      </c>
      <c r="C393">
        <f>VLOOKUP(I393,'[3]Historical Prices'!$I$186:$J$3512,2,FALSE)</f>
        <v>80.77</v>
      </c>
      <c r="D393">
        <f>VLOOKUP($A393,Price_Reference!$A$1:$C$1758,2,FALSE)</f>
        <v>66.34</v>
      </c>
      <c r="E393">
        <f>VLOOKUP($A393,Price_Reference!$A$1:$C$1758,3,FALSE)</f>
        <v>70.47</v>
      </c>
      <c r="F393">
        <f>VLOOKUP($A393,Price_Reference!$A$1:$D$1758,4,FALSE)</f>
        <v>28.37</v>
      </c>
      <c r="G393">
        <f>VLOOKUP(I393,'[3]Historical Prices'!$M$141:$N$3512,2,FALSE)</f>
        <v>67.25</v>
      </c>
      <c r="H393">
        <f>VLOOKUP($A393,Price_Reference!$A$1:$E$1758,5,FALSE)</f>
        <v>13.29</v>
      </c>
      <c r="I393" s="2" t="str">
        <f t="shared" si="12"/>
        <v>10/11/2022</v>
      </c>
    </row>
    <row r="394" spans="1:9" x14ac:dyDescent="0.25">
      <c r="A394" s="2">
        <f t="shared" si="13"/>
        <v>44846</v>
      </c>
      <c r="B394">
        <f>VLOOKUP(I394,'[3]Historical Prices'!$E$545:$F$3512,2,FALSE)</f>
        <v>29.75</v>
      </c>
      <c r="C394">
        <f>VLOOKUP(I394,'[3]Historical Prices'!$I$186:$J$3512,2,FALSE)</f>
        <v>80.400000000000006</v>
      </c>
      <c r="D394">
        <f>VLOOKUP($A394,Price_Reference!$A$1:$C$1758,2,FALSE)</f>
        <v>66.709999999999994</v>
      </c>
      <c r="E394">
        <f>VLOOKUP($A394,Price_Reference!$A$1:$C$1758,3,FALSE)</f>
        <v>71.849999999999994</v>
      </c>
      <c r="F394">
        <f>VLOOKUP($A394,Price_Reference!$A$1:$D$1758,4,FALSE)</f>
        <v>28.45</v>
      </c>
      <c r="G394">
        <f>VLOOKUP(I394,'[3]Historical Prices'!$M$141:$N$3512,2,FALSE)</f>
        <v>65.099999999999994</v>
      </c>
      <c r="H394">
        <f>VLOOKUP($A394,Price_Reference!$A$1:$E$1758,5,FALSE)</f>
        <v>13.29</v>
      </c>
      <c r="I394" s="2" t="str">
        <f t="shared" si="12"/>
        <v>10/12/2022</v>
      </c>
    </row>
    <row r="395" spans="1:9" x14ac:dyDescent="0.25">
      <c r="A395" s="2">
        <f t="shared" si="13"/>
        <v>44847</v>
      </c>
      <c r="B395">
        <f>VLOOKUP(I395,'[3]Historical Prices'!$E$545:$F$3512,2,FALSE)</f>
        <v>29.75</v>
      </c>
      <c r="C395">
        <f>VLOOKUP(I395,'[3]Historical Prices'!$I$186:$J$3512,2,FALSE)</f>
        <v>80.7</v>
      </c>
      <c r="D395">
        <f>VLOOKUP($A395,Price_Reference!$A$1:$C$1758,2,FALSE)</f>
        <v>68.84</v>
      </c>
      <c r="E395">
        <f>VLOOKUP($A395,Price_Reference!$A$1:$C$1758,3,FALSE)</f>
        <v>72.900000000000006</v>
      </c>
      <c r="F395">
        <f>VLOOKUP($A395,Price_Reference!$A$1:$D$1758,4,FALSE)</f>
        <v>28.63</v>
      </c>
      <c r="G395">
        <f>VLOOKUP(I395,'[3]Historical Prices'!$M$141:$N$3512,2,FALSE)</f>
        <v>65.400000000000006</v>
      </c>
      <c r="H395">
        <f>VLOOKUP($A395,Price_Reference!$A$1:$E$1758,5,FALSE)</f>
        <v>13.29</v>
      </c>
      <c r="I395" s="2" t="str">
        <f t="shared" si="12"/>
        <v>10/13/2022</v>
      </c>
    </row>
    <row r="396" spans="1:9" x14ac:dyDescent="0.25">
      <c r="A396" s="2">
        <f t="shared" si="13"/>
        <v>44848</v>
      </c>
      <c r="B396">
        <f>VLOOKUP(I396,'[3]Historical Prices'!$E$545:$F$3512,2,FALSE)</f>
        <v>29.75</v>
      </c>
      <c r="C396">
        <f>VLOOKUP(I396,'[3]Historical Prices'!$I$186:$J$3512,2,FALSE)</f>
        <v>81</v>
      </c>
      <c r="D396">
        <f>VLOOKUP($A396,Price_Reference!$A$1:$C$1758,2,FALSE)</f>
        <v>68.02</v>
      </c>
      <c r="E396">
        <f>VLOOKUP($A396,Price_Reference!$A$1:$C$1758,3,FALSE)</f>
        <v>71.010000000000005</v>
      </c>
      <c r="F396">
        <f>VLOOKUP($A396,Price_Reference!$A$1:$D$1758,4,FALSE)</f>
        <v>28.44</v>
      </c>
      <c r="G396">
        <f>VLOOKUP(I396,'[3]Historical Prices'!$M$141:$N$3512,2,FALSE)</f>
        <v>64.5</v>
      </c>
      <c r="H396">
        <f>VLOOKUP($A396,Price_Reference!$A$1:$E$1758,5,FALSE)</f>
        <v>13.22</v>
      </c>
      <c r="I396" s="2" t="str">
        <f t="shared" si="12"/>
        <v>10/14/2022</v>
      </c>
    </row>
    <row r="397" spans="1:9" x14ac:dyDescent="0.25">
      <c r="A397" s="2">
        <f t="shared" si="13"/>
        <v>44851</v>
      </c>
      <c r="B397">
        <f>VLOOKUP(I397,'[3]Historical Prices'!$E$545:$F$3512,2,FALSE)</f>
        <v>29.75</v>
      </c>
      <c r="C397">
        <f>VLOOKUP(I397,'[3]Historical Prices'!$I$186:$J$3512,2,FALSE)</f>
        <v>81</v>
      </c>
      <c r="D397">
        <f>VLOOKUP($A397,Price_Reference!$A$1:$C$1758,2,FALSE)</f>
        <v>67.510000000000005</v>
      </c>
      <c r="E397">
        <f>VLOOKUP($A397,Price_Reference!$A$1:$C$1758,3,FALSE)</f>
        <v>70.2</v>
      </c>
      <c r="F397">
        <f>VLOOKUP($A397,Price_Reference!$A$1:$D$1758,4,FALSE)</f>
        <v>28.39</v>
      </c>
      <c r="G397">
        <f>VLOOKUP(I397,'[3]Historical Prices'!$M$141:$N$3512,2,FALSE)</f>
        <v>64.5</v>
      </c>
      <c r="H397">
        <f>VLOOKUP($A397,Price_Reference!$A$1:$E$1758,5,FALSE)</f>
        <v>13.16</v>
      </c>
      <c r="I397" s="2" t="str">
        <f t="shared" si="12"/>
        <v>10/17/2022</v>
      </c>
    </row>
    <row r="398" spans="1:9" x14ac:dyDescent="0.25">
      <c r="A398" s="2">
        <f t="shared" si="13"/>
        <v>44852</v>
      </c>
      <c r="B398">
        <f>VLOOKUP(I398,'[3]Historical Prices'!$E$545:$F$3512,2,FALSE)</f>
        <v>29.75</v>
      </c>
      <c r="C398">
        <f>VLOOKUP(I398,'[3]Historical Prices'!$I$186:$J$3512,2,FALSE)</f>
        <v>80.75</v>
      </c>
      <c r="D398">
        <f>VLOOKUP($A398,Price_Reference!$A$1:$C$1758,2,FALSE)</f>
        <v>67.77</v>
      </c>
      <c r="E398">
        <f>VLOOKUP($A398,Price_Reference!$A$1:$C$1758,3,FALSE)</f>
        <v>70.189989999999995</v>
      </c>
      <c r="F398">
        <f>VLOOKUP($A398,Price_Reference!$A$1:$D$1758,4,FALSE)</f>
        <v>28.15</v>
      </c>
      <c r="G398">
        <f>VLOOKUP(I398,'[3]Historical Prices'!$M$141:$N$3512,2,FALSE)</f>
        <v>65.099999999999994</v>
      </c>
      <c r="H398">
        <f>VLOOKUP($A398,Price_Reference!$A$1:$E$1758,5,FALSE)</f>
        <v>13.03</v>
      </c>
      <c r="I398" s="2" t="str">
        <f t="shared" si="12"/>
        <v>10/18/2022</v>
      </c>
    </row>
    <row r="399" spans="1:9" x14ac:dyDescent="0.25">
      <c r="A399" s="2">
        <f t="shared" si="13"/>
        <v>44853</v>
      </c>
      <c r="B399">
        <f>VLOOKUP(I399,'[3]Historical Prices'!$E$545:$F$3512,2,FALSE)</f>
        <v>29.25</v>
      </c>
      <c r="C399">
        <f>VLOOKUP(I399,'[3]Historical Prices'!$I$186:$J$3512,2,FALSE)</f>
        <v>80.67</v>
      </c>
      <c r="D399">
        <f>VLOOKUP($A399,Price_Reference!$A$1:$C$1758,2,FALSE)</f>
        <v>67.290000000000006</v>
      </c>
      <c r="E399">
        <f>VLOOKUP($A399,Price_Reference!$A$1:$C$1758,3,FALSE)</f>
        <v>68.709999999999994</v>
      </c>
      <c r="F399">
        <f>VLOOKUP($A399,Price_Reference!$A$1:$D$1758,4,FALSE)</f>
        <v>27.88</v>
      </c>
      <c r="G399">
        <f>VLOOKUP(I399,'[3]Historical Prices'!$M$141:$N$3512,2,FALSE)</f>
        <v>64.599999999999994</v>
      </c>
      <c r="H399">
        <f>VLOOKUP($A399,Price_Reference!$A$1:$E$1758,5,FALSE)</f>
        <v>12.8</v>
      </c>
      <c r="I399" s="2" t="str">
        <f t="shared" si="12"/>
        <v>10/19/2022</v>
      </c>
    </row>
    <row r="400" spans="1:9" x14ac:dyDescent="0.25">
      <c r="A400" s="2">
        <f t="shared" si="13"/>
        <v>44854</v>
      </c>
      <c r="B400">
        <f>VLOOKUP(I400,'[3]Historical Prices'!$E$545:$F$3512,2,FALSE)</f>
        <v>29.25</v>
      </c>
      <c r="C400">
        <f>VLOOKUP(I400,'[3]Historical Prices'!$I$186:$J$3512,2,FALSE)</f>
        <v>80.900000000000006</v>
      </c>
      <c r="D400">
        <f>VLOOKUP($A400,Price_Reference!$A$1:$C$1758,2,FALSE)</f>
        <v>66.87</v>
      </c>
      <c r="E400">
        <f>VLOOKUP($A400,Price_Reference!$A$1:$C$1758,3,FALSE)</f>
        <v>68.72</v>
      </c>
      <c r="F400">
        <f>VLOOKUP($A400,Price_Reference!$A$1:$D$1758,4,FALSE)</f>
        <v>27.84</v>
      </c>
      <c r="G400">
        <f>VLOOKUP(I400,'[3]Historical Prices'!$M$141:$N$3512,2,FALSE)</f>
        <v>64.25</v>
      </c>
      <c r="H400">
        <f>VLOOKUP($A400,Price_Reference!$A$1:$E$1758,5,FALSE)</f>
        <v>12.88</v>
      </c>
      <c r="I400" s="2" t="str">
        <f t="shared" si="12"/>
        <v>10/20/2022</v>
      </c>
    </row>
    <row r="401" spans="1:9" x14ac:dyDescent="0.25">
      <c r="A401" s="2">
        <f t="shared" si="13"/>
        <v>44855</v>
      </c>
      <c r="B401">
        <f>VLOOKUP(I401,'[3]Historical Prices'!$E$545:$F$3512,2,FALSE)</f>
        <v>29.25</v>
      </c>
      <c r="C401">
        <f>VLOOKUP(I401,'[3]Historical Prices'!$I$186:$J$3512,2,FALSE)</f>
        <v>81.2</v>
      </c>
      <c r="D401">
        <f>VLOOKUP($A401,Price_Reference!$A$1:$C$1758,2,FALSE)</f>
        <v>68.72</v>
      </c>
      <c r="E401">
        <f>VLOOKUP($A401,Price_Reference!$A$1:$C$1758,3,FALSE)</f>
        <v>69.569999999999993</v>
      </c>
      <c r="F401">
        <f>VLOOKUP($A401,Price_Reference!$A$1:$D$1758,4,FALSE)</f>
        <v>28.06</v>
      </c>
      <c r="G401">
        <f>VLOOKUP(I401,'[3]Historical Prices'!$M$141:$N$3512,2,FALSE)</f>
        <v>65.25</v>
      </c>
      <c r="H401">
        <f>VLOOKUP($A401,Price_Reference!$A$1:$E$1758,5,FALSE)</f>
        <v>12.92</v>
      </c>
      <c r="I401" s="2" t="str">
        <f t="shared" si="12"/>
        <v>10/21/2022</v>
      </c>
    </row>
    <row r="402" spans="1:9" x14ac:dyDescent="0.25">
      <c r="A402" s="2">
        <f t="shared" si="13"/>
        <v>44858</v>
      </c>
      <c r="B402">
        <f>VLOOKUP(I402,'[3]Historical Prices'!$E$545:$F$3512,2,FALSE)</f>
        <v>29.25</v>
      </c>
      <c r="C402">
        <f>VLOOKUP(I402,'[3]Historical Prices'!$I$186:$J$3512,2,FALSE)</f>
        <v>81.2</v>
      </c>
      <c r="D402">
        <f>VLOOKUP($A402,Price_Reference!$A$1:$C$1758,2,FALSE)</f>
        <v>72.319999999999993</v>
      </c>
      <c r="E402">
        <f>VLOOKUP($A402,Price_Reference!$A$1:$C$1758,3,FALSE)</f>
        <v>72.05</v>
      </c>
      <c r="F402">
        <f>VLOOKUP($A402,Price_Reference!$A$1:$D$1758,4,FALSE)</f>
        <v>28.34</v>
      </c>
      <c r="G402">
        <f>VLOOKUP(I402,'[3]Historical Prices'!$M$141:$N$3512,2,FALSE)</f>
        <v>65.25</v>
      </c>
      <c r="H402">
        <f>VLOOKUP($A402,Price_Reference!$A$1:$E$1758,5,FALSE)</f>
        <v>12.96</v>
      </c>
      <c r="I402" s="2" t="str">
        <f t="shared" si="12"/>
        <v>10/24/2022</v>
      </c>
    </row>
    <row r="403" spans="1:9" x14ac:dyDescent="0.25">
      <c r="A403" s="2">
        <f t="shared" si="13"/>
        <v>44859</v>
      </c>
      <c r="B403">
        <f>VLOOKUP(I403,'[3]Historical Prices'!$E$545:$F$3512,2,FALSE)</f>
        <v>29.25</v>
      </c>
      <c r="C403">
        <f>VLOOKUP(I403,'[3]Historical Prices'!$I$186:$J$3512,2,FALSE)</f>
        <v>81.25</v>
      </c>
      <c r="D403">
        <f>VLOOKUP($A403,Price_Reference!$A$1:$C$1758,2,FALSE)</f>
        <v>77.11</v>
      </c>
      <c r="E403">
        <f>VLOOKUP($A403,Price_Reference!$A$1:$C$1758,3,FALSE)</f>
        <v>75.97</v>
      </c>
      <c r="F403">
        <f>VLOOKUP($A403,Price_Reference!$A$1:$D$1758,4,FALSE)</f>
        <v>28.45</v>
      </c>
      <c r="G403">
        <f>VLOOKUP(I403,'[3]Historical Prices'!$M$141:$N$3512,2,FALSE)</f>
        <v>65.25</v>
      </c>
      <c r="H403">
        <f>VLOOKUP($A403,Price_Reference!$A$1:$E$1758,5,FALSE)</f>
        <v>12.99</v>
      </c>
      <c r="I403" s="2" t="str">
        <f t="shared" si="12"/>
        <v>10/25/2022</v>
      </c>
    </row>
    <row r="404" spans="1:9" x14ac:dyDescent="0.25">
      <c r="A404" s="2">
        <f t="shared" si="13"/>
        <v>44860</v>
      </c>
      <c r="B404">
        <f>VLOOKUP(I404,'[3]Historical Prices'!$E$545:$F$3512,2,FALSE)</f>
        <v>29.25</v>
      </c>
      <c r="C404">
        <f>VLOOKUP(I404,'[3]Historical Prices'!$I$186:$J$3512,2,FALSE)</f>
        <v>82</v>
      </c>
      <c r="D404">
        <f>VLOOKUP($A404,Price_Reference!$A$1:$C$1758,2,FALSE)</f>
        <v>75.790000000000006</v>
      </c>
      <c r="E404">
        <f>VLOOKUP($A404,Price_Reference!$A$1:$C$1758,3,FALSE)</f>
        <v>76</v>
      </c>
      <c r="F404">
        <f>VLOOKUP($A404,Price_Reference!$A$1:$D$1758,4,FALSE)</f>
        <v>28.54</v>
      </c>
      <c r="G404">
        <f>VLOOKUP(I404,'[3]Historical Prices'!$M$141:$N$3512,2,FALSE)</f>
        <v>65</v>
      </c>
      <c r="H404">
        <f>VLOOKUP($A404,Price_Reference!$A$1:$E$1758,5,FALSE)</f>
        <v>13.04</v>
      </c>
      <c r="I404" s="2" t="str">
        <f t="shared" si="12"/>
        <v>10/26/2022</v>
      </c>
    </row>
    <row r="405" spans="1:9" x14ac:dyDescent="0.25">
      <c r="A405" s="2">
        <f t="shared" si="13"/>
        <v>44861</v>
      </c>
      <c r="B405">
        <f>VLOOKUP(I405,'[3]Historical Prices'!$E$545:$F$3512,2,FALSE)</f>
        <v>29.25</v>
      </c>
      <c r="C405">
        <f>VLOOKUP(I405,'[3]Historical Prices'!$I$186:$J$3512,2,FALSE)</f>
        <v>82.5</v>
      </c>
      <c r="D405">
        <f>VLOOKUP($A405,Price_Reference!$A$1:$C$1758,2,FALSE)</f>
        <v>80.209999999999994</v>
      </c>
      <c r="E405">
        <f>VLOOKUP($A405,Price_Reference!$A$1:$C$1758,3,FALSE)</f>
        <v>77.95</v>
      </c>
      <c r="F405">
        <f>VLOOKUP($A405,Price_Reference!$A$1:$D$1758,4,FALSE)</f>
        <v>28.93</v>
      </c>
      <c r="G405">
        <f>VLOOKUP(I405,'[3]Historical Prices'!$M$141:$N$3512,2,FALSE)</f>
        <v>65</v>
      </c>
      <c r="H405">
        <f>VLOOKUP($A405,Price_Reference!$A$1:$E$1758,5,FALSE)</f>
        <v>13.27</v>
      </c>
      <c r="I405" s="2" t="str">
        <f t="shared" si="12"/>
        <v>10/27/2022</v>
      </c>
    </row>
    <row r="406" spans="1:9" x14ac:dyDescent="0.25">
      <c r="A406" s="2">
        <f t="shared" si="13"/>
        <v>44862</v>
      </c>
      <c r="B406">
        <f>VLOOKUP(I406,'[3]Historical Prices'!$E$545:$F$3512,2,FALSE)</f>
        <v>30</v>
      </c>
      <c r="C406">
        <f>VLOOKUP(I406,'[3]Historical Prices'!$I$186:$J$3512,2,FALSE)</f>
        <v>84.75</v>
      </c>
      <c r="D406">
        <f>VLOOKUP($A406,Price_Reference!$A$1:$C$1758,2,FALSE)</f>
        <v>81.209999999999994</v>
      </c>
      <c r="E406">
        <f>VLOOKUP($A406,Price_Reference!$A$1:$C$1758,3,FALSE)</f>
        <v>78.36</v>
      </c>
      <c r="F406">
        <f>VLOOKUP($A406,Price_Reference!$A$1:$D$1758,4,FALSE)</f>
        <v>29.51</v>
      </c>
      <c r="G406">
        <f>VLOOKUP(I406,'[3]Historical Prices'!$M$141:$N$3512,2,FALSE)</f>
        <v>65</v>
      </c>
      <c r="H406">
        <f>VLOOKUP($A406,Price_Reference!$A$1:$E$1758,5,FALSE)</f>
        <v>13.37</v>
      </c>
      <c r="I406" s="2" t="str">
        <f t="shared" si="12"/>
        <v>10/28/2022</v>
      </c>
    </row>
    <row r="407" spans="1:9" x14ac:dyDescent="0.25">
      <c r="A407" s="2">
        <f t="shared" si="13"/>
        <v>44865</v>
      </c>
      <c r="B407">
        <f>VLOOKUP(I407,'[3]Historical Prices'!$E$545:$F$3512,2,FALSE)</f>
        <v>29.75</v>
      </c>
      <c r="C407">
        <f>VLOOKUP(I407,'[3]Historical Prices'!$I$186:$J$3512,2,FALSE)</f>
        <v>85</v>
      </c>
      <c r="D407">
        <f>VLOOKUP($A407,Price_Reference!$A$1:$C$1758,2,FALSE)</f>
        <v>79.97</v>
      </c>
      <c r="E407">
        <f>VLOOKUP($A407,Price_Reference!$A$1:$C$1758,3,FALSE)</f>
        <v>77.650000000000006</v>
      </c>
      <c r="F407">
        <f>VLOOKUP($A407,Price_Reference!$A$1:$D$1758,4,FALSE)</f>
        <v>30.07</v>
      </c>
      <c r="G407">
        <f>VLOOKUP(I407,'[3]Historical Prices'!$M$141:$N$3512,2,FALSE)</f>
        <v>65</v>
      </c>
      <c r="H407">
        <f>VLOOKUP($A407,Price_Reference!$A$1:$E$1758,5,FALSE)</f>
        <v>13.41</v>
      </c>
      <c r="I407" s="2" t="str">
        <f t="shared" si="12"/>
        <v>10/31/2022</v>
      </c>
    </row>
    <row r="408" spans="1:9" x14ac:dyDescent="0.25">
      <c r="A408" s="2">
        <f t="shared" si="13"/>
        <v>44866</v>
      </c>
      <c r="B408">
        <f>VLOOKUP(I408,'[3]Historical Prices'!$E$545:$F$3512,2,FALSE)</f>
        <v>29.75</v>
      </c>
      <c r="C408">
        <f>VLOOKUP(I408,'[3]Historical Prices'!$I$186:$J$3512,2,FALSE)</f>
        <v>84.6</v>
      </c>
      <c r="D408">
        <f>VLOOKUP($A408,Price_Reference!$A$1:$C$1758,2,FALSE)</f>
        <v>76.72</v>
      </c>
      <c r="E408">
        <f>VLOOKUP($A408,Price_Reference!$A$1:$C$1758,3,FALSE)</f>
        <v>74.709999999999994</v>
      </c>
      <c r="F408">
        <f>VLOOKUP($A408,Price_Reference!$A$1:$D$1758,4,FALSE)</f>
        <v>29.65</v>
      </c>
      <c r="G408">
        <f>VLOOKUP(I408,'[3]Historical Prices'!$M$141:$N$3512,2,FALSE)</f>
        <v>66</v>
      </c>
      <c r="H408">
        <f>VLOOKUP($A408,Price_Reference!$A$1:$E$1758,5,FALSE)</f>
        <v>13.49</v>
      </c>
      <c r="I408" s="2" t="str">
        <f t="shared" si="12"/>
        <v>11/01/2022</v>
      </c>
    </row>
    <row r="409" spans="1:9" x14ac:dyDescent="0.25">
      <c r="A409" s="2">
        <f t="shared" si="13"/>
        <v>44867</v>
      </c>
      <c r="B409">
        <f>VLOOKUP(I409,'[3]Historical Prices'!$E$545:$F$3512,2,FALSE)</f>
        <v>29.75</v>
      </c>
      <c r="C409">
        <f>VLOOKUP(I409,'[3]Historical Prices'!$I$186:$J$3512,2,FALSE)</f>
        <v>84.5</v>
      </c>
      <c r="D409">
        <f>VLOOKUP($A409,Price_Reference!$A$1:$C$1758,2,FALSE)</f>
        <v>76.7</v>
      </c>
      <c r="E409">
        <f>VLOOKUP($A409,Price_Reference!$A$1:$C$1758,3,FALSE)</f>
        <v>73.680000000000007</v>
      </c>
      <c r="F409">
        <f>VLOOKUP($A409,Price_Reference!$A$1:$D$1758,4,FALSE)</f>
        <v>29.16</v>
      </c>
      <c r="G409">
        <f>VLOOKUP(I409,'[3]Historical Prices'!$M$141:$N$3512,2,FALSE)</f>
        <v>65.5</v>
      </c>
      <c r="H409">
        <f>VLOOKUP($A409,Price_Reference!$A$1:$E$1758,5,FALSE)</f>
        <v>13.67</v>
      </c>
      <c r="I409" s="2" t="str">
        <f t="shared" si="12"/>
        <v>11/02/2022</v>
      </c>
    </row>
    <row r="410" spans="1:9" x14ac:dyDescent="0.25">
      <c r="A410" s="2">
        <f t="shared" si="13"/>
        <v>44868</v>
      </c>
      <c r="B410">
        <f>VLOOKUP(I410,'[3]Historical Prices'!$E$545:$F$3512,2,FALSE)</f>
        <v>29.75</v>
      </c>
      <c r="C410">
        <f>VLOOKUP(I410,'[3]Historical Prices'!$I$186:$J$3512,2,FALSE)</f>
        <v>85</v>
      </c>
      <c r="D410">
        <f>VLOOKUP($A410,Price_Reference!$A$1:$C$1758,2,FALSE)</f>
        <v>76.28</v>
      </c>
      <c r="E410">
        <f>VLOOKUP($A410,Price_Reference!$A$1:$C$1758,3,FALSE)</f>
        <v>73.290000000000006</v>
      </c>
      <c r="F410">
        <f>VLOOKUP($A410,Price_Reference!$A$1:$D$1758,4,FALSE)</f>
        <v>28.74</v>
      </c>
      <c r="G410">
        <f>VLOOKUP(I410,'[3]Historical Prices'!$M$141:$N$3512,2,FALSE)</f>
        <v>65.5</v>
      </c>
      <c r="H410">
        <f>VLOOKUP($A410,Price_Reference!$A$1:$E$1758,5,FALSE)</f>
        <v>13.59</v>
      </c>
      <c r="I410" s="2" t="str">
        <f t="shared" si="12"/>
        <v>11/03/2022</v>
      </c>
    </row>
    <row r="411" spans="1:9" x14ac:dyDescent="0.25">
      <c r="A411" s="2">
        <f t="shared" si="13"/>
        <v>44869</v>
      </c>
      <c r="B411">
        <f>VLOOKUP(I411,'[3]Historical Prices'!$E$545:$F$3512,2,FALSE)</f>
        <v>29.75</v>
      </c>
      <c r="C411">
        <f>VLOOKUP(I411,'[3]Historical Prices'!$I$186:$J$3512,2,FALSE)</f>
        <v>85</v>
      </c>
      <c r="D411">
        <f>VLOOKUP($A411,Price_Reference!$A$1:$C$1758,2,FALSE)</f>
        <v>76.36</v>
      </c>
      <c r="E411">
        <f>VLOOKUP($A411,Price_Reference!$A$1:$C$1758,3,FALSE)</f>
        <v>73.739999999999995</v>
      </c>
      <c r="F411">
        <f>VLOOKUP($A411,Price_Reference!$A$1:$D$1758,4,FALSE)</f>
        <v>28.49</v>
      </c>
      <c r="G411">
        <f>VLOOKUP(I411,'[3]Historical Prices'!$M$141:$N$3512,2,FALSE)</f>
        <v>65.25</v>
      </c>
      <c r="H411">
        <f>VLOOKUP($A411,Price_Reference!$A$1:$E$1758,5,FALSE)</f>
        <v>13.54</v>
      </c>
      <c r="I411" s="2" t="str">
        <f t="shared" si="12"/>
        <v>11/04/2022</v>
      </c>
    </row>
    <row r="412" spans="1:9" x14ac:dyDescent="0.25">
      <c r="A412" s="2">
        <f t="shared" si="13"/>
        <v>44872</v>
      </c>
      <c r="B412">
        <f>VLOOKUP(I412,'[3]Historical Prices'!$E$545:$F$3512,2,FALSE)</f>
        <v>29.75</v>
      </c>
      <c r="C412">
        <f>VLOOKUP(I412,'[3]Historical Prices'!$I$186:$J$3512,2,FALSE)</f>
        <v>86.5</v>
      </c>
      <c r="D412">
        <f>VLOOKUP($A412,Price_Reference!$A$1:$C$1758,2,FALSE)</f>
        <v>77.489999999999995</v>
      </c>
      <c r="E412">
        <f>VLOOKUP($A412,Price_Reference!$A$1:$C$1758,3,FALSE)</f>
        <v>74.59</v>
      </c>
      <c r="F412">
        <f>VLOOKUP($A412,Price_Reference!$A$1:$D$1758,4,FALSE)</f>
        <v>28.37</v>
      </c>
      <c r="G412">
        <f>VLOOKUP(I412,'[3]Historical Prices'!$M$141:$N$3512,2,FALSE)</f>
        <v>65.25</v>
      </c>
      <c r="H412">
        <f>VLOOKUP($A412,Price_Reference!$A$1:$E$1758,5,FALSE)</f>
        <v>13.44</v>
      </c>
      <c r="I412" s="2" t="str">
        <f t="shared" si="12"/>
        <v>11/07/2022</v>
      </c>
    </row>
    <row r="413" spans="1:9" x14ac:dyDescent="0.25">
      <c r="A413" s="2">
        <f t="shared" si="13"/>
        <v>44873</v>
      </c>
      <c r="B413">
        <f>VLOOKUP(I413,'[3]Historical Prices'!$E$545:$F$3512,2,FALSE)</f>
        <v>29.75</v>
      </c>
      <c r="C413">
        <f>VLOOKUP(I413,'[3]Historical Prices'!$I$186:$J$3512,2,FALSE)</f>
        <v>87.1</v>
      </c>
      <c r="D413">
        <f>VLOOKUP($A413,Price_Reference!$A$1:$C$1758,2,FALSE)</f>
        <v>76.06</v>
      </c>
      <c r="E413">
        <f>VLOOKUP($A413,Price_Reference!$A$1:$C$1758,3,FALSE)</f>
        <v>73.900000000000006</v>
      </c>
      <c r="F413">
        <f>VLOOKUP($A413,Price_Reference!$A$1:$D$1758,4,FALSE)</f>
        <v>28.46</v>
      </c>
      <c r="G413">
        <f>VLOOKUP(I413,'[3]Historical Prices'!$M$141:$N$3512,2,FALSE)</f>
        <v>65.25</v>
      </c>
      <c r="H413">
        <f>VLOOKUP($A413,Price_Reference!$A$1:$E$1758,5,FALSE)</f>
        <v>13.34</v>
      </c>
      <c r="I413" s="2" t="str">
        <f t="shared" si="12"/>
        <v>11/08/2022</v>
      </c>
    </row>
    <row r="414" spans="1:9" x14ac:dyDescent="0.25">
      <c r="A414" s="2">
        <f t="shared" si="13"/>
        <v>44874</v>
      </c>
      <c r="B414">
        <f>VLOOKUP(I414,'[3]Historical Prices'!$E$545:$F$3512,2,FALSE)</f>
        <v>30</v>
      </c>
      <c r="C414">
        <f>VLOOKUP(I414,'[3]Historical Prices'!$I$186:$J$3512,2,FALSE)</f>
        <v>88.2</v>
      </c>
      <c r="D414">
        <f>VLOOKUP($A414,Price_Reference!$A$1:$C$1758,2,FALSE)</f>
        <v>72.760000000000005</v>
      </c>
      <c r="E414">
        <f>VLOOKUP($A414,Price_Reference!$A$1:$C$1758,3,FALSE)</f>
        <v>72.36</v>
      </c>
      <c r="F414">
        <f>VLOOKUP($A414,Price_Reference!$A$1:$D$1758,4,FALSE)</f>
        <v>28.25</v>
      </c>
      <c r="G414">
        <f>VLOOKUP(I414,'[3]Historical Prices'!$M$141:$N$3512,2,FALSE)</f>
        <v>65.75</v>
      </c>
      <c r="H414">
        <f>VLOOKUP($A414,Price_Reference!$A$1:$E$1758,5,FALSE)</f>
        <v>13.25</v>
      </c>
      <c r="I414" s="2" t="str">
        <f t="shared" si="12"/>
        <v>11/09/2022</v>
      </c>
    </row>
    <row r="415" spans="1:9" x14ac:dyDescent="0.25">
      <c r="A415" s="2">
        <f t="shared" si="13"/>
        <v>44875</v>
      </c>
      <c r="B415">
        <f>VLOOKUP(I415,'[3]Historical Prices'!$E$545:$F$3512,2,FALSE)</f>
        <v>31.5</v>
      </c>
      <c r="C415">
        <f>VLOOKUP(I415,'[3]Historical Prices'!$I$186:$J$3512,2,FALSE)</f>
        <v>88.2</v>
      </c>
      <c r="D415">
        <f>VLOOKUP($A415,Price_Reference!$A$1:$C$1758,2,FALSE)</f>
        <v>73.05</v>
      </c>
      <c r="E415">
        <f>VLOOKUP($A415,Price_Reference!$A$1:$C$1758,3,FALSE)</f>
        <v>70.86</v>
      </c>
      <c r="F415">
        <f>VLOOKUP($A415,Price_Reference!$A$1:$D$1758,4,FALSE)</f>
        <v>28.16</v>
      </c>
      <c r="G415">
        <f>VLOOKUP(I415,'[3]Historical Prices'!$M$141:$N$3512,2,FALSE)</f>
        <v>65.75</v>
      </c>
      <c r="H415">
        <f>VLOOKUP($A415,Price_Reference!$A$1:$E$1758,5,FALSE)</f>
        <v>13.25</v>
      </c>
      <c r="I415" s="2" t="str">
        <f t="shared" si="12"/>
        <v>11/10/2022</v>
      </c>
    </row>
    <row r="416" spans="1:9" x14ac:dyDescent="0.25">
      <c r="A416" s="2">
        <f t="shared" si="13"/>
        <v>44876</v>
      </c>
      <c r="B416">
        <f>VLOOKUP(I416,'[3]Historical Prices'!$E$545:$F$3512,2,FALSE)</f>
        <v>31.5</v>
      </c>
      <c r="C416">
        <f>VLOOKUP(I416,'[3]Historical Prices'!$I$186:$J$3512,2,FALSE)</f>
        <v>87.9</v>
      </c>
      <c r="D416">
        <f>VLOOKUP($A416,Price_Reference!$A$1:$C$1758,2,FALSE)</f>
        <v>75.84</v>
      </c>
      <c r="E416">
        <f>VLOOKUP($A416,Price_Reference!$A$1:$C$1758,3,FALSE)</f>
        <v>71.709999999999994</v>
      </c>
      <c r="F416">
        <f>VLOOKUP($A416,Price_Reference!$A$1:$D$1758,4,FALSE)</f>
        <v>28.1</v>
      </c>
      <c r="G416">
        <f>VLOOKUP(I416,'[3]Historical Prices'!$M$141:$N$3512,2,FALSE)</f>
        <v>65.75</v>
      </c>
      <c r="H416">
        <f>VLOOKUP($A416,Price_Reference!$A$1:$E$1758,5,FALSE)</f>
        <v>13.21</v>
      </c>
      <c r="I416" s="2" t="str">
        <f t="shared" si="12"/>
        <v>11/11/2022</v>
      </c>
    </row>
    <row r="417" spans="1:9" x14ac:dyDescent="0.25">
      <c r="A417" s="2">
        <f t="shared" si="13"/>
        <v>44879</v>
      </c>
      <c r="B417">
        <f>VLOOKUP(I417,'[3]Historical Prices'!$E$545:$F$3512,2,FALSE)</f>
        <v>31.5</v>
      </c>
      <c r="C417">
        <f>VLOOKUP(I417,'[3]Historical Prices'!$I$186:$J$3512,2,FALSE)</f>
        <v>88.5</v>
      </c>
      <c r="D417">
        <f>VLOOKUP($A417,Price_Reference!$A$1:$C$1758,2,FALSE)</f>
        <v>75.23</v>
      </c>
      <c r="E417">
        <f>VLOOKUP($A417,Price_Reference!$A$1:$C$1758,3,FALSE)</f>
        <v>70.25</v>
      </c>
      <c r="F417">
        <f>VLOOKUP($A417,Price_Reference!$A$1:$D$1758,4,FALSE)</f>
        <v>27.9</v>
      </c>
      <c r="G417">
        <f>VLOOKUP(I417,'[3]Historical Prices'!$M$141:$N$3512,2,FALSE)</f>
        <v>65.75</v>
      </c>
      <c r="H417">
        <f>VLOOKUP($A417,Price_Reference!$A$1:$E$1758,5,FALSE)</f>
        <v>13.31</v>
      </c>
      <c r="I417" s="2" t="str">
        <f t="shared" si="12"/>
        <v>11/14/2022</v>
      </c>
    </row>
    <row r="418" spans="1:9" x14ac:dyDescent="0.25">
      <c r="A418" s="2">
        <f t="shared" si="13"/>
        <v>44880</v>
      </c>
      <c r="B418">
        <f>VLOOKUP(I418,'[3]Historical Prices'!$E$545:$F$3512,2,FALSE)</f>
        <v>32</v>
      </c>
      <c r="C418">
        <f>VLOOKUP(I418,'[3]Historical Prices'!$I$186:$J$3512,2,FALSE)</f>
        <v>88.15</v>
      </c>
      <c r="D418">
        <f>VLOOKUP($A418,Price_Reference!$A$1:$C$1758,2,FALSE)</f>
        <v>76.650000000000006</v>
      </c>
      <c r="E418">
        <f>VLOOKUP($A418,Price_Reference!$A$1:$C$1758,3,FALSE)</f>
        <v>69.41</v>
      </c>
      <c r="F418">
        <f>VLOOKUP($A418,Price_Reference!$A$1:$D$1758,4,FALSE)</f>
        <v>27.94</v>
      </c>
      <c r="G418">
        <f>VLOOKUP(I418,'[3]Historical Prices'!$M$141:$N$3512,2,FALSE)</f>
        <v>66</v>
      </c>
      <c r="H418">
        <f>VLOOKUP($A418,Price_Reference!$A$1:$E$1758,5,FALSE)</f>
        <v>13.26</v>
      </c>
      <c r="I418" s="2" t="str">
        <f t="shared" si="12"/>
        <v>11/15/2022</v>
      </c>
    </row>
    <row r="419" spans="1:9" x14ac:dyDescent="0.25">
      <c r="A419" s="2">
        <f t="shared" si="13"/>
        <v>44881</v>
      </c>
      <c r="B419">
        <f>VLOOKUP(I419,'[3]Historical Prices'!$E$545:$F$3512,2,FALSE)</f>
        <v>32</v>
      </c>
      <c r="C419">
        <f>VLOOKUP(I419,'[3]Historical Prices'!$I$186:$J$3512,2,FALSE)</f>
        <v>88.25</v>
      </c>
      <c r="D419">
        <f>VLOOKUP($A419,Price_Reference!$A$1:$C$1758,2,FALSE)</f>
        <v>73.41</v>
      </c>
      <c r="E419">
        <f>VLOOKUP($A419,Price_Reference!$A$1:$C$1758,3,FALSE)</f>
        <v>67.760000000000005</v>
      </c>
      <c r="F419">
        <f>VLOOKUP($A419,Price_Reference!$A$1:$D$1758,4,FALSE)</f>
        <v>28.28</v>
      </c>
      <c r="G419">
        <f>VLOOKUP(I419,'[3]Historical Prices'!$M$141:$N$3512,2,FALSE)</f>
        <v>66.349999999999994</v>
      </c>
      <c r="H419">
        <f>VLOOKUP($A419,Price_Reference!$A$1:$E$1758,5,FALSE)</f>
        <v>13.24</v>
      </c>
      <c r="I419" s="2" t="str">
        <f t="shared" si="12"/>
        <v>11/16/2022</v>
      </c>
    </row>
    <row r="420" spans="1:9" x14ac:dyDescent="0.25">
      <c r="A420" s="2">
        <f t="shared" si="13"/>
        <v>44882</v>
      </c>
      <c r="B420">
        <f>VLOOKUP(I420,'[3]Historical Prices'!$E$545:$F$3512,2,FALSE)</f>
        <v>32</v>
      </c>
      <c r="C420">
        <f>VLOOKUP(I420,'[3]Historical Prices'!$I$186:$J$3512,2,FALSE)</f>
        <v>88.4</v>
      </c>
      <c r="D420">
        <f>VLOOKUP($A420,Price_Reference!$A$1:$C$1758,2,FALSE)</f>
        <v>72.400000000000006</v>
      </c>
      <c r="E420">
        <f>VLOOKUP($A420,Price_Reference!$A$1:$C$1758,3,FALSE)</f>
        <v>67.12</v>
      </c>
      <c r="F420">
        <f>VLOOKUP($A420,Price_Reference!$A$1:$D$1758,4,FALSE)</f>
        <v>28.27</v>
      </c>
      <c r="G420">
        <f>VLOOKUP(I420,'[3]Historical Prices'!$M$141:$N$3512,2,FALSE)</f>
        <v>66.400000000000006</v>
      </c>
      <c r="H420">
        <f>VLOOKUP($A420,Price_Reference!$A$1:$E$1758,5,FALSE)</f>
        <v>13.36</v>
      </c>
      <c r="I420" s="2" t="str">
        <f t="shared" si="12"/>
        <v>11/17/2022</v>
      </c>
    </row>
    <row r="421" spans="1:9" x14ac:dyDescent="0.25">
      <c r="A421" s="2">
        <f t="shared" si="13"/>
        <v>44883</v>
      </c>
      <c r="B421">
        <f>VLOOKUP(I421,'[3]Historical Prices'!$E$545:$F$3512,2,FALSE)</f>
        <v>32</v>
      </c>
      <c r="C421">
        <f>VLOOKUP(I421,'[3]Historical Prices'!$I$186:$J$3512,2,FALSE)</f>
        <v>88.15</v>
      </c>
      <c r="D421">
        <f>VLOOKUP($A421,Price_Reference!$A$1:$C$1758,2,FALSE)</f>
        <v>72.47</v>
      </c>
      <c r="E421">
        <f>VLOOKUP($A421,Price_Reference!$A$1:$C$1758,3,FALSE)</f>
        <v>66.55</v>
      </c>
      <c r="F421">
        <f>VLOOKUP($A421,Price_Reference!$A$1:$D$1758,4,FALSE)</f>
        <v>27.96</v>
      </c>
      <c r="G421">
        <f>VLOOKUP(I421,'[3]Historical Prices'!$M$141:$N$3512,2,FALSE)</f>
        <v>66.5</v>
      </c>
      <c r="H421">
        <f>VLOOKUP($A421,Price_Reference!$A$1:$E$1758,5,FALSE)</f>
        <v>13.3</v>
      </c>
      <c r="I421" s="2" t="str">
        <f t="shared" si="12"/>
        <v>11/18/2022</v>
      </c>
    </row>
    <row r="422" spans="1:9" x14ac:dyDescent="0.25">
      <c r="A422" s="2">
        <f t="shared" si="13"/>
        <v>44886</v>
      </c>
      <c r="B422">
        <f>VLOOKUP(I422,'[3]Historical Prices'!$E$545:$F$3512,2,FALSE)</f>
        <v>32</v>
      </c>
      <c r="C422">
        <f>VLOOKUP(I422,'[3]Historical Prices'!$I$186:$J$3512,2,FALSE)</f>
        <v>88</v>
      </c>
      <c r="D422">
        <f>VLOOKUP($A422,Price_Reference!$A$1:$C$1758,2,FALSE)</f>
        <v>74.61</v>
      </c>
      <c r="E422">
        <f>VLOOKUP($A422,Price_Reference!$A$1:$C$1758,3,FALSE)</f>
        <v>67.819999999999993</v>
      </c>
      <c r="F422">
        <f>VLOOKUP($A422,Price_Reference!$A$1:$D$1758,4,FALSE)</f>
        <v>27.86</v>
      </c>
      <c r="G422">
        <f>VLOOKUP(I422,'[3]Historical Prices'!$M$141:$N$3512,2,FALSE)</f>
        <v>66.5</v>
      </c>
      <c r="H422">
        <f>VLOOKUP($A422,Price_Reference!$A$1:$E$1758,5,FALSE)</f>
        <v>13.26</v>
      </c>
      <c r="I422" s="2" t="str">
        <f t="shared" si="12"/>
        <v>11/21/2022</v>
      </c>
    </row>
    <row r="423" spans="1:9" x14ac:dyDescent="0.25">
      <c r="A423" s="2">
        <f t="shared" si="13"/>
        <v>44887</v>
      </c>
      <c r="B423">
        <f>VLOOKUP(I423,'[3]Historical Prices'!$E$545:$F$3512,2,FALSE)</f>
        <v>32</v>
      </c>
      <c r="C423">
        <f>VLOOKUP(I423,'[3]Historical Prices'!$I$186:$J$3512,2,FALSE)</f>
        <v>88</v>
      </c>
      <c r="D423">
        <f>VLOOKUP($A423,Price_Reference!$A$1:$C$1758,2,FALSE)</f>
        <v>73.89</v>
      </c>
      <c r="E423">
        <f>VLOOKUP($A423,Price_Reference!$A$1:$C$1758,3,FALSE)</f>
        <v>67.040000000000006</v>
      </c>
      <c r="F423">
        <f>VLOOKUP($A423,Price_Reference!$A$1:$D$1758,4,FALSE)</f>
        <v>27.85</v>
      </c>
      <c r="G423">
        <f>VLOOKUP(I423,'[3]Historical Prices'!$M$141:$N$3512,2,FALSE)</f>
        <v>66.25</v>
      </c>
      <c r="H423">
        <f>VLOOKUP($A423,Price_Reference!$A$1:$E$1758,5,FALSE)</f>
        <v>13.28</v>
      </c>
      <c r="I423" s="2" t="str">
        <f t="shared" si="12"/>
        <v>11/22/2022</v>
      </c>
    </row>
    <row r="424" spans="1:9" x14ac:dyDescent="0.25">
      <c r="A424" s="2">
        <f t="shared" si="13"/>
        <v>44888</v>
      </c>
      <c r="B424">
        <f>VLOOKUP(I424,'[3]Historical Prices'!$E$545:$F$3512,2,FALSE)</f>
        <v>32</v>
      </c>
      <c r="C424">
        <f>VLOOKUP(I424,'[3]Historical Prices'!$I$186:$J$3512,2,FALSE)</f>
        <v>87.85</v>
      </c>
      <c r="D424">
        <f>VLOOKUP($A424,Price_Reference!$A$1:$C$1758,2,FALSE)</f>
        <v>75.87</v>
      </c>
      <c r="E424">
        <f>VLOOKUP($A424,Price_Reference!$A$1:$C$1758,3,FALSE)</f>
        <v>67.98</v>
      </c>
      <c r="F424">
        <f>VLOOKUP($A424,Price_Reference!$A$1:$D$1758,4,FALSE)</f>
        <v>27.11</v>
      </c>
      <c r="G424">
        <f>VLOOKUP(I424,'[3]Historical Prices'!$M$141:$N$3512,2,FALSE)</f>
        <v>66</v>
      </c>
      <c r="H424">
        <f>VLOOKUP($A424,Price_Reference!$A$1:$E$1758,5,FALSE)</f>
        <v>13.39</v>
      </c>
      <c r="I424" s="2" t="str">
        <f t="shared" si="12"/>
        <v>11/23/2022</v>
      </c>
    </row>
    <row r="425" spans="1:9" x14ac:dyDescent="0.25">
      <c r="A425" s="2">
        <f t="shared" si="13"/>
        <v>44889</v>
      </c>
      <c r="B425">
        <f>VLOOKUP(I425,'[3]Historical Prices'!$E$545:$F$3512,2,FALSE)</f>
        <v>32</v>
      </c>
      <c r="C425">
        <f>VLOOKUP(I425,'[3]Historical Prices'!$I$186:$J$3512,2,FALSE)</f>
        <v>86.5</v>
      </c>
      <c r="D425">
        <f>VLOOKUP($A425,Price_Reference!$A$1:$C$1758,2,FALSE)</f>
        <v>78.27</v>
      </c>
      <c r="E425">
        <f>VLOOKUP($A425,Price_Reference!$A$1:$C$1758,3,FALSE)</f>
        <v>69.78</v>
      </c>
      <c r="F425">
        <f>VLOOKUP($A425,Price_Reference!$A$1:$D$1758,4,FALSE)</f>
        <v>27.11</v>
      </c>
      <c r="G425">
        <f>VLOOKUP(I425,'[3]Historical Prices'!$M$141:$N$3512,2,FALSE)</f>
        <v>64.75</v>
      </c>
      <c r="H425">
        <f>VLOOKUP($A425,Price_Reference!$A$1:$E$1758,5,FALSE)</f>
        <v>13.39</v>
      </c>
      <c r="I425" s="2" t="str">
        <f t="shared" si="12"/>
        <v>11/24/2022</v>
      </c>
    </row>
    <row r="426" spans="1:9" x14ac:dyDescent="0.25">
      <c r="A426" s="2">
        <f t="shared" si="13"/>
        <v>44890</v>
      </c>
      <c r="B426">
        <f>VLOOKUP(I426,'[3]Historical Prices'!$E$545:$F$3512,2,FALSE)</f>
        <v>32</v>
      </c>
      <c r="C426">
        <f>VLOOKUP(I426,'[3]Historical Prices'!$I$186:$J$3512,2,FALSE)</f>
        <v>86.2</v>
      </c>
      <c r="D426">
        <f>VLOOKUP($A426,Price_Reference!$A$1:$C$1758,2,FALSE)</f>
        <v>78.86</v>
      </c>
      <c r="E426">
        <f>VLOOKUP($A426,Price_Reference!$A$1:$C$1758,3,FALSE)</f>
        <v>69.27</v>
      </c>
      <c r="F426">
        <f>VLOOKUP($A426,Price_Reference!$A$1:$D$1758,4,FALSE)</f>
        <v>27.01</v>
      </c>
      <c r="G426">
        <f>VLOOKUP(I426,'[3]Historical Prices'!$M$141:$N$3512,2,FALSE)</f>
        <v>64.5</v>
      </c>
      <c r="H426">
        <f>VLOOKUP($A426,Price_Reference!$A$1:$E$1758,5,FALSE)</f>
        <v>13.38</v>
      </c>
      <c r="I426" s="2" t="str">
        <f t="shared" si="12"/>
        <v>11/25/2022</v>
      </c>
    </row>
    <row r="427" spans="1:9" x14ac:dyDescent="0.25">
      <c r="A427" s="2">
        <f t="shared" si="13"/>
        <v>44893</v>
      </c>
      <c r="B427">
        <f>VLOOKUP(I427,'[3]Historical Prices'!$E$545:$F$3512,2,FALSE)</f>
        <v>32</v>
      </c>
      <c r="C427">
        <f>VLOOKUP(I427,'[3]Historical Prices'!$I$186:$J$3512,2,FALSE)</f>
        <v>86</v>
      </c>
      <c r="D427">
        <f>VLOOKUP($A427,Price_Reference!$A$1:$C$1758,2,FALSE)</f>
        <v>78.81</v>
      </c>
      <c r="E427">
        <f>VLOOKUP($A427,Price_Reference!$A$1:$C$1758,3,FALSE)</f>
        <v>68.73</v>
      </c>
      <c r="F427">
        <f>VLOOKUP($A427,Price_Reference!$A$1:$D$1758,4,FALSE)</f>
        <v>26.28</v>
      </c>
      <c r="G427">
        <f>VLOOKUP(I427,'[3]Historical Prices'!$M$141:$N$3512,2,FALSE)</f>
        <v>64.5</v>
      </c>
      <c r="H427">
        <f>VLOOKUP($A427,Price_Reference!$A$1:$E$1758,5,FALSE)</f>
        <v>13.31</v>
      </c>
      <c r="I427" s="2" t="str">
        <f t="shared" si="12"/>
        <v>11/28/2022</v>
      </c>
    </row>
    <row r="428" spans="1:9" x14ac:dyDescent="0.25">
      <c r="A428" s="2">
        <f t="shared" si="13"/>
        <v>44894</v>
      </c>
      <c r="B428">
        <f>VLOOKUP(I428,'[3]Historical Prices'!$E$545:$F$3512,2,FALSE)</f>
        <v>32</v>
      </c>
      <c r="C428">
        <f>VLOOKUP(I428,'[3]Historical Prices'!$I$186:$J$3512,2,FALSE)</f>
        <v>84.15</v>
      </c>
      <c r="D428">
        <f>VLOOKUP($A428,Price_Reference!$A$1:$C$1758,2,FALSE)</f>
        <v>81.25</v>
      </c>
      <c r="E428">
        <f>VLOOKUP($A428,Price_Reference!$A$1:$C$1758,3,FALSE)</f>
        <v>69.08</v>
      </c>
      <c r="F428">
        <f>VLOOKUP($A428,Price_Reference!$A$1:$D$1758,4,FALSE)</f>
        <v>26.3</v>
      </c>
      <c r="G428">
        <f>VLOOKUP(I428,'[3]Historical Prices'!$M$141:$N$3512,2,FALSE)</f>
        <v>64.5</v>
      </c>
      <c r="H428">
        <f>VLOOKUP($A428,Price_Reference!$A$1:$E$1758,5,FALSE)</f>
        <v>13.18</v>
      </c>
      <c r="I428" s="2" t="str">
        <f t="shared" si="12"/>
        <v>11/29/2022</v>
      </c>
    </row>
    <row r="429" spans="1:9" x14ac:dyDescent="0.25">
      <c r="A429" s="2">
        <f t="shared" si="13"/>
        <v>44895</v>
      </c>
      <c r="B429">
        <f>VLOOKUP(I429,'[3]Historical Prices'!$E$545:$F$3512,2,FALSE)</f>
        <v>32</v>
      </c>
      <c r="C429">
        <f>VLOOKUP(I429,'[3]Historical Prices'!$I$186:$J$3512,2,FALSE)</f>
        <v>83.5</v>
      </c>
      <c r="D429">
        <f>VLOOKUP($A429,Price_Reference!$A$1:$C$1758,2,FALSE)</f>
        <v>84.689989999999995</v>
      </c>
      <c r="E429">
        <f>VLOOKUP($A429,Price_Reference!$A$1:$C$1758,3,FALSE)</f>
        <v>71.319999999999993</v>
      </c>
      <c r="F429">
        <f>VLOOKUP($A429,Price_Reference!$A$1:$D$1758,4,FALSE)</f>
        <v>26.73</v>
      </c>
      <c r="G429">
        <f>VLOOKUP(I429,'[3]Historical Prices'!$M$141:$N$3512,2,FALSE)</f>
        <v>65.25</v>
      </c>
      <c r="H429">
        <f>VLOOKUP($A429,Price_Reference!$A$1:$E$1758,5,FALSE)</f>
        <v>13.09</v>
      </c>
      <c r="I429" s="2" t="str">
        <f t="shared" si="12"/>
        <v>11/30/2022</v>
      </c>
    </row>
    <row r="430" spans="1:9" x14ac:dyDescent="0.25">
      <c r="A430" s="2">
        <f t="shared" si="13"/>
        <v>44896</v>
      </c>
      <c r="B430">
        <f>VLOOKUP(I430,'[3]Historical Prices'!$E$545:$F$3512,2,FALSE)</f>
        <v>32</v>
      </c>
      <c r="C430">
        <f>VLOOKUP(I430,'[3]Historical Prices'!$I$186:$J$3512,2,FALSE)</f>
        <v>82.45</v>
      </c>
      <c r="D430">
        <f>VLOOKUP($A430,Price_Reference!$A$1:$C$1758,2,FALSE)</f>
        <v>85.22</v>
      </c>
      <c r="E430">
        <f>VLOOKUP($A430,Price_Reference!$A$1:$C$1758,3,FALSE)</f>
        <v>75.17</v>
      </c>
      <c r="F430">
        <f>VLOOKUP($A430,Price_Reference!$A$1:$D$1758,4,FALSE)</f>
        <v>27.33</v>
      </c>
      <c r="G430">
        <f>VLOOKUP(I430,'[3]Historical Prices'!$M$141:$N$3512,2,FALSE)</f>
        <v>65</v>
      </c>
      <c r="H430">
        <f>VLOOKUP($A430,Price_Reference!$A$1:$E$1758,5,FALSE)</f>
        <v>13.2</v>
      </c>
      <c r="I430" s="2" t="str">
        <f t="shared" si="12"/>
        <v>12/01/2022</v>
      </c>
    </row>
    <row r="431" spans="1:9" x14ac:dyDescent="0.25">
      <c r="A431" s="2">
        <f t="shared" si="13"/>
        <v>44897</v>
      </c>
      <c r="B431">
        <f>VLOOKUP(I431,'[3]Historical Prices'!$E$545:$F$3512,2,FALSE)</f>
        <v>32.5</v>
      </c>
      <c r="C431">
        <f>VLOOKUP(I431,'[3]Historical Prices'!$I$186:$J$3512,2,FALSE)</f>
        <v>81</v>
      </c>
      <c r="D431">
        <f>VLOOKUP($A431,Price_Reference!$A$1:$C$1758,2,FALSE)</f>
        <v>87.67</v>
      </c>
      <c r="E431">
        <f>VLOOKUP($A431,Price_Reference!$A$1:$C$1758,3,FALSE)</f>
        <v>79.180000000000007</v>
      </c>
      <c r="F431">
        <f>VLOOKUP($A431,Price_Reference!$A$1:$D$1758,4,FALSE)</f>
        <v>27.35</v>
      </c>
      <c r="G431">
        <f>VLOOKUP(I431,'[3]Historical Prices'!$M$141:$N$3512,2,FALSE)</f>
        <v>65</v>
      </c>
      <c r="H431">
        <f>VLOOKUP($A431,Price_Reference!$A$1:$E$1758,5,FALSE)</f>
        <v>13.12</v>
      </c>
      <c r="I431" s="2" t="str">
        <f t="shared" si="12"/>
        <v>12/02/2022</v>
      </c>
    </row>
    <row r="432" spans="1:9" x14ac:dyDescent="0.25">
      <c r="A432" s="2">
        <f t="shared" si="13"/>
        <v>44900</v>
      </c>
      <c r="B432">
        <f>VLOOKUP(I432,'[3]Historical Prices'!$E$545:$F$3512,2,FALSE)</f>
        <v>32.5</v>
      </c>
      <c r="C432">
        <f>VLOOKUP(I432,'[3]Historical Prices'!$I$186:$J$3512,2,FALSE)</f>
        <v>81</v>
      </c>
      <c r="D432">
        <f>VLOOKUP($A432,Price_Reference!$A$1:$C$1758,2,FALSE)</f>
        <v>87.31</v>
      </c>
      <c r="E432">
        <f>VLOOKUP($A432,Price_Reference!$A$1:$C$1758,3,FALSE)</f>
        <v>79.819999999999993</v>
      </c>
      <c r="F432">
        <f>VLOOKUP($A432,Price_Reference!$A$1:$D$1758,4,FALSE)</f>
        <v>27.48</v>
      </c>
      <c r="G432">
        <f>VLOOKUP(I432,'[3]Historical Prices'!$M$141:$N$3512,2,FALSE)</f>
        <v>65</v>
      </c>
      <c r="H432">
        <f>VLOOKUP($A432,Price_Reference!$A$1:$E$1758,5,FALSE)</f>
        <v>13.13</v>
      </c>
      <c r="I432" s="2" t="str">
        <f t="shared" si="12"/>
        <v>12/05/2022</v>
      </c>
    </row>
    <row r="433" spans="1:9" x14ac:dyDescent="0.25">
      <c r="A433" s="2">
        <f t="shared" si="13"/>
        <v>44901</v>
      </c>
      <c r="B433">
        <f>VLOOKUP(I433,'[3]Historical Prices'!$E$545:$F$3512,2,FALSE)</f>
        <v>32.5</v>
      </c>
      <c r="C433">
        <f>VLOOKUP(I433,'[3]Historical Prices'!$I$186:$J$3512,2,FALSE)</f>
        <v>82</v>
      </c>
      <c r="D433">
        <f>VLOOKUP($A433,Price_Reference!$A$1:$C$1758,2,FALSE)</f>
        <v>87.689989999999995</v>
      </c>
      <c r="E433">
        <f>VLOOKUP($A433,Price_Reference!$A$1:$C$1758,3,FALSE)</f>
        <v>79.17</v>
      </c>
      <c r="F433">
        <f>VLOOKUP($A433,Price_Reference!$A$1:$D$1758,4,FALSE)</f>
        <v>27.55</v>
      </c>
      <c r="G433">
        <f>VLOOKUP(I433,'[3]Historical Prices'!$M$141:$N$3512,2,FALSE)</f>
        <v>65</v>
      </c>
      <c r="H433">
        <f>VLOOKUP($A433,Price_Reference!$A$1:$E$1758,5,FALSE)</f>
        <v>13.15</v>
      </c>
      <c r="I433" s="2" t="str">
        <f t="shared" si="12"/>
        <v>12/06/2022</v>
      </c>
    </row>
    <row r="434" spans="1:9" x14ac:dyDescent="0.25">
      <c r="A434" s="2">
        <f t="shared" si="13"/>
        <v>44902</v>
      </c>
      <c r="B434">
        <f>VLOOKUP(I434,'[3]Historical Prices'!$E$545:$F$3512,2,FALSE)</f>
        <v>33</v>
      </c>
      <c r="C434">
        <f>VLOOKUP(I434,'[3]Historical Prices'!$I$186:$J$3512,2,FALSE)</f>
        <v>82.5</v>
      </c>
      <c r="D434">
        <f>VLOOKUP($A434,Price_Reference!$A$1:$C$1758,2,FALSE)</f>
        <v>88.07</v>
      </c>
      <c r="E434">
        <f>VLOOKUP($A434,Price_Reference!$A$1:$C$1758,3,FALSE)</f>
        <v>77.91</v>
      </c>
      <c r="F434">
        <f>VLOOKUP($A434,Price_Reference!$A$1:$D$1758,4,FALSE)</f>
        <v>27.72</v>
      </c>
      <c r="G434">
        <f>VLOOKUP(I434,'[3]Historical Prices'!$M$141:$N$3512,2,FALSE)</f>
        <v>65</v>
      </c>
      <c r="H434">
        <f>VLOOKUP($A434,Price_Reference!$A$1:$E$1758,5,FALSE)</f>
        <v>13.1</v>
      </c>
      <c r="I434" s="2" t="str">
        <f t="shared" si="12"/>
        <v>12/07/2022</v>
      </c>
    </row>
    <row r="435" spans="1:9" x14ac:dyDescent="0.25">
      <c r="A435" s="2">
        <f t="shared" si="13"/>
        <v>44903</v>
      </c>
      <c r="B435">
        <f>VLOOKUP(I435,'[3]Historical Prices'!$E$545:$F$3512,2,FALSE)</f>
        <v>33</v>
      </c>
      <c r="C435">
        <f>VLOOKUP(I435,'[3]Historical Prices'!$I$186:$J$3512,2,FALSE)</f>
        <v>82.5</v>
      </c>
      <c r="D435">
        <f>VLOOKUP($A435,Price_Reference!$A$1:$C$1758,2,FALSE)</f>
        <v>88.67</v>
      </c>
      <c r="E435">
        <f>VLOOKUP($A435,Price_Reference!$A$1:$C$1758,3,FALSE)</f>
        <v>76.11</v>
      </c>
      <c r="F435">
        <f>VLOOKUP($A435,Price_Reference!$A$1:$D$1758,4,FALSE)</f>
        <v>27.65</v>
      </c>
      <c r="G435">
        <f>VLOOKUP(I435,'[3]Historical Prices'!$M$141:$N$3512,2,FALSE)</f>
        <v>65</v>
      </c>
      <c r="H435">
        <f>VLOOKUP($A435,Price_Reference!$A$1:$E$1758,5,FALSE)</f>
        <v>13.09</v>
      </c>
      <c r="I435" s="2" t="str">
        <f t="shared" si="12"/>
        <v>12/08/2022</v>
      </c>
    </row>
    <row r="436" spans="1:9" x14ac:dyDescent="0.25">
      <c r="A436" s="2">
        <f t="shared" si="13"/>
        <v>44904</v>
      </c>
      <c r="B436">
        <f>VLOOKUP(I436,'[3]Historical Prices'!$E$545:$F$3512,2,FALSE)</f>
        <v>33</v>
      </c>
      <c r="C436">
        <f>VLOOKUP(I436,'[3]Historical Prices'!$I$186:$J$3512,2,FALSE)</f>
        <v>83.25</v>
      </c>
      <c r="D436">
        <f>VLOOKUP($A436,Price_Reference!$A$1:$C$1758,2,FALSE)</f>
        <v>87.84</v>
      </c>
      <c r="E436">
        <f>VLOOKUP($A436,Price_Reference!$A$1:$C$1758,3,FALSE)</f>
        <v>74.72</v>
      </c>
      <c r="F436">
        <f>VLOOKUP($A436,Price_Reference!$A$1:$D$1758,4,FALSE)</f>
        <v>28.08</v>
      </c>
      <c r="G436">
        <f>VLOOKUP(I436,'[3]Historical Prices'!$M$141:$N$3512,2,FALSE)</f>
        <v>64.75</v>
      </c>
      <c r="H436">
        <f>VLOOKUP($A436,Price_Reference!$A$1:$E$1758,5,FALSE)</f>
        <v>13.21</v>
      </c>
      <c r="I436" s="2" t="str">
        <f t="shared" si="12"/>
        <v>12/09/2022</v>
      </c>
    </row>
    <row r="437" spans="1:9" x14ac:dyDescent="0.25">
      <c r="A437" s="2">
        <f t="shared" si="13"/>
        <v>44907</v>
      </c>
      <c r="B437">
        <f>VLOOKUP(I437,'[3]Historical Prices'!$E$545:$F$3512,2,FALSE)</f>
        <v>33.25</v>
      </c>
      <c r="C437">
        <f>VLOOKUP(I437,'[3]Historical Prices'!$I$186:$J$3512,2,FALSE)</f>
        <v>83.37</v>
      </c>
      <c r="D437">
        <f>VLOOKUP($A437,Price_Reference!$A$1:$C$1758,2,FALSE)</f>
        <v>90.17</v>
      </c>
      <c r="E437">
        <f>VLOOKUP($A437,Price_Reference!$A$1:$C$1758,3,FALSE)</f>
        <v>74.59</v>
      </c>
      <c r="F437">
        <f>VLOOKUP($A437,Price_Reference!$A$1:$D$1758,4,FALSE)</f>
        <v>28.36</v>
      </c>
      <c r="G437">
        <f>VLOOKUP(I437,'[3]Historical Prices'!$M$141:$N$3512,2,FALSE)</f>
        <v>64.5</v>
      </c>
      <c r="H437">
        <f>VLOOKUP($A437,Price_Reference!$A$1:$E$1758,5,FALSE)</f>
        <v>13.2</v>
      </c>
      <c r="I437" s="2" t="str">
        <f t="shared" si="12"/>
        <v>12/12/2022</v>
      </c>
    </row>
    <row r="438" spans="1:9" x14ac:dyDescent="0.25">
      <c r="A438" s="2">
        <f t="shared" si="13"/>
        <v>44908</v>
      </c>
      <c r="B438">
        <f>VLOOKUP(I438,'[3]Historical Prices'!$E$545:$F$3512,2,FALSE)</f>
        <v>33.25</v>
      </c>
      <c r="C438">
        <f>VLOOKUP(I438,'[3]Historical Prices'!$I$186:$J$3512,2,FALSE)</f>
        <v>83</v>
      </c>
      <c r="D438">
        <f>VLOOKUP($A438,Price_Reference!$A$1:$C$1758,2,FALSE)</f>
        <v>88.64</v>
      </c>
      <c r="E438">
        <f>VLOOKUP($A438,Price_Reference!$A$1:$C$1758,3,FALSE)</f>
        <v>72.569999999999993</v>
      </c>
      <c r="F438">
        <f>VLOOKUP($A438,Price_Reference!$A$1:$D$1758,4,FALSE)</f>
        <v>28.35</v>
      </c>
      <c r="G438">
        <f>VLOOKUP(I438,'[3]Historical Prices'!$M$141:$N$3512,2,FALSE)</f>
        <v>64.5</v>
      </c>
      <c r="H438">
        <f>VLOOKUP($A438,Price_Reference!$A$1:$E$1758,5,FALSE)</f>
        <v>13.17</v>
      </c>
      <c r="I438" s="2" t="str">
        <f t="shared" si="12"/>
        <v>12/13/2022</v>
      </c>
    </row>
    <row r="439" spans="1:9" x14ac:dyDescent="0.25">
      <c r="A439" s="2">
        <f t="shared" si="13"/>
        <v>44909</v>
      </c>
      <c r="B439">
        <f>VLOOKUP(I439,'[3]Historical Prices'!$E$545:$F$3512,2,FALSE)</f>
        <v>33.799999999999997</v>
      </c>
      <c r="C439">
        <f>VLOOKUP(I439,'[3]Historical Prices'!$I$186:$J$3512,2,FALSE)</f>
        <v>83.5</v>
      </c>
      <c r="D439">
        <f>VLOOKUP($A439,Price_Reference!$A$1:$C$1758,2,FALSE)</f>
        <v>86.61</v>
      </c>
      <c r="E439">
        <f>VLOOKUP($A439,Price_Reference!$A$1:$C$1758,3,FALSE)</f>
        <v>70.05</v>
      </c>
      <c r="F439">
        <f>VLOOKUP($A439,Price_Reference!$A$1:$D$1758,4,FALSE)</f>
        <v>28.58</v>
      </c>
      <c r="G439">
        <f>VLOOKUP(I439,'[3]Historical Prices'!$M$141:$N$3512,2,FALSE)</f>
        <v>64.5</v>
      </c>
      <c r="H439">
        <f>VLOOKUP($A439,Price_Reference!$A$1:$E$1758,5,FALSE)</f>
        <v>13.1</v>
      </c>
      <c r="I439" s="2" t="str">
        <f t="shared" si="12"/>
        <v>12/14/2022</v>
      </c>
    </row>
    <row r="440" spans="1:9" x14ac:dyDescent="0.25">
      <c r="A440" s="2">
        <f t="shared" si="13"/>
        <v>44910</v>
      </c>
      <c r="B440">
        <f>VLOOKUP(I440,'[3]Historical Prices'!$E$545:$F$3512,2,FALSE)</f>
        <v>33.799999999999997</v>
      </c>
      <c r="C440">
        <f>VLOOKUP(I440,'[3]Historical Prices'!$I$186:$J$3512,2,FALSE)</f>
        <v>75</v>
      </c>
      <c r="D440">
        <f>VLOOKUP($A440,Price_Reference!$A$1:$C$1758,2,FALSE)</f>
        <v>85.5</v>
      </c>
      <c r="E440">
        <f>VLOOKUP($A440,Price_Reference!$A$1:$C$1758,3,FALSE)</f>
        <v>70.61</v>
      </c>
      <c r="F440">
        <f>VLOOKUP($A440,Price_Reference!$A$1:$D$1758,4,FALSE)</f>
        <v>28.69</v>
      </c>
      <c r="G440">
        <f>VLOOKUP(I440,'[3]Historical Prices'!$M$141:$N$3512,2,FALSE)</f>
        <v>64</v>
      </c>
      <c r="H440">
        <f>VLOOKUP($A440,Price_Reference!$A$1:$E$1758,5,FALSE)</f>
        <v>13.09</v>
      </c>
      <c r="I440" s="2" t="str">
        <f t="shared" si="12"/>
        <v>12/15/2022</v>
      </c>
    </row>
    <row r="441" spans="1:9" x14ac:dyDescent="0.25">
      <c r="A441" s="2">
        <f t="shared" si="13"/>
        <v>44911</v>
      </c>
      <c r="B441">
        <f>VLOOKUP(I441,'[3]Historical Prices'!$E$545:$F$3512,2,FALSE)</f>
        <v>33.75</v>
      </c>
      <c r="C441">
        <f>VLOOKUP(I441,'[3]Historical Prices'!$I$186:$J$3512,2,FALSE)</f>
        <v>77.5</v>
      </c>
      <c r="D441">
        <f>VLOOKUP($A441,Price_Reference!$A$1:$C$1758,2,FALSE)</f>
        <v>83.82</v>
      </c>
      <c r="E441">
        <f>VLOOKUP($A441,Price_Reference!$A$1:$C$1758,3,FALSE)</f>
        <v>70.91</v>
      </c>
      <c r="F441">
        <f>VLOOKUP($A441,Price_Reference!$A$1:$D$1758,4,FALSE)</f>
        <v>28.66</v>
      </c>
      <c r="G441">
        <f>VLOOKUP(I441,'[3]Historical Prices'!$M$141:$N$3512,2,FALSE)</f>
        <v>63.5</v>
      </c>
      <c r="H441">
        <f>VLOOKUP($A441,Price_Reference!$A$1:$E$1758,5,FALSE)</f>
        <v>13.1</v>
      </c>
      <c r="I441" s="2" t="str">
        <f t="shared" si="12"/>
        <v>12/16/2022</v>
      </c>
    </row>
    <row r="442" spans="1:9" x14ac:dyDescent="0.25">
      <c r="A442" s="2">
        <f t="shared" si="13"/>
        <v>44914</v>
      </c>
      <c r="B442">
        <f>VLOOKUP(I442,'[3]Historical Prices'!$E$545:$F$3512,2,FALSE)</f>
        <v>33.75</v>
      </c>
      <c r="C442">
        <f>VLOOKUP(I442,'[3]Historical Prices'!$I$186:$J$3512,2,FALSE)</f>
        <v>77.17</v>
      </c>
      <c r="D442">
        <f>VLOOKUP($A442,Price_Reference!$A$1:$C$1758,2,FALSE)</f>
        <v>84.11</v>
      </c>
      <c r="E442">
        <f>VLOOKUP($A442,Price_Reference!$A$1:$C$1758,3,FALSE)</f>
        <v>69.150000000000006</v>
      </c>
      <c r="F442">
        <f>VLOOKUP($A442,Price_Reference!$A$1:$D$1758,4,FALSE)</f>
        <v>28.7</v>
      </c>
      <c r="G442">
        <f>VLOOKUP(I442,'[3]Historical Prices'!$M$141:$N$3512,2,FALSE)</f>
        <v>59.25</v>
      </c>
      <c r="H442">
        <f>VLOOKUP($A442,Price_Reference!$A$1:$E$1758,5,FALSE)</f>
        <v>13.2</v>
      </c>
      <c r="I442" s="2" t="str">
        <f t="shared" si="12"/>
        <v>12/19/2022</v>
      </c>
    </row>
    <row r="443" spans="1:9" x14ac:dyDescent="0.25">
      <c r="A443" s="2">
        <f t="shared" si="13"/>
        <v>44915</v>
      </c>
      <c r="B443">
        <f>VLOOKUP(I443,'[3]Historical Prices'!$E$545:$F$3512,2,FALSE)</f>
        <v>33.75</v>
      </c>
      <c r="C443">
        <f>VLOOKUP(I443,'[3]Historical Prices'!$I$186:$J$3512,2,FALSE)</f>
        <v>77</v>
      </c>
      <c r="D443">
        <f>VLOOKUP($A443,Price_Reference!$A$1:$C$1758,2,FALSE)</f>
        <v>87.67</v>
      </c>
      <c r="E443">
        <f>VLOOKUP($A443,Price_Reference!$A$1:$C$1758,3,FALSE)</f>
        <v>70.33</v>
      </c>
      <c r="F443">
        <f>VLOOKUP($A443,Price_Reference!$A$1:$D$1758,4,FALSE)</f>
        <v>28.78</v>
      </c>
      <c r="G443">
        <f>VLOOKUP(I443,'[3]Historical Prices'!$M$141:$N$3512,2,FALSE)</f>
        <v>59.75</v>
      </c>
      <c r="H443">
        <f>VLOOKUP($A443,Price_Reference!$A$1:$E$1758,5,FALSE)</f>
        <v>13.35</v>
      </c>
      <c r="I443" s="2" t="str">
        <f t="shared" si="12"/>
        <v>12/20/2022</v>
      </c>
    </row>
    <row r="444" spans="1:9" x14ac:dyDescent="0.25">
      <c r="A444" s="2">
        <f t="shared" si="13"/>
        <v>44916</v>
      </c>
      <c r="B444">
        <f>VLOOKUP(I444,'[3]Historical Prices'!$E$545:$F$3512,2,FALSE)</f>
        <v>33.75</v>
      </c>
      <c r="C444">
        <f>VLOOKUP(I444,'[3]Historical Prices'!$I$186:$J$3512,2,FALSE)</f>
        <v>76.5</v>
      </c>
      <c r="D444">
        <f>VLOOKUP($A444,Price_Reference!$A$1:$C$1758,2,FALSE)</f>
        <v>85.35</v>
      </c>
      <c r="E444">
        <f>VLOOKUP($A444,Price_Reference!$A$1:$C$1758,3,FALSE)</f>
        <v>69.17</v>
      </c>
      <c r="F444">
        <f>VLOOKUP($A444,Price_Reference!$A$1:$D$1758,4,FALSE)</f>
        <v>28.78</v>
      </c>
      <c r="G444">
        <f>VLOOKUP(I444,'[3]Historical Prices'!$M$141:$N$3512,2,FALSE)</f>
        <v>57.75</v>
      </c>
      <c r="H444">
        <f>VLOOKUP($A444,Price_Reference!$A$1:$E$1758,5,FALSE)</f>
        <v>13.3</v>
      </c>
      <c r="I444" s="2" t="str">
        <f t="shared" si="12"/>
        <v>12/21/2022</v>
      </c>
    </row>
    <row r="445" spans="1:9" x14ac:dyDescent="0.25">
      <c r="A445" s="2">
        <f t="shared" si="13"/>
        <v>44917</v>
      </c>
      <c r="B445">
        <f>VLOOKUP(I445,'[3]Historical Prices'!$E$545:$F$3512,2,FALSE)</f>
        <v>33.75</v>
      </c>
      <c r="C445">
        <f>VLOOKUP(I445,'[3]Historical Prices'!$I$186:$J$3512,2,FALSE)</f>
        <v>75</v>
      </c>
      <c r="D445">
        <f>VLOOKUP($A445,Price_Reference!$A$1:$C$1758,2,FALSE)</f>
        <v>86.72</v>
      </c>
      <c r="E445">
        <f>VLOOKUP($A445,Price_Reference!$A$1:$C$1758,3,FALSE)</f>
        <v>71.239999999999995</v>
      </c>
      <c r="F445">
        <f>VLOOKUP($A445,Price_Reference!$A$1:$D$1758,4,FALSE)</f>
        <v>28.86</v>
      </c>
      <c r="G445">
        <f>VLOOKUP(I445,'[3]Historical Prices'!$M$141:$N$3512,2,FALSE)</f>
        <v>57</v>
      </c>
      <c r="H445">
        <f>VLOOKUP($A445,Price_Reference!$A$1:$E$1758,5,FALSE)</f>
        <v>13.27</v>
      </c>
      <c r="I445" s="2" t="str">
        <f t="shared" si="12"/>
        <v>12/22/2022</v>
      </c>
    </row>
    <row r="446" spans="1:9" x14ac:dyDescent="0.25">
      <c r="A446" s="2">
        <f t="shared" si="13"/>
        <v>44918</v>
      </c>
      <c r="B446">
        <f>VLOOKUP(I446,'[3]Historical Prices'!$E$545:$F$3512,2,FALSE)</f>
        <v>33.75</v>
      </c>
      <c r="C446">
        <f>VLOOKUP(I446,'[3]Historical Prices'!$I$186:$J$3512,2,FALSE)</f>
        <v>76.97</v>
      </c>
      <c r="D446">
        <f>VLOOKUP($A446,Price_Reference!$A$1:$C$1758,2,FALSE)</f>
        <v>86.81</v>
      </c>
      <c r="E446">
        <f>VLOOKUP($A446,Price_Reference!$A$1:$C$1758,3,FALSE)</f>
        <v>72.55</v>
      </c>
      <c r="F446" s="33">
        <v>28.86</v>
      </c>
      <c r="G446">
        <f>VLOOKUP(I446,'[3]Historical Prices'!$M$141:$N$3512,2,FALSE)</f>
        <v>57</v>
      </c>
      <c r="H446" t="e">
        <f>VLOOKUP($A446,Price_Reference!$A$1:$E$1758,5,FALSE)</f>
        <v>#N/A</v>
      </c>
      <c r="I446" s="2" t="str">
        <f t="shared" si="12"/>
        <v>12/23/2022</v>
      </c>
    </row>
    <row r="447" spans="1:9" x14ac:dyDescent="0.25">
      <c r="A447" s="2">
        <f t="shared" si="13"/>
        <v>44921</v>
      </c>
      <c r="B447">
        <f>VLOOKUP(I447,'[3]Historical Prices'!$E$545:$F$3512,2,FALSE)</f>
        <v>33.75</v>
      </c>
      <c r="C447">
        <f>VLOOKUP(I447,'[3]Historical Prices'!$I$186:$J$3512,2,FALSE)</f>
        <v>76.97</v>
      </c>
      <c r="D447" t="e">
        <f>VLOOKUP($A447,Price_Reference!$A$1:$C$1758,2,FALSE)</f>
        <v>#N/A</v>
      </c>
      <c r="E447" t="e">
        <f>VLOOKUP($A447,Price_Reference!$A$1:$C$1758,3,FALSE)</f>
        <v>#N/A</v>
      </c>
      <c r="F447" t="e">
        <f>VLOOKUP($A447,Price_Reference!$A$1:$D$1758,4,FALSE)</f>
        <v>#N/A</v>
      </c>
      <c r="G447">
        <f>VLOOKUP(I447,'[3]Historical Prices'!$M$141:$N$3512,2,FALSE)</f>
        <v>57</v>
      </c>
      <c r="H447" t="e">
        <f>VLOOKUP($A447,Price_Reference!$A$1:$E$1758,5,FALSE)</f>
        <v>#N/A</v>
      </c>
      <c r="I447" s="2" t="str">
        <f t="shared" si="12"/>
        <v>12/26/2022</v>
      </c>
    </row>
    <row r="448" spans="1:9" x14ac:dyDescent="0.25">
      <c r="A448" s="2">
        <f t="shared" si="13"/>
        <v>44922</v>
      </c>
      <c r="B448">
        <f>VLOOKUP(I448,'[3]Historical Prices'!$E$545:$F$3512,2,FALSE)</f>
        <v>33.75</v>
      </c>
      <c r="C448">
        <f>VLOOKUP(I448,'[3]Historical Prices'!$I$186:$J$3512,2,FALSE)</f>
        <v>76.97</v>
      </c>
      <c r="D448">
        <f>VLOOKUP($A448,Price_Reference!$A$1:$C$1758,2,FALSE)</f>
        <v>85.77</v>
      </c>
      <c r="E448" t="e">
        <f>VLOOKUP($A448,Price_Reference!$A$1:$C$1758,3,FALSE)</f>
        <v>#N/A</v>
      </c>
      <c r="F448">
        <f>VLOOKUP($A448,Price_Reference!$A$1:$D$1758,4,FALSE)</f>
        <v>29.39</v>
      </c>
      <c r="G448">
        <f>VLOOKUP(I448,'[3]Historical Prices'!$M$141:$N$3512,2,FALSE)</f>
        <v>57</v>
      </c>
      <c r="H448">
        <f>VLOOKUP($A448,Price_Reference!$A$1:$E$1758,5,FALSE)</f>
        <v>13.55</v>
      </c>
      <c r="I448" s="2" t="str">
        <f t="shared" si="12"/>
        <v>12/27/2022</v>
      </c>
    </row>
    <row r="449" spans="1:9" x14ac:dyDescent="0.25">
      <c r="A449" s="2">
        <f t="shared" si="13"/>
        <v>44923</v>
      </c>
      <c r="B449">
        <f>VLOOKUP(I449,'[3]Historical Prices'!$E$545:$F$3512,2,FALSE)</f>
        <v>33.75</v>
      </c>
      <c r="C449">
        <f>VLOOKUP(I449,'[3]Historical Prices'!$I$186:$J$3512,2,FALSE)</f>
        <v>77.37</v>
      </c>
      <c r="D449">
        <f>VLOOKUP($A449,Price_Reference!$A$1:$C$1758,2,FALSE)</f>
        <v>83.54</v>
      </c>
      <c r="E449">
        <f>VLOOKUP($A449,Price_Reference!$A$1:$C$1758,3,FALSE)</f>
        <v>69.72</v>
      </c>
      <c r="F449">
        <f>VLOOKUP($A449,Price_Reference!$A$1:$D$1758,4,FALSE)</f>
        <v>28.71</v>
      </c>
      <c r="G449">
        <f>VLOOKUP(I449,'[3]Historical Prices'!$M$141:$N$3512,2,FALSE)</f>
        <v>57</v>
      </c>
      <c r="H449">
        <f>VLOOKUP($A449,Price_Reference!$A$1:$E$1758,5,FALSE)</f>
        <v>13.26</v>
      </c>
      <c r="I449" s="2" t="str">
        <f t="shared" si="12"/>
        <v>12/28/2022</v>
      </c>
    </row>
    <row r="450" spans="1:9" x14ac:dyDescent="0.25">
      <c r="A450" s="2">
        <f t="shared" si="13"/>
        <v>44924</v>
      </c>
      <c r="B450">
        <f>VLOOKUP(I450,'[3]Historical Prices'!$E$545:$F$3512,2,FALSE)</f>
        <v>33.75</v>
      </c>
      <c r="C450">
        <f>VLOOKUP(I450,'[3]Historical Prices'!$I$186:$J$3512,2,FALSE)</f>
        <v>77</v>
      </c>
      <c r="D450">
        <f>VLOOKUP($A450,Price_Reference!$A$1:$C$1758,2,FALSE)</f>
        <v>82</v>
      </c>
      <c r="E450">
        <f>VLOOKUP($A450,Price_Reference!$A$1:$C$1758,3,FALSE)</f>
        <v>68.709999999999994</v>
      </c>
      <c r="F450">
        <f>VLOOKUP($A450,Price_Reference!$A$1:$D$1758,4,FALSE)</f>
        <v>28.96</v>
      </c>
      <c r="G450">
        <f>VLOOKUP(I450,'[3]Historical Prices'!$M$141:$N$3512,2,FALSE)</f>
        <v>57</v>
      </c>
      <c r="H450">
        <f>VLOOKUP($A450,Price_Reference!$A$1:$E$1758,5,FALSE)</f>
        <v>13.5</v>
      </c>
      <c r="I450" s="2" t="str">
        <f t="shared" si="12"/>
        <v>12/29/2022</v>
      </c>
    </row>
    <row r="451" spans="1:9" x14ac:dyDescent="0.25">
      <c r="A451" s="2">
        <f t="shared" si="13"/>
        <v>44925</v>
      </c>
      <c r="B451">
        <f>VLOOKUP(I451,'[3]Historical Prices'!$E$545:$F$3512,2,FALSE)</f>
        <v>33.75</v>
      </c>
      <c r="C451">
        <f>VLOOKUP(I451,'[3]Historical Prices'!$I$186:$J$3512,2,FALSE)</f>
        <v>76.42</v>
      </c>
      <c r="D451">
        <f>VLOOKUP($A451,Price_Reference!$A$1:$C$1758,2,FALSE)</f>
        <v>81.489999999999995</v>
      </c>
      <c r="E451">
        <f>VLOOKUP($A451,Price_Reference!$A$1:$C$1758,3,FALSE)</f>
        <v>69.55</v>
      </c>
      <c r="F451">
        <f>VLOOKUP($A451,Price_Reference!$A$1:$D$1758,4,FALSE)</f>
        <v>29.02</v>
      </c>
      <c r="G451">
        <f>VLOOKUP(I451,'[3]Historical Prices'!$M$141:$N$3512,2,FALSE)</f>
        <v>57</v>
      </c>
      <c r="H451">
        <f>VLOOKUP($A451,Price_Reference!$A$1:$E$1758,5,FALSE)</f>
        <v>13.55</v>
      </c>
      <c r="I451" s="2" t="str">
        <f t="shared" ref="I451:I514" si="14">TEXT(A451, "mm") &amp; "/" &amp; TEXT(A451, "dd") &amp; "/" &amp; TEXT(A451, "yyyy")</f>
        <v>12/30/2022</v>
      </c>
    </row>
    <row r="452" spans="1:9" x14ac:dyDescent="0.25">
      <c r="A452" s="2">
        <f t="shared" si="13"/>
        <v>44928</v>
      </c>
      <c r="B452">
        <f>VLOOKUP(I452,'[3]Historical Prices'!$E$545:$F$3512,2,FALSE)</f>
        <v>33.75</v>
      </c>
      <c r="C452">
        <f>VLOOKUP(I452,'[3]Historical Prices'!$I$186:$J$3512,2,FALSE)</f>
        <v>76.42</v>
      </c>
      <c r="D452">
        <f>VLOOKUP($A452,Price_Reference!$A$1:$C$1758,2,FALSE)</f>
        <v>83.85</v>
      </c>
      <c r="E452" s="33">
        <v>69.55</v>
      </c>
      <c r="F452">
        <f>VLOOKUP($A452,Price_Reference!$A$1:$D$1758,4,FALSE)</f>
        <v>29.02</v>
      </c>
      <c r="G452">
        <f>VLOOKUP(I452,'[3]Historical Prices'!$M$141:$N$3512,2,FALSE)</f>
        <v>57</v>
      </c>
      <c r="H452">
        <f>VLOOKUP($A452,Price_Reference!$A$1:$E$1758,5,FALSE)</f>
        <v>13.55</v>
      </c>
      <c r="I452" s="2" t="str">
        <f t="shared" si="14"/>
        <v>01/02/2023</v>
      </c>
    </row>
    <row r="453" spans="1:9" x14ac:dyDescent="0.25">
      <c r="A453" s="2">
        <f t="shared" si="13"/>
        <v>44929</v>
      </c>
      <c r="B453">
        <f>VLOOKUP(I453,'[3]Historical Prices'!$E$545:$F$3512,2,FALSE)</f>
        <v>33.75</v>
      </c>
      <c r="C453">
        <f>VLOOKUP(I453,'[3]Historical Prices'!$I$186:$J$3512,2,FALSE)</f>
        <v>76.42</v>
      </c>
      <c r="D453">
        <f>VLOOKUP($A453,Price_Reference!$A$1:$C$1758,2,FALSE)</f>
        <v>81.13</v>
      </c>
      <c r="E453">
        <f>VLOOKUP($A453,Price_Reference!$A$1:$C$1758,3,FALSE)</f>
        <v>67.03</v>
      </c>
      <c r="F453">
        <f>VLOOKUP($A453,Price_Reference!$A$1:$D$1758,4,FALSE)</f>
        <v>28.43</v>
      </c>
      <c r="G453">
        <f>VLOOKUP(I453,'[3]Historical Prices'!$M$141:$N$3512,2,FALSE)</f>
        <v>57</v>
      </c>
      <c r="H453">
        <f>VLOOKUP($A453,Price_Reference!$A$1:$E$1758,5,FALSE)</f>
        <v>13.18</v>
      </c>
      <c r="I453" s="2" t="str">
        <f t="shared" si="14"/>
        <v>01/03/2023</v>
      </c>
    </row>
    <row r="454" spans="1:9" x14ac:dyDescent="0.25">
      <c r="A454" s="2">
        <f t="shared" si="13"/>
        <v>44930</v>
      </c>
      <c r="B454">
        <f>VLOOKUP(I454,'[3]Historical Prices'!$E$545:$F$3512,2,FALSE)</f>
        <v>33.75</v>
      </c>
      <c r="C454">
        <f>VLOOKUP(I454,'[3]Historical Prices'!$I$186:$J$3512,2,FALSE)</f>
        <v>76</v>
      </c>
      <c r="D454">
        <f>VLOOKUP($A454,Price_Reference!$A$1:$C$1758,2,FALSE)</f>
        <v>75.48</v>
      </c>
      <c r="E454">
        <f>VLOOKUP($A454,Price_Reference!$A$1:$C$1758,3,FALSE)</f>
        <v>63.77</v>
      </c>
      <c r="F454">
        <f>VLOOKUP($A454,Price_Reference!$A$1:$D$1758,4,FALSE)</f>
        <v>28.15</v>
      </c>
      <c r="G454">
        <f>VLOOKUP(I454,'[3]Historical Prices'!$M$141:$N$3512,2,FALSE)</f>
        <v>57</v>
      </c>
      <c r="H454">
        <f>VLOOKUP($A454,Price_Reference!$A$1:$E$1758,5,FALSE)</f>
        <v>13.09</v>
      </c>
      <c r="I454" s="2" t="str">
        <f t="shared" si="14"/>
        <v>01/04/2023</v>
      </c>
    </row>
    <row r="455" spans="1:9" x14ac:dyDescent="0.25">
      <c r="A455" s="2">
        <f t="shared" si="13"/>
        <v>44931</v>
      </c>
      <c r="B455">
        <f>VLOOKUP(I455,'[3]Historical Prices'!$E$545:$F$3512,2,FALSE)</f>
        <v>33.75</v>
      </c>
      <c r="C455">
        <f>VLOOKUP(I455,'[3]Historical Prices'!$I$186:$J$3512,2,FALSE)</f>
        <v>75</v>
      </c>
      <c r="D455">
        <f>VLOOKUP($A455,Price_Reference!$A$1:$C$1758,2,FALSE)</f>
        <v>76.59</v>
      </c>
      <c r="E455">
        <f>VLOOKUP($A455,Price_Reference!$A$1:$C$1758,3,FALSE)</f>
        <v>64.03</v>
      </c>
      <c r="F455">
        <f>VLOOKUP($A455,Price_Reference!$A$1:$D$1758,4,FALSE)</f>
        <v>28.08</v>
      </c>
      <c r="G455">
        <f>VLOOKUP(I455,'[3]Historical Prices'!$M$141:$N$3512,2,FALSE)</f>
        <v>54.5</v>
      </c>
      <c r="H455">
        <f>VLOOKUP($A455,Price_Reference!$A$1:$E$1758,5,FALSE)</f>
        <v>12.78</v>
      </c>
      <c r="I455" s="2" t="str">
        <f t="shared" si="14"/>
        <v>01/05/2023</v>
      </c>
    </row>
    <row r="456" spans="1:9" x14ac:dyDescent="0.25">
      <c r="A456" s="2">
        <f t="shared" ref="A456:A519" si="15">A451+7</f>
        <v>44932</v>
      </c>
      <c r="B456">
        <f>VLOOKUP(I456,'[3]Historical Prices'!$E$545:$F$3512,2,FALSE)</f>
        <v>33.75</v>
      </c>
      <c r="C456">
        <f>VLOOKUP(I456,'[3]Historical Prices'!$I$186:$J$3512,2,FALSE)</f>
        <v>74.75</v>
      </c>
      <c r="D456">
        <f>VLOOKUP($A456,Price_Reference!$A$1:$C$1758,2,FALSE)</f>
        <v>75.14</v>
      </c>
      <c r="E456">
        <f>VLOOKUP($A456,Price_Reference!$A$1:$C$1758,3,FALSE)</f>
        <v>64.62</v>
      </c>
      <c r="F456">
        <f>VLOOKUP($A456,Price_Reference!$A$1:$D$1758,4,FALSE)</f>
        <v>28.24</v>
      </c>
      <c r="G456">
        <f>VLOOKUP(I456,'[3]Historical Prices'!$M$141:$N$3512,2,FALSE)</f>
        <v>52.75</v>
      </c>
      <c r="H456">
        <f>VLOOKUP($A456,Price_Reference!$A$1:$E$1758,5,FALSE)</f>
        <v>12.55</v>
      </c>
      <c r="I456" s="2" t="str">
        <f t="shared" si="14"/>
        <v>01/06/2023</v>
      </c>
    </row>
    <row r="457" spans="1:9" x14ac:dyDescent="0.25">
      <c r="A457" s="2">
        <f t="shared" si="15"/>
        <v>44935</v>
      </c>
      <c r="B457">
        <f>VLOOKUP(I457,'[3]Historical Prices'!$E$545:$F$3512,2,FALSE)</f>
        <v>33.75</v>
      </c>
      <c r="C457">
        <f>VLOOKUP(I457,'[3]Historical Prices'!$I$186:$J$3512,2,FALSE)</f>
        <v>74.75</v>
      </c>
      <c r="D457">
        <f>VLOOKUP($A457,Price_Reference!$A$1:$C$1758,2,FALSE)</f>
        <v>79.14</v>
      </c>
      <c r="E457">
        <f>VLOOKUP($A457,Price_Reference!$A$1:$C$1758,3,FALSE)</f>
        <v>66.180000000000007</v>
      </c>
      <c r="F457">
        <f>VLOOKUP($A457,Price_Reference!$A$1:$D$1758,4,FALSE)</f>
        <v>28.62</v>
      </c>
      <c r="G457">
        <f>VLOOKUP(I457,'[3]Historical Prices'!$M$141:$N$3512,2,FALSE)</f>
        <v>52.75</v>
      </c>
      <c r="H457">
        <f>VLOOKUP($A457,Price_Reference!$A$1:$E$1758,5,FALSE)</f>
        <v>12.4</v>
      </c>
      <c r="I457" s="2" t="str">
        <f t="shared" si="14"/>
        <v>01/09/2023</v>
      </c>
    </row>
    <row r="458" spans="1:9" x14ac:dyDescent="0.25">
      <c r="A458" s="2">
        <f t="shared" si="15"/>
        <v>44936</v>
      </c>
      <c r="B458">
        <f>VLOOKUP(I458,'[3]Historical Prices'!$E$545:$F$3512,2,FALSE)</f>
        <v>34.5</v>
      </c>
      <c r="C458">
        <f>VLOOKUP(I458,'[3]Historical Prices'!$I$186:$J$3512,2,FALSE)</f>
        <v>72.75</v>
      </c>
      <c r="D458">
        <f>VLOOKUP($A458,Price_Reference!$A$1:$C$1758,2,FALSE)</f>
        <v>78.150000000000006</v>
      </c>
      <c r="E458">
        <f>VLOOKUP($A458,Price_Reference!$A$1:$C$1758,3,FALSE)</f>
        <v>65.099999999999994</v>
      </c>
      <c r="F458">
        <f>VLOOKUP($A458,Price_Reference!$A$1:$D$1758,4,FALSE)</f>
        <v>28.5</v>
      </c>
      <c r="G458">
        <f>VLOOKUP(I458,'[3]Historical Prices'!$M$141:$N$3512,2,FALSE)</f>
        <v>54.5</v>
      </c>
      <c r="H458">
        <f>VLOOKUP($A458,Price_Reference!$A$1:$E$1758,5,FALSE)</f>
        <v>12.35</v>
      </c>
      <c r="I458" s="2" t="str">
        <f t="shared" si="14"/>
        <v>01/10/2023</v>
      </c>
    </row>
    <row r="459" spans="1:9" x14ac:dyDescent="0.25">
      <c r="A459" s="2">
        <f t="shared" si="15"/>
        <v>44937</v>
      </c>
      <c r="B459">
        <f>VLOOKUP(I459,'[3]Historical Prices'!$E$545:$F$3512,2,FALSE)</f>
        <v>34.5</v>
      </c>
      <c r="C459">
        <f>VLOOKUP(I459,'[3]Historical Prices'!$I$186:$J$3512,2,FALSE)</f>
        <v>72.75</v>
      </c>
      <c r="D459">
        <f>VLOOKUP($A459,Price_Reference!$A$1:$C$1758,2,FALSE)</f>
        <v>76.56</v>
      </c>
      <c r="E459">
        <f>VLOOKUP($A459,Price_Reference!$A$1:$C$1758,3,FALSE)</f>
        <v>63.65</v>
      </c>
      <c r="F459">
        <f>VLOOKUP($A459,Price_Reference!$A$1:$D$1758,4,FALSE)</f>
        <v>28.6</v>
      </c>
      <c r="G459">
        <f>VLOOKUP(I459,'[3]Historical Prices'!$M$141:$N$3512,2,FALSE)</f>
        <v>54.75</v>
      </c>
      <c r="H459">
        <f>VLOOKUP($A459,Price_Reference!$A$1:$E$1758,5,FALSE)</f>
        <v>12.59</v>
      </c>
      <c r="I459" s="2" t="str">
        <f t="shared" si="14"/>
        <v>01/11/2023</v>
      </c>
    </row>
    <row r="460" spans="1:9" x14ac:dyDescent="0.25">
      <c r="A460" s="2">
        <f t="shared" si="15"/>
        <v>44938</v>
      </c>
      <c r="B460">
        <f>VLOOKUP(I460,'[3]Historical Prices'!$E$545:$F$3512,2,FALSE)</f>
        <v>35</v>
      </c>
      <c r="C460">
        <f>VLOOKUP(I460,'[3]Historical Prices'!$I$186:$J$3512,2,FALSE)</f>
        <v>73</v>
      </c>
      <c r="D460">
        <f>VLOOKUP($A460,Price_Reference!$A$1:$C$1758,2,FALSE)</f>
        <v>77.81</v>
      </c>
      <c r="E460">
        <f>VLOOKUP($A460,Price_Reference!$A$1:$C$1758,3,FALSE)</f>
        <v>64.319999999999993</v>
      </c>
      <c r="F460">
        <f>VLOOKUP($A460,Price_Reference!$A$1:$D$1758,4,FALSE)</f>
        <v>28.87</v>
      </c>
      <c r="G460">
        <f>VLOOKUP(I460,'[3]Historical Prices'!$M$141:$N$3512,2,FALSE)</f>
        <v>55.5</v>
      </c>
      <c r="H460">
        <f>VLOOKUP($A460,Price_Reference!$A$1:$E$1758,5,FALSE)</f>
        <v>12.9</v>
      </c>
      <c r="I460" s="2" t="str">
        <f t="shared" si="14"/>
        <v>01/12/2023</v>
      </c>
    </row>
    <row r="461" spans="1:9" x14ac:dyDescent="0.25">
      <c r="A461" s="2">
        <f t="shared" si="15"/>
        <v>44939</v>
      </c>
      <c r="B461">
        <f>VLOOKUP(I461,'[3]Historical Prices'!$E$545:$F$3512,2,FALSE)</f>
        <v>35.5</v>
      </c>
      <c r="C461">
        <f>VLOOKUP(I461,'[3]Historical Prices'!$I$186:$J$3512,2,FALSE)</f>
        <v>73.25</v>
      </c>
      <c r="D461">
        <f>VLOOKUP($A461,Price_Reference!$A$1:$C$1758,2,FALSE)</f>
        <v>77.439989999999995</v>
      </c>
      <c r="E461">
        <f>VLOOKUP($A461,Price_Reference!$A$1:$C$1758,3,FALSE)</f>
        <v>64.11</v>
      </c>
      <c r="F461">
        <f>VLOOKUP($A461,Price_Reference!$A$1:$D$1758,4,FALSE)</f>
        <v>28.98</v>
      </c>
      <c r="G461">
        <f>VLOOKUP(I461,'[3]Historical Prices'!$M$141:$N$3512,2,FALSE)</f>
        <v>54.75</v>
      </c>
      <c r="H461">
        <f>VLOOKUP($A461,Price_Reference!$A$1:$E$1758,5,FALSE)</f>
        <v>12.99</v>
      </c>
      <c r="I461" s="2" t="str">
        <f t="shared" si="14"/>
        <v>01/13/2023</v>
      </c>
    </row>
    <row r="462" spans="1:9" x14ac:dyDescent="0.25">
      <c r="A462" s="2">
        <f t="shared" si="15"/>
        <v>44942</v>
      </c>
      <c r="B462">
        <f>VLOOKUP(I462,'[3]Historical Prices'!$E$545:$F$3512,2,FALSE)</f>
        <v>35.5</v>
      </c>
      <c r="C462">
        <f>VLOOKUP(I462,'[3]Historical Prices'!$I$186:$J$3512,2,FALSE)</f>
        <v>73.25</v>
      </c>
      <c r="D462">
        <f>VLOOKUP($A462,Price_Reference!$A$1:$C$1758,2,FALSE)</f>
        <v>75.17</v>
      </c>
      <c r="E462">
        <f>VLOOKUP($A462,Price_Reference!$A$1:$C$1758,3,FALSE)</f>
        <v>62.66</v>
      </c>
      <c r="F462">
        <f>VLOOKUP($A462,Price_Reference!$A$1:$D$1758,4,FALSE)</f>
        <v>28.98</v>
      </c>
      <c r="G462">
        <f>VLOOKUP(I462,'[3]Historical Prices'!$M$141:$N$3512,2,FALSE)</f>
        <v>53.43</v>
      </c>
      <c r="H462">
        <f>VLOOKUP($A462,Price_Reference!$A$1:$E$1758,5,FALSE)</f>
        <v>12.99</v>
      </c>
      <c r="I462" s="2" t="str">
        <f t="shared" si="14"/>
        <v>01/16/2023</v>
      </c>
    </row>
    <row r="463" spans="1:9" x14ac:dyDescent="0.25">
      <c r="A463" s="2">
        <f t="shared" si="15"/>
        <v>44943</v>
      </c>
      <c r="B463">
        <f>VLOOKUP(I463,'[3]Historical Prices'!$E$545:$F$3512,2,FALSE)</f>
        <v>35.5</v>
      </c>
      <c r="C463">
        <f>VLOOKUP(I463,'[3]Historical Prices'!$I$186:$J$3512,2,FALSE)</f>
        <v>73.5</v>
      </c>
      <c r="D463">
        <f>VLOOKUP($A463,Price_Reference!$A$1:$C$1758,2,FALSE)</f>
        <v>77.16</v>
      </c>
      <c r="E463">
        <f>VLOOKUP($A463,Price_Reference!$A$1:$C$1758,3,FALSE)</f>
        <v>63.88</v>
      </c>
      <c r="F463">
        <f>VLOOKUP($A463,Price_Reference!$A$1:$D$1758,4,FALSE)</f>
        <v>29.27</v>
      </c>
      <c r="G463">
        <f>VLOOKUP(I463,'[3]Historical Prices'!$M$141:$N$3512,2,FALSE)</f>
        <v>52.13</v>
      </c>
      <c r="H463">
        <f>VLOOKUP($A463,Price_Reference!$A$1:$E$1758,5,FALSE)</f>
        <v>13.15</v>
      </c>
      <c r="I463" s="2" t="str">
        <f t="shared" si="14"/>
        <v>01/17/2023</v>
      </c>
    </row>
    <row r="464" spans="1:9" x14ac:dyDescent="0.25">
      <c r="A464" s="2">
        <f t="shared" si="15"/>
        <v>44944</v>
      </c>
      <c r="B464">
        <f>VLOOKUP(I464,'[3]Historical Prices'!$E$545:$F$3512,2,FALSE)</f>
        <v>35.5</v>
      </c>
      <c r="C464">
        <f>VLOOKUP(I464,'[3]Historical Prices'!$I$186:$J$3512,2,FALSE)</f>
        <v>73.5</v>
      </c>
      <c r="D464">
        <f>VLOOKUP($A464,Price_Reference!$A$1:$C$1758,2,FALSE)</f>
        <v>80.86</v>
      </c>
      <c r="E464">
        <f>VLOOKUP($A464,Price_Reference!$A$1:$C$1758,3,FALSE)</f>
        <v>66.11</v>
      </c>
      <c r="F464">
        <f>VLOOKUP($A464,Price_Reference!$A$1:$D$1758,4,FALSE)</f>
        <v>29.07</v>
      </c>
      <c r="G464">
        <f>VLOOKUP(I464,'[3]Historical Prices'!$M$141:$N$3512,2,FALSE)</f>
        <v>50.94</v>
      </c>
      <c r="H464">
        <f>VLOOKUP($A464,Price_Reference!$A$1:$E$1758,5,FALSE)</f>
        <v>13.08</v>
      </c>
      <c r="I464" s="2" t="str">
        <f t="shared" si="14"/>
        <v>01/18/2023</v>
      </c>
    </row>
    <row r="465" spans="1:9" x14ac:dyDescent="0.25">
      <c r="A465" s="2">
        <f t="shared" si="15"/>
        <v>44945</v>
      </c>
      <c r="B465">
        <f>VLOOKUP(I465,'[3]Historical Prices'!$E$545:$F$3512,2,FALSE)</f>
        <v>35.6</v>
      </c>
      <c r="C465">
        <f>VLOOKUP(I465,'[3]Historical Prices'!$I$186:$J$3512,2,FALSE)</f>
        <v>73.75</v>
      </c>
      <c r="D465">
        <f>VLOOKUP($A465,Price_Reference!$A$1:$C$1758,2,FALSE)</f>
        <v>81.47</v>
      </c>
      <c r="E465">
        <f>VLOOKUP($A465,Price_Reference!$A$1:$C$1758,3,FALSE)</f>
        <v>65.87</v>
      </c>
      <c r="F465">
        <f>VLOOKUP($A465,Price_Reference!$A$1:$D$1758,4,FALSE)</f>
        <v>29.07</v>
      </c>
      <c r="G465">
        <f>VLOOKUP(I465,'[3]Historical Prices'!$M$141:$N$3512,2,FALSE)</f>
        <v>50.83</v>
      </c>
      <c r="H465">
        <f>VLOOKUP($A465,Price_Reference!$A$1:$E$1758,5,FALSE)</f>
        <v>12.79</v>
      </c>
      <c r="I465" s="2" t="str">
        <f t="shared" si="14"/>
        <v>01/19/2023</v>
      </c>
    </row>
    <row r="466" spans="1:9" x14ac:dyDescent="0.25">
      <c r="A466" s="2">
        <f t="shared" si="15"/>
        <v>44946</v>
      </c>
      <c r="B466">
        <f>VLOOKUP(I466,'[3]Historical Prices'!$E$545:$F$3512,2,FALSE)</f>
        <v>38.950000000000003</v>
      </c>
      <c r="C466">
        <f>VLOOKUP(I466,'[3]Historical Prices'!$I$186:$J$3512,2,FALSE)</f>
        <v>73.5</v>
      </c>
      <c r="D466">
        <f>VLOOKUP($A466,Price_Reference!$A$1:$C$1758,2,FALSE)</f>
        <v>82.62</v>
      </c>
      <c r="E466">
        <f>VLOOKUP($A466,Price_Reference!$A$1:$C$1758,3,FALSE)</f>
        <v>65.209999999999994</v>
      </c>
      <c r="F466">
        <f>VLOOKUP($A466,Price_Reference!$A$1:$D$1758,4,FALSE)</f>
        <v>29.05</v>
      </c>
      <c r="G466">
        <f>VLOOKUP(I466,'[3]Historical Prices'!$M$141:$N$3512,2,FALSE)</f>
        <v>50.88</v>
      </c>
      <c r="H466">
        <f>VLOOKUP($A466,Price_Reference!$A$1:$E$1758,5,FALSE)</f>
        <v>12.64</v>
      </c>
      <c r="I466" s="2" t="str">
        <f t="shared" si="14"/>
        <v>01/20/2023</v>
      </c>
    </row>
    <row r="467" spans="1:9" x14ac:dyDescent="0.25">
      <c r="A467" s="2">
        <f t="shared" si="15"/>
        <v>44949</v>
      </c>
      <c r="B467">
        <f>VLOOKUP(I467,'[3]Historical Prices'!$E$545:$F$3512,2,FALSE)</f>
        <v>38.950000000000003</v>
      </c>
      <c r="C467">
        <f>VLOOKUP(I467,'[3]Historical Prices'!$I$186:$J$3512,2,FALSE)</f>
        <v>73</v>
      </c>
      <c r="D467">
        <f>VLOOKUP($A467,Price_Reference!$A$1:$C$1758,2,FALSE)</f>
        <v>82.7</v>
      </c>
      <c r="E467">
        <f>VLOOKUP($A467,Price_Reference!$A$1:$C$1758,3,FALSE)</f>
        <v>64.180000000000007</v>
      </c>
      <c r="F467">
        <f>VLOOKUP($A467,Price_Reference!$A$1:$D$1758,4,FALSE)</f>
        <v>28.92</v>
      </c>
      <c r="G467">
        <f>VLOOKUP(I467,'[3]Historical Prices'!$M$141:$N$3512,2,FALSE)</f>
        <v>50.75</v>
      </c>
      <c r="H467">
        <f>VLOOKUP($A467,Price_Reference!$A$1:$E$1758,5,FALSE)</f>
        <v>12.6</v>
      </c>
      <c r="I467" s="2" t="str">
        <f t="shared" si="14"/>
        <v>01/23/2023</v>
      </c>
    </row>
    <row r="468" spans="1:9" x14ac:dyDescent="0.25">
      <c r="A468" s="2">
        <f t="shared" si="15"/>
        <v>44950</v>
      </c>
      <c r="B468">
        <f>VLOOKUP(I468,'[3]Historical Prices'!$E$545:$F$3512,2,FALSE)</f>
        <v>38.5</v>
      </c>
      <c r="C468">
        <f>VLOOKUP(I468,'[3]Historical Prices'!$I$186:$J$3512,2,FALSE)</f>
        <v>72.75</v>
      </c>
      <c r="D468">
        <f>VLOOKUP($A468,Price_Reference!$A$1:$C$1758,2,FALSE)</f>
        <v>79.23</v>
      </c>
      <c r="E468">
        <f>VLOOKUP($A468,Price_Reference!$A$1:$C$1758,3,FALSE)</f>
        <v>62.65</v>
      </c>
      <c r="F468">
        <f>VLOOKUP($A468,Price_Reference!$A$1:$D$1758,4,FALSE)</f>
        <v>28.61</v>
      </c>
      <c r="G468">
        <f>VLOOKUP(I468,'[3]Historical Prices'!$M$141:$N$3512,2,FALSE)</f>
        <v>50.88</v>
      </c>
      <c r="H468">
        <f>VLOOKUP($A468,Price_Reference!$A$1:$E$1758,5,FALSE)</f>
        <v>12.66</v>
      </c>
      <c r="I468" s="2" t="str">
        <f t="shared" si="14"/>
        <v>01/24/2023</v>
      </c>
    </row>
    <row r="469" spans="1:9" x14ac:dyDescent="0.25">
      <c r="A469" s="2">
        <f t="shared" si="15"/>
        <v>44951</v>
      </c>
      <c r="B469">
        <f>VLOOKUP(I469,'[3]Historical Prices'!$E$545:$F$3512,2,FALSE)</f>
        <v>38.5</v>
      </c>
      <c r="C469">
        <f>VLOOKUP(I469,'[3]Historical Prices'!$I$186:$J$3512,2,FALSE)</f>
        <v>72.5</v>
      </c>
      <c r="D469">
        <f>VLOOKUP($A469,Price_Reference!$A$1:$C$1758,2,FALSE)</f>
        <v>81.77</v>
      </c>
      <c r="E469">
        <f>VLOOKUP($A469,Price_Reference!$A$1:$C$1758,3,FALSE)</f>
        <v>64.27</v>
      </c>
      <c r="F469">
        <f>VLOOKUP($A469,Price_Reference!$A$1:$D$1758,4,FALSE)</f>
        <v>28.32</v>
      </c>
      <c r="G469">
        <f>VLOOKUP(I469,'[3]Historical Prices'!$M$141:$N$3512,2,FALSE)</f>
        <v>51.13</v>
      </c>
      <c r="H469">
        <f>VLOOKUP($A469,Price_Reference!$A$1:$E$1758,5,FALSE)</f>
        <v>12.63</v>
      </c>
      <c r="I469" s="2" t="str">
        <f t="shared" si="14"/>
        <v>01/25/2023</v>
      </c>
    </row>
    <row r="470" spans="1:9" x14ac:dyDescent="0.25">
      <c r="A470" s="2">
        <f t="shared" si="15"/>
        <v>44952</v>
      </c>
      <c r="B470">
        <f>VLOOKUP(I470,'[3]Historical Prices'!$E$545:$F$3512,2,FALSE)</f>
        <v>38.5</v>
      </c>
      <c r="C470">
        <f>VLOOKUP(I470,'[3]Historical Prices'!$I$186:$J$3512,2,FALSE)</f>
        <v>72.5</v>
      </c>
      <c r="D470">
        <f>VLOOKUP($A470,Price_Reference!$A$1:$C$1758,2,FALSE)</f>
        <v>86.79</v>
      </c>
      <c r="E470">
        <f>VLOOKUP($A470,Price_Reference!$A$1:$C$1758,3,FALSE)</f>
        <v>69.42</v>
      </c>
      <c r="F470">
        <f>VLOOKUP($A470,Price_Reference!$A$1:$D$1758,4,FALSE)</f>
        <v>28.38</v>
      </c>
      <c r="G470">
        <f>VLOOKUP(I470,'[3]Historical Prices'!$M$141:$N$3512,2,FALSE)</f>
        <v>51.25</v>
      </c>
      <c r="H470">
        <f>VLOOKUP($A470,Price_Reference!$A$1:$E$1758,5,FALSE)</f>
        <v>12.62</v>
      </c>
      <c r="I470" s="2" t="str">
        <f t="shared" si="14"/>
        <v>01/26/2023</v>
      </c>
    </row>
    <row r="471" spans="1:9" x14ac:dyDescent="0.25">
      <c r="A471" s="2">
        <f t="shared" si="15"/>
        <v>44953</v>
      </c>
      <c r="B471">
        <f>VLOOKUP(I471,'[3]Historical Prices'!$E$545:$F$3512,2,FALSE)</f>
        <v>38.5</v>
      </c>
      <c r="C471">
        <f>VLOOKUP(I471,'[3]Historical Prices'!$I$186:$J$3512,2,FALSE)</f>
        <v>72.5</v>
      </c>
      <c r="D471">
        <f>VLOOKUP($A471,Price_Reference!$A$1:$C$1758,2,FALSE)</f>
        <v>86.509990000000002</v>
      </c>
      <c r="E471">
        <f>VLOOKUP($A471,Price_Reference!$A$1:$C$1758,3,FALSE)</f>
        <v>70.430000000000007</v>
      </c>
      <c r="F471">
        <f>VLOOKUP($A471,Price_Reference!$A$1:$D$1758,4,FALSE)</f>
        <v>28.52</v>
      </c>
      <c r="G471">
        <f>VLOOKUP(I471,'[3]Historical Prices'!$M$141:$N$3512,2,FALSE)</f>
        <v>51</v>
      </c>
      <c r="H471">
        <f>VLOOKUP($A471,Price_Reference!$A$1:$E$1758,5,FALSE)</f>
        <v>12.7</v>
      </c>
      <c r="I471" s="2" t="str">
        <f t="shared" si="14"/>
        <v>01/27/2023</v>
      </c>
    </row>
    <row r="472" spans="1:9" x14ac:dyDescent="0.25">
      <c r="A472" s="2">
        <f t="shared" si="15"/>
        <v>44956</v>
      </c>
      <c r="B472">
        <f>VLOOKUP(I472,'[3]Historical Prices'!$E$545:$F$3512,2,FALSE)</f>
        <v>38.5</v>
      </c>
      <c r="C472">
        <f>VLOOKUP(I472,'[3]Historical Prices'!$I$186:$J$3512,2,FALSE)</f>
        <v>72.5</v>
      </c>
      <c r="D472">
        <f>VLOOKUP($A472,Price_Reference!$A$1:$C$1758,2,FALSE)</f>
        <v>86.91</v>
      </c>
      <c r="E472">
        <f>VLOOKUP($A472,Price_Reference!$A$1:$C$1758,3,FALSE)</f>
        <v>71.069999999999993</v>
      </c>
      <c r="F472">
        <f>VLOOKUP($A472,Price_Reference!$A$1:$D$1758,4,FALSE)</f>
        <v>28.29</v>
      </c>
      <c r="G472">
        <f>VLOOKUP(I472,'[3]Historical Prices'!$M$141:$N$3512,2,FALSE)</f>
        <v>51.11</v>
      </c>
      <c r="H472">
        <f>VLOOKUP($A472,Price_Reference!$A$1:$E$1758,5,FALSE)</f>
        <v>12.78</v>
      </c>
      <c r="I472" s="2" t="str">
        <f t="shared" si="14"/>
        <v>01/30/2023</v>
      </c>
    </row>
    <row r="473" spans="1:9" x14ac:dyDescent="0.25">
      <c r="A473" s="2">
        <f t="shared" si="15"/>
        <v>44957</v>
      </c>
      <c r="B473">
        <f>VLOOKUP(I473,'[3]Historical Prices'!$E$545:$F$3512,2,FALSE)</f>
        <v>38.5</v>
      </c>
      <c r="C473">
        <f>VLOOKUP(I473,'[3]Historical Prices'!$I$186:$J$3512,2,FALSE)</f>
        <v>72</v>
      </c>
      <c r="D473">
        <f>VLOOKUP($A473,Price_Reference!$A$1:$C$1758,2,FALSE)</f>
        <v>90.25</v>
      </c>
      <c r="E473">
        <f>VLOOKUP($A473,Price_Reference!$A$1:$C$1758,3,FALSE)</f>
        <v>73.56</v>
      </c>
      <c r="F473">
        <f>VLOOKUP($A473,Price_Reference!$A$1:$D$1758,4,FALSE)</f>
        <v>28.1</v>
      </c>
      <c r="G473">
        <f>VLOOKUP(I473,'[3]Historical Prices'!$M$141:$N$3512,2,FALSE)</f>
        <v>50.17</v>
      </c>
      <c r="H473">
        <f>VLOOKUP($A473,Price_Reference!$A$1:$E$1758,5,FALSE)</f>
        <v>12.88</v>
      </c>
      <c r="I473" s="2" t="str">
        <f t="shared" si="14"/>
        <v>01/31/2023</v>
      </c>
    </row>
    <row r="474" spans="1:9" x14ac:dyDescent="0.25">
      <c r="A474" s="2">
        <f t="shared" si="15"/>
        <v>44958</v>
      </c>
      <c r="B474">
        <f>VLOOKUP(I474,'[3]Historical Prices'!$E$545:$F$3512,2,FALSE)</f>
        <v>38.5</v>
      </c>
      <c r="C474">
        <f>VLOOKUP(I474,'[3]Historical Prices'!$I$186:$J$3512,2,FALSE)</f>
        <v>72</v>
      </c>
      <c r="D474">
        <f>VLOOKUP($A474,Price_Reference!$A$1:$C$1758,2,FALSE)</f>
        <v>92.6</v>
      </c>
      <c r="E474">
        <f>VLOOKUP($A474,Price_Reference!$A$1:$C$1758,3,FALSE)</f>
        <v>75.900000000000006</v>
      </c>
      <c r="F474">
        <f>VLOOKUP($A474,Price_Reference!$A$1:$D$1758,4,FALSE)</f>
        <v>28.14</v>
      </c>
      <c r="G474">
        <f>VLOOKUP(I474,'[3]Historical Prices'!$M$141:$N$3512,2,FALSE)</f>
        <v>49.22</v>
      </c>
      <c r="H474">
        <f>H473</f>
        <v>12.88</v>
      </c>
      <c r="I474" s="2" t="str">
        <f t="shared" si="14"/>
        <v>02/01/2023</v>
      </c>
    </row>
    <row r="475" spans="1:9" x14ac:dyDescent="0.25">
      <c r="A475" s="2">
        <f t="shared" si="15"/>
        <v>44959</v>
      </c>
      <c r="B475">
        <f>VLOOKUP(I475,'[3]Historical Prices'!$E$545:$F$3512,2,FALSE)</f>
        <v>38.5</v>
      </c>
      <c r="C475">
        <f>VLOOKUP(I475,'[3]Historical Prices'!$I$186:$J$3512,2,FALSE)</f>
        <v>72.400000000000006</v>
      </c>
      <c r="D475">
        <f>VLOOKUP($A475,Price_Reference!$A$1:$C$1758,2,FALSE)</f>
        <v>90.189989999999995</v>
      </c>
      <c r="E475">
        <f>VLOOKUP($A475,Price_Reference!$A$1:$C$1758,3,FALSE)</f>
        <v>76.42</v>
      </c>
      <c r="F475">
        <f>VLOOKUP($A475,Price_Reference!$A$1:$D$1758,4,FALSE)</f>
        <v>28.58</v>
      </c>
      <c r="G475">
        <f>VLOOKUP(I475,'[3]Historical Prices'!$M$141:$N$3512,2,FALSE)</f>
        <v>48.88</v>
      </c>
      <c r="H475">
        <f>AVERAGE(H474,H476)</f>
        <v>12.905000000000001</v>
      </c>
      <c r="I475" s="2" t="str">
        <f t="shared" si="14"/>
        <v>02/02/2023</v>
      </c>
    </row>
    <row r="476" spans="1:9" x14ac:dyDescent="0.25">
      <c r="A476" s="2">
        <f t="shared" si="15"/>
        <v>44960</v>
      </c>
      <c r="B476">
        <f>VLOOKUP(I476,'[3]Historical Prices'!$E$545:$F$3512,2,FALSE)</f>
        <v>38.5</v>
      </c>
      <c r="C476">
        <f>VLOOKUP(I476,'[3]Historical Prices'!$I$186:$J$3512,2,FALSE)</f>
        <v>72.5</v>
      </c>
      <c r="D476">
        <f>VLOOKUP($A476,Price_Reference!$A$1:$C$1758,2,FALSE)</f>
        <v>90.439989999999995</v>
      </c>
      <c r="E476">
        <f>VLOOKUP($A476,Price_Reference!$A$1:$C$1758,3,FALSE)</f>
        <v>80.77</v>
      </c>
      <c r="F476">
        <f>VLOOKUP($A476,Price_Reference!$A$1:$D$1758,4,FALSE)</f>
        <v>28.74</v>
      </c>
      <c r="G476">
        <f>VLOOKUP(I476,'[3]Historical Prices'!$M$141:$N$3512,2,FALSE)</f>
        <v>48.67</v>
      </c>
      <c r="H476">
        <f>VLOOKUP($A476,Price_Reference!$A$1:$E$1758,5,FALSE)</f>
        <v>12.93</v>
      </c>
      <c r="I476" s="2" t="str">
        <f t="shared" si="14"/>
        <v>02/03/2023</v>
      </c>
    </row>
    <row r="477" spans="1:9" x14ac:dyDescent="0.25">
      <c r="A477" s="2">
        <f t="shared" si="15"/>
        <v>44963</v>
      </c>
      <c r="B477">
        <f>VLOOKUP(I477,'[3]Historical Prices'!$E$545:$F$3512,2,FALSE)</f>
        <v>37</v>
      </c>
      <c r="C477">
        <f>VLOOKUP(I477,'[3]Historical Prices'!$I$186:$J$3512,2,FALSE)</f>
        <v>72.67</v>
      </c>
      <c r="D477">
        <f>VLOOKUP($A477,Price_Reference!$A$1:$C$1758,2,FALSE)</f>
        <v>88.07</v>
      </c>
      <c r="E477">
        <f>VLOOKUP($A477,Price_Reference!$A$1:$C$1758,3,FALSE)</f>
        <v>77.599999999999994</v>
      </c>
      <c r="F477">
        <f>VLOOKUP($A477,Price_Reference!$A$1:$D$1758,4,FALSE)</f>
        <v>28.57</v>
      </c>
      <c r="G477">
        <f>VLOOKUP(I477,'[3]Historical Prices'!$M$141:$N$3512,2,FALSE)</f>
        <v>48.88</v>
      </c>
      <c r="H477">
        <f>VLOOKUP($A477,Price_Reference!$A$1:$E$1758,5,FALSE)</f>
        <v>13.05</v>
      </c>
      <c r="I477" s="2" t="str">
        <f t="shared" si="14"/>
        <v>02/06/2023</v>
      </c>
    </row>
    <row r="478" spans="1:9" x14ac:dyDescent="0.25">
      <c r="A478" s="2">
        <f t="shared" si="15"/>
        <v>44964</v>
      </c>
      <c r="B478">
        <f>VLOOKUP(I478,'[3]Historical Prices'!$E$545:$F$3512,2,FALSE)</f>
        <v>37</v>
      </c>
      <c r="C478">
        <f>VLOOKUP(I478,'[3]Historical Prices'!$I$186:$J$3512,2,FALSE)</f>
        <v>72.5</v>
      </c>
      <c r="D478">
        <f>VLOOKUP($A478,Price_Reference!$A$1:$C$1758,2,FALSE)</f>
        <v>87.54</v>
      </c>
      <c r="E478">
        <f>VLOOKUP($A478,Price_Reference!$A$1:$C$1758,3,FALSE)</f>
        <v>78.28</v>
      </c>
      <c r="F478">
        <f>VLOOKUP($A478,Price_Reference!$A$1:$D$1758,4,FALSE)</f>
        <v>28.42</v>
      </c>
      <c r="G478">
        <f>VLOOKUP(I478,'[3]Historical Prices'!$M$141:$N$3512,2,FALSE)</f>
        <v>49.45</v>
      </c>
      <c r="H478">
        <f>VLOOKUP($A478,Price_Reference!$A$1:$E$1758,5,FALSE)</f>
        <v>13.09</v>
      </c>
      <c r="I478" s="2" t="str">
        <f t="shared" si="14"/>
        <v>02/07/2023</v>
      </c>
    </row>
    <row r="479" spans="1:9" x14ac:dyDescent="0.25">
      <c r="A479" s="2">
        <f t="shared" si="15"/>
        <v>44965</v>
      </c>
      <c r="B479">
        <f>VLOOKUP(I479,'[3]Historical Prices'!$E$545:$F$3512,2,FALSE)</f>
        <v>36</v>
      </c>
      <c r="C479">
        <f>VLOOKUP(I479,'[3]Historical Prices'!$I$186:$J$3512,2,FALSE)</f>
        <v>72.25</v>
      </c>
      <c r="D479">
        <f>VLOOKUP($A479,Price_Reference!$A$1:$C$1758,2,FALSE)</f>
        <v>87.52</v>
      </c>
      <c r="E479">
        <f>VLOOKUP($A479,Price_Reference!$A$1:$C$1758,3,FALSE)</f>
        <v>78.73</v>
      </c>
      <c r="F479">
        <f>VLOOKUP($A479,Price_Reference!$A$1:$D$1758,4,FALSE)</f>
        <v>28.37</v>
      </c>
      <c r="G479">
        <f>VLOOKUP(I479,'[3]Historical Prices'!$M$141:$N$3512,2,FALSE)</f>
        <v>49</v>
      </c>
      <c r="H479">
        <f>VLOOKUP($A479,Price_Reference!$A$1:$E$1758,5,FALSE)</f>
        <v>13.03</v>
      </c>
      <c r="I479" s="2" t="str">
        <f t="shared" si="14"/>
        <v>02/08/2023</v>
      </c>
    </row>
    <row r="480" spans="1:9" x14ac:dyDescent="0.25">
      <c r="A480" s="2">
        <f t="shared" si="15"/>
        <v>44966</v>
      </c>
      <c r="B480">
        <f>VLOOKUP(I480,'[3]Historical Prices'!$E$545:$F$3512,2,FALSE)</f>
        <v>34.25</v>
      </c>
      <c r="C480">
        <f>VLOOKUP(I480,'[3]Historical Prices'!$I$186:$J$3512,2,FALSE)</f>
        <v>72.099999999999994</v>
      </c>
      <c r="D480">
        <f>VLOOKUP($A480,Price_Reference!$A$1:$C$1758,2,FALSE)</f>
        <v>88.22</v>
      </c>
      <c r="E480">
        <f>VLOOKUP($A480,Price_Reference!$A$1:$C$1758,3,FALSE)</f>
        <v>79.52</v>
      </c>
      <c r="F480">
        <f>VLOOKUP($A480,Price_Reference!$A$1:$D$1758,4,FALSE)</f>
        <v>28.21</v>
      </c>
      <c r="G480">
        <f>VLOOKUP(I480,'[3]Historical Prices'!$M$141:$N$3512,2,FALSE)</f>
        <v>49.25</v>
      </c>
      <c r="H480">
        <f>VLOOKUP($A480,Price_Reference!$A$1:$E$1758,5,FALSE)</f>
        <v>12.96</v>
      </c>
      <c r="I480" s="2" t="str">
        <f t="shared" si="14"/>
        <v>02/09/2023</v>
      </c>
    </row>
    <row r="481" spans="1:9" x14ac:dyDescent="0.25">
      <c r="A481" s="2">
        <f t="shared" si="15"/>
        <v>44967</v>
      </c>
      <c r="B481">
        <f>VLOOKUP(I481,'[3]Historical Prices'!$E$545:$F$3512,2,FALSE)</f>
        <v>34.25</v>
      </c>
      <c r="C481">
        <f>VLOOKUP(I481,'[3]Historical Prices'!$I$186:$J$3512,2,FALSE)</f>
        <v>72.3</v>
      </c>
      <c r="D481">
        <f>VLOOKUP($A481,Price_Reference!$A$1:$C$1758,2,FALSE)</f>
        <v>90.23</v>
      </c>
      <c r="E481">
        <f>VLOOKUP($A481,Price_Reference!$A$1:$C$1758,3,FALSE)</f>
        <v>80.61</v>
      </c>
      <c r="F481">
        <f>VLOOKUP($A481,Price_Reference!$A$1:$D$1758,4,FALSE)</f>
        <v>28.19</v>
      </c>
      <c r="G481">
        <f>VLOOKUP(I481,'[3]Historical Prices'!$M$141:$N$3512,2,FALSE)</f>
        <v>47.21</v>
      </c>
      <c r="H481">
        <f>VLOOKUP($A481,Price_Reference!$A$1:$E$1758,5,FALSE)</f>
        <v>12.72</v>
      </c>
      <c r="I481" s="2" t="str">
        <f t="shared" si="14"/>
        <v>02/10/2023</v>
      </c>
    </row>
    <row r="482" spans="1:9" x14ac:dyDescent="0.25">
      <c r="A482" s="2">
        <f t="shared" si="15"/>
        <v>44970</v>
      </c>
      <c r="B482">
        <f>VLOOKUP(I482,'[3]Historical Prices'!$E$545:$F$3512,2,FALSE)</f>
        <v>34.25</v>
      </c>
      <c r="C482">
        <f>VLOOKUP(I482,'[3]Historical Prices'!$I$186:$J$3512,2,FALSE)</f>
        <v>71.95</v>
      </c>
      <c r="D482">
        <f>VLOOKUP($A482,Price_Reference!$A$1:$C$1758,2,FALSE)</f>
        <v>89.43</v>
      </c>
      <c r="E482">
        <f>VLOOKUP($A482,Price_Reference!$A$1:$C$1758,3,FALSE)</f>
        <v>79.81</v>
      </c>
      <c r="F482">
        <f>VLOOKUP($A482,Price_Reference!$A$1:$D$1758,4,FALSE)</f>
        <v>28.22</v>
      </c>
      <c r="G482">
        <f>VLOOKUP(I482,'[3]Historical Prices'!$M$141:$N$3512,2,FALSE)</f>
        <v>47</v>
      </c>
      <c r="H482">
        <f>VLOOKUP($A482,Price_Reference!$A$1:$E$1758,5,FALSE)</f>
        <v>12.72</v>
      </c>
      <c r="I482" s="2" t="str">
        <f t="shared" si="14"/>
        <v>02/13/2023</v>
      </c>
    </row>
    <row r="483" spans="1:9" x14ac:dyDescent="0.25">
      <c r="A483" s="2">
        <f t="shared" si="15"/>
        <v>44971</v>
      </c>
      <c r="B483">
        <f>VLOOKUP(I483,'[3]Historical Prices'!$E$545:$F$3512,2,FALSE)</f>
        <v>35.75</v>
      </c>
      <c r="C483">
        <f>VLOOKUP(I483,'[3]Historical Prices'!$I$186:$J$3512,2,FALSE)</f>
        <v>71.900000000000006</v>
      </c>
      <c r="D483">
        <f>VLOOKUP($A483,Price_Reference!$A$1:$C$1758,2,FALSE)</f>
        <v>89.28</v>
      </c>
      <c r="E483">
        <f>VLOOKUP($A483,Price_Reference!$A$1:$C$1758,3,FALSE)</f>
        <v>78.759990000000002</v>
      </c>
      <c r="F483">
        <f>VLOOKUP($A483,Price_Reference!$A$1:$D$1758,4,FALSE)</f>
        <v>28.22</v>
      </c>
      <c r="G483">
        <f>VLOOKUP(I483,'[3]Historical Prices'!$M$141:$N$3512,2,FALSE)</f>
        <v>48</v>
      </c>
      <c r="H483">
        <f>VLOOKUP($A483,Price_Reference!$A$1:$E$1758,5,FALSE)</f>
        <v>12.7</v>
      </c>
      <c r="I483" s="2" t="str">
        <f t="shared" si="14"/>
        <v>02/14/2023</v>
      </c>
    </row>
    <row r="484" spans="1:9" x14ac:dyDescent="0.25">
      <c r="A484" s="2">
        <f t="shared" si="15"/>
        <v>44972</v>
      </c>
      <c r="B484">
        <f>VLOOKUP(I484,'[3]Historical Prices'!$E$545:$F$3512,2,FALSE)</f>
        <v>35.5</v>
      </c>
      <c r="C484">
        <f>VLOOKUP(I484,'[3]Historical Prices'!$I$186:$J$3512,2,FALSE)</f>
        <v>71.900000000000006</v>
      </c>
      <c r="D484">
        <f>VLOOKUP($A484,Price_Reference!$A$1:$C$1758,2,FALSE)</f>
        <v>91.5</v>
      </c>
      <c r="E484">
        <f>VLOOKUP($A484,Price_Reference!$A$1:$C$1758,3,FALSE)</f>
        <v>80.08</v>
      </c>
      <c r="F484">
        <f>VLOOKUP($A484,Price_Reference!$A$1:$D$1758,4,FALSE)</f>
        <v>28.11</v>
      </c>
      <c r="G484">
        <f>VLOOKUP(I484,'[3]Historical Prices'!$M$141:$N$3512,2,FALSE)</f>
        <v>44.33</v>
      </c>
      <c r="H484">
        <f>VLOOKUP($A484,Price_Reference!$A$1:$E$1758,5,FALSE)</f>
        <v>12.73</v>
      </c>
      <c r="I484" s="2" t="str">
        <f t="shared" si="14"/>
        <v>02/15/2023</v>
      </c>
    </row>
    <row r="485" spans="1:9" x14ac:dyDescent="0.25">
      <c r="A485" s="2">
        <f t="shared" si="15"/>
        <v>44973</v>
      </c>
      <c r="B485">
        <f>VLOOKUP(I485,'[3]Historical Prices'!$E$545:$F$3512,2,FALSE)</f>
        <v>36</v>
      </c>
      <c r="C485">
        <f>VLOOKUP(I485,'[3]Historical Prices'!$I$186:$J$3512,2,FALSE)</f>
        <v>70.45</v>
      </c>
      <c r="D485">
        <f>VLOOKUP($A485,Price_Reference!$A$1:$C$1758,2,FALSE)</f>
        <v>94.61</v>
      </c>
      <c r="E485">
        <f>VLOOKUP($A485,Price_Reference!$A$1:$C$1758,3,FALSE)</f>
        <v>80.25</v>
      </c>
      <c r="F485">
        <f>VLOOKUP($A485,Price_Reference!$A$1:$D$1758,4,FALSE)</f>
        <v>28.26</v>
      </c>
      <c r="G485">
        <f>VLOOKUP(I485,'[3]Historical Prices'!$M$141:$N$3512,2,FALSE)</f>
        <v>45</v>
      </c>
      <c r="H485">
        <f>VLOOKUP($A485,Price_Reference!$A$1:$E$1758,5,FALSE)</f>
        <v>12.73</v>
      </c>
      <c r="I485" s="2" t="str">
        <f t="shared" si="14"/>
        <v>02/16/2023</v>
      </c>
    </row>
    <row r="486" spans="1:9" x14ac:dyDescent="0.25">
      <c r="A486" s="2">
        <f t="shared" si="15"/>
        <v>44974</v>
      </c>
      <c r="B486">
        <f>VLOOKUP(I486,'[3]Historical Prices'!$E$545:$F$3512,2,FALSE)</f>
        <v>36</v>
      </c>
      <c r="C486">
        <f>VLOOKUP(I486,'[3]Historical Prices'!$I$186:$J$3512,2,FALSE)</f>
        <v>70.05</v>
      </c>
      <c r="D486">
        <f>VLOOKUP($A486,Price_Reference!$A$1:$C$1758,2,FALSE)</f>
        <v>93.34</v>
      </c>
      <c r="E486">
        <f>VLOOKUP($A486,Price_Reference!$A$1:$C$1758,3,FALSE)</f>
        <v>79.739999999999995</v>
      </c>
      <c r="F486">
        <f>VLOOKUP($A486,Price_Reference!$A$1:$D$1758,4,FALSE)</f>
        <v>28.28</v>
      </c>
      <c r="G486">
        <f>VLOOKUP(I486,'[3]Historical Prices'!$M$141:$N$3512,2,FALSE)</f>
        <v>40.590000000000003</v>
      </c>
      <c r="H486">
        <f>VLOOKUP($A486,Price_Reference!$A$1:$E$1758,5,FALSE)</f>
        <v>12.7</v>
      </c>
      <c r="I486" s="2" t="str">
        <f t="shared" si="14"/>
        <v>02/17/2023</v>
      </c>
    </row>
    <row r="487" spans="1:9" x14ac:dyDescent="0.25">
      <c r="A487" s="2">
        <f t="shared" si="15"/>
        <v>44977</v>
      </c>
      <c r="B487">
        <f>VLOOKUP(I487,'[3]Historical Prices'!$E$545:$F$3512,2,FALSE)</f>
        <v>36.25</v>
      </c>
      <c r="C487">
        <f>VLOOKUP(I487,'[3]Historical Prices'!$I$186:$J$3512,2,FALSE)</f>
        <v>69.92</v>
      </c>
      <c r="D487">
        <f>VLOOKUP($A487,Price_Reference!$A$1:$C$1758,2,FALSE)</f>
        <v>95.36</v>
      </c>
      <c r="E487">
        <f>VLOOKUP($A487,Price_Reference!$A$1:$C$1758,3,FALSE)</f>
        <v>81.25</v>
      </c>
      <c r="F487">
        <f>VLOOKUP($A487,Price_Reference!$A$1:$D$1758,4,FALSE)</f>
        <v>28.28</v>
      </c>
      <c r="G487">
        <f>VLOOKUP(I487,'[3]Historical Prices'!$M$141:$N$3512,2,FALSE)</f>
        <v>43</v>
      </c>
      <c r="H487">
        <f>VLOOKUP($A487,Price_Reference!$A$1:$E$1758,5,FALSE)</f>
        <v>12.7</v>
      </c>
      <c r="I487" s="2" t="str">
        <f t="shared" si="14"/>
        <v>02/20/2023</v>
      </c>
    </row>
    <row r="488" spans="1:9" x14ac:dyDescent="0.25">
      <c r="A488" s="2">
        <f t="shared" si="15"/>
        <v>44978</v>
      </c>
      <c r="B488">
        <f>VLOOKUP(I488,'[3]Historical Prices'!$E$545:$F$3512,2,FALSE)</f>
        <v>36.5</v>
      </c>
      <c r="C488">
        <f>VLOOKUP(I488,'[3]Historical Prices'!$I$186:$J$3512,2,FALSE)</f>
        <v>69</v>
      </c>
      <c r="D488">
        <f>VLOOKUP($A488,Price_Reference!$A$1:$C$1758,2,FALSE)</f>
        <v>97.28</v>
      </c>
      <c r="E488">
        <f>VLOOKUP($A488,Price_Reference!$A$1:$C$1758,3,FALSE)</f>
        <v>82.11</v>
      </c>
      <c r="F488">
        <f>VLOOKUP($A488,Price_Reference!$A$1:$D$1758,4,FALSE)</f>
        <v>28.16</v>
      </c>
      <c r="G488">
        <f>VLOOKUP(I488,'[3]Historical Prices'!$M$141:$N$3512,2,FALSE)</f>
        <v>42.38</v>
      </c>
      <c r="H488">
        <f>VLOOKUP($A488,Price_Reference!$A$1:$E$1758,5,FALSE)</f>
        <v>12.64</v>
      </c>
      <c r="I488" s="2" t="str">
        <f t="shared" si="14"/>
        <v>02/21/2023</v>
      </c>
    </row>
    <row r="489" spans="1:9" x14ac:dyDescent="0.25">
      <c r="A489" s="2">
        <f t="shared" si="15"/>
        <v>44979</v>
      </c>
      <c r="B489">
        <f>VLOOKUP(I489,'[3]Historical Prices'!$E$545:$F$3512,2,FALSE)</f>
        <v>35.75</v>
      </c>
      <c r="C489">
        <f>VLOOKUP(I489,'[3]Historical Prices'!$I$186:$J$3512,2,FALSE)</f>
        <v>68.5</v>
      </c>
      <c r="D489">
        <f>VLOOKUP($A489,Price_Reference!$A$1:$C$1758,2,FALSE)</f>
        <v>93.77</v>
      </c>
      <c r="E489">
        <f>VLOOKUP($A489,Price_Reference!$A$1:$C$1758,3,FALSE)</f>
        <v>78.959999999999994</v>
      </c>
      <c r="F489">
        <f>VLOOKUP($A489,Price_Reference!$A$1:$D$1758,4,FALSE)</f>
        <v>28.05</v>
      </c>
      <c r="G489">
        <f>VLOOKUP(I489,'[3]Historical Prices'!$M$141:$N$3512,2,FALSE)</f>
        <v>42.5</v>
      </c>
      <c r="H489">
        <f>VLOOKUP($A489,Price_Reference!$A$1:$E$1758,5,FALSE)</f>
        <v>12.66</v>
      </c>
      <c r="I489" s="2" t="str">
        <f t="shared" si="14"/>
        <v>02/22/2023</v>
      </c>
    </row>
    <row r="490" spans="1:9" x14ac:dyDescent="0.25">
      <c r="A490" s="2">
        <f t="shared" si="15"/>
        <v>44980</v>
      </c>
      <c r="B490">
        <f>VLOOKUP(I490,'[3]Historical Prices'!$E$545:$F$3512,2,FALSE)</f>
        <v>35.75</v>
      </c>
      <c r="C490">
        <f>VLOOKUP(I490,'[3]Historical Prices'!$I$186:$J$3512,2,FALSE)</f>
        <v>67</v>
      </c>
      <c r="D490">
        <f>VLOOKUP($A490,Price_Reference!$A$1:$C$1758,2,FALSE)</f>
        <v>94.53</v>
      </c>
      <c r="E490">
        <f>VLOOKUP($A490,Price_Reference!$A$1:$C$1758,3,FALSE)</f>
        <v>79.259990000000002</v>
      </c>
      <c r="F490">
        <f>VLOOKUP($A490,Price_Reference!$A$1:$D$1758,4,FALSE)</f>
        <v>28.5</v>
      </c>
      <c r="G490">
        <f>VLOOKUP(I490,'[3]Historical Prices'!$M$141:$N$3512,2,FALSE)</f>
        <v>41.63</v>
      </c>
      <c r="H490">
        <f>VLOOKUP($A490,Price_Reference!$A$1:$E$1758,5,FALSE)</f>
        <v>12.65</v>
      </c>
      <c r="I490" s="2" t="str">
        <f t="shared" si="14"/>
        <v>02/23/2023</v>
      </c>
    </row>
    <row r="491" spans="1:9" x14ac:dyDescent="0.25">
      <c r="A491" s="2">
        <f t="shared" si="15"/>
        <v>44981</v>
      </c>
      <c r="B491">
        <f>VLOOKUP(I491,'[3]Historical Prices'!$E$545:$F$3512,2,FALSE)</f>
        <v>35.75</v>
      </c>
      <c r="C491">
        <f>VLOOKUP(I491,'[3]Historical Prices'!$I$186:$J$3512,2,FALSE)</f>
        <v>68</v>
      </c>
      <c r="D491">
        <f>VLOOKUP($A491,Price_Reference!$A$1:$C$1758,2,FALSE)</f>
        <v>94.31</v>
      </c>
      <c r="E491">
        <f>VLOOKUP($A491,Price_Reference!$A$1:$C$1758,3,FALSE)</f>
        <v>80.11</v>
      </c>
      <c r="F491">
        <f>VLOOKUP($A491,Price_Reference!$A$1:$D$1758,4,FALSE)</f>
        <v>28.54</v>
      </c>
      <c r="G491">
        <f>VLOOKUP(I491,'[3]Historical Prices'!$M$141:$N$3512,2,FALSE)</f>
        <v>42.38</v>
      </c>
      <c r="H491">
        <f>VLOOKUP($A491,Price_Reference!$A$1:$E$1758,5,FALSE)</f>
        <v>12.68</v>
      </c>
      <c r="I491" s="2" t="str">
        <f t="shared" si="14"/>
        <v>02/24/2023</v>
      </c>
    </row>
    <row r="492" spans="1:9" x14ac:dyDescent="0.25">
      <c r="A492" s="2">
        <f t="shared" si="15"/>
        <v>44984</v>
      </c>
      <c r="B492">
        <f>VLOOKUP(I492,'[3]Historical Prices'!$E$545:$F$3512,2,FALSE)</f>
        <v>35.75</v>
      </c>
      <c r="C492">
        <f>VLOOKUP(I492,'[3]Historical Prices'!$I$186:$J$3512,2,FALSE)</f>
        <v>68</v>
      </c>
      <c r="D492">
        <f>VLOOKUP($A492,Price_Reference!$A$1:$C$1758,2,FALSE)</f>
        <v>97.05</v>
      </c>
      <c r="E492">
        <f>VLOOKUP($A492,Price_Reference!$A$1:$C$1758,3,FALSE)</f>
        <v>81.78</v>
      </c>
      <c r="F492">
        <f>VLOOKUP($A492,Price_Reference!$A$1:$D$1758,4,FALSE)</f>
        <v>28.75</v>
      </c>
      <c r="G492">
        <f>VLOOKUP(I492,'[3]Historical Prices'!$M$141:$N$3512,2,FALSE)</f>
        <v>42.43</v>
      </c>
      <c r="H492">
        <f>VLOOKUP($A492,Price_Reference!$A$1:$E$1758,5,FALSE)</f>
        <v>12.72</v>
      </c>
      <c r="I492" s="2" t="str">
        <f t="shared" si="14"/>
        <v>02/27/2023</v>
      </c>
    </row>
    <row r="493" spans="1:9" x14ac:dyDescent="0.25">
      <c r="A493" s="2">
        <f t="shared" si="15"/>
        <v>44985</v>
      </c>
      <c r="B493">
        <f>VLOOKUP(I493,'[3]Historical Prices'!$E$545:$F$3512,2,FALSE)</f>
        <v>35.75</v>
      </c>
      <c r="C493">
        <f>VLOOKUP(I493,'[3]Historical Prices'!$I$186:$J$3512,2,FALSE)</f>
        <v>67</v>
      </c>
      <c r="D493">
        <f>VLOOKUP($A493,Price_Reference!$A$1:$C$1758,2,FALSE)</f>
        <v>96.579989999999995</v>
      </c>
      <c r="E493">
        <f>VLOOKUP($A493,Price_Reference!$A$1:$C$1758,3,FALSE)</f>
        <v>81.22</v>
      </c>
      <c r="F493">
        <f>VLOOKUP($A493,Price_Reference!$A$1:$D$1758,4,FALSE)</f>
        <v>28.78</v>
      </c>
      <c r="G493">
        <f>VLOOKUP(I493,'[3]Historical Prices'!$M$141:$N$3512,2,FALSE)</f>
        <v>43.25</v>
      </c>
      <c r="H493">
        <f>VLOOKUP($A493,Price_Reference!$A$1:$E$1758,5,FALSE)</f>
        <v>12.6</v>
      </c>
      <c r="I493" s="2" t="str">
        <f t="shared" si="14"/>
        <v>02/28/2023</v>
      </c>
    </row>
    <row r="494" spans="1:9" x14ac:dyDescent="0.25">
      <c r="A494" s="2">
        <f t="shared" si="15"/>
        <v>44986</v>
      </c>
      <c r="B494">
        <f>VLOOKUP(I494,'[3]Historical Prices'!$E$545:$F$3512,2,FALSE)</f>
        <v>36.5</v>
      </c>
      <c r="C494">
        <f>VLOOKUP(I494,'[3]Historical Prices'!$I$186:$J$3512,2,FALSE)</f>
        <v>67</v>
      </c>
      <c r="D494">
        <f>VLOOKUP($A494,Price_Reference!$A$1:$C$1758,2,FALSE)</f>
        <v>93.72</v>
      </c>
      <c r="E494">
        <f>VLOOKUP($A494,Price_Reference!$A$1:$C$1758,3,FALSE)</f>
        <v>80</v>
      </c>
      <c r="F494">
        <f>VLOOKUP($A494,Price_Reference!$A$1:$D$1758,4,FALSE)</f>
        <v>29.25</v>
      </c>
      <c r="G494">
        <f>VLOOKUP(I494,'[3]Historical Prices'!$M$141:$N$3512,2,FALSE)</f>
        <v>45</v>
      </c>
      <c r="H494">
        <f>VLOOKUP($A494,Price_Reference!$A$1:$E$1758,5,FALSE)</f>
        <v>12.59</v>
      </c>
      <c r="I494" s="2" t="str">
        <f t="shared" si="14"/>
        <v>03/01/2023</v>
      </c>
    </row>
    <row r="495" spans="1:9" x14ac:dyDescent="0.25">
      <c r="A495" s="2">
        <f t="shared" si="15"/>
        <v>44987</v>
      </c>
      <c r="B495">
        <f>VLOOKUP(I495,'[3]Historical Prices'!$E$545:$F$3512,2,FALSE)</f>
        <v>36.65</v>
      </c>
      <c r="C495">
        <f>VLOOKUP(I495,'[3]Historical Prices'!$I$186:$J$3512,2,FALSE)</f>
        <v>67</v>
      </c>
      <c r="D495">
        <f>VLOOKUP($A495,Price_Reference!$A$1:$C$1758,2,FALSE)</f>
        <v>90.23</v>
      </c>
      <c r="E495">
        <f>VLOOKUP($A495,Price_Reference!$A$1:$C$1758,3,FALSE)</f>
        <v>78.14</v>
      </c>
      <c r="F495">
        <f>VLOOKUP($A495,Price_Reference!$A$1:$D$1758,4,FALSE)</f>
        <v>29.93</v>
      </c>
      <c r="G495">
        <f>VLOOKUP(I495,'[3]Historical Prices'!$M$141:$N$3512,2,FALSE)</f>
        <v>45.75</v>
      </c>
      <c r="H495">
        <f>VLOOKUP($A495,Price_Reference!$A$1:$E$1758,5,FALSE)</f>
        <v>12.56</v>
      </c>
      <c r="I495" s="2" t="str">
        <f t="shared" si="14"/>
        <v>03/02/2023</v>
      </c>
    </row>
    <row r="496" spans="1:9" x14ac:dyDescent="0.25">
      <c r="A496" s="2">
        <f t="shared" si="15"/>
        <v>44988</v>
      </c>
      <c r="B496">
        <f>VLOOKUP(I496,'[3]Historical Prices'!$E$545:$F$3512,2,FALSE)</f>
        <v>36.5</v>
      </c>
      <c r="C496">
        <f>VLOOKUP(I496,'[3]Historical Prices'!$I$186:$J$3512,2,FALSE)</f>
        <v>66.900000000000006</v>
      </c>
      <c r="D496">
        <f>VLOOKUP($A496,Price_Reference!$A$1:$C$1758,2,FALSE)</f>
        <v>89.07</v>
      </c>
      <c r="E496">
        <f>VLOOKUP($A496,Price_Reference!$A$1:$C$1758,3,FALSE)</f>
        <v>76.759990000000002</v>
      </c>
      <c r="F496">
        <f>VLOOKUP($A496,Price_Reference!$A$1:$D$1758,4,FALSE)</f>
        <v>29.9</v>
      </c>
      <c r="G496">
        <f>VLOOKUP(I496,'[3]Historical Prices'!$M$141:$N$3512,2,FALSE)</f>
        <v>45.25</v>
      </c>
      <c r="H496">
        <f>VLOOKUP($A496,Price_Reference!$A$1:$E$1758,5,FALSE)</f>
        <v>12.56</v>
      </c>
      <c r="I496" s="2" t="str">
        <f t="shared" si="14"/>
        <v>03/03/2023</v>
      </c>
    </row>
    <row r="497" spans="1:9" x14ac:dyDescent="0.25">
      <c r="A497" s="2">
        <f t="shared" si="15"/>
        <v>44991</v>
      </c>
      <c r="B497">
        <f>VLOOKUP(I497,'[3]Historical Prices'!$E$545:$F$3512,2,FALSE)</f>
        <v>36.5</v>
      </c>
      <c r="C497">
        <f>VLOOKUP(I497,'[3]Historical Prices'!$I$186:$J$3512,2,FALSE)</f>
        <v>66</v>
      </c>
      <c r="D497">
        <f>VLOOKUP($A497,Price_Reference!$A$1:$C$1758,2,FALSE)</f>
        <v>89.9</v>
      </c>
      <c r="E497">
        <f>VLOOKUP($A497,Price_Reference!$A$1:$C$1758,3,FALSE)</f>
        <v>75.650000000000006</v>
      </c>
      <c r="F497">
        <f>VLOOKUP($A497,Price_Reference!$A$1:$D$1758,4,FALSE)</f>
        <v>29.67</v>
      </c>
      <c r="G497">
        <f>VLOOKUP(I497,'[3]Historical Prices'!$M$141:$N$3512,2,FALSE)</f>
        <v>45.25</v>
      </c>
      <c r="H497">
        <f>VLOOKUP($A497,Price_Reference!$A$1:$E$1758,5,FALSE)</f>
        <v>12.61</v>
      </c>
      <c r="I497" s="2" t="str">
        <f t="shared" si="14"/>
        <v>03/06/2023</v>
      </c>
    </row>
    <row r="498" spans="1:9" x14ac:dyDescent="0.25">
      <c r="A498" s="2">
        <f t="shared" si="15"/>
        <v>44992</v>
      </c>
      <c r="B498">
        <f>VLOOKUP(I498,'[3]Historical Prices'!$E$545:$F$3512,2,FALSE)</f>
        <v>37</v>
      </c>
      <c r="C498">
        <f>VLOOKUP(I498,'[3]Historical Prices'!$I$186:$J$3512,2,FALSE)</f>
        <v>65.75</v>
      </c>
      <c r="D498">
        <f>VLOOKUP($A498,Price_Reference!$A$1:$C$1758,2,FALSE)</f>
        <v>92.59</v>
      </c>
      <c r="E498">
        <f>VLOOKUP($A498,Price_Reference!$A$1:$C$1758,3,FALSE)</f>
        <v>77.7</v>
      </c>
      <c r="F498">
        <f>VLOOKUP($A498,Price_Reference!$A$1:$D$1758,4,FALSE)</f>
        <v>29.48</v>
      </c>
      <c r="G498">
        <f>VLOOKUP(I498,'[3]Historical Prices'!$M$141:$N$3512,2,FALSE)</f>
        <v>46.1</v>
      </c>
      <c r="H498">
        <f>VLOOKUP($A498,Price_Reference!$A$1:$E$1758,5,FALSE)</f>
        <v>12.59</v>
      </c>
      <c r="I498" s="2" t="str">
        <f t="shared" si="14"/>
        <v>03/07/2023</v>
      </c>
    </row>
    <row r="499" spans="1:9" x14ac:dyDescent="0.25">
      <c r="A499" s="2">
        <f t="shared" si="15"/>
        <v>44993</v>
      </c>
      <c r="B499">
        <f>VLOOKUP(I499,'[3]Historical Prices'!$E$545:$F$3512,2,FALSE)</f>
        <v>37</v>
      </c>
      <c r="C499">
        <f>VLOOKUP(I499,'[3]Historical Prices'!$I$186:$J$3512,2,FALSE)</f>
        <v>67</v>
      </c>
      <c r="D499">
        <f>VLOOKUP($A499,Price_Reference!$A$1:$C$1758,2,FALSE)</f>
        <v>94.7</v>
      </c>
      <c r="E499">
        <f>VLOOKUP($A499,Price_Reference!$A$1:$C$1758,3,FALSE)</f>
        <v>79.689989999999995</v>
      </c>
      <c r="F499">
        <f>VLOOKUP($A499,Price_Reference!$A$1:$D$1758,4,FALSE)</f>
        <v>29.64</v>
      </c>
      <c r="G499">
        <f>VLOOKUP(I499,'[3]Historical Prices'!$M$141:$N$3512,2,FALSE)</f>
        <v>46.5</v>
      </c>
      <c r="H499">
        <f>VLOOKUP($A499,Price_Reference!$A$1:$E$1758,5,FALSE)</f>
        <v>12.59</v>
      </c>
      <c r="I499" s="2" t="str">
        <f t="shared" si="14"/>
        <v>03/08/2023</v>
      </c>
    </row>
    <row r="500" spans="1:9" x14ac:dyDescent="0.25">
      <c r="A500" s="2">
        <f t="shared" si="15"/>
        <v>44994</v>
      </c>
      <c r="B500">
        <f>VLOOKUP(I500,'[3]Historical Prices'!$E$545:$F$3512,2,FALSE)</f>
        <v>37</v>
      </c>
      <c r="C500">
        <f>VLOOKUP(I500,'[3]Historical Prices'!$I$186:$J$3512,2,FALSE)</f>
        <v>66.25</v>
      </c>
      <c r="D500">
        <f>VLOOKUP($A500,Price_Reference!$A$1:$C$1758,2,FALSE)</f>
        <v>95.31</v>
      </c>
      <c r="E500">
        <f>VLOOKUP($A500,Price_Reference!$A$1:$C$1758,3,FALSE)</f>
        <v>80.239999999999995</v>
      </c>
      <c r="F500">
        <f>VLOOKUP($A500,Price_Reference!$A$1:$D$1758,4,FALSE)</f>
        <v>29.9</v>
      </c>
      <c r="G500">
        <f>VLOOKUP(I500,'[3]Historical Prices'!$M$141:$N$3512,2,FALSE)</f>
        <v>46.75</v>
      </c>
      <c r="H500">
        <f>VLOOKUP($A500,Price_Reference!$A$1:$E$1758,5,FALSE)</f>
        <v>12.73</v>
      </c>
      <c r="I500" s="2" t="str">
        <f t="shared" si="14"/>
        <v>03/09/2023</v>
      </c>
    </row>
    <row r="501" spans="1:9" x14ac:dyDescent="0.25">
      <c r="A501" s="2">
        <f t="shared" si="15"/>
        <v>44995</v>
      </c>
      <c r="B501">
        <f>VLOOKUP(I501,'[3]Historical Prices'!$E$545:$F$3512,2,FALSE)</f>
        <v>37</v>
      </c>
      <c r="C501">
        <f>VLOOKUP(I501,'[3]Historical Prices'!$I$186:$J$3512,2,FALSE)</f>
        <v>66</v>
      </c>
      <c r="D501">
        <f>VLOOKUP($A501,Price_Reference!$A$1:$C$1758,2,FALSE)</f>
        <v>96.72</v>
      </c>
      <c r="E501">
        <f>VLOOKUP($A501,Price_Reference!$A$1:$C$1758,3,FALSE)</f>
        <v>81.52</v>
      </c>
      <c r="F501">
        <f>VLOOKUP($A501,Price_Reference!$A$1:$D$1758,4,FALSE)</f>
        <v>29.72</v>
      </c>
      <c r="G501">
        <f>VLOOKUP(I501,'[3]Historical Prices'!$M$141:$N$3512,2,FALSE)</f>
        <v>47.5</v>
      </c>
      <c r="H501">
        <f>VLOOKUP($A501,Price_Reference!$A$1:$E$1758,5,FALSE)</f>
        <v>12.51</v>
      </c>
      <c r="I501" s="2" t="str">
        <f t="shared" si="14"/>
        <v>03/10/2023</v>
      </c>
    </row>
    <row r="502" spans="1:9" x14ac:dyDescent="0.25">
      <c r="A502" s="2">
        <f t="shared" si="15"/>
        <v>44998</v>
      </c>
      <c r="B502">
        <f>VLOOKUP(I502,'[3]Historical Prices'!$E$545:$F$3512,2,FALSE)</f>
        <v>37</v>
      </c>
      <c r="C502">
        <f>VLOOKUP(I502,'[3]Historical Prices'!$I$186:$J$3512,2,FALSE)</f>
        <v>65.5</v>
      </c>
      <c r="D502">
        <f>VLOOKUP($A502,Price_Reference!$A$1:$C$1758,2,FALSE)</f>
        <v>94.259990000000002</v>
      </c>
      <c r="E502">
        <f>VLOOKUP($A502,Price_Reference!$A$1:$C$1758,3,FALSE)</f>
        <v>79.95</v>
      </c>
      <c r="F502">
        <f>VLOOKUP($A502,Price_Reference!$A$1:$D$1758,4,FALSE)</f>
        <v>29.33</v>
      </c>
      <c r="G502">
        <f>VLOOKUP(I502,'[3]Historical Prices'!$M$141:$N$3512,2,FALSE)</f>
        <v>47.5</v>
      </c>
      <c r="H502">
        <f>VLOOKUP($A502,Price_Reference!$A$1:$E$1758,5,FALSE)</f>
        <v>12.45</v>
      </c>
      <c r="I502" s="2" t="str">
        <f t="shared" si="14"/>
        <v>03/13/2023</v>
      </c>
    </row>
    <row r="503" spans="1:9" x14ac:dyDescent="0.25">
      <c r="A503" s="2">
        <f t="shared" si="15"/>
        <v>44999</v>
      </c>
      <c r="B503">
        <f>VLOOKUP(I503,'[3]Historical Prices'!$E$545:$F$3512,2,FALSE)</f>
        <v>37</v>
      </c>
      <c r="C503">
        <f>VLOOKUP(I503,'[3]Historical Prices'!$I$186:$J$3512,2,FALSE)</f>
        <v>65.25</v>
      </c>
      <c r="D503">
        <f>VLOOKUP($A503,Price_Reference!$A$1:$C$1758,2,FALSE)</f>
        <v>89.8</v>
      </c>
      <c r="E503">
        <f>VLOOKUP($A503,Price_Reference!$A$1:$C$1758,3,FALSE)</f>
        <v>76.7</v>
      </c>
      <c r="F503">
        <f>VLOOKUP($A503,Price_Reference!$A$1:$D$1758,4,FALSE)</f>
        <v>29.44</v>
      </c>
      <c r="G503">
        <f>VLOOKUP(I503,'[3]Historical Prices'!$M$141:$N$3512,2,FALSE)</f>
        <v>47</v>
      </c>
      <c r="H503">
        <f>VLOOKUP($A503,Price_Reference!$A$1:$E$1758,5,FALSE)</f>
        <v>12.41</v>
      </c>
      <c r="I503" s="2" t="str">
        <f t="shared" si="14"/>
        <v>03/14/2023</v>
      </c>
    </row>
    <row r="504" spans="1:9" x14ac:dyDescent="0.25">
      <c r="A504" s="2">
        <f t="shared" si="15"/>
        <v>45000</v>
      </c>
      <c r="B504">
        <f>VLOOKUP(I504,'[3]Historical Prices'!$E$545:$F$3512,2,FALSE)</f>
        <v>37</v>
      </c>
      <c r="C504">
        <f>VLOOKUP(I504,'[3]Historical Prices'!$I$186:$J$3512,2,FALSE)</f>
        <v>65.25</v>
      </c>
      <c r="D504">
        <f>VLOOKUP($A504,Price_Reference!$A$1:$C$1758,2,FALSE)</f>
        <v>86.6</v>
      </c>
      <c r="E504">
        <f>VLOOKUP($A504,Price_Reference!$A$1:$C$1758,3,FALSE)</f>
        <v>73.42</v>
      </c>
      <c r="F504">
        <f>VLOOKUP($A504,Price_Reference!$A$1:$D$1758,4,FALSE)</f>
        <v>29.29</v>
      </c>
      <c r="G504">
        <f>VLOOKUP(I504,'[3]Historical Prices'!$M$141:$N$3512,2,FALSE)</f>
        <v>47</v>
      </c>
      <c r="H504">
        <f>VLOOKUP($A504,Price_Reference!$A$1:$E$1758,5,FALSE)</f>
        <v>12.49</v>
      </c>
      <c r="I504" s="2" t="str">
        <f t="shared" si="14"/>
        <v>03/15/2023</v>
      </c>
    </row>
    <row r="505" spans="1:9" x14ac:dyDescent="0.25">
      <c r="A505" s="2">
        <f t="shared" si="15"/>
        <v>45001</v>
      </c>
      <c r="B505">
        <f>VLOOKUP(I505,'[3]Historical Prices'!$E$545:$F$3512,2,FALSE)</f>
        <v>36.75</v>
      </c>
      <c r="C505">
        <f>VLOOKUP(I505,'[3]Historical Prices'!$I$186:$J$3512,2,FALSE)</f>
        <v>66.75</v>
      </c>
      <c r="D505">
        <f>VLOOKUP($A505,Price_Reference!$A$1:$C$1758,2,FALSE)</f>
        <v>84.43</v>
      </c>
      <c r="E505">
        <f>VLOOKUP($A505,Price_Reference!$A$1:$C$1758,3,FALSE)</f>
        <v>70.650000000000006</v>
      </c>
      <c r="F505">
        <f>VLOOKUP($A505,Price_Reference!$A$1:$D$1758,4,FALSE)</f>
        <v>29.2</v>
      </c>
      <c r="G505">
        <f>VLOOKUP(I505,'[3]Historical Prices'!$M$141:$N$3512,2,FALSE)</f>
        <v>46</v>
      </c>
      <c r="H505">
        <f>VLOOKUP($A505,Price_Reference!$A$1:$E$1758,5,FALSE)</f>
        <v>12.47</v>
      </c>
      <c r="I505" s="2" t="str">
        <f t="shared" si="14"/>
        <v>03/16/2023</v>
      </c>
    </row>
    <row r="506" spans="1:9" x14ac:dyDescent="0.25">
      <c r="A506" s="2">
        <f t="shared" si="15"/>
        <v>45002</v>
      </c>
      <c r="B506">
        <f>VLOOKUP(I506,'[3]Historical Prices'!$E$545:$F$3512,2,FALSE)</f>
        <v>36.75</v>
      </c>
      <c r="C506">
        <f>VLOOKUP(I506,'[3]Historical Prices'!$I$186:$J$3512,2,FALSE)</f>
        <v>66</v>
      </c>
      <c r="D506">
        <f>VLOOKUP($A506,Price_Reference!$A$1:$C$1758,2,FALSE)</f>
        <v>84.58</v>
      </c>
      <c r="E506">
        <f>VLOOKUP($A506,Price_Reference!$A$1:$C$1758,3,FALSE)</f>
        <v>70.760000000000005</v>
      </c>
      <c r="F506">
        <f>VLOOKUP($A506,Price_Reference!$A$1:$D$1758,4,FALSE)</f>
        <v>29</v>
      </c>
      <c r="G506">
        <f>VLOOKUP(I506,'[3]Historical Prices'!$M$141:$N$3512,2,FALSE)</f>
        <v>46</v>
      </c>
      <c r="H506">
        <f>VLOOKUP($A506,Price_Reference!$A$1:$E$1758,5,FALSE)</f>
        <v>12.58</v>
      </c>
      <c r="I506" s="2" t="str">
        <f t="shared" si="14"/>
        <v>03/17/2023</v>
      </c>
    </row>
    <row r="507" spans="1:9" x14ac:dyDescent="0.25">
      <c r="A507" s="2">
        <f t="shared" si="15"/>
        <v>45005</v>
      </c>
      <c r="B507">
        <f>VLOOKUP(I507,'[3]Historical Prices'!$E$545:$F$3512,2,FALSE)</f>
        <v>36.5</v>
      </c>
      <c r="C507">
        <f>VLOOKUP(I507,'[3]Historical Prices'!$I$186:$J$3512,2,FALSE)</f>
        <v>65.75</v>
      </c>
      <c r="D507">
        <f>VLOOKUP($A507,Price_Reference!$A$1:$C$1758,2,FALSE)</f>
        <v>85.11</v>
      </c>
      <c r="E507">
        <f>VLOOKUP($A507,Price_Reference!$A$1:$C$1758,3,FALSE)</f>
        <v>70.72</v>
      </c>
      <c r="F507">
        <f>VLOOKUP($A507,Price_Reference!$A$1:$D$1758,4,FALSE)</f>
        <v>29.2</v>
      </c>
      <c r="G507">
        <f>VLOOKUP(I507,'[3]Historical Prices'!$M$141:$N$3512,2,FALSE)</f>
        <v>45.75</v>
      </c>
      <c r="H507">
        <f>VLOOKUP($A507,Price_Reference!$A$1:$E$1758,5,FALSE)</f>
        <v>12.57</v>
      </c>
      <c r="I507" s="2" t="str">
        <f t="shared" si="14"/>
        <v>03/20/2023</v>
      </c>
    </row>
    <row r="508" spans="1:9" x14ac:dyDescent="0.25">
      <c r="A508" s="2">
        <f t="shared" si="15"/>
        <v>45006</v>
      </c>
      <c r="B508">
        <f>VLOOKUP(I508,'[3]Historical Prices'!$E$545:$F$3512,2,FALSE)</f>
        <v>36.5</v>
      </c>
      <c r="C508">
        <f>VLOOKUP(I508,'[3]Historical Prices'!$I$186:$J$3512,2,FALSE)</f>
        <v>65</v>
      </c>
      <c r="D508">
        <f>VLOOKUP($A508,Price_Reference!$A$1:$C$1758,2,FALSE)</f>
        <v>86.88</v>
      </c>
      <c r="E508">
        <f>VLOOKUP($A508,Price_Reference!$A$1:$C$1758,3,FALSE)</f>
        <v>71.16</v>
      </c>
      <c r="F508">
        <f>VLOOKUP($A508,Price_Reference!$A$1:$D$1758,4,FALSE)</f>
        <v>29.48</v>
      </c>
      <c r="G508">
        <f>VLOOKUP(I508,'[3]Historical Prices'!$M$141:$N$3512,2,FALSE)</f>
        <v>46.25</v>
      </c>
      <c r="H508">
        <f>VLOOKUP($A508,Price_Reference!$A$1:$E$1758,5,FALSE)</f>
        <v>12.52</v>
      </c>
      <c r="I508" s="2" t="str">
        <f t="shared" si="14"/>
        <v>03/21/2023</v>
      </c>
    </row>
    <row r="509" spans="1:9" x14ac:dyDescent="0.25">
      <c r="A509" s="2">
        <f t="shared" si="15"/>
        <v>45007</v>
      </c>
      <c r="B509">
        <f>VLOOKUP(I509,'[3]Historical Prices'!$E$545:$F$3512,2,FALSE)</f>
        <v>36.5</v>
      </c>
      <c r="C509">
        <f>VLOOKUP(I509,'[3]Historical Prices'!$I$186:$J$3512,2,FALSE)</f>
        <v>65</v>
      </c>
      <c r="D509">
        <f>VLOOKUP($A509,Price_Reference!$A$1:$C$1758,2,FALSE)</f>
        <v>86.77</v>
      </c>
      <c r="E509">
        <f>VLOOKUP($A509,Price_Reference!$A$1:$C$1758,3,FALSE)</f>
        <v>70.709999999999994</v>
      </c>
      <c r="F509">
        <f>VLOOKUP($A509,Price_Reference!$A$1:$D$1758,4,FALSE)</f>
        <v>29.45</v>
      </c>
      <c r="G509">
        <f>VLOOKUP(I509,'[3]Historical Prices'!$M$141:$N$3512,2,FALSE)</f>
        <v>47.5</v>
      </c>
      <c r="H509">
        <f>VLOOKUP($A509,Price_Reference!$A$1:$E$1758,5,FALSE)</f>
        <v>12.47</v>
      </c>
      <c r="I509" s="2" t="str">
        <f t="shared" si="14"/>
        <v>03/22/2023</v>
      </c>
    </row>
    <row r="510" spans="1:9" x14ac:dyDescent="0.25">
      <c r="A510" s="2">
        <f t="shared" si="15"/>
        <v>45008</v>
      </c>
      <c r="B510">
        <f>VLOOKUP(I510,'[3]Historical Prices'!$E$545:$F$3512,2,FALSE)</f>
        <v>36.5</v>
      </c>
      <c r="C510">
        <f>VLOOKUP(I510,'[3]Historical Prices'!$I$186:$J$3512,2,FALSE)</f>
        <v>64.5</v>
      </c>
      <c r="D510">
        <f>VLOOKUP($A510,Price_Reference!$A$1:$C$1758,2,FALSE)</f>
        <v>89.689989999999995</v>
      </c>
      <c r="E510">
        <f>VLOOKUP($A510,Price_Reference!$A$1:$C$1758,3,FALSE)</f>
        <v>72.459999999999994</v>
      </c>
      <c r="F510">
        <f>VLOOKUP($A510,Price_Reference!$A$1:$D$1758,4,FALSE)</f>
        <v>29.59</v>
      </c>
      <c r="G510">
        <f>VLOOKUP(I510,'[3]Historical Prices'!$M$141:$N$3512,2,FALSE)</f>
        <v>47.5</v>
      </c>
      <c r="H510">
        <f>VLOOKUP($A510,Price_Reference!$A$1:$E$1758,5,FALSE)</f>
        <v>12.52</v>
      </c>
      <c r="I510" s="2" t="str">
        <f t="shared" si="14"/>
        <v>03/23/2023</v>
      </c>
    </row>
    <row r="511" spans="1:9" x14ac:dyDescent="0.25">
      <c r="A511" s="2">
        <f t="shared" si="15"/>
        <v>45009</v>
      </c>
      <c r="B511">
        <f>VLOOKUP(I511,'[3]Historical Prices'!$E$545:$F$3512,2,FALSE)</f>
        <v>36.5</v>
      </c>
      <c r="C511">
        <f>VLOOKUP(I511,'[3]Historical Prices'!$I$186:$J$3512,2,FALSE)</f>
        <v>63.1</v>
      </c>
      <c r="D511">
        <f>VLOOKUP($A511,Price_Reference!$A$1:$C$1758,2,FALSE)</f>
        <v>85.1</v>
      </c>
      <c r="E511">
        <f>VLOOKUP($A511,Price_Reference!$A$1:$C$1758,3,FALSE)</f>
        <v>69.87</v>
      </c>
      <c r="F511">
        <f>VLOOKUP($A511,Price_Reference!$A$1:$D$1758,4,FALSE)</f>
        <v>29.5</v>
      </c>
      <c r="G511">
        <f>VLOOKUP(I511,'[3]Historical Prices'!$M$141:$N$3512,2,FALSE)</f>
        <v>47.5</v>
      </c>
      <c r="H511">
        <f>VLOOKUP($A511,Price_Reference!$A$1:$E$1758,5,FALSE)</f>
        <v>12.65</v>
      </c>
      <c r="I511" s="2" t="str">
        <f t="shared" si="14"/>
        <v>03/24/2023</v>
      </c>
    </row>
    <row r="512" spans="1:9" x14ac:dyDescent="0.25">
      <c r="A512" s="2">
        <f t="shared" si="15"/>
        <v>45012</v>
      </c>
      <c r="B512">
        <f>VLOOKUP(I512,'[3]Historical Prices'!$E$545:$F$3512,2,FALSE)</f>
        <v>37.5</v>
      </c>
      <c r="C512">
        <f>VLOOKUP(I512,'[3]Historical Prices'!$I$186:$J$3512,2,FALSE)</f>
        <v>61.5</v>
      </c>
      <c r="D512">
        <f>VLOOKUP($A512,Price_Reference!$A$1:$C$1758,2,FALSE)</f>
        <v>84.77</v>
      </c>
      <c r="E512">
        <f>VLOOKUP($A512,Price_Reference!$A$1:$C$1758,3,FALSE)</f>
        <v>68.52</v>
      </c>
      <c r="F512">
        <f>VLOOKUP($A512,Price_Reference!$A$1:$D$1758,4,FALSE)</f>
        <v>29.53</v>
      </c>
      <c r="G512">
        <f>VLOOKUP(I512,'[3]Historical Prices'!$M$141:$N$3512,2,FALSE)</f>
        <v>49.25</v>
      </c>
      <c r="H512">
        <f>VLOOKUP($A512,Price_Reference!$A$1:$E$1758,5,FALSE)</f>
        <v>12.62</v>
      </c>
      <c r="I512" s="2" t="str">
        <f t="shared" si="14"/>
        <v>03/27/2023</v>
      </c>
    </row>
    <row r="513" spans="1:9" x14ac:dyDescent="0.25">
      <c r="A513" s="2">
        <f t="shared" si="15"/>
        <v>45013</v>
      </c>
      <c r="B513">
        <f>VLOOKUP(I513,'[3]Historical Prices'!$E$545:$F$3512,2,FALSE)</f>
        <v>38.75</v>
      </c>
      <c r="C513">
        <f>VLOOKUP(I513,'[3]Historical Prices'!$I$186:$J$3512,2,FALSE)</f>
        <v>60.5</v>
      </c>
      <c r="D513">
        <f>VLOOKUP($A513,Price_Reference!$A$1:$C$1758,2,FALSE)</f>
        <v>87.47</v>
      </c>
      <c r="E513">
        <f>VLOOKUP($A513,Price_Reference!$A$1:$C$1758,3,FALSE)</f>
        <v>72.87</v>
      </c>
      <c r="F513">
        <f>VLOOKUP($A513,Price_Reference!$A$1:$D$1758,4,FALSE)</f>
        <v>29.55</v>
      </c>
      <c r="G513">
        <f>VLOOKUP(I513,'[3]Historical Prices'!$M$141:$N$3512,2,FALSE)</f>
        <v>49</v>
      </c>
      <c r="H513">
        <f>VLOOKUP($A513,Price_Reference!$A$1:$E$1758,5,FALSE)</f>
        <v>12.55</v>
      </c>
      <c r="I513" s="2" t="str">
        <f t="shared" si="14"/>
        <v>03/28/2023</v>
      </c>
    </row>
    <row r="514" spans="1:9" x14ac:dyDescent="0.25">
      <c r="A514" s="2">
        <f t="shared" si="15"/>
        <v>45014</v>
      </c>
      <c r="B514">
        <f>VLOOKUP(I514,'[3]Historical Prices'!$E$545:$F$3512,2,FALSE)</f>
        <v>38.75</v>
      </c>
      <c r="C514">
        <f>VLOOKUP(I514,'[3]Historical Prices'!$I$186:$J$3512,2,FALSE)</f>
        <v>60</v>
      </c>
      <c r="D514">
        <f>VLOOKUP($A514,Price_Reference!$A$1:$C$1758,2,FALSE)</f>
        <v>88.4</v>
      </c>
      <c r="E514">
        <f>VLOOKUP($A514,Price_Reference!$A$1:$C$1758,3,FALSE)</f>
        <v>73.010000000000005</v>
      </c>
      <c r="F514">
        <f>VLOOKUP($A514,Price_Reference!$A$1:$D$1758,4,FALSE)</f>
        <v>29.92</v>
      </c>
      <c r="G514">
        <f>VLOOKUP(I514,'[3]Historical Prices'!$M$141:$N$3512,2,FALSE)</f>
        <v>49</v>
      </c>
      <c r="H514">
        <f>VLOOKUP($A514,Price_Reference!$A$1:$E$1758,5,FALSE)</f>
        <v>12.68</v>
      </c>
      <c r="I514" s="2" t="str">
        <f t="shared" si="14"/>
        <v>03/29/2023</v>
      </c>
    </row>
    <row r="515" spans="1:9" x14ac:dyDescent="0.25">
      <c r="A515" s="2">
        <f t="shared" si="15"/>
        <v>45015</v>
      </c>
      <c r="B515">
        <f>VLOOKUP(I515,'[3]Historical Prices'!$E$545:$F$3512,2,FALSE)</f>
        <v>38.75</v>
      </c>
      <c r="C515">
        <f>VLOOKUP(I515,'[3]Historical Prices'!$I$186:$J$3512,2,FALSE)</f>
        <v>54</v>
      </c>
      <c r="D515">
        <f>VLOOKUP($A515,Price_Reference!$A$1:$C$1758,2,FALSE)</f>
        <v>89.1</v>
      </c>
      <c r="E515">
        <f>VLOOKUP($A515,Price_Reference!$A$1:$C$1758,3,FALSE)</f>
        <v>73.689989999999995</v>
      </c>
      <c r="F515">
        <f>VLOOKUP($A515,Price_Reference!$A$1:$D$1758,4,FALSE)</f>
        <v>29.8</v>
      </c>
      <c r="G515">
        <f>VLOOKUP(I515,'[3]Historical Prices'!$M$141:$N$3512,2,FALSE)</f>
        <v>49</v>
      </c>
      <c r="H515">
        <f>VLOOKUP($A515,Price_Reference!$A$1:$E$1758,5,FALSE)</f>
        <v>12.73</v>
      </c>
      <c r="I515" s="2" t="str">
        <f t="shared" ref="I515:I578" si="16">TEXT(A515, "mm") &amp; "/" &amp; TEXT(A515, "dd") &amp; "/" &amp; TEXT(A515, "yyyy")</f>
        <v>03/30/2023</v>
      </c>
    </row>
    <row r="516" spans="1:9" x14ac:dyDescent="0.25">
      <c r="A516" s="2">
        <f t="shared" si="15"/>
        <v>45016</v>
      </c>
      <c r="B516">
        <f>VLOOKUP(I516,'[3]Historical Prices'!$E$545:$F$3512,2,FALSE)</f>
        <v>38.75</v>
      </c>
      <c r="C516">
        <f>VLOOKUP(I516,'[3]Historical Prices'!$I$186:$J$3512,2,FALSE)</f>
        <v>54.5</v>
      </c>
      <c r="D516">
        <f>VLOOKUP($A516,Price_Reference!$A$1:$C$1758,2,FALSE)</f>
        <v>90.09</v>
      </c>
      <c r="E516">
        <f>VLOOKUP($A516,Price_Reference!$A$1:$C$1758,3,FALSE)</f>
        <v>73.930000000000007</v>
      </c>
      <c r="F516">
        <f>VLOOKUP($A516,Price_Reference!$A$1:$D$1758,4,FALSE)</f>
        <v>29.91</v>
      </c>
      <c r="G516">
        <f>VLOOKUP(I516,'[3]Historical Prices'!$M$141:$N$3512,2,FALSE)</f>
        <v>49</v>
      </c>
      <c r="H516">
        <f>VLOOKUP($A516,Price_Reference!$A$1:$E$1758,5,FALSE)</f>
        <v>12.93</v>
      </c>
      <c r="I516" s="2" t="str">
        <f t="shared" si="16"/>
        <v>03/31/2023</v>
      </c>
    </row>
    <row r="517" spans="1:9" x14ac:dyDescent="0.25">
      <c r="A517" s="2">
        <f t="shared" si="15"/>
        <v>45019</v>
      </c>
      <c r="B517">
        <f>VLOOKUP(I517,'[3]Historical Prices'!$E$545:$F$3512,2,FALSE)</f>
        <v>38.75</v>
      </c>
      <c r="C517">
        <f>VLOOKUP(I517,'[3]Historical Prices'!$I$186:$J$3512,2,FALSE)</f>
        <v>58</v>
      </c>
      <c r="D517">
        <f>VLOOKUP($A517,Price_Reference!$A$1:$C$1758,2,FALSE)</f>
        <v>93.88</v>
      </c>
      <c r="E517">
        <f>VLOOKUP($A517,Price_Reference!$A$1:$C$1758,3,FALSE)</f>
        <v>77.41</v>
      </c>
      <c r="F517">
        <f>VLOOKUP($A517,Price_Reference!$A$1:$D$1758,4,FALSE)</f>
        <v>30.06</v>
      </c>
      <c r="G517">
        <f>VLOOKUP(I517,'[3]Historical Prices'!$M$141:$N$3512,2,FALSE)</f>
        <v>49.75</v>
      </c>
      <c r="H517">
        <f>VLOOKUP($A517,Price_Reference!$A$1:$E$1758,5,FALSE)</f>
        <v>13.04</v>
      </c>
      <c r="I517" s="2" t="str">
        <f t="shared" si="16"/>
        <v>04/03/2023</v>
      </c>
    </row>
    <row r="518" spans="1:9" x14ac:dyDescent="0.25">
      <c r="A518" s="2">
        <f t="shared" si="15"/>
        <v>45020</v>
      </c>
      <c r="B518">
        <f>VLOOKUP(I518,'[3]Historical Prices'!$E$545:$F$3512,2,FALSE)</f>
        <v>39</v>
      </c>
      <c r="C518">
        <f>VLOOKUP(I518,'[3]Historical Prices'!$I$186:$J$3512,2,FALSE)</f>
        <v>59</v>
      </c>
      <c r="D518">
        <f>VLOOKUP($A518,Price_Reference!$A$1:$C$1758,2,FALSE)</f>
        <v>93.07</v>
      </c>
      <c r="E518">
        <f>VLOOKUP($A518,Price_Reference!$A$1:$C$1758,3,FALSE)</f>
        <v>75.959999999999994</v>
      </c>
      <c r="F518">
        <f>VLOOKUP($A518,Price_Reference!$A$1:$D$1758,4,FALSE)</f>
        <v>29.93</v>
      </c>
      <c r="G518">
        <f>VLOOKUP(I518,'[3]Historical Prices'!$M$141:$N$3512,2,FALSE)</f>
        <v>49.75</v>
      </c>
      <c r="H518">
        <f>VLOOKUP($A518,Price_Reference!$A$1:$E$1758,5,FALSE)</f>
        <v>13</v>
      </c>
      <c r="I518" s="2" t="str">
        <f t="shared" si="16"/>
        <v>04/04/2023</v>
      </c>
    </row>
    <row r="519" spans="1:9" x14ac:dyDescent="0.25">
      <c r="A519" s="2">
        <f t="shared" si="15"/>
        <v>45021</v>
      </c>
      <c r="B519">
        <f>VLOOKUP(I519,'[3]Historical Prices'!$E$545:$F$3512,2,FALSE)</f>
        <v>39</v>
      </c>
      <c r="C519">
        <f>VLOOKUP(I519,'[3]Historical Prices'!$I$186:$J$3512,2,FALSE)</f>
        <v>59</v>
      </c>
      <c r="D519">
        <f>VLOOKUP($A519,Price_Reference!$A$1:$C$1758,2,FALSE)</f>
        <v>94.72</v>
      </c>
      <c r="E519">
        <f>VLOOKUP($A519,Price_Reference!$A$1:$C$1758,3,FALSE)</f>
        <v>73.959999999999994</v>
      </c>
      <c r="F519">
        <f>VLOOKUP($A519,Price_Reference!$A$1:$D$1758,4,FALSE)</f>
        <v>29.74</v>
      </c>
      <c r="G519">
        <f>VLOOKUP(I519,'[3]Historical Prices'!$M$141:$N$3512,2,FALSE)</f>
        <v>49.75</v>
      </c>
      <c r="H519">
        <f>VLOOKUP($A519,Price_Reference!$A$1:$E$1758,5,FALSE)</f>
        <v>12.92</v>
      </c>
      <c r="I519" s="2" t="str">
        <f t="shared" si="16"/>
        <v>04/05/2023</v>
      </c>
    </row>
    <row r="520" spans="1:9" x14ac:dyDescent="0.25">
      <c r="A520" s="2">
        <f t="shared" ref="A520:A583" si="17">A515+7</f>
        <v>45022</v>
      </c>
      <c r="B520">
        <f>VLOOKUP(I520,'[3]Historical Prices'!$E$545:$F$3512,2,FALSE)</f>
        <v>39</v>
      </c>
      <c r="C520">
        <f>VLOOKUP(I520,'[3]Historical Prices'!$I$186:$J$3512,2,FALSE)</f>
        <v>59</v>
      </c>
      <c r="D520">
        <f>VLOOKUP($A520,Price_Reference!$A$1:$C$1758,2,FALSE)</f>
        <v>94.74</v>
      </c>
      <c r="E520">
        <f>VLOOKUP($A520,Price_Reference!$A$1:$C$1758,3,FALSE)</f>
        <v>73.95</v>
      </c>
      <c r="F520">
        <f>VLOOKUP($A520,Price_Reference!$A$1:$D$1758,4,FALSE)</f>
        <v>29.83</v>
      </c>
      <c r="G520">
        <f>VLOOKUP(I520,'[3]Historical Prices'!$M$141:$N$3512,2,FALSE)</f>
        <v>49.75</v>
      </c>
      <c r="H520">
        <f>VLOOKUP($A520,Price_Reference!$A$1:$E$1758,5,FALSE)</f>
        <v>12.93</v>
      </c>
      <c r="I520" s="2" t="str">
        <f t="shared" si="16"/>
        <v>04/06/2023</v>
      </c>
    </row>
    <row r="521" spans="1:9" x14ac:dyDescent="0.25">
      <c r="A521" s="2">
        <f t="shared" si="17"/>
        <v>45023</v>
      </c>
      <c r="B521">
        <f>VLOOKUP(I521,'[3]Historical Prices'!$E$545:$F$3512,2,FALSE)</f>
        <v>39.25</v>
      </c>
      <c r="C521">
        <f>VLOOKUP(I521,'[3]Historical Prices'!$I$186:$J$3512,2,FALSE)</f>
        <v>59.25</v>
      </c>
      <c r="D521" t="e">
        <f>VLOOKUP($A521,Price_Reference!$A$1:$C$1758,2,FALSE)</f>
        <v>#N/A</v>
      </c>
      <c r="E521" t="e">
        <f>VLOOKUP($A521,Price_Reference!$A$1:$C$1758,3,FALSE)</f>
        <v>#N/A</v>
      </c>
      <c r="F521" t="e">
        <f>VLOOKUP($A521,Price_Reference!$A$1:$D$1758,4,FALSE)</f>
        <v>#N/A</v>
      </c>
      <c r="G521">
        <f>VLOOKUP(I521,'[3]Historical Prices'!$M$141:$N$3512,2,FALSE)</f>
        <v>49.75</v>
      </c>
      <c r="H521" t="e">
        <f>VLOOKUP($A521,Price_Reference!$A$1:$E$1758,5,FALSE)</f>
        <v>#N/A</v>
      </c>
      <c r="I521" s="2" t="str">
        <f t="shared" si="16"/>
        <v>04/07/2023</v>
      </c>
    </row>
    <row r="522" spans="1:9" x14ac:dyDescent="0.25">
      <c r="A522" s="2">
        <f t="shared" si="17"/>
        <v>45026</v>
      </c>
      <c r="B522">
        <f>VLOOKUP(I522,'[3]Historical Prices'!$E$545:$F$3512,2,FALSE)</f>
        <v>39.25</v>
      </c>
      <c r="C522">
        <f>VLOOKUP(I522,'[3]Historical Prices'!$I$186:$J$3512,2,FALSE)</f>
        <v>59.25</v>
      </c>
      <c r="D522">
        <f>VLOOKUP($A522,Price_Reference!$A$1:$C$1758,2,FALSE)</f>
        <v>94.74</v>
      </c>
      <c r="E522" t="e">
        <f>VLOOKUP($A522,Price_Reference!$A$1:$C$1758,3,FALSE)</f>
        <v>#N/A</v>
      </c>
      <c r="F522">
        <f>VLOOKUP($A522,Price_Reference!$A$1:$D$1758,4,FALSE)</f>
        <v>29.8</v>
      </c>
      <c r="G522">
        <f>VLOOKUP(I522,'[3]Historical Prices'!$M$141:$N$3512,2,FALSE)</f>
        <v>49.9</v>
      </c>
      <c r="H522">
        <f>VLOOKUP($A522,Price_Reference!$A$1:$E$1758,5,FALSE)</f>
        <v>13.02</v>
      </c>
      <c r="I522" s="2" t="str">
        <f t="shared" si="16"/>
        <v>04/10/2023</v>
      </c>
    </row>
    <row r="523" spans="1:9" x14ac:dyDescent="0.25">
      <c r="A523" s="2">
        <f t="shared" si="17"/>
        <v>45027</v>
      </c>
      <c r="B523">
        <f>VLOOKUP(I523,'[3]Historical Prices'!$E$545:$F$3512,2,FALSE)</f>
        <v>38.25</v>
      </c>
      <c r="C523">
        <f>VLOOKUP(I523,'[3]Historical Prices'!$I$186:$J$3512,2,FALSE)</f>
        <v>59.25</v>
      </c>
      <c r="D523">
        <f>VLOOKUP($A523,Price_Reference!$A$1:$C$1758,2,FALSE)</f>
        <v>95.49</v>
      </c>
      <c r="E523">
        <f>VLOOKUP($A523,Price_Reference!$A$1:$C$1758,3,FALSE)</f>
        <v>74.22</v>
      </c>
      <c r="F523">
        <f>VLOOKUP($A523,Price_Reference!$A$1:$D$1758,4,FALSE)</f>
        <v>29.9</v>
      </c>
      <c r="G523">
        <f>VLOOKUP(I523,'[3]Historical Prices'!$M$141:$N$3512,2,FALSE)</f>
        <v>49.5</v>
      </c>
      <c r="H523">
        <f>VLOOKUP($A523,Price_Reference!$A$1:$E$1758,5,FALSE)</f>
        <v>12.99</v>
      </c>
      <c r="I523" s="2" t="str">
        <f t="shared" si="16"/>
        <v>04/11/2023</v>
      </c>
    </row>
    <row r="524" spans="1:9" x14ac:dyDescent="0.25">
      <c r="A524" s="2">
        <f t="shared" si="17"/>
        <v>45028</v>
      </c>
      <c r="B524">
        <f>VLOOKUP(I524,'[3]Historical Prices'!$E$545:$F$3512,2,FALSE)</f>
        <v>38.1</v>
      </c>
      <c r="C524">
        <f>VLOOKUP(I524,'[3]Historical Prices'!$I$186:$J$3512,2,FALSE)</f>
        <v>59</v>
      </c>
      <c r="D524">
        <f>VLOOKUP($A524,Price_Reference!$A$1:$C$1758,2,FALSE)</f>
        <v>93.99</v>
      </c>
      <c r="E524">
        <f>VLOOKUP($A524,Price_Reference!$A$1:$C$1758,3,FALSE)</f>
        <v>72.66</v>
      </c>
      <c r="F524">
        <f>VLOOKUP($A524,Price_Reference!$A$1:$D$1758,4,FALSE)</f>
        <v>30.08</v>
      </c>
      <c r="G524">
        <f>VLOOKUP(I524,'[3]Historical Prices'!$M$141:$N$3512,2,FALSE)</f>
        <v>50</v>
      </c>
      <c r="H524">
        <f>VLOOKUP($A524,Price_Reference!$A$1:$E$1758,5,FALSE)</f>
        <v>13</v>
      </c>
      <c r="I524" s="2" t="str">
        <f t="shared" si="16"/>
        <v>04/12/2023</v>
      </c>
    </row>
    <row r="525" spans="1:9" x14ac:dyDescent="0.25">
      <c r="A525" s="2">
        <f t="shared" si="17"/>
        <v>45029</v>
      </c>
      <c r="B525">
        <f>VLOOKUP(I525,'[3]Historical Prices'!$E$545:$F$3512,2,FALSE)</f>
        <v>37.9</v>
      </c>
      <c r="C525">
        <f>VLOOKUP(I525,'[3]Historical Prices'!$I$186:$J$3512,2,FALSE)</f>
        <v>62.5</v>
      </c>
      <c r="D525">
        <f>VLOOKUP($A525,Price_Reference!$A$1:$C$1758,2,FALSE)</f>
        <v>92.55</v>
      </c>
      <c r="E525">
        <f>VLOOKUP($A525,Price_Reference!$A$1:$C$1758,3,FALSE)</f>
        <v>71.16</v>
      </c>
      <c r="F525">
        <f>VLOOKUP($A525,Price_Reference!$A$1:$D$1758,4,FALSE)</f>
        <v>30.38</v>
      </c>
      <c r="G525">
        <f>VLOOKUP(I525,'[3]Historical Prices'!$M$141:$N$3512,2,FALSE)</f>
        <v>50.3</v>
      </c>
      <c r="H525">
        <f>VLOOKUP($A525,Price_Reference!$A$1:$E$1758,5,FALSE)</f>
        <v>12.96</v>
      </c>
      <c r="I525" s="2" t="str">
        <f t="shared" si="16"/>
        <v>04/13/2023</v>
      </c>
    </row>
    <row r="526" spans="1:9" x14ac:dyDescent="0.25">
      <c r="A526" s="2">
        <f t="shared" si="17"/>
        <v>45030</v>
      </c>
      <c r="B526">
        <f>VLOOKUP(I526,'[3]Historical Prices'!$E$545:$F$3512,2,FALSE)</f>
        <v>38.1</v>
      </c>
      <c r="C526">
        <f>VLOOKUP(I526,'[3]Historical Prices'!$I$186:$J$3512,2,FALSE)</f>
        <v>62.75</v>
      </c>
      <c r="D526">
        <f>VLOOKUP($A526,Price_Reference!$A$1:$C$1758,2,FALSE)</f>
        <v>91.92</v>
      </c>
      <c r="E526">
        <f>VLOOKUP($A526,Price_Reference!$A$1:$C$1758,3,FALSE)</f>
        <v>70.680000000000007</v>
      </c>
      <c r="F526">
        <f>VLOOKUP($A526,Price_Reference!$A$1:$D$1758,4,FALSE)</f>
        <v>30.57</v>
      </c>
      <c r="G526">
        <f>VLOOKUP(I526,'[3]Historical Prices'!$M$141:$N$3512,2,FALSE)</f>
        <v>51.25</v>
      </c>
      <c r="H526">
        <f>VLOOKUP($A526,Price_Reference!$A$1:$E$1758,5,FALSE)</f>
        <v>12.93</v>
      </c>
      <c r="I526" s="2" t="str">
        <f t="shared" si="16"/>
        <v>04/14/2023</v>
      </c>
    </row>
    <row r="527" spans="1:9" x14ac:dyDescent="0.25">
      <c r="A527" s="2">
        <f t="shared" si="17"/>
        <v>45033</v>
      </c>
      <c r="B527">
        <f>VLOOKUP(I527,'[3]Historical Prices'!$E$545:$F$3512,2,FALSE)</f>
        <v>38.25</v>
      </c>
      <c r="C527">
        <f>VLOOKUP(I527,'[3]Historical Prices'!$I$186:$J$3512,2,FALSE)</f>
        <v>61.75</v>
      </c>
      <c r="D527">
        <f>VLOOKUP($A527,Price_Reference!$A$1:$C$1758,2,FALSE)</f>
        <v>91.11</v>
      </c>
      <c r="E527">
        <f>VLOOKUP($A527,Price_Reference!$A$1:$C$1758,3,FALSE)</f>
        <v>69.709999999999994</v>
      </c>
      <c r="F527">
        <f>VLOOKUP($A527,Price_Reference!$A$1:$D$1758,4,FALSE)</f>
        <v>30.92</v>
      </c>
      <c r="G527">
        <f>VLOOKUP(I527,'[3]Historical Prices'!$M$141:$N$3512,2,FALSE)</f>
        <v>52.5</v>
      </c>
      <c r="H527">
        <f>VLOOKUP($A527,Price_Reference!$A$1:$E$1758,5,FALSE)</f>
        <v>12.99</v>
      </c>
      <c r="I527" s="2" t="str">
        <f t="shared" si="16"/>
        <v>04/17/2023</v>
      </c>
    </row>
    <row r="528" spans="1:9" x14ac:dyDescent="0.25">
      <c r="A528" s="2">
        <f t="shared" si="17"/>
        <v>45034</v>
      </c>
      <c r="B528">
        <f>VLOOKUP(I528,'[3]Historical Prices'!$E$545:$F$3512,2,FALSE)</f>
        <v>38.25</v>
      </c>
      <c r="C528">
        <f>VLOOKUP(I528,'[3]Historical Prices'!$I$186:$J$3512,2,FALSE)</f>
        <v>61.35</v>
      </c>
      <c r="D528">
        <f>VLOOKUP($A528,Price_Reference!$A$1:$C$1758,2,FALSE)</f>
        <v>93.39</v>
      </c>
      <c r="E528">
        <f>VLOOKUP($A528,Price_Reference!$A$1:$C$1758,3,FALSE)</f>
        <v>69.33</v>
      </c>
      <c r="F528">
        <f>VLOOKUP($A528,Price_Reference!$A$1:$D$1758,4,FALSE)</f>
        <v>30.93</v>
      </c>
      <c r="G528">
        <f>VLOOKUP(I528,'[3]Historical Prices'!$M$141:$N$3512,2,FALSE)</f>
        <v>52</v>
      </c>
      <c r="H528">
        <f>VLOOKUP($A528,Price_Reference!$A$1:$E$1758,5,FALSE)</f>
        <v>12.97</v>
      </c>
      <c r="I528" s="2" t="str">
        <f t="shared" si="16"/>
        <v>04/18/2023</v>
      </c>
    </row>
    <row r="529" spans="1:9" x14ac:dyDescent="0.25">
      <c r="A529" s="2">
        <f t="shared" si="17"/>
        <v>45035</v>
      </c>
      <c r="B529">
        <f>VLOOKUP(I529,'[3]Historical Prices'!$E$545:$F$3512,2,FALSE)</f>
        <v>38.25</v>
      </c>
      <c r="C529">
        <f>VLOOKUP(I529,'[3]Historical Prices'!$I$186:$J$3512,2,FALSE)</f>
        <v>61.35</v>
      </c>
      <c r="D529">
        <f>VLOOKUP($A529,Price_Reference!$A$1:$C$1758,2,FALSE)</f>
        <v>92.53</v>
      </c>
      <c r="E529">
        <f>VLOOKUP($A529,Price_Reference!$A$1:$C$1758,3,FALSE)</f>
        <v>67.41</v>
      </c>
      <c r="F529">
        <f>VLOOKUP($A529,Price_Reference!$A$1:$D$1758,4,FALSE)</f>
        <v>30.91</v>
      </c>
      <c r="G529">
        <f>VLOOKUP(I529,'[3]Historical Prices'!$M$141:$N$3512,2,FALSE)</f>
        <v>51.75</v>
      </c>
      <c r="H529">
        <f>VLOOKUP($A529,Price_Reference!$A$1:$E$1758,5,FALSE)</f>
        <v>12.91</v>
      </c>
      <c r="I529" s="2" t="str">
        <f t="shared" si="16"/>
        <v>04/19/2023</v>
      </c>
    </row>
    <row r="530" spans="1:9" x14ac:dyDescent="0.25">
      <c r="A530" s="2">
        <f t="shared" si="17"/>
        <v>45036</v>
      </c>
      <c r="B530">
        <f>VLOOKUP(I530,'[3]Historical Prices'!$E$545:$F$3512,2,FALSE)</f>
        <v>38.25</v>
      </c>
      <c r="C530">
        <f>VLOOKUP(I530,'[3]Historical Prices'!$I$186:$J$3512,2,FALSE)</f>
        <v>60.5</v>
      </c>
      <c r="D530">
        <f>VLOOKUP($A530,Price_Reference!$A$1:$C$1758,2,FALSE)</f>
        <v>90.05</v>
      </c>
      <c r="E530">
        <f>VLOOKUP($A530,Price_Reference!$A$1:$C$1758,3,FALSE)</f>
        <v>64.739999999999995</v>
      </c>
      <c r="F530">
        <f>VLOOKUP($A530,Price_Reference!$A$1:$D$1758,4,FALSE)</f>
        <v>30.87</v>
      </c>
      <c r="G530">
        <f>VLOOKUP(I530,'[3]Historical Prices'!$M$141:$N$3512,2,FALSE)</f>
        <v>52.1</v>
      </c>
      <c r="H530">
        <f>VLOOKUP($A530,Price_Reference!$A$1:$E$1758,5,FALSE)</f>
        <v>12.86</v>
      </c>
      <c r="I530" s="2" t="str">
        <f t="shared" si="16"/>
        <v>04/20/2023</v>
      </c>
    </row>
    <row r="531" spans="1:9" x14ac:dyDescent="0.25">
      <c r="A531" s="2">
        <f t="shared" si="17"/>
        <v>45037</v>
      </c>
      <c r="B531">
        <f>VLOOKUP(I531,'[3]Historical Prices'!$E$545:$F$3512,2,FALSE)</f>
        <v>37.25</v>
      </c>
      <c r="C531">
        <f>VLOOKUP(I531,'[3]Historical Prices'!$I$186:$J$3512,2,FALSE)</f>
        <v>61.15</v>
      </c>
      <c r="D531">
        <f>VLOOKUP($A531,Price_Reference!$A$1:$C$1758,2,FALSE)</f>
        <v>87.83</v>
      </c>
      <c r="E531">
        <f>VLOOKUP($A531,Price_Reference!$A$1:$C$1758,3,FALSE)</f>
        <v>63.16</v>
      </c>
      <c r="F531">
        <f>VLOOKUP($A531,Price_Reference!$A$1:$D$1758,4,FALSE)</f>
        <v>30.81</v>
      </c>
      <c r="G531">
        <f>VLOOKUP(I531,'[3]Historical Prices'!$M$141:$N$3512,2,FALSE)</f>
        <v>51.25</v>
      </c>
      <c r="H531">
        <f>VLOOKUP($A531,Price_Reference!$A$1:$E$1758,5,FALSE)</f>
        <v>12.78</v>
      </c>
      <c r="I531" s="2" t="str">
        <f t="shared" si="16"/>
        <v>04/21/2023</v>
      </c>
    </row>
    <row r="532" spans="1:9" x14ac:dyDescent="0.25">
      <c r="A532" s="2">
        <f t="shared" si="17"/>
        <v>45040</v>
      </c>
      <c r="B532">
        <f>VLOOKUP(I532,'[3]Historical Prices'!$E$545:$F$3512,2,FALSE)</f>
        <v>37.5</v>
      </c>
      <c r="C532">
        <f>VLOOKUP(I532,'[3]Historical Prices'!$I$186:$J$3512,2,FALSE)</f>
        <v>61</v>
      </c>
      <c r="D532">
        <f>VLOOKUP($A532,Price_Reference!$A$1:$C$1758,2,FALSE)</f>
        <v>86.53</v>
      </c>
      <c r="E532">
        <f>VLOOKUP($A532,Price_Reference!$A$1:$C$1758,3,FALSE)</f>
        <v>63.4</v>
      </c>
      <c r="F532">
        <f>VLOOKUP($A532,Price_Reference!$A$1:$D$1758,4,FALSE)</f>
        <v>30.73</v>
      </c>
      <c r="G532">
        <f>VLOOKUP(I532,'[3]Historical Prices'!$M$141:$N$3512,2,FALSE)</f>
        <v>52</v>
      </c>
      <c r="H532">
        <f>VLOOKUP($A532,Price_Reference!$A$1:$E$1758,5,FALSE)</f>
        <v>12.65</v>
      </c>
      <c r="I532" s="2" t="str">
        <f t="shared" si="16"/>
        <v>04/24/2023</v>
      </c>
    </row>
    <row r="533" spans="1:9" x14ac:dyDescent="0.25">
      <c r="A533" s="2">
        <f t="shared" si="17"/>
        <v>45041</v>
      </c>
      <c r="B533">
        <f>VLOOKUP(I533,'[3]Historical Prices'!$E$545:$F$3512,2,FALSE)</f>
        <v>37.5</v>
      </c>
      <c r="C533">
        <f>VLOOKUP(I533,'[3]Historical Prices'!$I$186:$J$3512,2,FALSE)</f>
        <v>60.82</v>
      </c>
      <c r="D533">
        <f>VLOOKUP($A533,Price_Reference!$A$1:$C$1758,2,FALSE)</f>
        <v>85.16</v>
      </c>
      <c r="E533">
        <f>VLOOKUP($A533,Price_Reference!$A$1:$C$1758,3,FALSE)</f>
        <v>62.99</v>
      </c>
      <c r="F533">
        <f>VLOOKUP($A533,Price_Reference!$A$1:$D$1758,4,FALSE)</f>
        <v>30.66</v>
      </c>
      <c r="G533">
        <f>VLOOKUP(I533,'[3]Historical Prices'!$M$141:$N$3512,2,FALSE)</f>
        <v>52.6</v>
      </c>
      <c r="H533">
        <f>VLOOKUP($A533,Price_Reference!$A$1:$E$1758,5,FALSE)</f>
        <v>12.67</v>
      </c>
      <c r="I533" s="2" t="str">
        <f t="shared" si="16"/>
        <v>04/25/2023</v>
      </c>
    </row>
    <row r="534" spans="1:9" x14ac:dyDescent="0.25">
      <c r="A534" s="2">
        <f t="shared" si="17"/>
        <v>45042</v>
      </c>
      <c r="B534">
        <f>VLOOKUP(I534,'[3]Historical Prices'!$E$545:$F$3512,2,FALSE)</f>
        <v>37.5</v>
      </c>
      <c r="C534">
        <f>VLOOKUP(I534,'[3]Historical Prices'!$I$186:$J$3512,2,FALSE)</f>
        <v>67</v>
      </c>
      <c r="D534">
        <f>VLOOKUP($A534,Price_Reference!$A$1:$C$1758,2,FALSE)</f>
        <v>83.87</v>
      </c>
      <c r="E534">
        <f>VLOOKUP($A534,Price_Reference!$A$1:$C$1758,3,FALSE)</f>
        <v>61.82</v>
      </c>
      <c r="F534">
        <f>VLOOKUP($A534,Price_Reference!$A$1:$D$1758,4,FALSE)</f>
        <v>30.84</v>
      </c>
      <c r="G534">
        <f>VLOOKUP(I534,'[3]Historical Prices'!$M$141:$N$3512,2,FALSE)</f>
        <v>52.6</v>
      </c>
      <c r="H534">
        <f>VLOOKUP($A534,Price_Reference!$A$1:$E$1758,5,FALSE)</f>
        <v>12.7</v>
      </c>
      <c r="I534" s="2" t="str">
        <f t="shared" si="16"/>
        <v>04/26/2023</v>
      </c>
    </row>
    <row r="535" spans="1:9" x14ac:dyDescent="0.25">
      <c r="A535" s="2">
        <f t="shared" si="17"/>
        <v>45043</v>
      </c>
      <c r="B535">
        <f>VLOOKUP(I535,'[3]Historical Prices'!$E$545:$F$3512,2,FALSE)</f>
        <v>37.5</v>
      </c>
      <c r="C535">
        <f>VLOOKUP(I535,'[3]Historical Prices'!$I$186:$J$3512,2,FALSE)</f>
        <v>58.5</v>
      </c>
      <c r="D535">
        <f>VLOOKUP($A535,Price_Reference!$A$1:$C$1758,2,FALSE)</f>
        <v>84.3</v>
      </c>
      <c r="E535">
        <f>VLOOKUP($A535,Price_Reference!$A$1:$C$1758,3,FALSE)</f>
        <v>61.76</v>
      </c>
      <c r="F535">
        <f>VLOOKUP($A535,Price_Reference!$A$1:$D$1758,4,FALSE)</f>
        <v>31.15</v>
      </c>
      <c r="G535">
        <f>VLOOKUP(I535,'[3]Historical Prices'!$M$141:$N$3512,2,FALSE)</f>
        <v>54.25</v>
      </c>
      <c r="H535">
        <f>VLOOKUP($A535,Price_Reference!$A$1:$E$1758,5,FALSE)</f>
        <v>12.69</v>
      </c>
      <c r="I535" s="2" t="str">
        <f t="shared" si="16"/>
        <v>04/27/2023</v>
      </c>
    </row>
    <row r="536" spans="1:9" x14ac:dyDescent="0.25">
      <c r="A536" s="2">
        <f t="shared" si="17"/>
        <v>45044</v>
      </c>
      <c r="B536">
        <f>VLOOKUP(I536,'[3]Historical Prices'!$E$545:$F$3512,2,FALSE)</f>
        <v>37.625</v>
      </c>
      <c r="C536">
        <f>VLOOKUP(I536,'[3]Historical Prices'!$I$186:$J$3512,2,FALSE)</f>
        <v>56</v>
      </c>
      <c r="D536">
        <f>VLOOKUP($A536,Price_Reference!$A$1:$C$1758,2,FALSE)</f>
        <v>85.63</v>
      </c>
      <c r="E536">
        <f>VLOOKUP($A536,Price_Reference!$A$1:$C$1758,3,FALSE)</f>
        <v>61.24</v>
      </c>
      <c r="F536">
        <f>VLOOKUP($A536,Price_Reference!$A$1:$D$1758,4,FALSE)</f>
        <v>31.05</v>
      </c>
      <c r="G536">
        <f>VLOOKUP(I536,'[3]Historical Prices'!$M$141:$N$3512,2,FALSE)</f>
        <v>54.25</v>
      </c>
      <c r="H536">
        <f>VLOOKUP($A536,Price_Reference!$A$1:$E$1758,5,FALSE)</f>
        <v>12.82</v>
      </c>
      <c r="I536" s="2" t="str">
        <f t="shared" si="16"/>
        <v>04/28/2023</v>
      </c>
    </row>
    <row r="537" spans="1:9" x14ac:dyDescent="0.25">
      <c r="A537" s="2">
        <f t="shared" si="17"/>
        <v>45047</v>
      </c>
      <c r="B537">
        <f>VLOOKUP(I537,'[3]Historical Prices'!$E$545:$F$3512,2,FALSE)</f>
        <v>37.674999999999997</v>
      </c>
      <c r="C537">
        <f>VLOOKUP(I537,'[3]Historical Prices'!$I$186:$J$3512,2,FALSE)</f>
        <v>56</v>
      </c>
      <c r="D537">
        <f>VLOOKUP($A537,Price_Reference!$A$1:$C$1758,2,FALSE)</f>
        <v>84.25</v>
      </c>
      <c r="E537">
        <v>61.24</v>
      </c>
      <c r="F537">
        <f>VLOOKUP($A537,Price_Reference!$A$1:$D$1758,4,FALSE)</f>
        <v>31.03</v>
      </c>
      <c r="G537">
        <f>VLOOKUP(I537,'[3]Historical Prices'!$M$141:$N$3512,2,FALSE)</f>
        <v>54.25</v>
      </c>
      <c r="H537">
        <f>VLOOKUP($A537,Price_Reference!$A$1:$E$1758,5,FALSE)</f>
        <v>12.87</v>
      </c>
      <c r="I537" s="2" t="str">
        <f t="shared" si="16"/>
        <v>05/01/2023</v>
      </c>
    </row>
    <row r="538" spans="1:9" x14ac:dyDescent="0.25">
      <c r="A538" s="2">
        <f t="shared" si="17"/>
        <v>45048</v>
      </c>
      <c r="B538">
        <f>VLOOKUP(I538,'[3]Historical Prices'!$E$545:$F$3512,2,FALSE)</f>
        <v>37.875</v>
      </c>
      <c r="C538">
        <f>VLOOKUP(I538,'[3]Historical Prices'!$I$186:$J$3512,2,FALSE)</f>
        <v>54.25</v>
      </c>
      <c r="D538">
        <f>VLOOKUP($A538,Price_Reference!$A$1:$C$1758,2,FALSE)</f>
        <v>86.63</v>
      </c>
      <c r="E538">
        <f>VLOOKUP($A538,Price_Reference!$A$1:$C$1758,3,FALSE)</f>
        <v>60.4</v>
      </c>
      <c r="F538">
        <f>VLOOKUP($A538,Price_Reference!$A$1:$D$1758,4,FALSE)</f>
        <v>31</v>
      </c>
      <c r="G538">
        <f>VLOOKUP(I538,'[3]Historical Prices'!$M$141:$N$3512,2,FALSE)</f>
        <v>54</v>
      </c>
      <c r="H538">
        <f>VLOOKUP($A538,Price_Reference!$A$1:$E$1758,5,FALSE)</f>
        <v>12.9</v>
      </c>
      <c r="I538" s="2" t="str">
        <f t="shared" si="16"/>
        <v>05/02/2023</v>
      </c>
    </row>
    <row r="539" spans="1:9" x14ac:dyDescent="0.25">
      <c r="A539" s="2">
        <f t="shared" si="17"/>
        <v>45049</v>
      </c>
      <c r="B539">
        <f>VLOOKUP(I539,'[3]Historical Prices'!$E$545:$F$3512,2,FALSE)</f>
        <v>37.25</v>
      </c>
      <c r="C539">
        <f>VLOOKUP(I539,'[3]Historical Prices'!$I$186:$J$3512,2,FALSE)</f>
        <v>53.25</v>
      </c>
      <c r="D539">
        <f>VLOOKUP($A539,Price_Reference!$A$1:$C$1758,2,FALSE)</f>
        <v>83.28</v>
      </c>
      <c r="E539">
        <f>VLOOKUP($A539,Price_Reference!$A$1:$C$1758,3,FALSE)</f>
        <v>58.75</v>
      </c>
      <c r="F539">
        <f>VLOOKUP($A539,Price_Reference!$A$1:$D$1758,4,FALSE)</f>
        <v>30.77</v>
      </c>
      <c r="G539">
        <f>VLOOKUP(I539,'[3]Historical Prices'!$M$141:$N$3512,2,FALSE)</f>
        <v>53.5</v>
      </c>
      <c r="H539">
        <f>VLOOKUP($A539,Price_Reference!$A$1:$E$1758,5,FALSE)</f>
        <v>12.9</v>
      </c>
      <c r="I539" s="2" t="str">
        <f t="shared" si="16"/>
        <v>05/03/2023</v>
      </c>
    </row>
    <row r="540" spans="1:9" x14ac:dyDescent="0.25">
      <c r="A540" s="2">
        <f t="shared" si="17"/>
        <v>45050</v>
      </c>
      <c r="B540">
        <f>VLOOKUP(I540,'[3]Historical Prices'!$E$545:$F$3512,2,FALSE)</f>
        <v>37.25</v>
      </c>
      <c r="C540">
        <f>VLOOKUP(I540,'[3]Historical Prices'!$I$186:$J$3512,2,FALSE)</f>
        <v>54.75</v>
      </c>
      <c r="D540">
        <f>VLOOKUP($A540,Price_Reference!$A$1:$C$1758,2,FALSE)</f>
        <v>83</v>
      </c>
      <c r="E540">
        <f>VLOOKUP($A540,Price_Reference!$A$1:$C$1758,3,FALSE)</f>
        <v>59.05</v>
      </c>
      <c r="F540">
        <f>VLOOKUP($A540,Price_Reference!$A$1:$D$1758,4,FALSE)</f>
        <v>30.49</v>
      </c>
      <c r="G540">
        <f>VLOOKUP(I540,'[3]Historical Prices'!$M$141:$N$3512,2,FALSE)</f>
        <v>53.3</v>
      </c>
      <c r="H540">
        <f>VLOOKUP($A540,Price_Reference!$A$1:$E$1758,5,FALSE)</f>
        <v>12.85</v>
      </c>
      <c r="I540" s="2" t="str">
        <f t="shared" si="16"/>
        <v>05/04/2023</v>
      </c>
    </row>
    <row r="541" spans="1:9" x14ac:dyDescent="0.25">
      <c r="A541" s="2">
        <f t="shared" si="17"/>
        <v>45051</v>
      </c>
      <c r="B541">
        <f>VLOOKUP(I541,'[3]Historical Prices'!$E$545:$F$3512,2,FALSE)</f>
        <v>37.25</v>
      </c>
      <c r="C541">
        <f>VLOOKUP(I541,'[3]Historical Prices'!$I$186:$J$3512,2,FALSE)</f>
        <v>54.75</v>
      </c>
      <c r="D541">
        <f>VLOOKUP($A541,Price_Reference!$A$1:$C$1758,2,FALSE)</f>
        <v>83.28</v>
      </c>
      <c r="E541">
        <f>VLOOKUP($A541,Price_Reference!$A$1:$C$1758,3,FALSE)</f>
        <v>59.98</v>
      </c>
      <c r="F541">
        <f>VLOOKUP($A541,Price_Reference!$A$1:$D$1758,4,FALSE)</f>
        <v>30.37</v>
      </c>
      <c r="G541">
        <f>VLOOKUP(I541,'[3]Historical Prices'!$M$141:$N$3512,2,FALSE)</f>
        <v>53.5</v>
      </c>
      <c r="H541">
        <f>VLOOKUP($A541,Price_Reference!$A$1:$E$1758,5,FALSE)</f>
        <v>12.75</v>
      </c>
      <c r="I541" s="2" t="str">
        <f t="shared" si="16"/>
        <v>05/05/2023</v>
      </c>
    </row>
    <row r="542" spans="1:9" x14ac:dyDescent="0.25">
      <c r="A542" s="2">
        <f t="shared" si="17"/>
        <v>45054</v>
      </c>
      <c r="B542">
        <f>VLOOKUP(I542,'[3]Historical Prices'!$E$545:$F$3512,2,FALSE)</f>
        <v>37.5</v>
      </c>
      <c r="C542">
        <f>VLOOKUP(I542,'[3]Historical Prices'!$I$186:$J$3512,2,FALSE)</f>
        <v>54</v>
      </c>
      <c r="D542">
        <f>VLOOKUP($A542,Price_Reference!$A$1:$C$1758,2,FALSE)</f>
        <v>83.71</v>
      </c>
      <c r="E542" s="33">
        <v>59.7</v>
      </c>
      <c r="F542">
        <f>VLOOKUP($A542,Price_Reference!$A$1:$D$1758,4,FALSE)</f>
        <v>30.32</v>
      </c>
      <c r="G542">
        <f>VLOOKUP(I542,'[3]Historical Prices'!$M$141:$N$3512,2,FALSE)</f>
        <v>53.7</v>
      </c>
      <c r="H542">
        <f>VLOOKUP($A542,Price_Reference!$A$1:$E$1758,5,FALSE)</f>
        <v>12.78</v>
      </c>
      <c r="I542" s="2" t="str">
        <f t="shared" si="16"/>
        <v>05/08/2023</v>
      </c>
    </row>
    <row r="543" spans="1:9" x14ac:dyDescent="0.25">
      <c r="A543" s="2">
        <f t="shared" si="17"/>
        <v>45055</v>
      </c>
      <c r="B543">
        <f>VLOOKUP(I543,'[3]Historical Prices'!$E$545:$F$3512,2,FALSE)</f>
        <v>37.75</v>
      </c>
      <c r="C543">
        <f>VLOOKUP(I543,'[3]Historical Prices'!$I$186:$J$3512,2,FALSE)</f>
        <v>54</v>
      </c>
      <c r="D543">
        <f>VLOOKUP($A543,Price_Reference!$A$1:$C$1758,2,FALSE)</f>
        <v>85.06</v>
      </c>
      <c r="E543">
        <f>VLOOKUP($A543,Price_Reference!$A$1:$C$1758,3,FALSE)</f>
        <v>59.22</v>
      </c>
      <c r="F543">
        <f>VLOOKUP($A543,Price_Reference!$A$1:$D$1758,4,FALSE)</f>
        <v>30.38</v>
      </c>
      <c r="G543">
        <f>VLOOKUP(I543,'[3]Historical Prices'!$M$141:$N$3512,2,FALSE)</f>
        <v>53.75</v>
      </c>
      <c r="H543">
        <f>VLOOKUP($A543,Price_Reference!$A$1:$E$1758,5,FALSE)</f>
        <v>12.81</v>
      </c>
      <c r="I543" s="2" t="str">
        <f t="shared" si="16"/>
        <v>05/09/2023</v>
      </c>
    </row>
    <row r="544" spans="1:9" x14ac:dyDescent="0.25">
      <c r="A544" s="2">
        <f t="shared" si="17"/>
        <v>45056</v>
      </c>
      <c r="B544">
        <f>VLOOKUP(I544,'[3]Historical Prices'!$E$545:$F$3512,2,FALSE)</f>
        <v>37.75</v>
      </c>
      <c r="C544">
        <f>VLOOKUP(I544,'[3]Historical Prices'!$I$186:$J$3512,2,FALSE)</f>
        <v>54</v>
      </c>
      <c r="D544">
        <f>VLOOKUP($A544,Price_Reference!$A$1:$C$1758,2,FALSE)</f>
        <v>87.7</v>
      </c>
      <c r="E544">
        <f>VLOOKUP($A544,Price_Reference!$A$1:$C$1758,3,FALSE)</f>
        <v>60.81</v>
      </c>
      <c r="F544">
        <f>VLOOKUP($A544,Price_Reference!$A$1:$D$1758,4,FALSE)</f>
        <v>30.57</v>
      </c>
      <c r="G544">
        <f>VLOOKUP(I544,'[3]Historical Prices'!$M$141:$N$3512,2,FALSE)</f>
        <v>53.75</v>
      </c>
      <c r="H544">
        <f>VLOOKUP($A544,Price_Reference!$A$1:$E$1758,5,FALSE)</f>
        <v>12.84</v>
      </c>
      <c r="I544" s="2" t="str">
        <f t="shared" si="16"/>
        <v>05/10/2023</v>
      </c>
    </row>
    <row r="545" spans="1:9" x14ac:dyDescent="0.25">
      <c r="A545" s="2">
        <f t="shared" si="17"/>
        <v>45057</v>
      </c>
      <c r="B545">
        <f>VLOOKUP(I545,'[3]Historical Prices'!$E$545:$F$3512,2,FALSE)</f>
        <v>37.950000000000003</v>
      </c>
      <c r="C545">
        <f>VLOOKUP(I545,'[3]Historical Prices'!$I$186:$J$3512,2,FALSE)</f>
        <v>52.5</v>
      </c>
      <c r="D545">
        <f>VLOOKUP($A545,Price_Reference!$A$1:$C$1758,2,FALSE)</f>
        <v>86.59</v>
      </c>
      <c r="E545">
        <f>VLOOKUP($A545,Price_Reference!$A$1:$C$1758,3,FALSE)</f>
        <v>60.12</v>
      </c>
      <c r="F545">
        <f>VLOOKUP($A545,Price_Reference!$A$1:$D$1758,4,FALSE)</f>
        <v>30.55</v>
      </c>
      <c r="G545">
        <f>VLOOKUP(I545,'[3]Historical Prices'!$M$141:$N$3512,2,FALSE)</f>
        <v>53.5</v>
      </c>
      <c r="H545">
        <f>VLOOKUP($A545,Price_Reference!$A$1:$E$1758,5,FALSE)</f>
        <v>12.88</v>
      </c>
      <c r="I545" s="2" t="str">
        <f t="shared" si="16"/>
        <v>05/11/2023</v>
      </c>
    </row>
    <row r="546" spans="1:9" x14ac:dyDescent="0.25">
      <c r="A546" s="2">
        <f t="shared" si="17"/>
        <v>45058</v>
      </c>
      <c r="B546">
        <f>VLOOKUP(I546,'[3]Historical Prices'!$E$545:$F$3512,2,FALSE)</f>
        <v>37.5</v>
      </c>
      <c r="C546">
        <f>VLOOKUP(I546,'[3]Historical Prices'!$I$186:$J$3512,2,FALSE)</f>
        <v>52.25</v>
      </c>
      <c r="D546">
        <f>VLOOKUP($A546,Price_Reference!$A$1:$C$1758,2,FALSE)</f>
        <v>86.65</v>
      </c>
      <c r="E546">
        <f>VLOOKUP($A546,Price_Reference!$A$1:$C$1758,3,FALSE)</f>
        <v>58.68</v>
      </c>
      <c r="F546">
        <f>VLOOKUP($A546,Price_Reference!$A$1:$D$1758,4,FALSE)</f>
        <v>30.51</v>
      </c>
      <c r="G546">
        <f>VLOOKUP(I546,'[3]Historical Prices'!$M$141:$N$3512,2,FALSE)</f>
        <v>54</v>
      </c>
      <c r="H546">
        <f>VLOOKUP($A546,Price_Reference!$A$1:$E$1758,5,FALSE)</f>
        <v>12.9</v>
      </c>
      <c r="I546" s="2" t="str">
        <f t="shared" si="16"/>
        <v>05/12/2023</v>
      </c>
    </row>
    <row r="547" spans="1:9" x14ac:dyDescent="0.25">
      <c r="A547" s="2">
        <f t="shared" si="17"/>
        <v>45061</v>
      </c>
      <c r="B547">
        <f>VLOOKUP(I547,'[3]Historical Prices'!$E$545:$F$3512,2,FALSE)</f>
        <v>37.4</v>
      </c>
      <c r="C547">
        <f>VLOOKUP(I547,'[3]Historical Prices'!$I$186:$J$3512,2,FALSE)</f>
        <v>51.95</v>
      </c>
      <c r="D547">
        <f>VLOOKUP($A547,Price_Reference!$A$1:$C$1758,2,FALSE)</f>
        <v>85.2</v>
      </c>
      <c r="E547">
        <f>VLOOKUP($A547,Price_Reference!$A$1:$C$1758,3,FALSE)</f>
        <v>57.16</v>
      </c>
      <c r="F547">
        <f>VLOOKUP($A547,Price_Reference!$A$1:$D$1758,4,FALSE)</f>
        <v>30.52</v>
      </c>
      <c r="G547">
        <f>VLOOKUP(I547,'[3]Historical Prices'!$M$141:$N$3512,2,FALSE)</f>
        <v>54</v>
      </c>
      <c r="H547">
        <f>VLOOKUP($A547,Price_Reference!$A$1:$E$1758,5,FALSE)</f>
        <v>12.89</v>
      </c>
      <c r="I547" s="2" t="str">
        <f t="shared" si="16"/>
        <v>05/15/2023</v>
      </c>
    </row>
    <row r="548" spans="1:9" x14ac:dyDescent="0.25">
      <c r="A548" s="2">
        <f t="shared" si="17"/>
        <v>45062</v>
      </c>
      <c r="B548">
        <f>VLOOKUP(I548,'[3]Historical Prices'!$E$545:$F$3512,2,FALSE)</f>
        <v>37.5</v>
      </c>
      <c r="C548">
        <f>VLOOKUP(I548,'[3]Historical Prices'!$I$186:$J$3512,2,FALSE)</f>
        <v>51.5</v>
      </c>
      <c r="D548">
        <f>VLOOKUP($A548,Price_Reference!$A$1:$C$1758,2,FALSE)</f>
        <v>86.81</v>
      </c>
      <c r="E548">
        <f>VLOOKUP($A548,Price_Reference!$A$1:$C$1758,3,FALSE)</f>
        <v>57.08</v>
      </c>
      <c r="F548">
        <f>VLOOKUP($A548,Price_Reference!$A$1:$D$1758,4,FALSE)</f>
        <v>30.46</v>
      </c>
      <c r="G548">
        <f>VLOOKUP(I548,'[3]Historical Prices'!$M$141:$N$3512,2,FALSE)</f>
        <v>53.9</v>
      </c>
      <c r="H548">
        <f>VLOOKUP($A548,Price_Reference!$A$1:$E$1758,5,FALSE)</f>
        <v>12.96</v>
      </c>
      <c r="I548" s="2" t="str">
        <f t="shared" si="16"/>
        <v>05/16/2023</v>
      </c>
    </row>
    <row r="549" spans="1:9" x14ac:dyDescent="0.25">
      <c r="A549" s="2">
        <f t="shared" si="17"/>
        <v>45063</v>
      </c>
      <c r="B549">
        <f>VLOOKUP(I549,'[3]Historical Prices'!$E$545:$F$3512,2,FALSE)</f>
        <v>36.5</v>
      </c>
      <c r="C549">
        <f>VLOOKUP(I549,'[3]Historical Prices'!$I$186:$J$3512,2,FALSE)</f>
        <v>51.5</v>
      </c>
      <c r="D549">
        <f>VLOOKUP($A549,Price_Reference!$A$1:$C$1758,2,FALSE)</f>
        <v>86.41</v>
      </c>
      <c r="E549">
        <f>VLOOKUP($A549,Price_Reference!$A$1:$C$1758,3,FALSE)</f>
        <v>60.01</v>
      </c>
      <c r="F549">
        <f>VLOOKUP($A549,Price_Reference!$A$1:$D$1758,4,FALSE)</f>
        <v>30.49</v>
      </c>
      <c r="G549">
        <f>VLOOKUP(I549,'[3]Historical Prices'!$M$141:$N$3512,2,FALSE)</f>
        <v>55</v>
      </c>
      <c r="H549">
        <f>VLOOKUP($A549,Price_Reference!$A$1:$E$1758,5,FALSE)</f>
        <v>13</v>
      </c>
      <c r="I549" s="2" t="str">
        <f t="shared" si="16"/>
        <v>05/17/2023</v>
      </c>
    </row>
    <row r="550" spans="1:9" x14ac:dyDescent="0.25">
      <c r="A550" s="2">
        <f t="shared" si="17"/>
        <v>45064</v>
      </c>
      <c r="B550">
        <f>VLOOKUP(I550,'[3]Historical Prices'!$E$545:$F$3512,2,FALSE)</f>
        <v>36.5</v>
      </c>
      <c r="C550">
        <f>VLOOKUP(I550,'[3]Historical Prices'!$I$186:$J$3512,2,FALSE)</f>
        <v>54</v>
      </c>
      <c r="D550">
        <f>VLOOKUP($A550,Price_Reference!$A$1:$C$1758,2,FALSE)</f>
        <v>88.06</v>
      </c>
      <c r="E550">
        <f>VLOOKUP($A550,Price_Reference!$A$1:$C$1758,3,FALSE)</f>
        <v>62.22</v>
      </c>
      <c r="F550">
        <f>VLOOKUP($A550,Price_Reference!$A$1:$D$1758,4,FALSE)</f>
        <v>30.73</v>
      </c>
      <c r="G550">
        <f>VLOOKUP(I550,'[3]Historical Prices'!$M$141:$N$3512,2,FALSE)</f>
        <v>54.5</v>
      </c>
      <c r="H550">
        <f>VLOOKUP($A550,Price_Reference!$A$1:$E$1758,5,FALSE)</f>
        <v>13</v>
      </c>
      <c r="I550" s="2" t="str">
        <f t="shared" si="16"/>
        <v>05/18/2023</v>
      </c>
    </row>
    <row r="551" spans="1:9" x14ac:dyDescent="0.25">
      <c r="A551" s="2">
        <f t="shared" si="17"/>
        <v>45065</v>
      </c>
      <c r="B551">
        <f>VLOOKUP(I551,'[3]Historical Prices'!$E$545:$F$3512,2,FALSE)</f>
        <v>36.5</v>
      </c>
      <c r="C551">
        <f>VLOOKUP(I551,'[3]Historical Prices'!$I$186:$J$3512,2,FALSE)</f>
        <v>54</v>
      </c>
      <c r="D551">
        <f>VLOOKUP($A551,Price_Reference!$A$1:$C$1758,2,FALSE)</f>
        <v>88.09</v>
      </c>
      <c r="E551">
        <f>VLOOKUP($A551,Price_Reference!$A$1:$C$1758,3,FALSE)</f>
        <v>61.4</v>
      </c>
      <c r="F551">
        <f>VLOOKUP($A551,Price_Reference!$A$1:$D$1758,4,FALSE)</f>
        <v>30.74</v>
      </c>
      <c r="G551">
        <f>VLOOKUP(I551,'[3]Historical Prices'!$M$141:$N$3512,2,FALSE)</f>
        <v>55.5</v>
      </c>
      <c r="H551">
        <f>VLOOKUP($A551,Price_Reference!$A$1:$E$1758,5,FALSE)</f>
        <v>13.04</v>
      </c>
      <c r="I551" s="2" t="str">
        <f t="shared" si="16"/>
        <v>05/19/2023</v>
      </c>
    </row>
    <row r="552" spans="1:9" x14ac:dyDescent="0.25">
      <c r="A552" s="2">
        <f t="shared" si="17"/>
        <v>45068</v>
      </c>
      <c r="B552">
        <f>VLOOKUP(I552,'[3]Historical Prices'!$E$545:$F$3512,2,FALSE)</f>
        <v>36.5</v>
      </c>
      <c r="C552">
        <f>VLOOKUP(I552,'[3]Historical Prices'!$I$186:$J$3512,2,FALSE)</f>
        <v>54</v>
      </c>
      <c r="D552">
        <f>VLOOKUP($A552,Price_Reference!$A$1:$C$1758,2,FALSE)</f>
        <v>85.95</v>
      </c>
      <c r="E552">
        <f>VLOOKUP($A552,Price_Reference!$A$1:$C$1758,3,FALSE)</f>
        <v>58.57</v>
      </c>
      <c r="F552">
        <f>VLOOKUP($A552,Price_Reference!$A$1:$D$1758,4,FALSE)</f>
        <v>30.8</v>
      </c>
      <c r="G552">
        <f>VLOOKUP(I552,'[3]Historical Prices'!$M$141:$N$3512,2,FALSE)</f>
        <v>55.75</v>
      </c>
      <c r="H552">
        <f>VLOOKUP($A552,Price_Reference!$A$1:$E$1758,5,FALSE)</f>
        <v>13.05</v>
      </c>
      <c r="I552" s="2" t="str">
        <f t="shared" si="16"/>
        <v>05/22/2023</v>
      </c>
    </row>
    <row r="553" spans="1:9" x14ac:dyDescent="0.25">
      <c r="A553" s="2">
        <f t="shared" si="17"/>
        <v>45069</v>
      </c>
      <c r="B553">
        <f>VLOOKUP(I553,'[3]Historical Prices'!$E$545:$F$3512,2,FALSE)</f>
        <v>36.5</v>
      </c>
      <c r="C553">
        <f>VLOOKUP(I553,'[3]Historical Prices'!$I$186:$J$3512,2,FALSE)</f>
        <v>53.75</v>
      </c>
      <c r="D553">
        <f>VLOOKUP($A553,Price_Reference!$A$1:$C$1758,2,FALSE)</f>
        <v>83.68</v>
      </c>
      <c r="E553">
        <f>VLOOKUP($A553,Price_Reference!$A$1:$C$1758,3,FALSE)</f>
        <v>55.45</v>
      </c>
      <c r="F553">
        <f>VLOOKUP($A553,Price_Reference!$A$1:$D$1758,4,FALSE)</f>
        <v>30.63</v>
      </c>
      <c r="G553">
        <f>VLOOKUP(I553,'[3]Historical Prices'!$M$141:$N$3512,2,FALSE)</f>
        <v>57</v>
      </c>
      <c r="H553">
        <f>VLOOKUP($A553,Price_Reference!$A$1:$E$1758,5,FALSE)</f>
        <v>13.05</v>
      </c>
      <c r="I553" s="2" t="str">
        <f t="shared" si="16"/>
        <v>05/23/2023</v>
      </c>
    </row>
    <row r="554" spans="1:9" x14ac:dyDescent="0.25">
      <c r="A554" s="2">
        <f t="shared" si="17"/>
        <v>45070</v>
      </c>
      <c r="B554">
        <f>VLOOKUP(I554,'[3]Historical Prices'!$E$545:$F$3512,2,FALSE)</f>
        <v>36.5</v>
      </c>
      <c r="C554">
        <f>VLOOKUP(I554,'[3]Historical Prices'!$I$186:$J$3512,2,FALSE)</f>
        <v>54</v>
      </c>
      <c r="D554">
        <f>VLOOKUP($A554,Price_Reference!$A$1:$C$1758,2,FALSE)</f>
        <v>83.35</v>
      </c>
      <c r="E554">
        <f>VLOOKUP($A554,Price_Reference!$A$1:$C$1758,3,FALSE)</f>
        <v>55.11</v>
      </c>
      <c r="F554">
        <f>VLOOKUP($A554,Price_Reference!$A$1:$D$1758,4,FALSE)</f>
        <v>30.76</v>
      </c>
      <c r="G554">
        <f>VLOOKUP(I554,'[3]Historical Prices'!$M$141:$N$3512,2,FALSE)</f>
        <v>57.5</v>
      </c>
      <c r="H554">
        <f>VLOOKUP($A554,Price_Reference!$A$1:$E$1758,5,FALSE)</f>
        <v>13.24</v>
      </c>
      <c r="I554" s="2" t="str">
        <f t="shared" si="16"/>
        <v>05/24/2023</v>
      </c>
    </row>
    <row r="555" spans="1:9" x14ac:dyDescent="0.25">
      <c r="A555" s="2">
        <f t="shared" si="17"/>
        <v>45071</v>
      </c>
      <c r="B555">
        <f>VLOOKUP(I555,'[3]Historical Prices'!$E$545:$F$3512,2,FALSE)</f>
        <v>36.5</v>
      </c>
      <c r="C555">
        <f>VLOOKUP(I555,'[3]Historical Prices'!$I$186:$J$3512,2,FALSE)</f>
        <v>55</v>
      </c>
      <c r="D555">
        <f>VLOOKUP($A555,Price_Reference!$A$1:$C$1758,2,FALSE)</f>
        <v>81.23</v>
      </c>
      <c r="E555">
        <f>VLOOKUP($A555,Price_Reference!$A$1:$C$1758,3,FALSE)</f>
        <v>53.13</v>
      </c>
      <c r="F555">
        <f>VLOOKUP($A555,Price_Reference!$A$1:$D$1758,4,FALSE)</f>
        <v>30.72</v>
      </c>
      <c r="G555">
        <f>VLOOKUP(I555,'[3]Historical Prices'!$M$141:$N$3512,2,FALSE)</f>
        <v>58</v>
      </c>
      <c r="H555">
        <f>VLOOKUP($A555,Price_Reference!$A$1:$E$1758,5,FALSE)</f>
        <v>13.45</v>
      </c>
      <c r="I555" s="2" t="str">
        <f t="shared" si="16"/>
        <v>05/25/2023</v>
      </c>
    </row>
    <row r="556" spans="1:9" x14ac:dyDescent="0.25">
      <c r="A556" s="2">
        <f t="shared" si="17"/>
        <v>45072</v>
      </c>
      <c r="B556">
        <f>VLOOKUP(I556,'[3]Historical Prices'!$E$545:$F$3512,2,FALSE)</f>
        <v>35.25</v>
      </c>
      <c r="C556">
        <f>VLOOKUP(I556,'[3]Historical Prices'!$I$186:$J$3512,2,FALSE)</f>
        <v>54.5</v>
      </c>
      <c r="D556">
        <f>VLOOKUP($A556,Price_Reference!$A$1:$C$1758,2,FALSE)</f>
        <v>80.56</v>
      </c>
      <c r="E556">
        <f>VLOOKUP($A556,Price_Reference!$A$1:$C$1758,3,FALSE)</f>
        <v>53.09</v>
      </c>
      <c r="F556">
        <f>VLOOKUP($A556,Price_Reference!$A$1:$D$1758,4,FALSE)</f>
        <v>30.95</v>
      </c>
      <c r="G556">
        <f>VLOOKUP(I556,'[3]Historical Prices'!$M$141:$N$3512,2,FALSE)</f>
        <v>58.25</v>
      </c>
      <c r="H556">
        <f>VLOOKUP($A556,Price_Reference!$A$1:$E$1758,5,FALSE)</f>
        <v>13.42</v>
      </c>
      <c r="I556" s="2" t="str">
        <f t="shared" si="16"/>
        <v>05/26/2023</v>
      </c>
    </row>
    <row r="557" spans="1:9" x14ac:dyDescent="0.25">
      <c r="A557" s="2">
        <f t="shared" si="17"/>
        <v>45075</v>
      </c>
      <c r="B557">
        <f>VLOOKUP(I557,'[3]Historical Prices'!$E$545:$F$3512,2,FALSE)</f>
        <v>35</v>
      </c>
      <c r="C557">
        <f>VLOOKUP(I557,'[3]Historical Prices'!$I$186:$J$3512,2,FALSE)</f>
        <v>54.5</v>
      </c>
      <c r="D557">
        <f>VLOOKUP($A557,Price_Reference!$A$1:$C$1758,2,FALSE)</f>
        <v>81.13</v>
      </c>
      <c r="E557" s="33">
        <f>AVERAGE(E556,E558)</f>
        <v>51.445</v>
      </c>
      <c r="F557">
        <f>VLOOKUP($A557,Price_Reference!$A$1:$D$1758,4,FALSE)</f>
        <v>30.95</v>
      </c>
      <c r="G557">
        <f>VLOOKUP(I557,'[3]Historical Prices'!$M$141:$N$3512,2,FALSE)</f>
        <v>58.25</v>
      </c>
      <c r="H557">
        <f>VLOOKUP($A557,Price_Reference!$A$1:$E$1758,5,FALSE)</f>
        <v>13.42</v>
      </c>
      <c r="I557" s="2" t="str">
        <f t="shared" si="16"/>
        <v>05/29/2023</v>
      </c>
    </row>
    <row r="558" spans="1:9" x14ac:dyDescent="0.25">
      <c r="A558" s="2">
        <f t="shared" si="17"/>
        <v>45076</v>
      </c>
      <c r="B558">
        <f>VLOOKUP(I558,'[3]Historical Prices'!$E$545:$F$3512,2,FALSE)</f>
        <v>34.75</v>
      </c>
      <c r="C558">
        <f>VLOOKUP(I558,'[3]Historical Prices'!$I$186:$J$3512,2,FALSE)</f>
        <v>54.7</v>
      </c>
      <c r="D558">
        <f>VLOOKUP($A558,Price_Reference!$A$1:$C$1758,2,FALSE)</f>
        <v>78.819999999999993</v>
      </c>
      <c r="E558">
        <f>VLOOKUP($A558,Price_Reference!$A$1:$C$1758,3,FALSE)</f>
        <v>49.8</v>
      </c>
      <c r="F558">
        <f>VLOOKUP($A558,Price_Reference!$A$1:$D$1758,4,FALSE)</f>
        <v>31.08</v>
      </c>
      <c r="G558">
        <f>VLOOKUP(I558,'[3]Historical Prices'!$M$141:$N$3512,2,FALSE)</f>
        <v>58.5</v>
      </c>
      <c r="H558">
        <f>VLOOKUP($A558,Price_Reference!$A$1:$E$1758,5,FALSE)</f>
        <v>13.38</v>
      </c>
      <c r="I558" s="2" t="str">
        <f t="shared" si="16"/>
        <v>05/30/2023</v>
      </c>
    </row>
    <row r="559" spans="1:9" x14ac:dyDescent="0.25">
      <c r="A559" s="2">
        <f t="shared" si="17"/>
        <v>45077</v>
      </c>
      <c r="B559">
        <f>VLOOKUP(I559,'[3]Historical Prices'!$E$545:$F$3512,2,FALSE)</f>
        <v>34.75</v>
      </c>
      <c r="C559">
        <f>VLOOKUP(I559,'[3]Historical Prices'!$I$186:$J$3512,2,FALSE)</f>
        <v>55</v>
      </c>
      <c r="D559">
        <f>VLOOKUP($A559,Price_Reference!$A$1:$C$1758,2,FALSE)</f>
        <v>79.38</v>
      </c>
      <c r="E559">
        <f>VLOOKUP($A559,Price_Reference!$A$1:$C$1758,3,FALSE)</f>
        <v>52.23</v>
      </c>
      <c r="F559">
        <f>VLOOKUP($A559,Price_Reference!$A$1:$D$1758,4,FALSE)</f>
        <v>30.9</v>
      </c>
      <c r="G559">
        <f>VLOOKUP(I559,'[3]Historical Prices'!$M$141:$N$3512,2,FALSE)</f>
        <v>58.5</v>
      </c>
      <c r="H559">
        <f>VLOOKUP($A559,Price_Reference!$A$1:$E$1758,5,FALSE)</f>
        <v>13.41</v>
      </c>
      <c r="I559" s="2" t="str">
        <f t="shared" si="16"/>
        <v>05/31/2023</v>
      </c>
    </row>
    <row r="560" spans="1:9" x14ac:dyDescent="0.25">
      <c r="A560" s="2">
        <f t="shared" si="17"/>
        <v>45078</v>
      </c>
      <c r="B560">
        <f>VLOOKUP(I560,'[3]Historical Prices'!$E$545:$F$3512,2,FALSE)</f>
        <v>34.5</v>
      </c>
      <c r="C560" s="33">
        <v>55</v>
      </c>
      <c r="D560">
        <f>VLOOKUP($A560,Price_Reference!$A$1:$C$1758,2,FALSE)</f>
        <v>77.11</v>
      </c>
      <c r="E560">
        <f>VLOOKUP($A560,Price_Reference!$A$1:$C$1758,3,FALSE)</f>
        <v>51.04</v>
      </c>
      <c r="F560">
        <f>VLOOKUP($A560,Price_Reference!$A$1:$D$1758,4,FALSE)</f>
        <v>30.88</v>
      </c>
      <c r="G560">
        <f>VLOOKUP(I560,'[3]Historical Prices'!$M$141:$N$3512,2,FALSE)</f>
        <v>57.75</v>
      </c>
      <c r="H560">
        <f>VLOOKUP($A560,Price_Reference!$A$1:$E$1758,5,FALSE)</f>
        <v>13.39</v>
      </c>
      <c r="I560" s="2" t="str">
        <f t="shared" si="16"/>
        <v>06/01/2023</v>
      </c>
    </row>
    <row r="561" spans="1:9" x14ac:dyDescent="0.25">
      <c r="A561" s="2">
        <f t="shared" si="17"/>
        <v>45079</v>
      </c>
      <c r="B561">
        <f>VLOOKUP(I561,'[3]Historical Prices'!$E$545:$F$3512,2,FALSE)</f>
        <v>34.5</v>
      </c>
      <c r="C561" s="33">
        <v>55</v>
      </c>
      <c r="D561">
        <f>VLOOKUP($A561,Price_Reference!$A$1:$C$1758,2,FALSE)</f>
        <v>77.38</v>
      </c>
      <c r="E561">
        <f>VLOOKUP($A561,Price_Reference!$A$1:$C$1758,3,FALSE)</f>
        <v>51.2</v>
      </c>
      <c r="F561">
        <f>VLOOKUP($A561,Price_Reference!$A$1:$D$1758,4,FALSE)</f>
        <v>30.82</v>
      </c>
      <c r="G561">
        <f>VLOOKUP(I561,'[3]Historical Prices'!$M$141:$N$3512,2,FALSE)</f>
        <v>57.3</v>
      </c>
      <c r="H561">
        <f>VLOOKUP($A561,Price_Reference!$A$1:$E$1758,5,FALSE)</f>
        <v>13.35</v>
      </c>
      <c r="I561" s="2" t="str">
        <f t="shared" si="16"/>
        <v>06/02/2023</v>
      </c>
    </row>
    <row r="562" spans="1:9" x14ac:dyDescent="0.25">
      <c r="A562" s="2">
        <f t="shared" si="17"/>
        <v>45082</v>
      </c>
      <c r="B562">
        <f>VLOOKUP(I562,'[3]Historical Prices'!$E$545:$F$3512,2,FALSE)</f>
        <v>34.75</v>
      </c>
      <c r="C562" s="33">
        <v>55</v>
      </c>
      <c r="D562">
        <f>VLOOKUP($A562,Price_Reference!$A$1:$C$1758,2,FALSE)</f>
        <v>80.88</v>
      </c>
      <c r="E562">
        <f>VLOOKUP($A562,Price_Reference!$A$1:$C$1758,3,FALSE)</f>
        <v>52</v>
      </c>
      <c r="F562">
        <f>VLOOKUP($A562,Price_Reference!$A$1:$D$1758,4,FALSE)</f>
        <v>30.7</v>
      </c>
      <c r="G562">
        <f>VLOOKUP(I562,'[3]Historical Prices'!$M$141:$N$3512,2,FALSE)</f>
        <v>57.3</v>
      </c>
      <c r="H562">
        <f>VLOOKUP($A562,Price_Reference!$A$1:$E$1758,5,FALSE)</f>
        <v>13.18</v>
      </c>
      <c r="I562" s="2" t="str">
        <f t="shared" si="16"/>
        <v>06/05/2023</v>
      </c>
    </row>
    <row r="563" spans="1:9" x14ac:dyDescent="0.25">
      <c r="A563" s="2">
        <f t="shared" si="17"/>
        <v>45083</v>
      </c>
      <c r="B563">
        <f>VLOOKUP(I563,'[3]Historical Prices'!$E$545:$F$3512,2,FALSE)</f>
        <v>35</v>
      </c>
      <c r="C563" s="33">
        <v>55</v>
      </c>
      <c r="D563">
        <f>VLOOKUP($A563,Price_Reference!$A$1:$C$1758,2,FALSE)</f>
        <v>80.05</v>
      </c>
      <c r="E563">
        <f>VLOOKUP($A563,Price_Reference!$A$1:$C$1758,3,FALSE)</f>
        <v>51.51</v>
      </c>
      <c r="F563">
        <f>VLOOKUP($A563,Price_Reference!$A$1:$D$1758,4,FALSE)</f>
        <v>30.82</v>
      </c>
      <c r="G563">
        <f>VLOOKUP(I563,'[3]Historical Prices'!$M$141:$N$3512,2,FALSE)</f>
        <v>57</v>
      </c>
      <c r="H563">
        <f>VLOOKUP($A563,Price_Reference!$A$1:$E$1758,5,FALSE)</f>
        <v>13.13</v>
      </c>
      <c r="I563" s="2" t="str">
        <f t="shared" si="16"/>
        <v>06/06/2023</v>
      </c>
    </row>
    <row r="564" spans="1:9" x14ac:dyDescent="0.25">
      <c r="A564" s="2">
        <f t="shared" si="17"/>
        <v>45084</v>
      </c>
      <c r="B564">
        <f>VLOOKUP(I564,'[3]Historical Prices'!$E$545:$F$3512,2,FALSE)</f>
        <v>35.75</v>
      </c>
      <c r="C564">
        <f>VLOOKUP(I564,'[3]Historical Prices'!$I$186:$J$3512,2,FALSE)</f>
        <v>55.75</v>
      </c>
      <c r="D564">
        <f>VLOOKUP($A564,Price_Reference!$A$1:$C$1758,2,FALSE)</f>
        <v>81.92</v>
      </c>
      <c r="E564">
        <f>VLOOKUP($A564,Price_Reference!$A$1:$C$1758,3,FALSE)</f>
        <v>53.24</v>
      </c>
      <c r="F564">
        <f>VLOOKUP($A564,Price_Reference!$A$1:$D$1758,4,FALSE)</f>
        <v>30.97</v>
      </c>
      <c r="G564">
        <f>VLOOKUP(I564,'[3]Historical Prices'!$M$141:$N$3512,2,FALSE)</f>
        <v>56.25</v>
      </c>
      <c r="H564">
        <f>VLOOKUP($A564,Price_Reference!$A$1:$E$1758,5,FALSE)</f>
        <v>13.25</v>
      </c>
      <c r="I564" s="2" t="str">
        <f t="shared" si="16"/>
        <v>06/07/2023</v>
      </c>
    </row>
    <row r="565" spans="1:9" x14ac:dyDescent="0.25">
      <c r="A565" s="2">
        <f t="shared" si="17"/>
        <v>45085</v>
      </c>
      <c r="B565">
        <f>VLOOKUP(I565,'[3]Historical Prices'!$E$545:$F$3512,2,FALSE)</f>
        <v>35.75</v>
      </c>
      <c r="C565">
        <f>VLOOKUP(I565,'[3]Historical Prices'!$I$186:$J$3512,2,FALSE)</f>
        <v>55.75</v>
      </c>
      <c r="D565">
        <f>VLOOKUP($A565,Price_Reference!$A$1:$C$1758,2,FALSE)</f>
        <v>82.32</v>
      </c>
      <c r="E565">
        <f>VLOOKUP($A565,Price_Reference!$A$1:$C$1758,3,FALSE)</f>
        <v>53.1</v>
      </c>
      <c r="F565">
        <f>VLOOKUP($A565,Price_Reference!$A$1:$D$1758,4,FALSE)</f>
        <v>31.06</v>
      </c>
      <c r="G565">
        <f>VLOOKUP(I565,'[3]Historical Prices'!$M$141:$N$3512,2,FALSE)</f>
        <v>55.85</v>
      </c>
      <c r="H565" s="33">
        <f>AVERAGE(H564,H566)</f>
        <v>13.14</v>
      </c>
      <c r="I565" s="2" t="str">
        <f t="shared" si="16"/>
        <v>06/08/2023</v>
      </c>
    </row>
    <row r="566" spans="1:9" x14ac:dyDescent="0.25">
      <c r="A566" s="2">
        <f t="shared" si="17"/>
        <v>45086</v>
      </c>
      <c r="B566">
        <f>VLOOKUP(I566,'[3]Historical Prices'!$E$545:$F$3512,2,FALSE)</f>
        <v>35.5</v>
      </c>
      <c r="C566">
        <f>VLOOKUP(I566,'[3]Historical Prices'!$I$186:$J$3512,2,FALSE)</f>
        <v>55.75</v>
      </c>
      <c r="D566">
        <f>VLOOKUP($A566,Price_Reference!$A$1:$C$1758,2,FALSE)</f>
        <v>85.06</v>
      </c>
      <c r="E566">
        <f>VLOOKUP($A566,Price_Reference!$A$1:$C$1758,3,FALSE)</f>
        <v>53.54</v>
      </c>
      <c r="F566">
        <f>VLOOKUP($A566,Price_Reference!$A$1:$D$1758,4,FALSE)</f>
        <v>31.45</v>
      </c>
      <c r="G566">
        <f>VLOOKUP(I566,'[3]Historical Prices'!$M$141:$N$3512,2,FALSE)</f>
        <v>55.75</v>
      </c>
      <c r="H566">
        <f>VLOOKUP($A566,Price_Reference!$A$1:$E$1758,5,FALSE)</f>
        <v>13.03</v>
      </c>
      <c r="I566" s="2" t="str">
        <f t="shared" si="16"/>
        <v>06/09/2023</v>
      </c>
    </row>
    <row r="567" spans="1:9" x14ac:dyDescent="0.25">
      <c r="A567" s="2">
        <f t="shared" si="17"/>
        <v>45089</v>
      </c>
      <c r="B567">
        <f>VLOOKUP(I567,'[3]Historical Prices'!$E$545:$F$3512,2,FALSE)</f>
        <v>35.5</v>
      </c>
      <c r="C567">
        <f>VLOOKUP(I567,'[3]Historical Prices'!$I$186:$J$3512,2,FALSE)</f>
        <v>56.5</v>
      </c>
      <c r="D567">
        <f>VLOOKUP($A567,Price_Reference!$A$1:$C$1758,2,FALSE)</f>
        <v>86.09</v>
      </c>
      <c r="E567">
        <f>VLOOKUP($A567,Price_Reference!$A$1:$C$1758,3,FALSE)</f>
        <v>53.97</v>
      </c>
      <c r="F567">
        <f>VLOOKUP($A567,Price_Reference!$A$1:$D$1758,4,FALSE)</f>
        <v>31.75</v>
      </c>
      <c r="G567">
        <f>VLOOKUP(I567,'[3]Historical Prices'!$M$141:$N$3512,2,FALSE)</f>
        <v>55.75</v>
      </c>
      <c r="H567">
        <f>VLOOKUP($A567,Price_Reference!$A$1:$E$1758,5,FALSE)</f>
        <v>13.03</v>
      </c>
      <c r="I567" s="2" t="str">
        <f t="shared" si="16"/>
        <v>06/12/2023</v>
      </c>
    </row>
    <row r="568" spans="1:9" x14ac:dyDescent="0.25">
      <c r="A568" s="2">
        <f t="shared" si="17"/>
        <v>45090</v>
      </c>
      <c r="B568">
        <f>VLOOKUP(I568,'[3]Historical Prices'!$E$545:$F$3512,2,FALSE)</f>
        <v>35.5</v>
      </c>
      <c r="C568">
        <f>VLOOKUP(I568,'[3]Historical Prices'!$I$186:$J$3512,2,FALSE)</f>
        <v>56.3</v>
      </c>
      <c r="D568">
        <f>VLOOKUP($A568,Price_Reference!$A$1:$C$1758,2,FALSE)</f>
        <v>88.12</v>
      </c>
      <c r="E568">
        <f>VLOOKUP($A568,Price_Reference!$A$1:$C$1758,3,FALSE)</f>
        <v>55.38</v>
      </c>
      <c r="F568">
        <f>VLOOKUP($A568,Price_Reference!$A$1:$D$1758,4,FALSE)</f>
        <v>31.8</v>
      </c>
      <c r="G568">
        <f>VLOOKUP(I568,'[3]Historical Prices'!$M$141:$N$3512,2,FALSE)</f>
        <v>56</v>
      </c>
      <c r="H568">
        <f>VLOOKUP($A568,Price_Reference!$A$1:$E$1758,5,FALSE)</f>
        <v>13.01</v>
      </c>
      <c r="I568" s="2" t="str">
        <f t="shared" si="16"/>
        <v>06/13/2023</v>
      </c>
    </row>
    <row r="569" spans="1:9" x14ac:dyDescent="0.25">
      <c r="A569" s="2">
        <f t="shared" si="17"/>
        <v>45091</v>
      </c>
      <c r="B569">
        <f>VLOOKUP(I569,'[3]Historical Prices'!$E$545:$F$3512,2,FALSE)</f>
        <v>35.5</v>
      </c>
      <c r="C569">
        <f>VLOOKUP(I569,'[3]Historical Prices'!$I$186:$J$3512,2,FALSE)</f>
        <v>56</v>
      </c>
      <c r="D569">
        <f>VLOOKUP($A569,Price_Reference!$A$1:$C$1758,2,FALSE)</f>
        <v>91.52</v>
      </c>
      <c r="E569">
        <f>VLOOKUP($A569,Price_Reference!$A$1:$C$1758,3,FALSE)</f>
        <v>58.81</v>
      </c>
      <c r="F569">
        <f>VLOOKUP($A569,Price_Reference!$A$1:$D$1758,4,FALSE)</f>
        <v>31.84</v>
      </c>
      <c r="G569">
        <f>VLOOKUP(I569,'[3]Historical Prices'!$M$141:$N$3512,2,FALSE)</f>
        <v>55.35</v>
      </c>
      <c r="H569">
        <f>VLOOKUP($A569,Price_Reference!$A$1:$E$1758,5,FALSE)</f>
        <v>12.93</v>
      </c>
      <c r="I569" s="2" t="str">
        <f t="shared" si="16"/>
        <v>06/14/2023</v>
      </c>
    </row>
    <row r="570" spans="1:9" x14ac:dyDescent="0.25">
      <c r="A570" s="2">
        <f t="shared" si="17"/>
        <v>45092</v>
      </c>
      <c r="B570">
        <f>VLOOKUP(I570,'[3]Historical Prices'!$E$545:$F$3512,2,FALSE)</f>
        <v>34.5</v>
      </c>
      <c r="C570">
        <f>VLOOKUP(I570,'[3]Historical Prices'!$I$186:$J$3512,2,FALSE)</f>
        <v>55</v>
      </c>
      <c r="D570">
        <f>VLOOKUP($A570,Price_Reference!$A$1:$C$1758,2,FALSE)</f>
        <v>91.41</v>
      </c>
      <c r="E570">
        <f>VLOOKUP($A570,Price_Reference!$A$1:$C$1758,3,FALSE)</f>
        <v>60.48</v>
      </c>
      <c r="F570">
        <f>VLOOKUP($A570,Price_Reference!$A$1:$D$1758,4,FALSE)</f>
        <v>32.299999999999997</v>
      </c>
      <c r="G570">
        <f>VLOOKUP(I570,'[3]Historical Prices'!$M$141:$N$3512,2,FALSE)</f>
        <v>55.35</v>
      </c>
      <c r="H570">
        <f>VLOOKUP($A570,Price_Reference!$A$1:$E$1758,5,FALSE)</f>
        <v>13</v>
      </c>
      <c r="I570" s="2" t="str">
        <f t="shared" si="16"/>
        <v>06/15/2023</v>
      </c>
    </row>
    <row r="571" spans="1:9" x14ac:dyDescent="0.25">
      <c r="A571" s="2">
        <f t="shared" si="17"/>
        <v>45093</v>
      </c>
      <c r="B571">
        <f>VLOOKUP(I571,'[3]Historical Prices'!$E$545:$F$3512,2,FALSE)</f>
        <v>34.5</v>
      </c>
      <c r="C571">
        <f>VLOOKUP(I571,'[3]Historical Prices'!$I$186:$J$3512,2,FALSE)</f>
        <v>57.25</v>
      </c>
      <c r="D571">
        <f>VLOOKUP($A571,Price_Reference!$A$1:$C$1758,2,FALSE)</f>
        <v>90.509990000000002</v>
      </c>
      <c r="E571">
        <f>VLOOKUP($A571,Price_Reference!$A$1:$C$1758,3,FALSE)</f>
        <v>59.37</v>
      </c>
      <c r="F571">
        <f>VLOOKUP($A571,Price_Reference!$A$1:$D$1758,4,FALSE)</f>
        <v>31.9</v>
      </c>
      <c r="G571">
        <f>VLOOKUP(I571,'[3]Historical Prices'!$M$141:$N$3512,2,FALSE)</f>
        <v>54.75</v>
      </c>
      <c r="H571">
        <f>VLOOKUP($A571,Price_Reference!$A$1:$E$1758,5,FALSE)</f>
        <v>12.99</v>
      </c>
      <c r="I571" s="2" t="str">
        <f t="shared" si="16"/>
        <v>06/16/2023</v>
      </c>
    </row>
    <row r="572" spans="1:9" x14ac:dyDescent="0.25">
      <c r="A572" s="2">
        <f t="shared" si="17"/>
        <v>45096</v>
      </c>
      <c r="B572">
        <f>VLOOKUP(I572,'[3]Historical Prices'!$E$545:$F$3512,2,FALSE)</f>
        <v>34</v>
      </c>
      <c r="C572">
        <f>VLOOKUP(I572,'[3]Historical Prices'!$I$186:$J$3512,2,FALSE)</f>
        <v>58</v>
      </c>
      <c r="D572">
        <f>VLOOKUP($A572,Price_Reference!$A$1:$C$1758,2,FALSE)</f>
        <v>90.25</v>
      </c>
      <c r="E572">
        <f>VLOOKUP($A572,Price_Reference!$A$1:$C$1758,3,FALSE)</f>
        <v>59.28</v>
      </c>
      <c r="F572">
        <f>VLOOKUP($A572,Price_Reference!$A$1:$D$1758,4,FALSE)</f>
        <v>31.9</v>
      </c>
      <c r="G572">
        <f>VLOOKUP(I572,'[3]Historical Prices'!$M$141:$N$3512,2,FALSE)</f>
        <v>54</v>
      </c>
      <c r="H572">
        <f>VLOOKUP($A572,Price_Reference!$A$1:$E$1758,5,FALSE)</f>
        <v>12.99</v>
      </c>
      <c r="I572" s="2" t="str">
        <f t="shared" si="16"/>
        <v>06/19/2023</v>
      </c>
    </row>
    <row r="573" spans="1:9" x14ac:dyDescent="0.25">
      <c r="A573" s="2">
        <f t="shared" si="17"/>
        <v>45097</v>
      </c>
      <c r="B573">
        <f>VLOOKUP(I573,'[3]Historical Prices'!$E$545:$F$3512,2,FALSE)</f>
        <v>33.75</v>
      </c>
      <c r="C573">
        <f>VLOOKUP(I573,'[3]Historical Prices'!$I$186:$J$3512,2,FALSE)</f>
        <v>60</v>
      </c>
      <c r="D573">
        <f>VLOOKUP($A573,Price_Reference!$A$1:$C$1758,2,FALSE)</f>
        <v>92.9</v>
      </c>
      <c r="E573">
        <f>VLOOKUP($A573,Price_Reference!$A$1:$C$1758,3,FALSE)</f>
        <v>59.5</v>
      </c>
      <c r="F573">
        <f>VLOOKUP($A573,Price_Reference!$A$1:$D$1758,4,FALSE)</f>
        <v>31.99</v>
      </c>
      <c r="G573">
        <f>VLOOKUP(I573,'[3]Historical Prices'!$M$141:$N$3512,2,FALSE)</f>
        <v>52.5</v>
      </c>
      <c r="H573">
        <f>VLOOKUP($A573,Price_Reference!$A$1:$E$1758,5,FALSE)</f>
        <v>12.99</v>
      </c>
      <c r="I573" s="2" t="str">
        <f t="shared" si="16"/>
        <v>06/20/2023</v>
      </c>
    </row>
    <row r="574" spans="1:9" x14ac:dyDescent="0.25">
      <c r="A574" s="2">
        <f t="shared" si="17"/>
        <v>45098</v>
      </c>
      <c r="B574">
        <f>VLOOKUP(I574,'[3]Historical Prices'!$E$545:$F$3512,2,FALSE)</f>
        <v>33.5</v>
      </c>
      <c r="C574">
        <f>VLOOKUP(I574,'[3]Historical Prices'!$I$186:$J$3512,2,FALSE)</f>
        <v>60</v>
      </c>
      <c r="D574">
        <f>VLOOKUP($A574,Price_Reference!$A$1:$C$1758,2,FALSE)</f>
        <v>88.59</v>
      </c>
      <c r="E574">
        <f>VLOOKUP($A574,Price_Reference!$A$1:$C$1758,3,FALSE)</f>
        <v>58.2</v>
      </c>
      <c r="F574">
        <f>VLOOKUP($A574,Price_Reference!$A$1:$D$1758,4,FALSE)</f>
        <v>32.29</v>
      </c>
      <c r="G574">
        <f>VLOOKUP(I574,'[3]Historical Prices'!$M$141:$N$3512,2,FALSE)</f>
        <v>51.9</v>
      </c>
      <c r="H574">
        <f>VLOOKUP($A574,Price_Reference!$A$1:$E$1758,5,FALSE)</f>
        <v>13.03</v>
      </c>
      <c r="I574" s="2" t="str">
        <f t="shared" si="16"/>
        <v>06/21/2023</v>
      </c>
    </row>
    <row r="575" spans="1:9" x14ac:dyDescent="0.25">
      <c r="A575" s="2">
        <f t="shared" si="17"/>
        <v>45099</v>
      </c>
      <c r="B575">
        <f>VLOOKUP(I575,'[3]Historical Prices'!$E$545:$F$3512,2,FALSE)</f>
        <v>33.5</v>
      </c>
      <c r="C575">
        <f>VLOOKUP(I575,'[3]Historical Prices'!$I$186:$J$3512,2,FALSE)</f>
        <v>59.25</v>
      </c>
      <c r="D575">
        <f>VLOOKUP($A575,Price_Reference!$A$1:$C$1758,2,FALSE)</f>
        <v>88.2</v>
      </c>
      <c r="E575">
        <f>VLOOKUP($A575,Price_Reference!$A$1:$C$1758,3,FALSE)</f>
        <v>56.35</v>
      </c>
      <c r="F575">
        <f>VLOOKUP($A575,Price_Reference!$A$1:$D$1758,4,FALSE)</f>
        <v>32.24</v>
      </c>
      <c r="G575">
        <f>VLOOKUP(I575,'[3]Historical Prices'!$M$141:$N$3512,2,FALSE)</f>
        <v>52</v>
      </c>
      <c r="H575">
        <f>VLOOKUP($A575,Price_Reference!$A$1:$E$1758,5,FALSE)</f>
        <v>13.18</v>
      </c>
      <c r="I575" s="2" t="str">
        <f t="shared" si="16"/>
        <v>06/22/2023</v>
      </c>
    </row>
    <row r="576" spans="1:9" x14ac:dyDescent="0.25">
      <c r="A576" s="2">
        <f t="shared" si="17"/>
        <v>45100</v>
      </c>
      <c r="B576">
        <f>VLOOKUP(I576,'[3]Historical Prices'!$E$545:$F$3512,2,FALSE)</f>
        <v>31.5</v>
      </c>
      <c r="C576">
        <f>VLOOKUP(I576,'[3]Historical Prices'!$I$186:$J$3512,2,FALSE)</f>
        <v>53.25</v>
      </c>
      <c r="D576">
        <f>VLOOKUP($A576,Price_Reference!$A$1:$C$1758,2,FALSE)</f>
        <v>85.93</v>
      </c>
      <c r="E576">
        <f>VLOOKUP($A576,Price_Reference!$A$1:$C$1758,3,FALSE)</f>
        <v>53.38</v>
      </c>
      <c r="F576">
        <f>VLOOKUP($A576,Price_Reference!$A$1:$D$1758,4,FALSE)</f>
        <v>32.18</v>
      </c>
      <c r="G576">
        <f>VLOOKUP(I576,'[3]Historical Prices'!$M$141:$N$3512,2,FALSE)</f>
        <v>53.5</v>
      </c>
      <c r="H576">
        <f>VLOOKUP($A576,Price_Reference!$A$1:$E$1758,5,FALSE)</f>
        <v>13.28</v>
      </c>
      <c r="I576" s="2" t="str">
        <f t="shared" si="16"/>
        <v>06/23/2023</v>
      </c>
    </row>
    <row r="577" spans="1:9" x14ac:dyDescent="0.25">
      <c r="A577" s="2">
        <f t="shared" si="17"/>
        <v>45103</v>
      </c>
      <c r="B577">
        <f>VLOOKUP(I577,'[3]Historical Prices'!$E$545:$F$3512,2,FALSE)</f>
        <v>31.5</v>
      </c>
      <c r="C577">
        <f>VLOOKUP(I577,'[3]Historical Prices'!$I$186:$J$3512,2,FALSE)</f>
        <v>51.25</v>
      </c>
      <c r="D577">
        <f>VLOOKUP($A577,Price_Reference!$A$1:$C$1758,2,FALSE)</f>
        <v>84.3</v>
      </c>
      <c r="E577">
        <f>VLOOKUP($A577,Price_Reference!$A$1:$C$1758,3,FALSE)</f>
        <v>51.5</v>
      </c>
      <c r="F577">
        <f>VLOOKUP($A577,Price_Reference!$A$1:$D$1758,4,FALSE)</f>
        <v>32</v>
      </c>
      <c r="G577">
        <f>VLOOKUP(I577,'[3]Historical Prices'!$M$141:$N$3512,2,FALSE)</f>
        <v>54.5</v>
      </c>
      <c r="H577">
        <f>VLOOKUP($A577,Price_Reference!$A$1:$E$1758,5,FALSE)</f>
        <v>13.29</v>
      </c>
      <c r="I577" s="2" t="str">
        <f t="shared" si="16"/>
        <v>06/26/2023</v>
      </c>
    </row>
    <row r="578" spans="1:9" x14ac:dyDescent="0.25">
      <c r="A578" s="2">
        <f t="shared" si="17"/>
        <v>45104</v>
      </c>
      <c r="B578">
        <f>VLOOKUP(I578,'[3]Historical Prices'!$E$545:$F$3512,2,FALSE)</f>
        <v>31.5</v>
      </c>
      <c r="C578">
        <f>VLOOKUP(I578,'[3]Historical Prices'!$I$186:$J$3512,2,FALSE)</f>
        <v>47.5</v>
      </c>
      <c r="D578">
        <f>VLOOKUP($A578,Price_Reference!$A$1:$C$1758,2,FALSE)</f>
        <v>87.85</v>
      </c>
      <c r="E578">
        <f>VLOOKUP($A578,Price_Reference!$A$1:$C$1758,3,FALSE)</f>
        <v>51.51</v>
      </c>
      <c r="F578">
        <f>VLOOKUP($A578,Price_Reference!$A$1:$D$1758,4,FALSE)</f>
        <v>31.97</v>
      </c>
      <c r="G578">
        <f>VLOOKUP(I578,'[3]Historical Prices'!$M$141:$N$3512,2,FALSE)</f>
        <v>55</v>
      </c>
      <c r="H578">
        <f>VLOOKUP($A578,Price_Reference!$A$1:$E$1758,5,FALSE)</f>
        <v>13.33</v>
      </c>
      <c r="I578" s="2" t="str">
        <f t="shared" si="16"/>
        <v>06/27/2023</v>
      </c>
    </row>
    <row r="579" spans="1:9" x14ac:dyDescent="0.25">
      <c r="A579" s="2">
        <f t="shared" si="17"/>
        <v>45105</v>
      </c>
      <c r="B579">
        <f>VLOOKUP(I579,'[3]Historical Prices'!$E$545:$F$3512,2,FALSE)</f>
        <v>31.5</v>
      </c>
      <c r="C579">
        <f>VLOOKUP(I579,'[3]Historical Prices'!$I$186:$J$3512,2,FALSE)</f>
        <v>45</v>
      </c>
      <c r="D579">
        <f>VLOOKUP($A579,Price_Reference!$A$1:$C$1758,2,FALSE)</f>
        <v>86.72</v>
      </c>
      <c r="E579">
        <f>VLOOKUP($A579,Price_Reference!$A$1:$C$1758,3,FALSE)</f>
        <v>53.74</v>
      </c>
      <c r="F579">
        <f>VLOOKUP($A579,Price_Reference!$A$1:$D$1758,4,FALSE)</f>
        <v>32.07</v>
      </c>
      <c r="G579">
        <f>VLOOKUP(I579,'[3]Historical Prices'!$M$141:$N$3512,2,FALSE)</f>
        <v>55.5</v>
      </c>
      <c r="H579">
        <f>VLOOKUP($A579,Price_Reference!$A$1:$E$1758,5,FALSE)</f>
        <v>13.35</v>
      </c>
      <c r="I579" s="2" t="str">
        <f t="shared" ref="I579:I642" si="18">TEXT(A579, "mm") &amp; "/" &amp; TEXT(A579, "dd") &amp; "/" &amp; TEXT(A579, "yyyy")</f>
        <v>06/28/2023</v>
      </c>
    </row>
    <row r="580" spans="1:9" x14ac:dyDescent="0.25">
      <c r="A580" s="2">
        <f t="shared" si="17"/>
        <v>45106</v>
      </c>
      <c r="B580">
        <f>VLOOKUP(I580,'[3]Historical Prices'!$E$545:$F$3512,2,FALSE)</f>
        <v>31.75</v>
      </c>
      <c r="C580">
        <f>VLOOKUP(I580,'[3]Historical Prices'!$I$186:$J$3512,2,FALSE)</f>
        <v>41</v>
      </c>
      <c r="D580">
        <f>VLOOKUP($A580,Price_Reference!$A$1:$C$1758,2,FALSE)</f>
        <v>86.9</v>
      </c>
      <c r="E580">
        <f>VLOOKUP($A580,Price_Reference!$A$1:$C$1758,3,FALSE)</f>
        <v>54.04</v>
      </c>
      <c r="F580">
        <f>VLOOKUP($A580,Price_Reference!$A$1:$D$1758,4,FALSE)</f>
        <v>32.14</v>
      </c>
      <c r="G580">
        <f>VLOOKUP(I580,'[3]Historical Prices'!$M$141:$N$3512,2,FALSE)</f>
        <v>56.75</v>
      </c>
      <c r="H580">
        <f>VLOOKUP($A580,Price_Reference!$A$1:$E$1758,5,FALSE)</f>
        <v>13.27</v>
      </c>
      <c r="I580" s="2" t="str">
        <f t="shared" si="18"/>
        <v>06/29/2023</v>
      </c>
    </row>
    <row r="581" spans="1:9" x14ac:dyDescent="0.25">
      <c r="A581" s="2">
        <f t="shared" si="17"/>
        <v>45107</v>
      </c>
      <c r="B581">
        <f>VLOOKUP(I581,'[3]Historical Prices'!$E$545:$F$3512,2,FALSE)</f>
        <v>31.85</v>
      </c>
      <c r="C581">
        <f>VLOOKUP(I581,'[3]Historical Prices'!$I$186:$J$3512,2,FALSE)</f>
        <v>42.5</v>
      </c>
      <c r="D581">
        <f>VLOOKUP($A581,Price_Reference!$A$1:$C$1758,2,FALSE)</f>
        <v>88.09</v>
      </c>
      <c r="E581">
        <f>VLOOKUP($A581,Price_Reference!$A$1:$C$1758,3,FALSE)</f>
        <v>53.9</v>
      </c>
      <c r="F581" s="33">
        <v>32.200000000000003</v>
      </c>
      <c r="G581">
        <f>VLOOKUP(I581,'[3]Historical Prices'!$M$141:$N$3512,2,FALSE)</f>
        <v>57.25</v>
      </c>
      <c r="H581">
        <f>VLOOKUP($A581,Price_Reference!$A$1:$E$1758,5,FALSE)</f>
        <v>13.3</v>
      </c>
      <c r="I581" s="2" t="str">
        <f t="shared" si="18"/>
        <v>06/30/2023</v>
      </c>
    </row>
    <row r="582" spans="1:9" x14ac:dyDescent="0.25">
      <c r="A582" s="2">
        <f t="shared" si="17"/>
        <v>45110</v>
      </c>
      <c r="B582">
        <f>VLOOKUP(I582,'[3]Historical Prices'!$E$545:$F$3512,2,FALSE)</f>
        <v>31.5</v>
      </c>
      <c r="C582">
        <f>VLOOKUP(I582,'[3]Historical Prices'!$I$186:$J$3512,2,FALSE)</f>
        <v>41</v>
      </c>
      <c r="D582">
        <f>VLOOKUP($A582,Price_Reference!$A$1:$C$1758,2,FALSE)</f>
        <v>86.33</v>
      </c>
      <c r="E582">
        <f>VLOOKUP($A582,Price_Reference!$A$1:$C$1758,3,FALSE)</f>
        <v>58.3</v>
      </c>
      <c r="F582">
        <f>VLOOKUP($A582,Price_Reference!$A$1:$D$1758,4,FALSE)</f>
        <v>32.32</v>
      </c>
      <c r="G582">
        <f>VLOOKUP(I582,'[3]Historical Prices'!$M$141:$N$3512,2,FALSE)</f>
        <v>58</v>
      </c>
      <c r="H582">
        <f>VLOOKUP($A582,Price_Reference!$A$1:$E$1758,5,FALSE)</f>
        <v>13.26</v>
      </c>
      <c r="I582" s="2" t="str">
        <f t="shared" si="18"/>
        <v>07/03/2023</v>
      </c>
    </row>
    <row r="583" spans="1:9" x14ac:dyDescent="0.25">
      <c r="A583" s="2">
        <f t="shared" si="17"/>
        <v>45111</v>
      </c>
      <c r="B583">
        <f>VLOOKUP(I583,'[3]Historical Prices'!$E$545:$F$3512,2,FALSE)</f>
        <v>30.75</v>
      </c>
      <c r="C583">
        <f>VLOOKUP(I583,'[3]Historical Prices'!$I$186:$J$3512,2,FALSE)</f>
        <v>41</v>
      </c>
      <c r="D583">
        <f>VLOOKUP($A583,Price_Reference!$A$1:$C$1758,2,FALSE)</f>
        <v>86.32</v>
      </c>
      <c r="E583">
        <f>VLOOKUP($A583,Price_Reference!$A$1:$C$1758,3,FALSE)</f>
        <v>56.04</v>
      </c>
      <c r="F583">
        <f>VLOOKUP($A583,Price_Reference!$A$1:$D$1758,4,FALSE)</f>
        <v>32.32</v>
      </c>
      <c r="G583">
        <f>VLOOKUP(I583,'[3]Historical Prices'!$M$141:$N$3512,2,FALSE)</f>
        <v>58</v>
      </c>
      <c r="H583">
        <f>VLOOKUP($A583,Price_Reference!$A$1:$E$1758,5,FALSE)</f>
        <v>13.26</v>
      </c>
      <c r="I583" s="2" t="str">
        <f t="shared" si="18"/>
        <v>07/04/2023</v>
      </c>
    </row>
    <row r="584" spans="1:9" x14ac:dyDescent="0.25">
      <c r="A584" s="2">
        <f t="shared" ref="A584:A647" si="19">A579+7</f>
        <v>45112</v>
      </c>
      <c r="B584">
        <f>VLOOKUP(I584,'[3]Historical Prices'!$E$545:$F$3512,2,FALSE)</f>
        <v>28.25</v>
      </c>
      <c r="C584">
        <f>VLOOKUP(I584,'[3]Historical Prices'!$I$186:$J$3512,2,FALSE)</f>
        <v>41.75</v>
      </c>
      <c r="D584">
        <f>VLOOKUP($A584,Price_Reference!$A$1:$C$1758,2,FALSE)</f>
        <v>84.91</v>
      </c>
      <c r="E584">
        <f>VLOOKUP($A584,Price_Reference!$A$1:$C$1758,3,FALSE)</f>
        <v>52.62</v>
      </c>
      <c r="F584">
        <f>VLOOKUP($A584,Price_Reference!$A$1:$D$1758,4,FALSE)</f>
        <v>32.369999999999997</v>
      </c>
      <c r="G584">
        <f>VLOOKUP(I584,'[3]Historical Prices'!$M$141:$N$3512,2,FALSE)</f>
        <v>57.75</v>
      </c>
      <c r="H584">
        <f>VLOOKUP($A584,Price_Reference!$A$1:$E$1758,5,FALSE)</f>
        <v>13.27</v>
      </c>
      <c r="I584" s="2" t="str">
        <f t="shared" si="18"/>
        <v>07/05/2023</v>
      </c>
    </row>
    <row r="585" spans="1:9" x14ac:dyDescent="0.25">
      <c r="A585" s="2">
        <f t="shared" si="19"/>
        <v>45113</v>
      </c>
      <c r="B585">
        <f>VLOOKUP(I585,'[3]Historical Prices'!$E$545:$F$3512,2,FALSE)</f>
        <v>28.25</v>
      </c>
      <c r="C585">
        <f>VLOOKUP(I585,'[3]Historical Prices'!$I$186:$J$3512,2,FALSE)</f>
        <v>41</v>
      </c>
      <c r="D585">
        <f>VLOOKUP($A585,Price_Reference!$A$1:$C$1758,2,FALSE)</f>
        <v>85.05</v>
      </c>
      <c r="E585">
        <f>VLOOKUP($A585,Price_Reference!$A$1:$C$1758,3,FALSE)</f>
        <v>50.96</v>
      </c>
      <c r="F585">
        <f>VLOOKUP($A585,Price_Reference!$A$1:$D$1758,4,FALSE)</f>
        <v>32.25</v>
      </c>
      <c r="G585">
        <f>VLOOKUP(I585,'[3]Historical Prices'!$M$141:$N$3512,2,FALSE)</f>
        <v>57</v>
      </c>
      <c r="H585">
        <f>VLOOKUP($A585,Price_Reference!$A$1:$E$1758,5,FALSE)</f>
        <v>13.28</v>
      </c>
      <c r="I585" s="2" t="str">
        <f t="shared" si="18"/>
        <v>07/06/2023</v>
      </c>
    </row>
    <row r="586" spans="1:9" x14ac:dyDescent="0.25">
      <c r="A586" s="2">
        <f t="shared" si="19"/>
        <v>45114</v>
      </c>
      <c r="B586">
        <f>VLOOKUP(I586,'[3]Historical Prices'!$E$545:$F$3512,2,FALSE)</f>
        <v>26.5</v>
      </c>
      <c r="C586">
        <f>VLOOKUP(I586,'[3]Historical Prices'!$I$186:$J$3512,2,FALSE)</f>
        <v>37</v>
      </c>
      <c r="D586">
        <f>VLOOKUP($A586,Price_Reference!$A$1:$C$1758,2,FALSE)</f>
        <v>85.23</v>
      </c>
      <c r="E586">
        <f>VLOOKUP($A586,Price_Reference!$A$1:$C$1758,3,FALSE)</f>
        <v>50</v>
      </c>
      <c r="F586">
        <f>VLOOKUP($A586,Price_Reference!$A$1:$D$1758,4,FALSE)</f>
        <v>32.22</v>
      </c>
      <c r="G586">
        <f>VLOOKUP(I586,'[3]Historical Prices'!$M$141:$N$3512,2,FALSE)</f>
        <v>56.75</v>
      </c>
      <c r="H586">
        <f>VLOOKUP($A586,Price_Reference!$A$1:$E$1758,5,FALSE)</f>
        <v>13.28</v>
      </c>
      <c r="I586" s="2" t="str">
        <f t="shared" si="18"/>
        <v>07/07/2023</v>
      </c>
    </row>
    <row r="587" spans="1:9" x14ac:dyDescent="0.25">
      <c r="A587" s="2">
        <f t="shared" si="19"/>
        <v>45117</v>
      </c>
      <c r="B587">
        <f>VLOOKUP(I587,'[3]Historical Prices'!$E$545:$F$3512,2,FALSE)</f>
        <v>24</v>
      </c>
      <c r="C587">
        <f>VLOOKUP(I587,'[3]Historical Prices'!$I$186:$J$3512,2,FALSE)</f>
        <v>37.75</v>
      </c>
      <c r="D587">
        <f>VLOOKUP($A587,Price_Reference!$A$1:$C$1758,2,FALSE)</f>
        <v>85.38</v>
      </c>
      <c r="E587">
        <f>VLOOKUP($A587,Price_Reference!$A$1:$C$1758,3,FALSE)</f>
        <v>50.85</v>
      </c>
      <c r="F587">
        <f>VLOOKUP($A587,Price_Reference!$A$1:$D$1758,4,FALSE)</f>
        <v>32.25</v>
      </c>
      <c r="G587">
        <f>VLOOKUP(I587,'[3]Historical Prices'!$M$141:$N$3512,2,FALSE)</f>
        <v>56.75</v>
      </c>
      <c r="H587">
        <f>VLOOKUP($A587,Price_Reference!$A$1:$E$1758,5,FALSE)</f>
        <v>13.29</v>
      </c>
      <c r="I587" s="2" t="str">
        <f t="shared" si="18"/>
        <v>07/10/2023</v>
      </c>
    </row>
    <row r="588" spans="1:9" x14ac:dyDescent="0.25">
      <c r="A588" s="2">
        <f t="shared" si="19"/>
        <v>45118</v>
      </c>
      <c r="B588">
        <f>VLOOKUP(I588,'[3]Historical Prices'!$E$545:$F$3512,2,FALSE)</f>
        <v>28.5</v>
      </c>
      <c r="C588">
        <f>VLOOKUP(I588,'[3]Historical Prices'!$I$186:$J$3512,2,FALSE)</f>
        <v>38</v>
      </c>
      <c r="D588">
        <f>VLOOKUP($A588,Price_Reference!$A$1:$C$1758,2,FALSE)</f>
        <v>85.81</v>
      </c>
      <c r="E588">
        <f>VLOOKUP($A588,Price_Reference!$A$1:$C$1758,3,FALSE)</f>
        <v>50.65</v>
      </c>
      <c r="F588">
        <f>VLOOKUP($A588,Price_Reference!$A$1:$D$1758,4,FALSE)</f>
        <v>32.1</v>
      </c>
      <c r="G588">
        <f>VLOOKUP(I588,'[3]Historical Prices'!$M$141:$N$3512,2,FALSE)</f>
        <v>56.75</v>
      </c>
      <c r="H588">
        <f>VLOOKUP($A588,Price_Reference!$A$1:$E$1758,5,FALSE)</f>
        <v>13.28</v>
      </c>
      <c r="I588" s="2" t="str">
        <f t="shared" si="18"/>
        <v>07/11/2023</v>
      </c>
    </row>
    <row r="589" spans="1:9" x14ac:dyDescent="0.25">
      <c r="A589" s="2">
        <f t="shared" si="19"/>
        <v>45119</v>
      </c>
      <c r="B589">
        <f>VLOOKUP(I589,'[3]Historical Prices'!$E$545:$F$3512,2,FALSE)</f>
        <v>28</v>
      </c>
      <c r="C589">
        <f>VLOOKUP(I589,'[3]Historical Prices'!$I$186:$J$3512,2,FALSE)</f>
        <v>39.5</v>
      </c>
      <c r="D589">
        <f>VLOOKUP($A589,Price_Reference!$A$1:$C$1758,2,FALSE)</f>
        <v>84.88</v>
      </c>
      <c r="E589">
        <f>VLOOKUP($A589,Price_Reference!$A$1:$C$1758,3,FALSE)</f>
        <v>50.29</v>
      </c>
      <c r="F589">
        <f>VLOOKUP($A589,Price_Reference!$A$1:$D$1758,4,FALSE)</f>
        <v>32.19</v>
      </c>
      <c r="G589">
        <f>VLOOKUP(I589,'[3]Historical Prices'!$M$141:$N$3512,2,FALSE)</f>
        <v>55.25</v>
      </c>
      <c r="H589">
        <f>VLOOKUP($A589,Price_Reference!$A$1:$E$1758,5,FALSE)</f>
        <v>13.27</v>
      </c>
      <c r="I589" s="2" t="str">
        <f t="shared" si="18"/>
        <v>07/12/2023</v>
      </c>
    </row>
    <row r="590" spans="1:9" x14ac:dyDescent="0.25">
      <c r="A590" s="2">
        <f t="shared" si="19"/>
        <v>45120</v>
      </c>
      <c r="B590">
        <f>VLOOKUP(I590,'[3]Historical Prices'!$E$545:$F$3512,2,FALSE)</f>
        <v>28.75</v>
      </c>
      <c r="C590">
        <f>VLOOKUP(I590,'[3]Historical Prices'!$I$186:$J$3512,2,FALSE)</f>
        <v>39</v>
      </c>
      <c r="D590">
        <f>VLOOKUP($A590,Price_Reference!$A$1:$C$1758,2,FALSE)</f>
        <v>84.91</v>
      </c>
      <c r="E590">
        <f>VLOOKUP($A590,Price_Reference!$A$1:$C$1758,3,FALSE)</f>
        <v>50.23</v>
      </c>
      <c r="F590">
        <f>VLOOKUP($A590,Price_Reference!$A$1:$D$1758,4,FALSE)</f>
        <v>33.18</v>
      </c>
      <c r="G590">
        <f>VLOOKUP(I590,'[3]Historical Prices'!$M$141:$N$3512,2,FALSE)</f>
        <v>55.5</v>
      </c>
      <c r="H590">
        <f>VLOOKUP($A590,Price_Reference!$A$1:$E$1758,5,FALSE)</f>
        <v>13.51</v>
      </c>
      <c r="I590" s="2" t="str">
        <f t="shared" si="18"/>
        <v>07/13/2023</v>
      </c>
    </row>
    <row r="591" spans="1:9" x14ac:dyDescent="0.25">
      <c r="A591" s="2">
        <f t="shared" si="19"/>
        <v>45121</v>
      </c>
      <c r="B591">
        <f>VLOOKUP(I591,'[3]Historical Prices'!$E$545:$F$3512,2,FALSE)</f>
        <v>28.75</v>
      </c>
      <c r="C591">
        <f>VLOOKUP(I591,'[3]Historical Prices'!$I$186:$J$3512,2,FALSE)</f>
        <v>38.25</v>
      </c>
      <c r="D591">
        <f>VLOOKUP($A591,Price_Reference!$A$1:$C$1758,2,FALSE)</f>
        <v>85.11</v>
      </c>
      <c r="E591">
        <f>VLOOKUP($A591,Price_Reference!$A$1:$C$1758,3,FALSE)</f>
        <v>49.2</v>
      </c>
      <c r="F591">
        <f>VLOOKUP($A591,Price_Reference!$A$1:$D$1758,4,FALSE)</f>
        <v>33.28</v>
      </c>
      <c r="G591">
        <f>VLOOKUP(I591,'[3]Historical Prices'!$M$141:$N$3512,2,FALSE)</f>
        <v>55.75</v>
      </c>
      <c r="H591">
        <f>VLOOKUP($A591,Price_Reference!$A$1:$E$1758,5,FALSE)</f>
        <v>13.59</v>
      </c>
      <c r="I591" s="2" t="str">
        <f t="shared" si="18"/>
        <v>07/14/2023</v>
      </c>
    </row>
    <row r="592" spans="1:9" x14ac:dyDescent="0.25">
      <c r="A592" s="2">
        <f t="shared" si="19"/>
        <v>45124</v>
      </c>
      <c r="B592">
        <f>VLOOKUP(I592,'[3]Historical Prices'!$E$545:$F$3512,2,FALSE)</f>
        <v>27.5</v>
      </c>
      <c r="C592">
        <f>VLOOKUP(I592,'[3]Historical Prices'!$I$186:$J$3512,2,FALSE)</f>
        <v>39.25</v>
      </c>
      <c r="D592">
        <f>VLOOKUP($A592,Price_Reference!$A$1:$C$1758,2,FALSE)</f>
        <v>85.56</v>
      </c>
      <c r="E592">
        <f>VLOOKUP($A592,Price_Reference!$A$1:$C$1758,3,FALSE)</f>
        <v>49.25</v>
      </c>
      <c r="F592">
        <f>VLOOKUP($A592,Price_Reference!$A$1:$D$1758,4,FALSE)</f>
        <v>33.76</v>
      </c>
      <c r="G592">
        <f>VLOOKUP(I592,'[3]Historical Prices'!$M$141:$N$3512,2,FALSE)</f>
        <v>56</v>
      </c>
      <c r="H592">
        <f>VLOOKUP($A592,Price_Reference!$A$1:$E$1758,5,FALSE)</f>
        <v>13.66</v>
      </c>
      <c r="I592" s="2" t="str">
        <f t="shared" si="18"/>
        <v>07/17/2023</v>
      </c>
    </row>
    <row r="593" spans="1:9" x14ac:dyDescent="0.25">
      <c r="A593" s="2">
        <f t="shared" si="19"/>
        <v>45125</v>
      </c>
      <c r="B593">
        <f>VLOOKUP(I593,'[3]Historical Prices'!$E$545:$F$3512,2,FALSE)</f>
        <v>28</v>
      </c>
      <c r="C593">
        <f>VLOOKUP(I593,'[3]Historical Prices'!$I$186:$J$3512,2,FALSE)</f>
        <v>38</v>
      </c>
      <c r="D593">
        <f>VLOOKUP($A593,Price_Reference!$A$1:$C$1758,2,FALSE)</f>
        <v>86.42</v>
      </c>
      <c r="E593">
        <f>VLOOKUP($A593,Price_Reference!$A$1:$C$1758,3,FALSE)</f>
        <v>48.26</v>
      </c>
      <c r="F593">
        <f>VLOOKUP($A593,Price_Reference!$A$1:$D$1758,4,FALSE)</f>
        <v>33.619999999999997</v>
      </c>
      <c r="G593">
        <f>VLOOKUP(I593,'[3]Historical Prices'!$M$141:$N$3512,2,FALSE)</f>
        <v>56.25</v>
      </c>
      <c r="H593">
        <f>VLOOKUP($A593,Price_Reference!$A$1:$E$1758,5,FALSE)</f>
        <v>13.64</v>
      </c>
      <c r="I593" s="2" t="str">
        <f t="shared" si="18"/>
        <v>07/18/2023</v>
      </c>
    </row>
    <row r="594" spans="1:9" x14ac:dyDescent="0.25">
      <c r="A594" s="2">
        <f t="shared" si="19"/>
        <v>45126</v>
      </c>
      <c r="B594">
        <f>VLOOKUP(I594,'[3]Historical Prices'!$E$545:$F$3512,2,FALSE)</f>
        <v>28</v>
      </c>
      <c r="C594">
        <f>VLOOKUP(I594,'[3]Historical Prices'!$I$186:$J$3512,2,FALSE)</f>
        <v>38</v>
      </c>
      <c r="D594">
        <f>VLOOKUP($A594,Price_Reference!$A$1:$C$1758,2,FALSE)</f>
        <v>88.25</v>
      </c>
      <c r="E594">
        <f>VLOOKUP($A594,Price_Reference!$A$1:$C$1758,3,FALSE)</f>
        <v>49.15</v>
      </c>
      <c r="F594">
        <f>VLOOKUP($A594,Price_Reference!$A$1:$D$1758,4,FALSE)</f>
        <v>33.93</v>
      </c>
      <c r="G594">
        <f>VLOOKUP(I594,'[3]Historical Prices'!$M$141:$N$3512,2,FALSE)</f>
        <v>56.5</v>
      </c>
      <c r="H594">
        <f>VLOOKUP($A594,Price_Reference!$A$1:$E$1758,5,FALSE)</f>
        <v>13.73</v>
      </c>
      <c r="I594" s="2" t="str">
        <f t="shared" si="18"/>
        <v>07/19/2023</v>
      </c>
    </row>
    <row r="595" spans="1:9" x14ac:dyDescent="0.25">
      <c r="A595" s="2">
        <f t="shared" si="19"/>
        <v>45127</v>
      </c>
      <c r="B595">
        <f>VLOOKUP(I595,'[3]Historical Prices'!$E$545:$F$3512,2,FALSE)</f>
        <v>28</v>
      </c>
      <c r="C595">
        <f>VLOOKUP(I595,'[3]Historical Prices'!$I$186:$J$3512,2,FALSE)</f>
        <v>49.95</v>
      </c>
      <c r="D595">
        <f>VLOOKUP($A595,Price_Reference!$A$1:$C$1758,2,FALSE)</f>
        <v>89.56</v>
      </c>
      <c r="E595">
        <f>VLOOKUP($A595,Price_Reference!$A$1:$C$1758,3,FALSE)</f>
        <v>48.44</v>
      </c>
      <c r="F595">
        <f>VLOOKUP($A595,Price_Reference!$A$1:$D$1758,4,FALSE)</f>
        <v>33.83</v>
      </c>
      <c r="G595">
        <f>VLOOKUP(I595,'[3]Historical Prices'!$M$141:$N$3512,2,FALSE)</f>
        <v>56.25</v>
      </c>
      <c r="H595">
        <f>VLOOKUP($A595,Price_Reference!$A$1:$E$1758,5,FALSE)</f>
        <v>13.76</v>
      </c>
      <c r="I595" s="2" t="str">
        <f t="shared" si="18"/>
        <v>07/20/2023</v>
      </c>
    </row>
    <row r="596" spans="1:9" x14ac:dyDescent="0.25">
      <c r="A596" s="2">
        <f t="shared" si="19"/>
        <v>45128</v>
      </c>
      <c r="B596">
        <f>VLOOKUP(I596,'[3]Historical Prices'!$E$545:$F$3512,2,FALSE)</f>
        <v>28.5</v>
      </c>
      <c r="C596">
        <f>VLOOKUP(I596,'[3]Historical Prices'!$I$186:$J$3512,2,FALSE)</f>
        <v>50</v>
      </c>
      <c r="D596">
        <f>VLOOKUP($A596,Price_Reference!$A$1:$C$1758,2,FALSE)</f>
        <v>90.43</v>
      </c>
      <c r="E596">
        <f>VLOOKUP($A596,Price_Reference!$A$1:$C$1758,3,FALSE)</f>
        <v>48.06</v>
      </c>
      <c r="F596">
        <f>VLOOKUP($A596,Price_Reference!$A$1:$D$1758,4,FALSE)</f>
        <v>33.75</v>
      </c>
      <c r="G596">
        <f>VLOOKUP(I596,'[3]Historical Prices'!$M$141:$N$3512,2,FALSE)</f>
        <v>56.25</v>
      </c>
      <c r="H596">
        <f>VLOOKUP($A596,Price_Reference!$A$1:$E$1758,5,FALSE)</f>
        <v>13.85</v>
      </c>
      <c r="I596" s="2" t="str">
        <f t="shared" si="18"/>
        <v>07/21/2023</v>
      </c>
    </row>
    <row r="597" spans="1:9" x14ac:dyDescent="0.25">
      <c r="A597" s="2">
        <f t="shared" si="19"/>
        <v>45131</v>
      </c>
      <c r="B597">
        <f>VLOOKUP(I597,'[3]Historical Prices'!$E$545:$F$3512,2,FALSE)</f>
        <v>27.75</v>
      </c>
      <c r="C597">
        <f>VLOOKUP(I597,'[3]Historical Prices'!$I$186:$J$3512,2,FALSE)</f>
        <v>49.75</v>
      </c>
      <c r="D597">
        <f>VLOOKUP($A597,Price_Reference!$A$1:$C$1758,2,FALSE)</f>
        <v>90.09</v>
      </c>
      <c r="E597">
        <f>VLOOKUP($A597,Price_Reference!$A$1:$C$1758,3,FALSE)</f>
        <v>47.77</v>
      </c>
      <c r="F597">
        <f>VLOOKUP($A597,Price_Reference!$A$1:$D$1758,4,FALSE)</f>
        <v>33.4</v>
      </c>
      <c r="G597">
        <f>VLOOKUP(I597,'[3]Historical Prices'!$M$141:$N$3512,2,FALSE)</f>
        <v>56.25</v>
      </c>
      <c r="H597">
        <f>VLOOKUP($A597,Price_Reference!$A$1:$E$1758,5,FALSE)</f>
        <v>13.75</v>
      </c>
      <c r="I597" s="2" t="str">
        <f t="shared" si="18"/>
        <v>07/24/2023</v>
      </c>
    </row>
    <row r="598" spans="1:9" x14ac:dyDescent="0.25">
      <c r="A598" s="2">
        <f t="shared" si="19"/>
        <v>45132</v>
      </c>
      <c r="B598">
        <f>VLOOKUP(I598,'[3]Historical Prices'!$E$545:$F$3512,2,FALSE)</f>
        <v>28</v>
      </c>
      <c r="C598">
        <f>VLOOKUP(I598,'[3]Historical Prices'!$I$186:$J$3512,2,FALSE)</f>
        <v>48</v>
      </c>
      <c r="D598">
        <f>VLOOKUP($A598,Price_Reference!$A$1:$C$1758,2,FALSE)</f>
        <v>90.89</v>
      </c>
      <c r="E598">
        <f>VLOOKUP($A598,Price_Reference!$A$1:$C$1758,3,FALSE)</f>
        <v>47.86</v>
      </c>
      <c r="F598">
        <f>VLOOKUP($A598,Price_Reference!$A$1:$D$1758,4,FALSE)</f>
        <v>33.51</v>
      </c>
      <c r="G598">
        <f>VLOOKUP(I598,'[3]Historical Prices'!$M$141:$N$3512,2,FALSE)</f>
        <v>56.25</v>
      </c>
      <c r="H598">
        <f>VLOOKUP($A598,Price_Reference!$A$1:$E$1758,5,FALSE)</f>
        <v>13.76</v>
      </c>
      <c r="I598" s="2" t="str">
        <f t="shared" si="18"/>
        <v>07/25/2023</v>
      </c>
    </row>
    <row r="599" spans="1:9" x14ac:dyDescent="0.25">
      <c r="A599" s="2">
        <f t="shared" si="19"/>
        <v>45133</v>
      </c>
      <c r="B599">
        <f>VLOOKUP(I599,'[3]Historical Prices'!$E$545:$F$3512,2,FALSE)</f>
        <v>28.5</v>
      </c>
      <c r="C599">
        <f>VLOOKUP(I599,'[3]Historical Prices'!$I$186:$J$3512,2,FALSE)</f>
        <v>47.25</v>
      </c>
      <c r="D599">
        <f>VLOOKUP($A599,Price_Reference!$A$1:$C$1758,2,FALSE)</f>
        <v>89.829989999999995</v>
      </c>
      <c r="E599">
        <f>VLOOKUP($A599,Price_Reference!$A$1:$C$1758,3,FALSE)</f>
        <v>47.53</v>
      </c>
      <c r="F599">
        <f>VLOOKUP($A599,Price_Reference!$A$1:$D$1758,4,FALSE)</f>
        <v>34.26</v>
      </c>
      <c r="G599">
        <f>VLOOKUP(I599,'[3]Historical Prices'!$M$141:$N$3512,2,FALSE)</f>
        <v>56</v>
      </c>
      <c r="H599">
        <f>VLOOKUP($A599,Price_Reference!$A$1:$E$1758,5,FALSE)</f>
        <v>13.84</v>
      </c>
      <c r="I599" s="2" t="str">
        <f t="shared" si="18"/>
        <v>07/26/2023</v>
      </c>
    </row>
    <row r="600" spans="1:9" x14ac:dyDescent="0.25">
      <c r="A600" s="2">
        <f t="shared" si="19"/>
        <v>45134</v>
      </c>
      <c r="B600">
        <f>VLOOKUP(I600,'[3]Historical Prices'!$E$545:$F$3512,2,FALSE)</f>
        <v>28.75</v>
      </c>
      <c r="C600">
        <f>VLOOKUP(I600,'[3]Historical Prices'!$I$186:$J$3512,2,FALSE)</f>
        <v>45</v>
      </c>
      <c r="D600">
        <f>VLOOKUP($A600,Price_Reference!$A$1:$C$1758,2,FALSE)</f>
        <v>90.03</v>
      </c>
      <c r="E600">
        <f>VLOOKUP($A600,Price_Reference!$A$1:$C$1758,3,FALSE)</f>
        <v>47.72</v>
      </c>
      <c r="F600">
        <f>VLOOKUP($A600,Price_Reference!$A$1:$D$1758,4,FALSE)</f>
        <v>35.72</v>
      </c>
      <c r="G600">
        <f>VLOOKUP(I600,'[3]Historical Prices'!$M$141:$N$3512,2,FALSE)</f>
        <v>56</v>
      </c>
      <c r="H600">
        <f>VLOOKUP($A600,Price_Reference!$A$1:$E$1758,5,FALSE)</f>
        <v>14.01</v>
      </c>
      <c r="I600" s="2" t="str">
        <f t="shared" si="18"/>
        <v>07/27/2023</v>
      </c>
    </row>
    <row r="601" spans="1:9" x14ac:dyDescent="0.25">
      <c r="A601" s="2">
        <f t="shared" si="19"/>
        <v>45135</v>
      </c>
      <c r="B601">
        <f>VLOOKUP(I601,'[3]Historical Prices'!$E$545:$F$3512,2,FALSE)</f>
        <v>29.25</v>
      </c>
      <c r="C601">
        <f>VLOOKUP(I601,'[3]Historical Prices'!$I$186:$J$3512,2,FALSE)</f>
        <v>51.25</v>
      </c>
      <c r="D601">
        <f>VLOOKUP($A601,Price_Reference!$A$1:$C$1758,2,FALSE)</f>
        <v>87.68</v>
      </c>
      <c r="E601">
        <f>VLOOKUP($A601,Price_Reference!$A$1:$C$1758,3,FALSE)</f>
        <v>46.98</v>
      </c>
      <c r="F601">
        <f>VLOOKUP($A601,Price_Reference!$A$1:$D$1758,4,FALSE)</f>
        <v>35.86</v>
      </c>
      <c r="G601">
        <f>VLOOKUP(I601,'[3]Historical Prices'!$M$141:$N$3512,2,FALSE)</f>
        <v>56</v>
      </c>
      <c r="H601">
        <f>VLOOKUP($A601,Price_Reference!$A$1:$E$1758,5,FALSE)</f>
        <v>14.09</v>
      </c>
      <c r="I601" s="2" t="str">
        <f t="shared" si="18"/>
        <v>07/28/2023</v>
      </c>
    </row>
    <row r="602" spans="1:9" x14ac:dyDescent="0.25">
      <c r="A602" s="2">
        <f t="shared" si="19"/>
        <v>45138</v>
      </c>
      <c r="B602">
        <f>VLOOKUP(I602,'[3]Historical Prices'!$E$545:$F$3512,2,FALSE)</f>
        <v>29.25</v>
      </c>
      <c r="C602">
        <f>VLOOKUP(I602,'[3]Historical Prices'!$I$186:$J$3512,2,FALSE)</f>
        <v>65.5</v>
      </c>
      <c r="D602">
        <f>VLOOKUP($A602,Price_Reference!$A$1:$C$1758,2,FALSE)</f>
        <v>85.689989999999995</v>
      </c>
      <c r="E602">
        <f>VLOOKUP($A602,Price_Reference!$A$1:$C$1758,3,FALSE)</f>
        <v>45.5</v>
      </c>
      <c r="F602">
        <f>VLOOKUP($A602,Price_Reference!$A$1:$D$1758,4,FALSE)</f>
        <v>36.9</v>
      </c>
      <c r="G602">
        <f>VLOOKUP(I602,'[3]Historical Prices'!$M$141:$N$3512,2,FALSE)</f>
        <v>56</v>
      </c>
      <c r="H602">
        <f>VLOOKUP($A602,Price_Reference!$A$1:$E$1758,5,FALSE)</f>
        <v>14.03</v>
      </c>
      <c r="I602" s="2" t="str">
        <f t="shared" si="18"/>
        <v>07/31/2023</v>
      </c>
    </row>
    <row r="603" spans="1:9" x14ac:dyDescent="0.25">
      <c r="A603" s="2">
        <f t="shared" si="19"/>
        <v>45139</v>
      </c>
      <c r="B603">
        <f>VLOOKUP(I603,'[3]Historical Prices'!$E$545:$F$3512,2,FALSE)</f>
        <v>30.25</v>
      </c>
      <c r="C603">
        <f>VLOOKUP(I603,'[3]Historical Prices'!$I$186:$J$3512,2,FALSE)</f>
        <v>61.5</v>
      </c>
      <c r="D603">
        <f>VLOOKUP($A603,Price_Reference!$A$1:$C$1758,2,FALSE)</f>
        <v>84.16</v>
      </c>
      <c r="E603">
        <f>VLOOKUP($A603,Price_Reference!$A$1:$C$1758,3,FALSE)</f>
        <v>42.14</v>
      </c>
      <c r="F603">
        <f>VLOOKUP($A603,Price_Reference!$A$1:$D$1758,4,FALSE)</f>
        <v>36.299999999999997</v>
      </c>
      <c r="G603">
        <f>VLOOKUP(I603,'[3]Historical Prices'!$M$141:$N$3512,2,FALSE)</f>
        <v>54.5</v>
      </c>
      <c r="H603">
        <f>VLOOKUP($A603,Price_Reference!$A$1:$E$1758,5,FALSE)</f>
        <v>14.01</v>
      </c>
      <c r="I603" s="2" t="str">
        <f t="shared" si="18"/>
        <v>08/01/2023</v>
      </c>
    </row>
    <row r="604" spans="1:9" x14ac:dyDescent="0.25">
      <c r="A604" s="2">
        <f t="shared" si="19"/>
        <v>45140</v>
      </c>
      <c r="B604">
        <f>VLOOKUP(I604,'[3]Historical Prices'!$E$545:$F$3512,2,FALSE)</f>
        <v>30.25</v>
      </c>
      <c r="C604">
        <f>VLOOKUP(I604,'[3]Historical Prices'!$I$186:$J$3512,2,FALSE)</f>
        <v>60</v>
      </c>
      <c r="D604">
        <f>VLOOKUP($A604,Price_Reference!$A$1:$C$1758,2,FALSE)</f>
        <v>82.53</v>
      </c>
      <c r="E604">
        <f>VLOOKUP($A604,Price_Reference!$A$1:$C$1758,3,FALSE)</f>
        <v>40.6</v>
      </c>
      <c r="F604">
        <f>VLOOKUP($A604,Price_Reference!$A$1:$D$1758,4,FALSE)</f>
        <v>35.35</v>
      </c>
      <c r="G604">
        <f>VLOOKUP(I604,'[3]Historical Prices'!$M$141:$N$3512,2,FALSE)</f>
        <v>54.5</v>
      </c>
      <c r="H604">
        <f>VLOOKUP($A604,Price_Reference!$A$1:$E$1758,5,FALSE)</f>
        <v>13.93</v>
      </c>
      <c r="I604" s="2" t="str">
        <f t="shared" si="18"/>
        <v>08/02/2023</v>
      </c>
    </row>
    <row r="605" spans="1:9" x14ac:dyDescent="0.25">
      <c r="A605" s="2">
        <f t="shared" si="19"/>
        <v>45141</v>
      </c>
      <c r="B605">
        <f>VLOOKUP(I605,'[3]Historical Prices'!$E$545:$F$3512,2,FALSE)</f>
        <v>30.25</v>
      </c>
      <c r="C605">
        <f>VLOOKUP(I605,'[3]Historical Prices'!$I$186:$J$3512,2,FALSE)</f>
        <v>59.75</v>
      </c>
      <c r="D605">
        <f>VLOOKUP($A605,Price_Reference!$A$1:$C$1758,2,FALSE)</f>
        <v>83.86</v>
      </c>
      <c r="E605">
        <f>VLOOKUP($A605,Price_Reference!$A$1:$C$1758,3,FALSE)</f>
        <v>40.549999999999997</v>
      </c>
      <c r="F605">
        <f>VLOOKUP($A605,Price_Reference!$A$1:$D$1758,4,FALSE)</f>
        <v>35.26</v>
      </c>
      <c r="G605">
        <f>VLOOKUP(I605,'[3]Historical Prices'!$M$141:$N$3512,2,FALSE)</f>
        <v>55.65</v>
      </c>
      <c r="H605">
        <f>VLOOKUP($A605,Price_Reference!$A$1:$E$1758,5,FALSE)</f>
        <v>13.81</v>
      </c>
      <c r="I605" s="2" t="str">
        <f t="shared" si="18"/>
        <v>08/03/2023</v>
      </c>
    </row>
    <row r="606" spans="1:9" x14ac:dyDescent="0.25">
      <c r="A606" s="2">
        <f t="shared" si="19"/>
        <v>45142</v>
      </c>
      <c r="B606">
        <f>VLOOKUP(I606,'[3]Historical Prices'!$E$545:$F$3512,2,FALSE)</f>
        <v>30.15</v>
      </c>
      <c r="C606">
        <f>VLOOKUP(I606,'[3]Historical Prices'!$I$186:$J$3512,2,FALSE)</f>
        <v>57.5</v>
      </c>
      <c r="D606">
        <f>VLOOKUP($A606,Price_Reference!$A$1:$C$1758,2,FALSE)</f>
        <v>82.73</v>
      </c>
      <c r="E606">
        <f>VLOOKUP($A606,Price_Reference!$A$1:$C$1758,3,FALSE)</f>
        <v>41.23</v>
      </c>
      <c r="F606">
        <f>VLOOKUP($A606,Price_Reference!$A$1:$D$1758,4,FALSE)</f>
        <v>35.78</v>
      </c>
      <c r="G606">
        <f>VLOOKUP(I606,'[3]Historical Prices'!$M$141:$N$3512,2,FALSE)</f>
        <v>57.5</v>
      </c>
      <c r="H606">
        <f>VLOOKUP($A606,Price_Reference!$A$1:$E$1758,5,FALSE)</f>
        <v>13.74</v>
      </c>
      <c r="I606" s="2" t="str">
        <f t="shared" si="18"/>
        <v>08/04/2023</v>
      </c>
    </row>
    <row r="607" spans="1:9" x14ac:dyDescent="0.25">
      <c r="A607" s="2">
        <f t="shared" si="19"/>
        <v>45145</v>
      </c>
      <c r="B607">
        <f>VLOOKUP(I607,'[3]Historical Prices'!$E$545:$F$3512,2,FALSE)</f>
        <v>30.15</v>
      </c>
      <c r="C607">
        <f>VLOOKUP(I607,'[3]Historical Prices'!$I$186:$J$3512,2,FALSE)</f>
        <v>57</v>
      </c>
      <c r="D607">
        <f>VLOOKUP($A607,Price_Reference!$A$1:$C$1758,2,FALSE)</f>
        <v>81.759990000000002</v>
      </c>
      <c r="E607">
        <f>VLOOKUP($A607,Price_Reference!$A$1:$C$1758,3,FALSE)</f>
        <v>40.270000000000003</v>
      </c>
      <c r="F607">
        <f>VLOOKUP($A607,Price_Reference!$A$1:$D$1758,4,FALSE)</f>
        <v>36.31</v>
      </c>
      <c r="G607">
        <f>VLOOKUP(I607,'[3]Historical Prices'!$M$141:$N$3512,2,FALSE)</f>
        <v>57.5</v>
      </c>
      <c r="H607">
        <f>VLOOKUP($A607,Price_Reference!$A$1:$E$1758,5,FALSE)</f>
        <v>13.72</v>
      </c>
      <c r="I607" s="2" t="str">
        <f t="shared" si="18"/>
        <v>08/07/2023</v>
      </c>
    </row>
    <row r="608" spans="1:9" x14ac:dyDescent="0.25">
      <c r="A608" s="2">
        <f t="shared" si="19"/>
        <v>45146</v>
      </c>
      <c r="B608">
        <f>VLOOKUP(I608,'[3]Historical Prices'!$E$545:$F$3512,2,FALSE)</f>
        <v>30.15</v>
      </c>
      <c r="C608">
        <f>VLOOKUP(I608,'[3]Historical Prices'!$I$186:$J$3512,2,FALSE)</f>
        <v>58</v>
      </c>
      <c r="D608">
        <f>VLOOKUP($A608,Price_Reference!$A$1:$C$1758,2,FALSE)</f>
        <v>83.439989999999995</v>
      </c>
      <c r="E608">
        <f>VLOOKUP($A608,Price_Reference!$A$1:$C$1758,3,FALSE)</f>
        <v>40.53</v>
      </c>
      <c r="F608">
        <f>VLOOKUP($A608,Price_Reference!$A$1:$D$1758,4,FALSE)</f>
        <v>36.32</v>
      </c>
      <c r="G608">
        <f>VLOOKUP(I608,'[3]Historical Prices'!$M$141:$N$3512,2,FALSE)</f>
        <v>57.5</v>
      </c>
      <c r="H608">
        <f>VLOOKUP($A608,Price_Reference!$A$1:$E$1758,5,FALSE)</f>
        <v>13.72</v>
      </c>
      <c r="I608" s="2" t="str">
        <f t="shared" si="18"/>
        <v>08/08/2023</v>
      </c>
    </row>
    <row r="609" spans="1:9" x14ac:dyDescent="0.25">
      <c r="A609" s="2">
        <f t="shared" si="19"/>
        <v>45147</v>
      </c>
      <c r="B609">
        <f>VLOOKUP(I609,'[3]Historical Prices'!$E$545:$F$3512,2,FALSE)</f>
        <v>30.15</v>
      </c>
      <c r="C609">
        <f>VLOOKUP(I609,'[3]Historical Prices'!$I$186:$J$3512,2,FALSE)</f>
        <v>58</v>
      </c>
      <c r="D609">
        <f>VLOOKUP($A609,Price_Reference!$A$1:$C$1758,2,FALSE)</f>
        <v>83.03</v>
      </c>
      <c r="E609">
        <f>VLOOKUP($A609,Price_Reference!$A$1:$C$1758,3,FALSE)</f>
        <v>39.96</v>
      </c>
      <c r="F609">
        <f>VLOOKUP($A609,Price_Reference!$A$1:$D$1758,4,FALSE)</f>
        <v>36.17</v>
      </c>
      <c r="G609">
        <f>VLOOKUP(I609,'[3]Historical Prices'!$M$141:$N$3512,2,FALSE)</f>
        <v>56.5</v>
      </c>
      <c r="H609">
        <f>VLOOKUP($A609,Price_Reference!$A$1:$E$1758,5,FALSE)</f>
        <v>13.72</v>
      </c>
      <c r="I609" s="2" t="str">
        <f t="shared" si="18"/>
        <v>08/09/2023</v>
      </c>
    </row>
    <row r="610" spans="1:9" x14ac:dyDescent="0.25">
      <c r="A610" s="2">
        <f t="shared" si="19"/>
        <v>45148</v>
      </c>
      <c r="B610">
        <f>VLOOKUP(I610,'[3]Historical Prices'!$E$545:$F$3512,2,FALSE)</f>
        <v>32</v>
      </c>
      <c r="C610">
        <f>VLOOKUP(I610,'[3]Historical Prices'!$I$186:$J$3512,2,FALSE)</f>
        <v>59.9</v>
      </c>
      <c r="D610">
        <f>VLOOKUP($A610,Price_Reference!$A$1:$C$1758,2,FALSE)</f>
        <v>83.98</v>
      </c>
      <c r="E610">
        <f>VLOOKUP($A610,Price_Reference!$A$1:$C$1758,3,FALSE)</f>
        <v>39.76</v>
      </c>
      <c r="F610">
        <f>VLOOKUP($A610,Price_Reference!$A$1:$D$1758,4,FALSE)</f>
        <v>35.979999999999997</v>
      </c>
      <c r="G610">
        <f>VLOOKUP(I610,'[3]Historical Prices'!$M$141:$N$3512,2,FALSE)</f>
        <v>56</v>
      </c>
      <c r="H610">
        <f>VLOOKUP($A610,Price_Reference!$A$1:$E$1758,5,FALSE)</f>
        <v>13.73</v>
      </c>
      <c r="I610" s="2" t="str">
        <f t="shared" si="18"/>
        <v>08/10/2023</v>
      </c>
    </row>
    <row r="611" spans="1:9" x14ac:dyDescent="0.25">
      <c r="A611" s="2">
        <f t="shared" si="19"/>
        <v>45149</v>
      </c>
      <c r="B611">
        <f>VLOOKUP(I611,'[3]Historical Prices'!$E$545:$F$3512,2,FALSE)</f>
        <v>32</v>
      </c>
      <c r="C611">
        <f>VLOOKUP(I611,'[3]Historical Prices'!$I$186:$J$3512,2,FALSE)</f>
        <v>60.25</v>
      </c>
      <c r="D611">
        <f>VLOOKUP($A611,Price_Reference!$A$1:$C$1758,2,FALSE)</f>
        <v>85.82</v>
      </c>
      <c r="E611">
        <f>VLOOKUP($A611,Price_Reference!$A$1:$C$1758,3,FALSE)</f>
        <v>40.31</v>
      </c>
      <c r="F611">
        <f>VLOOKUP($A611,Price_Reference!$A$1:$D$1758,4,FALSE)</f>
        <v>35.65</v>
      </c>
      <c r="G611">
        <f>VLOOKUP(I611,'[3]Historical Prices'!$M$141:$N$3512,2,FALSE)</f>
        <v>56.25</v>
      </c>
      <c r="H611">
        <f>VLOOKUP($A611,Price_Reference!$A$1:$E$1758,5,FALSE)</f>
        <v>13.73</v>
      </c>
      <c r="I611" s="2" t="str">
        <f t="shared" si="18"/>
        <v>08/11/2023</v>
      </c>
    </row>
    <row r="612" spans="1:9" x14ac:dyDescent="0.25">
      <c r="A612" s="2">
        <f t="shared" si="19"/>
        <v>45152</v>
      </c>
      <c r="B612">
        <f>VLOOKUP(I612,'[3]Historical Prices'!$E$545:$F$3512,2,FALSE)</f>
        <v>32</v>
      </c>
      <c r="C612">
        <f>VLOOKUP(I612,'[3]Historical Prices'!$I$186:$J$3512,2,FALSE)</f>
        <v>60.75</v>
      </c>
      <c r="D612">
        <f>VLOOKUP($A612,Price_Reference!$A$1:$C$1758,2,FALSE)</f>
        <v>86.82</v>
      </c>
      <c r="E612">
        <f>VLOOKUP($A612,Price_Reference!$A$1:$C$1758,3,FALSE)</f>
        <v>40.159999999999997</v>
      </c>
      <c r="F612">
        <f>VLOOKUP($A612,Price_Reference!$A$1:$D$1758,4,FALSE)</f>
        <v>35.43</v>
      </c>
      <c r="G612">
        <f>VLOOKUP(I612,'[3]Historical Prices'!$M$141:$N$3512,2,FALSE)</f>
        <v>56.25</v>
      </c>
      <c r="H612">
        <f>VLOOKUP($A612,Price_Reference!$A$1:$E$1758,5,FALSE)</f>
        <v>13.74</v>
      </c>
      <c r="I612" s="2" t="str">
        <f t="shared" si="18"/>
        <v>08/14/2023</v>
      </c>
    </row>
    <row r="613" spans="1:9" x14ac:dyDescent="0.25">
      <c r="A613" s="2">
        <f t="shared" si="19"/>
        <v>45153</v>
      </c>
      <c r="B613">
        <f>VLOOKUP(I613,'[3]Historical Prices'!$E$545:$F$3512,2,FALSE)</f>
        <v>32.1</v>
      </c>
      <c r="C613">
        <f>VLOOKUP(I613,'[3]Historical Prices'!$I$186:$J$3512,2,FALSE)</f>
        <v>59.95</v>
      </c>
      <c r="D613">
        <f>VLOOKUP($A613,Price_Reference!$A$1:$C$1758,2,FALSE)</f>
        <v>86.189989999999995</v>
      </c>
      <c r="E613">
        <f>VLOOKUP($A613,Price_Reference!$A$1:$C$1758,3,FALSE)</f>
        <v>40.159999999999997</v>
      </c>
      <c r="F613">
        <f>VLOOKUP($A613,Price_Reference!$A$1:$D$1758,4,FALSE)</f>
        <v>35.31</v>
      </c>
      <c r="G613">
        <f>VLOOKUP(I613,'[3]Historical Prices'!$M$141:$N$3512,2,FALSE)</f>
        <v>55.5</v>
      </c>
      <c r="H613">
        <f>VLOOKUP($A613,Price_Reference!$A$1:$E$1758,5,FALSE)</f>
        <v>13.74</v>
      </c>
      <c r="I613" s="2" t="str">
        <f t="shared" si="18"/>
        <v>08/15/2023</v>
      </c>
    </row>
    <row r="614" spans="1:9" x14ac:dyDescent="0.25">
      <c r="A614" s="2">
        <f t="shared" si="19"/>
        <v>45154</v>
      </c>
      <c r="B614">
        <f>VLOOKUP(I614,'[3]Historical Prices'!$E$545:$F$3512,2,FALSE)</f>
        <v>32</v>
      </c>
      <c r="C614">
        <f>VLOOKUP(I614,'[3]Historical Prices'!$I$186:$J$3512,2,FALSE)</f>
        <v>60.2</v>
      </c>
      <c r="D614">
        <f>VLOOKUP($A614,Price_Reference!$A$1:$C$1758,2,FALSE)</f>
        <v>87.52</v>
      </c>
      <c r="E614">
        <f>VLOOKUP($A614,Price_Reference!$A$1:$C$1758,3,FALSE)</f>
        <v>40.950000000000003</v>
      </c>
      <c r="F614">
        <f>VLOOKUP($A614,Price_Reference!$A$1:$D$1758,4,FALSE)</f>
        <v>35.409999999999997</v>
      </c>
      <c r="G614">
        <f>VLOOKUP(I614,'[3]Historical Prices'!$M$141:$N$3512,2,FALSE)</f>
        <v>55.5</v>
      </c>
      <c r="H614">
        <f>VLOOKUP($A614,Price_Reference!$A$1:$E$1758,5,FALSE)</f>
        <v>13.8</v>
      </c>
      <c r="I614" s="2" t="str">
        <f t="shared" si="18"/>
        <v>08/16/2023</v>
      </c>
    </row>
    <row r="615" spans="1:9" x14ac:dyDescent="0.25">
      <c r="A615" s="2">
        <f t="shared" si="19"/>
        <v>45155</v>
      </c>
      <c r="B615">
        <f>VLOOKUP(I615,'[3]Historical Prices'!$E$545:$F$3512,2,FALSE)</f>
        <v>32</v>
      </c>
      <c r="C615">
        <f>VLOOKUP(I615,'[3]Historical Prices'!$I$186:$J$3512,2,FALSE)</f>
        <v>60.5</v>
      </c>
      <c r="D615">
        <f>VLOOKUP($A615,Price_Reference!$A$1:$C$1758,2,FALSE)</f>
        <v>87.88</v>
      </c>
      <c r="E615">
        <f>VLOOKUP($A615,Price_Reference!$A$1:$C$1758,3,FALSE)</f>
        <v>42.16</v>
      </c>
      <c r="F615">
        <f>VLOOKUP($A615,Price_Reference!$A$1:$D$1758,4,FALSE)</f>
        <v>35.520000000000003</v>
      </c>
      <c r="G615">
        <f>VLOOKUP(I615,'[3]Historical Prices'!$M$141:$N$3512,2,FALSE)</f>
        <v>54.75</v>
      </c>
      <c r="H615">
        <f>VLOOKUP($A615,Price_Reference!$A$1:$E$1758,5,FALSE)</f>
        <v>13.81</v>
      </c>
      <c r="I615" s="2" t="str">
        <f t="shared" si="18"/>
        <v>08/17/2023</v>
      </c>
    </row>
    <row r="616" spans="1:9" x14ac:dyDescent="0.25">
      <c r="A616" s="2">
        <f t="shared" si="19"/>
        <v>45156</v>
      </c>
      <c r="B616">
        <f>VLOOKUP(I616,'[3]Historical Prices'!$E$545:$F$3512,2,FALSE)</f>
        <v>31.8</v>
      </c>
      <c r="C616">
        <f>VLOOKUP(I616,'[3]Historical Prices'!$I$186:$J$3512,2,FALSE)</f>
        <v>61.25</v>
      </c>
      <c r="D616">
        <f>VLOOKUP($A616,Price_Reference!$A$1:$C$1758,2,FALSE)</f>
        <v>87.07</v>
      </c>
      <c r="E616">
        <f>VLOOKUP($A616,Price_Reference!$A$1:$C$1758,3,FALSE)</f>
        <v>43.39</v>
      </c>
      <c r="F616">
        <f>VLOOKUP($A616,Price_Reference!$A$1:$D$1758,4,FALSE)</f>
        <v>35.409999999999997</v>
      </c>
      <c r="G616">
        <f>VLOOKUP(I616,'[3]Historical Prices'!$M$141:$N$3512,2,FALSE)</f>
        <v>55.5</v>
      </c>
      <c r="H616">
        <f>VLOOKUP($A616,Price_Reference!$A$1:$E$1758,5,FALSE)</f>
        <v>13.83</v>
      </c>
      <c r="I616" s="2" t="str">
        <f t="shared" si="18"/>
        <v>08/18/2023</v>
      </c>
    </row>
    <row r="617" spans="1:9" x14ac:dyDescent="0.25">
      <c r="A617" s="2">
        <f t="shared" si="19"/>
        <v>45159</v>
      </c>
      <c r="B617">
        <f>VLOOKUP(I617,'[3]Historical Prices'!$E$545:$F$3512,2,FALSE)</f>
        <v>31.5</v>
      </c>
      <c r="C617">
        <f>VLOOKUP(I617,'[3]Historical Prices'!$I$186:$J$3512,2,FALSE)</f>
        <v>61.4</v>
      </c>
      <c r="D617">
        <f>VLOOKUP($A617,Price_Reference!$A$1:$C$1758,2,FALSE)</f>
        <v>86.93</v>
      </c>
      <c r="E617">
        <f>VLOOKUP($A617,Price_Reference!$A$1:$C$1758,3,FALSE)</f>
        <v>45.7</v>
      </c>
      <c r="F617">
        <f>VLOOKUP($A617,Price_Reference!$A$1:$D$1758,4,FALSE)</f>
        <v>35.369999999999997</v>
      </c>
      <c r="G617">
        <f>VLOOKUP(I617,'[3]Historical Prices'!$M$141:$N$3512,2,FALSE)</f>
        <v>55.5</v>
      </c>
      <c r="H617">
        <f>VLOOKUP($A617,Price_Reference!$A$1:$E$1758,5,FALSE)</f>
        <v>13.83</v>
      </c>
      <c r="I617" s="2" t="str">
        <f t="shared" si="18"/>
        <v>08/21/2023</v>
      </c>
    </row>
    <row r="618" spans="1:9" x14ac:dyDescent="0.25">
      <c r="A618" s="2">
        <f t="shared" si="19"/>
        <v>45160</v>
      </c>
      <c r="B618">
        <f>VLOOKUP(I618,'[3]Historical Prices'!$E$545:$F$3512,2,FALSE)</f>
        <v>31.5</v>
      </c>
      <c r="C618">
        <f>VLOOKUP(I618,'[3]Historical Prices'!$I$186:$J$3512,2,FALSE)</f>
        <v>62.5</v>
      </c>
      <c r="D618">
        <f>VLOOKUP($A618,Price_Reference!$A$1:$C$1758,2,FALSE)</f>
        <v>88.92</v>
      </c>
      <c r="E618">
        <f>VLOOKUP($A618,Price_Reference!$A$1:$C$1758,3,FALSE)</f>
        <v>50.31</v>
      </c>
      <c r="F618">
        <f>VLOOKUP($A618,Price_Reference!$A$1:$D$1758,4,FALSE)</f>
        <v>35.33</v>
      </c>
      <c r="G618">
        <f>VLOOKUP(I618,'[3]Historical Prices'!$M$141:$N$3512,2,FALSE)</f>
        <v>55.25</v>
      </c>
      <c r="H618" s="33">
        <f>AVERAGE(H617,H619)</f>
        <v>13.85</v>
      </c>
      <c r="I618" s="2" t="str">
        <f t="shared" si="18"/>
        <v>08/22/2023</v>
      </c>
    </row>
    <row r="619" spans="1:9" x14ac:dyDescent="0.25">
      <c r="A619" s="2">
        <f t="shared" si="19"/>
        <v>45161</v>
      </c>
      <c r="B619">
        <f>VLOOKUP(I619,'[3]Historical Prices'!$E$545:$F$3512,2,FALSE)</f>
        <v>31.5</v>
      </c>
      <c r="C619">
        <f>VLOOKUP(I619,'[3]Historical Prices'!$I$186:$J$3512,2,FALSE)</f>
        <v>65</v>
      </c>
      <c r="D619">
        <f>VLOOKUP($A619,Price_Reference!$A$1:$C$1758,2,FALSE)</f>
        <v>87.31</v>
      </c>
      <c r="E619">
        <f>VLOOKUP($A619,Price_Reference!$A$1:$C$1758,3,FALSE)</f>
        <v>49.88</v>
      </c>
      <c r="F619">
        <f>VLOOKUP($A619,Price_Reference!$A$1:$D$1758,4,FALSE)</f>
        <v>36.229999999999997</v>
      </c>
      <c r="G619">
        <f>VLOOKUP(I619,'[3]Historical Prices'!$M$141:$N$3512,2,FALSE)</f>
        <v>54.25</v>
      </c>
      <c r="H619">
        <f>VLOOKUP($A619,Price_Reference!$A$1:$E$1758,5,FALSE)</f>
        <v>13.87</v>
      </c>
      <c r="I619" s="2" t="str">
        <f t="shared" si="18"/>
        <v>08/23/2023</v>
      </c>
    </row>
    <row r="620" spans="1:9" x14ac:dyDescent="0.25">
      <c r="A620" s="2">
        <f t="shared" si="19"/>
        <v>45162</v>
      </c>
      <c r="B620">
        <f>VLOOKUP(I620,'[3]Historical Prices'!$E$545:$F$3512,2,FALSE)</f>
        <v>31.5</v>
      </c>
      <c r="C620">
        <f>VLOOKUP(I620,'[3]Historical Prices'!$I$186:$J$3512,2,FALSE)</f>
        <v>65.5</v>
      </c>
      <c r="D620">
        <f>VLOOKUP($A620,Price_Reference!$A$1:$C$1758,2,FALSE)</f>
        <v>84.939989999999995</v>
      </c>
      <c r="E620">
        <f>VLOOKUP($A620,Price_Reference!$A$1:$C$1758,3,FALSE)</f>
        <v>47.32</v>
      </c>
      <c r="F620">
        <f>VLOOKUP($A620,Price_Reference!$A$1:$D$1758,4,FALSE)</f>
        <v>35.86</v>
      </c>
      <c r="G620">
        <f>VLOOKUP(I620,'[3]Historical Prices'!$M$141:$N$3512,2,FALSE)</f>
        <v>54</v>
      </c>
      <c r="H620">
        <f>VLOOKUP($A620,Price_Reference!$A$1:$E$1758,5,FALSE)</f>
        <v>13.88</v>
      </c>
      <c r="I620" s="2" t="str">
        <f t="shared" si="18"/>
        <v>08/24/2023</v>
      </c>
    </row>
    <row r="621" spans="1:9" x14ac:dyDescent="0.25">
      <c r="A621" s="2">
        <f t="shared" si="19"/>
        <v>45163</v>
      </c>
      <c r="B621">
        <f>VLOOKUP(I621,'[3]Historical Prices'!$E$545:$F$3512,2,FALSE)</f>
        <v>31.25</v>
      </c>
      <c r="C621">
        <f>VLOOKUP(I621,'[3]Historical Prices'!$I$186:$J$3512,2,FALSE)</f>
        <v>65.5</v>
      </c>
      <c r="D621">
        <f>VLOOKUP($A621,Price_Reference!$A$1:$C$1758,2,FALSE)</f>
        <v>84.5</v>
      </c>
      <c r="E621">
        <f>VLOOKUP($A621,Price_Reference!$A$1:$C$1758,3,FALSE)</f>
        <v>48.03</v>
      </c>
      <c r="F621">
        <f>VLOOKUP($A621,Price_Reference!$A$1:$D$1758,4,FALSE)</f>
        <v>35.72</v>
      </c>
      <c r="G621">
        <f>VLOOKUP(I621,'[3]Historical Prices'!$M$141:$N$3512,2,FALSE)</f>
        <v>54</v>
      </c>
      <c r="H621">
        <f>VLOOKUP($A621,Price_Reference!$A$1:$E$1758,5,FALSE)</f>
        <v>13.92</v>
      </c>
      <c r="I621" s="2" t="str">
        <f t="shared" si="18"/>
        <v>08/25/2023</v>
      </c>
    </row>
    <row r="622" spans="1:9" x14ac:dyDescent="0.25">
      <c r="A622" s="2">
        <f t="shared" si="19"/>
        <v>45166</v>
      </c>
      <c r="B622">
        <f>VLOOKUP(I622,'[3]Historical Prices'!$E$545:$F$3512,2,FALSE)</f>
        <v>31.25</v>
      </c>
      <c r="C622">
        <f>VLOOKUP(I622,'[3]Historical Prices'!$I$186:$J$3512,2,FALSE)</f>
        <v>66.25</v>
      </c>
      <c r="D622">
        <f>VLOOKUP($A622,Price_Reference!$A$1:$C$1758,2,FALSE)</f>
        <v>84.79</v>
      </c>
      <c r="E622" s="33">
        <f>AVERAGE(E621,E623)</f>
        <v>47.66</v>
      </c>
      <c r="F622">
        <f>VLOOKUP($A622,Price_Reference!$A$1:$D$1758,4,FALSE)</f>
        <v>35.49</v>
      </c>
      <c r="G622">
        <f>VLOOKUP(I622,'[3]Historical Prices'!$M$141:$N$3512,2,FALSE)</f>
        <v>54</v>
      </c>
      <c r="H622" s="33">
        <f>AVERAGE(H621,H623)</f>
        <v>13.984999999999999</v>
      </c>
      <c r="I622" s="2" t="str">
        <f t="shared" si="18"/>
        <v>08/28/2023</v>
      </c>
    </row>
    <row r="623" spans="1:9" x14ac:dyDescent="0.25">
      <c r="A623" s="2">
        <f t="shared" si="19"/>
        <v>45167</v>
      </c>
      <c r="B623">
        <f>VLOOKUP(I623,'[3]Historical Prices'!$E$545:$F$3512,2,FALSE)</f>
        <v>31.25</v>
      </c>
      <c r="C623">
        <f>VLOOKUP(I623,'[3]Historical Prices'!$I$186:$J$3512,2,FALSE)</f>
        <v>66.75</v>
      </c>
      <c r="D623">
        <f>VLOOKUP($A623,Price_Reference!$A$1:$C$1758,2,FALSE)</f>
        <v>83.88</v>
      </c>
      <c r="E623">
        <f>VLOOKUP($A623,Price_Reference!$A$1:$C$1758,3,FALSE)</f>
        <v>47.29</v>
      </c>
      <c r="F623">
        <f>VLOOKUP($A623,Price_Reference!$A$1:$D$1758,4,FALSE)</f>
        <v>35.97</v>
      </c>
      <c r="G623">
        <f>VLOOKUP(I623,'[3]Historical Prices'!$M$141:$N$3512,2,FALSE)</f>
        <v>54</v>
      </c>
      <c r="H623">
        <f>VLOOKUP($A623,Price_Reference!$A$1:$E$1758,5,FALSE)</f>
        <v>14.05</v>
      </c>
      <c r="I623" s="2" t="str">
        <f t="shared" si="18"/>
        <v>08/29/2023</v>
      </c>
    </row>
    <row r="624" spans="1:9" x14ac:dyDescent="0.25">
      <c r="A624" s="2">
        <f t="shared" si="19"/>
        <v>45168</v>
      </c>
      <c r="B624">
        <f>VLOOKUP(I624,'[3]Historical Prices'!$E$545:$F$3512,2,FALSE)</f>
        <v>28.75</v>
      </c>
      <c r="C624">
        <f>VLOOKUP(I624,'[3]Historical Prices'!$I$186:$J$3512,2,FALSE)</f>
        <v>67</v>
      </c>
      <c r="D624">
        <f>VLOOKUP($A624,Price_Reference!$A$1:$C$1758,2,FALSE)</f>
        <v>85.35</v>
      </c>
      <c r="E624">
        <f>VLOOKUP($A624,Price_Reference!$A$1:$C$1758,3,FALSE)</f>
        <v>47.21</v>
      </c>
      <c r="F624" s="33">
        <f>AVERAGE(F623,F625)</f>
        <v>36.18</v>
      </c>
      <c r="G624">
        <f>VLOOKUP(I624,'[3]Historical Prices'!$M$141:$N$3512,2,FALSE)</f>
        <v>53.75</v>
      </c>
      <c r="H624">
        <f>VLOOKUP($A624,Price_Reference!$A$1:$E$1758,5,FALSE)</f>
        <v>14.07</v>
      </c>
      <c r="I624" s="2" t="str">
        <f t="shared" si="18"/>
        <v>08/30/2023</v>
      </c>
    </row>
    <row r="625" spans="1:9" x14ac:dyDescent="0.25">
      <c r="A625" s="2">
        <f t="shared" si="19"/>
        <v>45169</v>
      </c>
      <c r="B625">
        <f>VLOOKUP(I625,'[3]Historical Prices'!$E$545:$F$3512,2,FALSE)</f>
        <v>31</v>
      </c>
      <c r="C625">
        <f>VLOOKUP(I625,'[3]Historical Prices'!$I$186:$J$3512,2,FALSE)</f>
        <v>67</v>
      </c>
      <c r="D625">
        <f>VLOOKUP($A625,Price_Reference!$A$1:$C$1758,2,FALSE)</f>
        <v>84.86</v>
      </c>
      <c r="E625">
        <f>VLOOKUP($A625,Price_Reference!$A$1:$C$1758,3,FALSE)</f>
        <v>47.26</v>
      </c>
      <c r="F625">
        <f>VLOOKUP($A625,Price_Reference!$A$1:$D$1758,4,FALSE)</f>
        <v>36.39</v>
      </c>
      <c r="G625">
        <f>VLOOKUP(I625,'[3]Historical Prices'!$M$141:$N$3512,2,FALSE)</f>
        <v>54</v>
      </c>
      <c r="H625">
        <f>VLOOKUP($A625,Price_Reference!$A$1:$E$1758,5,FALSE)</f>
        <v>14.05</v>
      </c>
      <c r="I625" s="2" t="str">
        <f t="shared" si="18"/>
        <v>08/31/2023</v>
      </c>
    </row>
    <row r="626" spans="1:9" x14ac:dyDescent="0.25">
      <c r="A626" s="2">
        <f t="shared" si="19"/>
        <v>45170</v>
      </c>
      <c r="B626">
        <f>VLOOKUP(I626,'[3]Historical Prices'!$E$545:$F$3512,2,FALSE)</f>
        <v>31</v>
      </c>
      <c r="C626">
        <f>VLOOKUP(I626,'[3]Historical Prices'!$I$186:$J$3512,2,FALSE)</f>
        <v>68.5</v>
      </c>
      <c r="D626">
        <f>VLOOKUP($A626,Price_Reference!$A$1:$C$1758,2,FALSE)</f>
        <v>84.37</v>
      </c>
      <c r="E626">
        <f>VLOOKUP($A626,Price_Reference!$A$1:$C$1758,3,FALSE)</f>
        <v>45.21</v>
      </c>
      <c r="F626">
        <f>VLOOKUP($A626,Price_Reference!$A$1:$D$1758,4,FALSE)</f>
        <v>36.299999999999997</v>
      </c>
      <c r="G626">
        <f>VLOOKUP(I626,'[3]Historical Prices'!$M$141:$N$3512,2,FALSE)</f>
        <v>54.25</v>
      </c>
      <c r="H626">
        <f>VLOOKUP($A626,Price_Reference!$A$1:$E$1758,5,FALSE)</f>
        <v>13.99</v>
      </c>
      <c r="I626" s="2" t="str">
        <f t="shared" si="18"/>
        <v>09/01/2023</v>
      </c>
    </row>
    <row r="627" spans="1:9" x14ac:dyDescent="0.25">
      <c r="A627" s="2">
        <f t="shared" si="19"/>
        <v>45173</v>
      </c>
      <c r="B627">
        <f>VLOOKUP(I627,'[3]Historical Prices'!$E$545:$F$3512,2,FALSE)</f>
        <v>30.25</v>
      </c>
      <c r="C627">
        <f>VLOOKUP(I627,'[3]Historical Prices'!$I$186:$J$3512,2,FALSE)</f>
        <v>69.5</v>
      </c>
      <c r="D627">
        <f>VLOOKUP($A627,Price_Reference!$A$1:$C$1758,2,FALSE)</f>
        <v>83.259990000000002</v>
      </c>
      <c r="E627">
        <f>VLOOKUP($A627,Price_Reference!$A$1:$C$1758,3,FALSE)</f>
        <v>44.59</v>
      </c>
      <c r="F627">
        <f>VLOOKUP($A627,Price_Reference!$A$1:$D$1758,4,FALSE)</f>
        <v>36.299999999999997</v>
      </c>
      <c r="G627">
        <f>VLOOKUP(I627,'[3]Historical Prices'!$M$141:$N$3512,2,FALSE)</f>
        <v>54</v>
      </c>
      <c r="H627">
        <f>VLOOKUP($A627,Price_Reference!$A$1:$E$1758,5,FALSE)</f>
        <v>13.99</v>
      </c>
      <c r="I627" s="2" t="str">
        <f t="shared" si="18"/>
        <v>09/04/2023</v>
      </c>
    </row>
    <row r="628" spans="1:9" x14ac:dyDescent="0.25">
      <c r="A628" s="2">
        <f t="shared" si="19"/>
        <v>45174</v>
      </c>
      <c r="B628">
        <f>VLOOKUP(I628,'[3]Historical Prices'!$E$545:$F$3512,2,FALSE)</f>
        <v>28.75</v>
      </c>
      <c r="C628">
        <f>VLOOKUP(I628,'[3]Historical Prices'!$I$186:$J$3512,2,FALSE)</f>
        <v>70.5</v>
      </c>
      <c r="D628">
        <f>VLOOKUP($A628,Price_Reference!$A$1:$C$1758,2,FALSE)</f>
        <v>82.95</v>
      </c>
      <c r="E628">
        <f>VLOOKUP($A628,Price_Reference!$A$1:$C$1758,3,FALSE)</f>
        <v>44.04</v>
      </c>
      <c r="F628">
        <f>VLOOKUP($A628,Price_Reference!$A$1:$D$1758,4,FALSE)</f>
        <v>36.53</v>
      </c>
      <c r="G628">
        <f>VLOOKUP(I628,'[3]Historical Prices'!$M$141:$N$3512,2,FALSE)</f>
        <v>54</v>
      </c>
      <c r="H628">
        <f>VLOOKUP($A628,Price_Reference!$A$1:$E$1758,5,FALSE)</f>
        <v>13.9</v>
      </c>
      <c r="I628" s="2" t="str">
        <f t="shared" si="18"/>
        <v>09/05/2023</v>
      </c>
    </row>
    <row r="629" spans="1:9" x14ac:dyDescent="0.25">
      <c r="A629" s="2">
        <f t="shared" si="19"/>
        <v>45175</v>
      </c>
      <c r="B629">
        <f>VLOOKUP(I629,'[3]Historical Prices'!$E$545:$F$3512,2,FALSE)</f>
        <v>29</v>
      </c>
      <c r="C629">
        <f>VLOOKUP(I629,'[3]Historical Prices'!$I$186:$J$3512,2,FALSE)</f>
        <v>71</v>
      </c>
      <c r="D629">
        <f>VLOOKUP($A629,Price_Reference!$A$1:$C$1758,2,FALSE)</f>
        <v>82.79</v>
      </c>
      <c r="E629">
        <f>VLOOKUP($A629,Price_Reference!$A$1:$C$1758,3,FALSE)</f>
        <v>43.62</v>
      </c>
      <c r="F629">
        <f>VLOOKUP($A629,Price_Reference!$A$1:$D$1758,4,FALSE)</f>
        <v>36.58</v>
      </c>
      <c r="G629">
        <f>VLOOKUP(I629,'[3]Historical Prices'!$M$141:$N$3512,2,FALSE)</f>
        <v>54.25</v>
      </c>
      <c r="H629">
        <f>VLOOKUP($A629,Price_Reference!$A$1:$E$1758,5,FALSE)</f>
        <v>14.04</v>
      </c>
      <c r="I629" s="2" t="str">
        <f t="shared" si="18"/>
        <v>09/06/2023</v>
      </c>
    </row>
    <row r="630" spans="1:9" x14ac:dyDescent="0.25">
      <c r="A630" s="2">
        <f t="shared" si="19"/>
        <v>45176</v>
      </c>
      <c r="B630">
        <f>VLOOKUP(I630,'[3]Historical Prices'!$E$545:$F$3512,2,FALSE)</f>
        <v>29</v>
      </c>
      <c r="C630">
        <f>VLOOKUP(I630,'[3]Historical Prices'!$I$186:$J$3512,2,FALSE)</f>
        <v>70.849999999999994</v>
      </c>
      <c r="D630">
        <f>VLOOKUP($A630,Price_Reference!$A$1:$C$1758,2,FALSE)</f>
        <v>82.05</v>
      </c>
      <c r="E630">
        <f>VLOOKUP($A630,Price_Reference!$A$1:$C$1758,3,FALSE)</f>
        <v>42.91</v>
      </c>
      <c r="F630">
        <f>VLOOKUP($A630,Price_Reference!$A$1:$D$1758,4,FALSE)</f>
        <v>36.630000000000003</v>
      </c>
      <c r="G630">
        <f>VLOOKUP(I630,'[3]Historical Prices'!$M$141:$N$3512,2,FALSE)</f>
        <v>54.25</v>
      </c>
      <c r="H630">
        <f>VLOOKUP($A630,Price_Reference!$A$1:$E$1758,5,FALSE)</f>
        <v>13.97</v>
      </c>
      <c r="I630" s="2" t="str">
        <f t="shared" si="18"/>
        <v>09/07/2023</v>
      </c>
    </row>
    <row r="631" spans="1:9" x14ac:dyDescent="0.25">
      <c r="A631" s="2">
        <f t="shared" si="19"/>
        <v>45177</v>
      </c>
      <c r="B631">
        <f>VLOOKUP(I631,'[3]Historical Prices'!$E$545:$F$3512,2,FALSE)</f>
        <v>29</v>
      </c>
      <c r="C631">
        <f>VLOOKUP(I631,'[3]Historical Prices'!$I$186:$J$3512,2,FALSE)</f>
        <v>70.25</v>
      </c>
      <c r="D631">
        <f>VLOOKUP($A631,Price_Reference!$A$1:$C$1758,2,FALSE)</f>
        <v>80.650000000000006</v>
      </c>
      <c r="E631">
        <f>VLOOKUP($A631,Price_Reference!$A$1:$C$1758,3,FALSE)</f>
        <v>42.21</v>
      </c>
      <c r="F631">
        <f>VLOOKUP($A631,Price_Reference!$A$1:$D$1758,4,FALSE)</f>
        <v>36.67</v>
      </c>
      <c r="G631">
        <f>VLOOKUP(I631,'[3]Historical Prices'!$M$141:$N$3512,2,FALSE)</f>
        <v>54</v>
      </c>
      <c r="H631">
        <f>VLOOKUP($A631,Price_Reference!$A$1:$E$1758,5,FALSE)</f>
        <v>14.12</v>
      </c>
      <c r="I631" s="2" t="str">
        <f t="shared" si="18"/>
        <v>09/08/2023</v>
      </c>
    </row>
    <row r="632" spans="1:9" x14ac:dyDescent="0.25">
      <c r="A632" s="2">
        <f t="shared" si="19"/>
        <v>45180</v>
      </c>
      <c r="B632">
        <f>VLOOKUP(I632,'[3]Historical Prices'!$E$545:$F$3512,2,FALSE)</f>
        <v>31</v>
      </c>
      <c r="C632">
        <f>VLOOKUP(I632,'[3]Historical Prices'!$I$186:$J$3512,2,FALSE)</f>
        <v>71.099998474121094</v>
      </c>
      <c r="D632">
        <f>VLOOKUP($A632,Price_Reference!$A$1:$C$1758,2,FALSE)</f>
        <v>80.8</v>
      </c>
      <c r="E632">
        <f>VLOOKUP($A632,Price_Reference!$A$1:$C$1758,3,FALSE)</f>
        <v>40.450000000000003</v>
      </c>
      <c r="F632">
        <f>VLOOKUP($A632,Price_Reference!$A$1:$D$1758,4,FALSE)</f>
        <v>36.950000000000003</v>
      </c>
      <c r="G632">
        <f>VLOOKUP(I632,'[3]Historical Prices'!$M$141:$N$3512,2,FALSE)</f>
        <v>54</v>
      </c>
      <c r="H632">
        <f>VLOOKUP($A632,Price_Reference!$A$1:$E$1758,5,FALSE)</f>
        <v>14.19</v>
      </c>
      <c r="I632" s="2" t="str">
        <f t="shared" si="18"/>
        <v>09/11/2023</v>
      </c>
    </row>
    <row r="633" spans="1:9" x14ac:dyDescent="0.25">
      <c r="A633" s="2">
        <f t="shared" si="19"/>
        <v>45181</v>
      </c>
      <c r="B633">
        <f>VLOOKUP(I633,'[3]Historical Prices'!$E$545:$F$3512,2,FALSE)</f>
        <v>31</v>
      </c>
      <c r="C633">
        <f>VLOOKUP(I633,'[3]Historical Prices'!$I$186:$J$3512,2,FALSE)</f>
        <v>71.75</v>
      </c>
      <c r="D633">
        <f>VLOOKUP($A633,Price_Reference!$A$1:$C$1758,2,FALSE)</f>
        <v>80.23</v>
      </c>
      <c r="E633">
        <f>VLOOKUP($A633,Price_Reference!$A$1:$C$1758,3,FALSE)</f>
        <v>39.35</v>
      </c>
      <c r="F633">
        <f>VLOOKUP($A633,Price_Reference!$A$1:$D$1758,4,FALSE)</f>
        <v>37.130000000000003</v>
      </c>
      <c r="G633">
        <f>VLOOKUP(I633,'[3]Historical Prices'!$M$141:$N$3512,2,FALSE)</f>
        <v>53.25</v>
      </c>
      <c r="H633">
        <f>VLOOKUP($A633,Price_Reference!$A$1:$E$1758,5,FALSE)</f>
        <v>14.19</v>
      </c>
      <c r="I633" s="2" t="str">
        <f t="shared" si="18"/>
        <v>09/12/2023</v>
      </c>
    </row>
    <row r="634" spans="1:9" x14ac:dyDescent="0.25">
      <c r="A634" s="2">
        <f t="shared" si="19"/>
        <v>45182</v>
      </c>
      <c r="B634">
        <f>VLOOKUP(I634,'[3]Historical Prices'!$E$545:$F$3512,2,FALSE)</f>
        <v>31</v>
      </c>
      <c r="C634">
        <f>VLOOKUP(I634,'[3]Historical Prices'!$I$186:$J$3512,2,FALSE)</f>
        <v>73</v>
      </c>
      <c r="D634">
        <f>VLOOKUP($A634,Price_Reference!$A$1:$C$1758,2,FALSE)</f>
        <v>82.15</v>
      </c>
      <c r="E634">
        <f>VLOOKUP($A634,Price_Reference!$A$1:$C$1758,3,FALSE)</f>
        <v>39.03</v>
      </c>
      <c r="F634">
        <f>VLOOKUP($A634,Price_Reference!$A$1:$D$1758,4,FALSE)</f>
        <v>37.1</v>
      </c>
      <c r="G634">
        <f>VLOOKUP(I634,'[3]Historical Prices'!$M$141:$N$3512,2,FALSE)</f>
        <v>53</v>
      </c>
      <c r="H634">
        <f>VLOOKUP($A634,Price_Reference!$A$1:$E$1758,5,FALSE)</f>
        <v>14.25</v>
      </c>
      <c r="I634" s="2" t="str">
        <f t="shared" si="18"/>
        <v>09/13/2023</v>
      </c>
    </row>
    <row r="635" spans="1:9" x14ac:dyDescent="0.25">
      <c r="A635" s="2">
        <f t="shared" si="19"/>
        <v>45183</v>
      </c>
      <c r="B635">
        <f>VLOOKUP(I635,'[3]Historical Prices'!$E$545:$F$3512,2,FALSE)</f>
        <v>31</v>
      </c>
      <c r="C635">
        <f>VLOOKUP(I635,'[3]Historical Prices'!$I$186:$J$3512,2,FALSE)</f>
        <v>73</v>
      </c>
      <c r="D635">
        <f>VLOOKUP($A635,Price_Reference!$A$1:$C$1758,2,FALSE)</f>
        <v>82.23</v>
      </c>
      <c r="E635">
        <f>VLOOKUP($A635,Price_Reference!$A$1:$C$1758,3,FALSE)</f>
        <v>39.01</v>
      </c>
      <c r="F635">
        <f>VLOOKUP($A635,Price_Reference!$A$1:$D$1758,4,FALSE)</f>
        <v>37.159999999999997</v>
      </c>
      <c r="G635">
        <f>VLOOKUP(I635,'[3]Historical Prices'!$M$141:$N$3512,2,FALSE)</f>
        <v>52.5</v>
      </c>
      <c r="H635">
        <f>VLOOKUP($A635,Price_Reference!$A$1:$E$1758,5,FALSE)</f>
        <v>14.34</v>
      </c>
      <c r="I635" s="2" t="str">
        <f t="shared" si="18"/>
        <v>09/14/2023</v>
      </c>
    </row>
    <row r="636" spans="1:9" x14ac:dyDescent="0.25">
      <c r="A636" s="2">
        <f t="shared" si="19"/>
        <v>45184</v>
      </c>
      <c r="B636">
        <f>VLOOKUP(I636,'[3]Historical Prices'!$E$545:$F$3512,2,FALSE)</f>
        <v>31</v>
      </c>
      <c r="C636">
        <f>VLOOKUP(I636,'[3]Historical Prices'!$I$186:$J$3512,2,FALSE)</f>
        <v>72.599999999999994</v>
      </c>
      <c r="D636">
        <f>VLOOKUP($A636,Price_Reference!$A$1:$C$1758,2,FALSE)</f>
        <v>81.439989999999995</v>
      </c>
      <c r="E636">
        <f>VLOOKUP($A636,Price_Reference!$A$1:$C$1758,3,FALSE)</f>
        <v>38.32</v>
      </c>
      <c r="F636">
        <f>VLOOKUP($A636,Price_Reference!$A$1:$D$1758,4,FALSE)</f>
        <v>36.94</v>
      </c>
      <c r="G636">
        <f>VLOOKUP(I636,'[3]Historical Prices'!$M$141:$N$3512,2,FALSE)</f>
        <v>52.5</v>
      </c>
      <c r="H636">
        <f>VLOOKUP($A636,Price_Reference!$A$1:$E$1758,5,FALSE)</f>
        <v>14.36</v>
      </c>
      <c r="I636" s="2" t="str">
        <f t="shared" si="18"/>
        <v>09/15/2023</v>
      </c>
    </row>
    <row r="637" spans="1:9" x14ac:dyDescent="0.25">
      <c r="A637" s="2">
        <f t="shared" si="19"/>
        <v>45187</v>
      </c>
      <c r="B637">
        <f>VLOOKUP(I637,'[3]Historical Prices'!$E$545:$F$3512,2,FALSE)</f>
        <v>30.5</v>
      </c>
      <c r="C637">
        <f>VLOOKUP(I637,'[3]Historical Prices'!$I$186:$J$3512,2,FALSE)</f>
        <v>72.174999999999997</v>
      </c>
      <c r="D637">
        <f>VLOOKUP($A637,Price_Reference!$A$1:$C$1758,2,FALSE)</f>
        <v>79.989999999999995</v>
      </c>
      <c r="E637">
        <f>VLOOKUP($A637,Price_Reference!$A$1:$C$1758,3,FALSE)</f>
        <v>36.619999999999997</v>
      </c>
      <c r="F637">
        <f>VLOOKUP($A637,Price_Reference!$A$1:$D$1758,4,FALSE)</f>
        <v>36.64</v>
      </c>
      <c r="G637">
        <f>VLOOKUP(I637,'[3]Historical Prices'!$M$141:$N$3512,2,FALSE)</f>
        <v>52.5</v>
      </c>
      <c r="H637">
        <f>VLOOKUP($A637,Price_Reference!$A$1:$E$1758,5,FALSE)</f>
        <v>14.34</v>
      </c>
      <c r="I637" s="2" t="str">
        <f t="shared" si="18"/>
        <v>09/18/2023</v>
      </c>
    </row>
    <row r="638" spans="1:9" x14ac:dyDescent="0.25">
      <c r="A638" s="2">
        <f t="shared" si="19"/>
        <v>45188</v>
      </c>
      <c r="B638">
        <f>VLOOKUP(I638,'[3]Historical Prices'!$E$545:$F$3512,2,FALSE)</f>
        <v>31</v>
      </c>
      <c r="C638">
        <f>VLOOKUP(I638,'[3]Historical Prices'!$I$186:$J$3512,2,FALSE)</f>
        <v>71.75</v>
      </c>
      <c r="D638">
        <f>VLOOKUP($A638,Price_Reference!$A$1:$C$1758,2,FALSE)</f>
        <v>80.36</v>
      </c>
      <c r="E638">
        <f>VLOOKUP($A638,Price_Reference!$A$1:$C$1758,3,FALSE)</f>
        <v>36.57</v>
      </c>
      <c r="F638">
        <f>VLOOKUP($A638,Price_Reference!$A$1:$D$1758,4,FALSE)</f>
        <v>36.76</v>
      </c>
      <c r="G638">
        <f>VLOOKUP(I638,'[3]Historical Prices'!$M$141:$N$3512,2,FALSE)</f>
        <v>52.25</v>
      </c>
      <c r="H638">
        <f>VLOOKUP($A638,Price_Reference!$A$1:$E$1758,5,FALSE)</f>
        <v>14.32</v>
      </c>
      <c r="I638" s="2" t="str">
        <f t="shared" si="18"/>
        <v>09/19/2023</v>
      </c>
    </row>
    <row r="639" spans="1:9" x14ac:dyDescent="0.25">
      <c r="A639" s="2">
        <f t="shared" si="19"/>
        <v>45189</v>
      </c>
      <c r="B639">
        <f>VLOOKUP(I639,'[3]Historical Prices'!$E$545:$F$3512,2,FALSE)</f>
        <v>30.75</v>
      </c>
      <c r="C639">
        <f>VLOOKUP(I639,'[3]Historical Prices'!$I$186:$J$3512,2,FALSE)</f>
        <v>69.75</v>
      </c>
      <c r="D639">
        <f>VLOOKUP($A639,Price_Reference!$A$1:$C$1758,2,FALSE)</f>
        <v>81.92</v>
      </c>
      <c r="E639">
        <f>VLOOKUP($A639,Price_Reference!$A$1:$C$1758,3,FALSE)</f>
        <v>35.68</v>
      </c>
      <c r="F639">
        <f>VLOOKUP($A639,Price_Reference!$A$1:$D$1758,4,FALSE)</f>
        <v>36.86</v>
      </c>
      <c r="G639">
        <f>VLOOKUP(I639,'[3]Historical Prices'!$M$141:$N$3512,2,FALSE)</f>
        <v>52.25</v>
      </c>
      <c r="H639">
        <f>VLOOKUP($A639,Price_Reference!$A$1:$E$1758,5,FALSE)</f>
        <v>14.3</v>
      </c>
      <c r="I639" s="2" t="str">
        <f t="shared" si="18"/>
        <v>09/20/2023</v>
      </c>
    </row>
    <row r="640" spans="1:9" x14ac:dyDescent="0.25">
      <c r="A640" s="2">
        <f t="shared" si="19"/>
        <v>45190</v>
      </c>
      <c r="B640">
        <f>VLOOKUP(I640,'[3]Historical Prices'!$E$545:$F$3512,2,FALSE)</f>
        <v>30.85</v>
      </c>
      <c r="C640">
        <f>VLOOKUP(I640,'[3]Historical Prices'!$I$186:$J$3512,2,FALSE)</f>
        <v>68</v>
      </c>
      <c r="D640">
        <f>VLOOKUP($A640,Price_Reference!$A$1:$C$1758,2,FALSE)</f>
        <v>83.23</v>
      </c>
      <c r="E640">
        <f>VLOOKUP($A640,Price_Reference!$A$1:$C$1758,3,FALSE)</f>
        <v>34.229999999999997</v>
      </c>
      <c r="F640">
        <f>VLOOKUP($A640,Price_Reference!$A$1:$D$1758,4,FALSE)</f>
        <v>36.79</v>
      </c>
      <c r="G640">
        <f>VLOOKUP(I640,'[3]Historical Prices'!$M$141:$N$3512,2,FALSE)</f>
        <v>52</v>
      </c>
      <c r="H640">
        <f>VLOOKUP($A640,Price_Reference!$A$1:$E$1758,5,FALSE)</f>
        <v>14.28</v>
      </c>
      <c r="I640" s="2" t="str">
        <f t="shared" si="18"/>
        <v>09/21/2023</v>
      </c>
    </row>
    <row r="641" spans="1:9" x14ac:dyDescent="0.25">
      <c r="A641" s="2">
        <f t="shared" si="19"/>
        <v>45191</v>
      </c>
      <c r="B641">
        <f>VLOOKUP(I641,'[3]Historical Prices'!$E$545:$F$3512,2,FALSE)</f>
        <v>30.85</v>
      </c>
      <c r="C641">
        <f>VLOOKUP(I641,'[3]Historical Prices'!$I$186:$J$3512,2,FALSE)</f>
        <v>66</v>
      </c>
      <c r="D641">
        <f>VLOOKUP($A641,Price_Reference!$A$1:$C$1758,2,FALSE)</f>
        <v>84.56</v>
      </c>
      <c r="E641">
        <f>VLOOKUP($A641,Price_Reference!$A$1:$C$1758,3,FALSE)</f>
        <v>36.619999999999997</v>
      </c>
      <c r="F641">
        <f>VLOOKUP($A641,Price_Reference!$A$1:$D$1758,4,FALSE)</f>
        <v>36.86</v>
      </c>
      <c r="G641">
        <f>VLOOKUP(I641,'[3]Historical Prices'!$M$141:$N$3512,2,FALSE)</f>
        <v>51.75</v>
      </c>
      <c r="H641">
        <f>VLOOKUP($A641,Price_Reference!$A$1:$E$1758,5,FALSE)</f>
        <v>14.36</v>
      </c>
      <c r="I641" s="2" t="str">
        <f t="shared" si="18"/>
        <v>09/22/2023</v>
      </c>
    </row>
    <row r="642" spans="1:9" x14ac:dyDescent="0.25">
      <c r="A642" s="2">
        <f t="shared" si="19"/>
        <v>45194</v>
      </c>
      <c r="B642">
        <f>VLOOKUP(I642,'[3]Historical Prices'!$E$545:$F$3512,2,FALSE)</f>
        <v>30.75</v>
      </c>
      <c r="C642">
        <f>VLOOKUP(I642,'[3]Historical Prices'!$I$186:$J$3512,2,FALSE)</f>
        <v>66.5</v>
      </c>
      <c r="D642">
        <f>VLOOKUP($A642,Price_Reference!$A$1:$C$1758,2,FALSE)</f>
        <v>84.37</v>
      </c>
      <c r="E642">
        <f>VLOOKUP($A642,Price_Reference!$A$1:$C$1758,3,FALSE)</f>
        <v>35.869999999999997</v>
      </c>
      <c r="F642">
        <f>VLOOKUP($A642,Price_Reference!$A$1:$D$1758,4,FALSE)</f>
        <v>36.58</v>
      </c>
      <c r="G642">
        <f>VLOOKUP(I642,'[3]Historical Prices'!$M$141:$N$3512,2,FALSE)</f>
        <v>51.75</v>
      </c>
      <c r="H642">
        <f>VLOOKUP($A642,Price_Reference!$A$1:$E$1758,5,FALSE)</f>
        <v>14.37</v>
      </c>
      <c r="I642" s="2" t="str">
        <f t="shared" si="18"/>
        <v>09/25/2023</v>
      </c>
    </row>
    <row r="643" spans="1:9" x14ac:dyDescent="0.25">
      <c r="A643" s="2">
        <f t="shared" si="19"/>
        <v>45195</v>
      </c>
      <c r="B643">
        <f>VLOOKUP(I643,'[3]Historical Prices'!$E$545:$F$3512,2,FALSE)</f>
        <v>30.5</v>
      </c>
      <c r="C643">
        <f>VLOOKUP(I643,'[3]Historical Prices'!$I$186:$J$3512,2,FALSE)</f>
        <v>65.599999999999994</v>
      </c>
      <c r="D643">
        <f>VLOOKUP($A643,Price_Reference!$A$1:$C$1758,2,FALSE)</f>
        <v>82.92</v>
      </c>
      <c r="E643">
        <f>VLOOKUP($A643,Price_Reference!$A$1:$C$1758,3,FALSE)</f>
        <v>35.700000000000003</v>
      </c>
      <c r="F643">
        <f>VLOOKUP($A643,Price_Reference!$A$1:$D$1758,4,FALSE)</f>
        <v>36.369999999999997</v>
      </c>
      <c r="G643">
        <f>VLOOKUP(I643,'[3]Historical Prices'!$M$141:$N$3512,2,FALSE)</f>
        <v>51.75</v>
      </c>
      <c r="H643">
        <f>VLOOKUP($A643,Price_Reference!$A$1:$E$1758,5,FALSE)</f>
        <v>14.51</v>
      </c>
      <c r="I643" s="2" t="str">
        <f t="shared" ref="I643:I706" si="20">TEXT(A643, "mm") &amp; "/" &amp; TEXT(A643, "dd") &amp; "/" &amp; TEXT(A643, "yyyy")</f>
        <v>09/26/2023</v>
      </c>
    </row>
    <row r="644" spans="1:9" x14ac:dyDescent="0.25">
      <c r="A644" s="2">
        <f t="shared" si="19"/>
        <v>45196</v>
      </c>
      <c r="B644">
        <f>VLOOKUP(I644,'[3]Historical Prices'!$E$545:$F$3512,2,FALSE)</f>
        <v>30.5</v>
      </c>
      <c r="C644">
        <f>VLOOKUP(I644,'[3]Historical Prices'!$I$186:$J$3512,2,FALSE)</f>
        <v>65.25</v>
      </c>
      <c r="D644">
        <f>VLOOKUP($A644,Price_Reference!$A$1:$C$1758,2,FALSE)</f>
        <v>82.29</v>
      </c>
      <c r="E644">
        <f>VLOOKUP($A644,Price_Reference!$A$1:$C$1758,3,FALSE)</f>
        <v>36.270000000000003</v>
      </c>
      <c r="F644">
        <f>VLOOKUP($A644,Price_Reference!$A$1:$D$1758,4,FALSE)</f>
        <v>36.44</v>
      </c>
      <c r="G644">
        <f>VLOOKUP(I644,'[3]Historical Prices'!$M$141:$N$3512,2,FALSE)</f>
        <v>51.5</v>
      </c>
      <c r="H644">
        <f>VLOOKUP($A644,Price_Reference!$A$1:$E$1758,5,FALSE)</f>
        <v>14.5</v>
      </c>
      <c r="I644" s="2" t="str">
        <f t="shared" si="20"/>
        <v>09/27/2023</v>
      </c>
    </row>
    <row r="645" spans="1:9" x14ac:dyDescent="0.25">
      <c r="A645" s="2">
        <f t="shared" si="19"/>
        <v>45197</v>
      </c>
      <c r="B645">
        <f>VLOOKUP(I645,'[3]Historical Prices'!$E$545:$F$3512,2,FALSE)</f>
        <v>30.25</v>
      </c>
      <c r="C645">
        <f>VLOOKUP(I645,'[3]Historical Prices'!$I$186:$J$3512,2,FALSE)</f>
        <v>64</v>
      </c>
      <c r="D645">
        <f>VLOOKUP($A645,Price_Reference!$A$1:$C$1758,2,FALSE)</f>
        <v>82.71</v>
      </c>
      <c r="E645">
        <f>VLOOKUP($A645,Price_Reference!$A$1:$C$1758,3,FALSE)</f>
        <v>36.78</v>
      </c>
      <c r="F645">
        <f>VLOOKUP($A645,Price_Reference!$A$1:$D$1758,4,FALSE)</f>
        <v>36.200000000000003</v>
      </c>
      <c r="G645">
        <f>VLOOKUP(I645,'[3]Historical Prices'!$M$141:$N$3512,2,FALSE)</f>
        <v>51.5</v>
      </c>
      <c r="H645">
        <f>VLOOKUP($A645,Price_Reference!$A$1:$E$1758,5,FALSE)</f>
        <v>14.47</v>
      </c>
      <c r="I645" s="2" t="str">
        <f t="shared" si="20"/>
        <v>09/28/2023</v>
      </c>
    </row>
    <row r="646" spans="1:9" x14ac:dyDescent="0.25">
      <c r="A646" s="2">
        <f t="shared" si="19"/>
        <v>45198</v>
      </c>
      <c r="B646">
        <f>VLOOKUP(I646,'[3]Historical Prices'!$E$545:$F$3512,2,FALSE)</f>
        <v>30.35</v>
      </c>
      <c r="C646">
        <f>VLOOKUP(I646,'[3]Historical Prices'!$I$186:$J$3512,2,FALSE)</f>
        <v>64</v>
      </c>
      <c r="D646">
        <f>VLOOKUP($A646,Price_Reference!$A$1:$C$1758,2,FALSE)</f>
        <v>81.67</v>
      </c>
      <c r="E646">
        <f>VLOOKUP($A646,Price_Reference!$A$1:$C$1758,3,FALSE)</f>
        <v>39.200000000000003</v>
      </c>
      <c r="F646">
        <f>VLOOKUP($A646,Price_Reference!$A$1:$D$1758,4,FALSE)</f>
        <v>36.340000000000003</v>
      </c>
      <c r="G646">
        <f>VLOOKUP(I646,'[3]Historical Prices'!$M$141:$N$3512,2,FALSE)</f>
        <v>51.5</v>
      </c>
      <c r="H646">
        <f>VLOOKUP($A646,Price_Reference!$A$1:$E$1758,5,FALSE)</f>
        <v>14.46</v>
      </c>
      <c r="I646" s="2" t="str">
        <f t="shared" si="20"/>
        <v>09/29/2023</v>
      </c>
    </row>
    <row r="647" spans="1:9" x14ac:dyDescent="0.25">
      <c r="A647" s="2">
        <f t="shared" si="19"/>
        <v>45201</v>
      </c>
      <c r="B647">
        <f>VLOOKUP(I647,'[3]Historical Prices'!$E$545:$F$3512,2,FALSE)</f>
        <v>30.35</v>
      </c>
      <c r="C647">
        <f>VLOOKUP(I647,'[3]Historical Prices'!$I$186:$J$3512,2,FALSE)</f>
        <v>64.25</v>
      </c>
      <c r="D647">
        <f>VLOOKUP($A647,Price_Reference!$A$1:$C$1758,2,FALSE)</f>
        <v>80.8</v>
      </c>
      <c r="E647">
        <f>VLOOKUP($A647,Price_Reference!$A$1:$C$1758,3,FALSE)</f>
        <v>39.64</v>
      </c>
      <c r="F647">
        <f>VLOOKUP($A647,Price_Reference!$A$1:$D$1758,4,FALSE)</f>
        <v>36.409999999999997</v>
      </c>
      <c r="G647">
        <f>VLOOKUP(I647,'[3]Historical Prices'!$M$141:$N$3512,2,FALSE)</f>
        <v>51.5</v>
      </c>
      <c r="H647">
        <f>VLOOKUP($A647,Price_Reference!$A$1:$E$1758,5,FALSE)</f>
        <v>14.55</v>
      </c>
      <c r="I647" s="2" t="str">
        <f t="shared" si="20"/>
        <v>10/02/2023</v>
      </c>
    </row>
    <row r="648" spans="1:9" x14ac:dyDescent="0.25">
      <c r="A648" s="2">
        <f t="shared" ref="A648:A711" si="21">A643+7</f>
        <v>45202</v>
      </c>
      <c r="B648">
        <f>VLOOKUP(I648,'[3]Historical Prices'!$E$545:$F$3512,2,FALSE)</f>
        <v>30.35</v>
      </c>
      <c r="C648">
        <f>VLOOKUP(I648,'[3]Historical Prices'!$I$186:$J$3512,2,FALSE)</f>
        <v>65.75</v>
      </c>
      <c r="D648">
        <f>VLOOKUP($A648,Price_Reference!$A$1:$C$1758,2,FALSE)</f>
        <v>79.650000000000006</v>
      </c>
      <c r="E648">
        <f>VLOOKUP($A648,Price_Reference!$A$1:$C$1758,3,FALSE)</f>
        <v>41.51</v>
      </c>
      <c r="F648">
        <f>VLOOKUP($A648,Price_Reference!$A$1:$D$1758,4,FALSE)</f>
        <v>36.5</v>
      </c>
      <c r="G648">
        <f>VLOOKUP(I648,'[3]Historical Prices'!$M$141:$N$3512,2,FALSE)</f>
        <v>49.875</v>
      </c>
      <c r="H648">
        <f>VLOOKUP($A648,Price_Reference!$A$1:$E$1758,5,FALSE)</f>
        <v>14.52</v>
      </c>
      <c r="I648" s="2" t="str">
        <f t="shared" si="20"/>
        <v>10/03/2023</v>
      </c>
    </row>
    <row r="649" spans="1:9" x14ac:dyDescent="0.25">
      <c r="A649" s="2">
        <f t="shared" si="21"/>
        <v>45203</v>
      </c>
      <c r="B649">
        <f>VLOOKUP(I649,'[3]Historical Prices'!$E$545:$F$3512,2,FALSE)</f>
        <v>31</v>
      </c>
      <c r="C649">
        <f>VLOOKUP(I649,'[3]Historical Prices'!$I$186:$J$3512,2,FALSE)</f>
        <v>66.05</v>
      </c>
      <c r="D649">
        <f>VLOOKUP($A649,Price_Reference!$A$1:$C$1758,2,FALSE)</f>
        <v>81.67</v>
      </c>
      <c r="E649">
        <f>VLOOKUP($A649,Price_Reference!$A$1:$C$1758,3,FALSE)</f>
        <v>41.18</v>
      </c>
      <c r="F649">
        <f>VLOOKUP($A649,Price_Reference!$A$1:$D$1758,4,FALSE)</f>
        <v>36.24</v>
      </c>
      <c r="G649">
        <f>VLOOKUP(I649,'[3]Historical Prices'!$M$141:$N$3512,2,FALSE)</f>
        <v>49.0625</v>
      </c>
      <c r="H649">
        <f>VLOOKUP($A649,Price_Reference!$A$1:$E$1758,5,FALSE)</f>
        <v>14.46</v>
      </c>
      <c r="I649" s="2" t="str">
        <f t="shared" si="20"/>
        <v>10/04/2023</v>
      </c>
    </row>
    <row r="650" spans="1:9" x14ac:dyDescent="0.25">
      <c r="A650" s="2">
        <f t="shared" si="21"/>
        <v>45204</v>
      </c>
      <c r="B650">
        <f>VLOOKUP(I650,'[3]Historical Prices'!$E$545:$F$3512,2,FALSE)</f>
        <v>30.574999999999999</v>
      </c>
      <c r="C650">
        <f>VLOOKUP(I650,'[3]Historical Prices'!$I$186:$J$3512,2,FALSE)</f>
        <v>66.05</v>
      </c>
      <c r="D650">
        <f>VLOOKUP($A650,Price_Reference!$A$1:$C$1758,2,FALSE)</f>
        <v>80.509990000000002</v>
      </c>
      <c r="E650">
        <f>VLOOKUP($A650,Price_Reference!$A$1:$C$1758,3,FALSE)</f>
        <v>41.67</v>
      </c>
      <c r="F650">
        <f>VLOOKUP($A650,Price_Reference!$A$1:$D$1758,4,FALSE)</f>
        <v>36.33</v>
      </c>
      <c r="G650">
        <f>VLOOKUP(I650,'[3]Historical Prices'!$M$141:$N$3512,2,FALSE)</f>
        <v>48.65625</v>
      </c>
      <c r="H650">
        <f>VLOOKUP($A650,Price_Reference!$A$1:$E$1758,5,FALSE)</f>
        <v>14.51</v>
      </c>
      <c r="I650" s="2" t="str">
        <f t="shared" si="20"/>
        <v>10/05/2023</v>
      </c>
    </row>
    <row r="651" spans="1:9" x14ac:dyDescent="0.25">
      <c r="A651" s="2">
        <f t="shared" si="21"/>
        <v>45205</v>
      </c>
      <c r="B651">
        <f>VLOOKUP(I651,'[3]Historical Prices'!$E$545:$F$3512,2,FALSE)</f>
        <v>30.625</v>
      </c>
      <c r="C651">
        <f>VLOOKUP(I651,'[3]Historical Prices'!$I$186:$J$3512,2,FALSE)</f>
        <v>65.5</v>
      </c>
      <c r="D651">
        <f>VLOOKUP($A651,Price_Reference!$A$1:$C$1758,2,FALSE)</f>
        <v>80.459999999999994</v>
      </c>
      <c r="E651">
        <f>VLOOKUP($A651,Price_Reference!$A$1:$C$1758,3,FALSE)</f>
        <v>43.83</v>
      </c>
      <c r="F651">
        <f>VLOOKUP($A651,Price_Reference!$A$1:$D$1758,4,FALSE)</f>
        <v>36.43</v>
      </c>
      <c r="G651">
        <f>VLOOKUP(I651,'[3]Historical Prices'!$M$141:$N$3512,2,FALSE)</f>
        <v>48.453125</v>
      </c>
      <c r="H651">
        <f>VLOOKUP($A651,Price_Reference!$A$1:$E$1758,5,FALSE)</f>
        <v>14.49</v>
      </c>
      <c r="I651" s="2" t="str">
        <f t="shared" si="20"/>
        <v>10/06/2023</v>
      </c>
    </row>
    <row r="652" spans="1:9" x14ac:dyDescent="0.25">
      <c r="A652" s="2">
        <f t="shared" si="21"/>
        <v>45208</v>
      </c>
      <c r="B652">
        <f>VLOOKUP(I652,'[3]Historical Prices'!$E$545:$F$3512,2,FALSE)</f>
        <v>31</v>
      </c>
      <c r="C652">
        <f>VLOOKUP(I652,'[3]Historical Prices'!$I$186:$J$3512,2,FALSE)</f>
        <v>65.5</v>
      </c>
      <c r="D652">
        <f>VLOOKUP($A652,Price_Reference!$A$1:$C$1758,2,FALSE)</f>
        <v>81.75</v>
      </c>
      <c r="E652">
        <f>VLOOKUP($A652,Price_Reference!$A$1:$C$1758,3,FALSE)</f>
        <v>44.37</v>
      </c>
      <c r="F652">
        <f>VLOOKUP($A652,Price_Reference!$A$1:$D$1758,4,FALSE)</f>
        <v>36.31</v>
      </c>
      <c r="G652">
        <f>VLOOKUP(I652,'[3]Historical Prices'!$M$141:$N$3512,2,FALSE)</f>
        <v>48.3515625</v>
      </c>
      <c r="H652">
        <f>VLOOKUP($A652,Price_Reference!$A$1:$E$1758,5,FALSE)</f>
        <v>14.47</v>
      </c>
      <c r="I652" s="2" t="str">
        <f t="shared" si="20"/>
        <v>10/09/2023</v>
      </c>
    </row>
    <row r="653" spans="1:9" x14ac:dyDescent="0.25">
      <c r="A653" s="2">
        <f t="shared" si="21"/>
        <v>45209</v>
      </c>
      <c r="B653">
        <f>VLOOKUP(I653,'[3]Historical Prices'!$E$545:$F$3512,2,FALSE)</f>
        <v>31</v>
      </c>
      <c r="C653">
        <f>VLOOKUP(I653,'[3]Historical Prices'!$I$186:$J$3512,2,FALSE)</f>
        <v>65.849999999999994</v>
      </c>
      <c r="D653">
        <f>VLOOKUP($A653,Price_Reference!$A$1:$C$1758,2,FALSE)</f>
        <v>84.82</v>
      </c>
      <c r="E653">
        <f>VLOOKUP($A653,Price_Reference!$A$1:$C$1758,3,FALSE)</f>
        <v>48.46</v>
      </c>
      <c r="F653">
        <f>VLOOKUP($A653,Price_Reference!$A$1:$D$1758,4,FALSE)</f>
        <v>36.020000000000003</v>
      </c>
      <c r="G653">
        <f>VLOOKUP(I653,'[3]Historical Prices'!$M$141:$N$3512,2,FALSE)</f>
        <v>48.30078125</v>
      </c>
      <c r="H653">
        <f>VLOOKUP($A653,Price_Reference!$A$1:$E$1758,5,FALSE)</f>
        <v>14.46</v>
      </c>
      <c r="I653" s="2" t="str">
        <f t="shared" si="20"/>
        <v>10/10/2023</v>
      </c>
    </row>
    <row r="654" spans="1:9" x14ac:dyDescent="0.25">
      <c r="A654" s="2">
        <f t="shared" si="21"/>
        <v>45210</v>
      </c>
      <c r="B654">
        <f>VLOOKUP(I654,'[3]Historical Prices'!$E$545:$F$3512,2,FALSE)</f>
        <v>31</v>
      </c>
      <c r="C654">
        <f>VLOOKUP(I654,'[3]Historical Prices'!$I$186:$J$3512,2,FALSE)</f>
        <v>65.849999999999994</v>
      </c>
      <c r="D654">
        <f>VLOOKUP($A654,Price_Reference!$A$1:$C$1758,2,FALSE)</f>
        <v>84.12</v>
      </c>
      <c r="E654">
        <f>VLOOKUP($A654,Price_Reference!$A$1:$C$1758,3,FALSE)</f>
        <v>49.5</v>
      </c>
      <c r="F654">
        <f>VLOOKUP($A654,Price_Reference!$A$1:$D$1758,4,FALSE)</f>
        <v>35.979999999999997</v>
      </c>
      <c r="G654">
        <f>VLOOKUP(I654,'[3]Historical Prices'!$M$141:$N$3512,2,FALSE)</f>
        <v>48.275390625</v>
      </c>
      <c r="H654">
        <f>VLOOKUP($A654,Price_Reference!$A$1:$E$1758,5,FALSE)</f>
        <v>14.5</v>
      </c>
      <c r="I654" s="2" t="str">
        <f t="shared" si="20"/>
        <v>10/11/2023</v>
      </c>
    </row>
    <row r="655" spans="1:9" x14ac:dyDescent="0.25">
      <c r="A655" s="2">
        <f t="shared" si="21"/>
        <v>45211</v>
      </c>
      <c r="B655">
        <f>VLOOKUP(I655,'[3]Historical Prices'!$E$545:$F$3512,2,FALSE)</f>
        <v>31.75</v>
      </c>
      <c r="C655">
        <f>VLOOKUP(I655,'[3]Historical Prices'!$I$186:$J$3512,2,FALSE)</f>
        <v>66.75</v>
      </c>
      <c r="D655">
        <f>VLOOKUP($A655,Price_Reference!$A$1:$C$1758,2,FALSE)</f>
        <v>85.23</v>
      </c>
      <c r="E655">
        <f>VLOOKUP($A655,Price_Reference!$A$1:$C$1758,3,FALSE)</f>
        <v>49.64</v>
      </c>
      <c r="F655">
        <f>VLOOKUP($A655,Price_Reference!$A$1:$D$1758,4,FALSE)</f>
        <v>35.950000000000003</v>
      </c>
      <c r="G655">
        <f>VLOOKUP(I655,'[3]Historical Prices'!$M$141:$N$3512,2,FALSE)</f>
        <v>48.2626953125</v>
      </c>
      <c r="H655">
        <f>VLOOKUP($A655,Price_Reference!$A$1:$E$1758,5,FALSE)</f>
        <v>14.49</v>
      </c>
      <c r="I655" s="2" t="str">
        <f t="shared" si="20"/>
        <v>10/12/2023</v>
      </c>
    </row>
    <row r="656" spans="1:9" x14ac:dyDescent="0.25">
      <c r="A656" s="2">
        <f t="shared" si="21"/>
        <v>45212</v>
      </c>
      <c r="B656">
        <f>VLOOKUP(I656,'[3]Historical Prices'!$E$545:$F$3512,2,FALSE)</f>
        <v>31.75</v>
      </c>
      <c r="C656">
        <f>VLOOKUP(I656,'[3]Historical Prices'!$I$186:$J$3512,2,FALSE)</f>
        <v>67</v>
      </c>
      <c r="D656">
        <f>VLOOKUP($A656,Price_Reference!$A$1:$C$1758,2,FALSE)</f>
        <v>85.95</v>
      </c>
      <c r="E656">
        <f>VLOOKUP($A656,Price_Reference!$A$1:$C$1758,3,FALSE)</f>
        <v>51.89</v>
      </c>
      <c r="F656">
        <f>VLOOKUP($A656,Price_Reference!$A$1:$D$1758,4,FALSE)</f>
        <v>35.92</v>
      </c>
      <c r="G656">
        <f>VLOOKUP(I656,'[3]Historical Prices'!$M$141:$N$3512,2,FALSE)</f>
        <v>48.25634765625</v>
      </c>
      <c r="H656">
        <f>VLOOKUP($A656,Price_Reference!$A$1:$E$1758,5,FALSE)</f>
        <v>14.47</v>
      </c>
      <c r="I656" s="2" t="str">
        <f t="shared" si="20"/>
        <v>10/13/2023</v>
      </c>
    </row>
    <row r="657" spans="1:9" x14ac:dyDescent="0.25">
      <c r="A657" s="2">
        <f t="shared" si="21"/>
        <v>45215</v>
      </c>
      <c r="B657">
        <f>VLOOKUP(I657,'[3]Historical Prices'!$E$545:$F$3512,2,FALSE)</f>
        <v>31.75</v>
      </c>
      <c r="C657">
        <f>VLOOKUP(I657,'[3]Historical Prices'!$I$186:$J$3512,2,FALSE)</f>
        <v>67.5</v>
      </c>
      <c r="D657">
        <f>VLOOKUP($A657,Price_Reference!$A$1:$C$1758,2,FALSE)</f>
        <v>83.35</v>
      </c>
      <c r="E657">
        <f>VLOOKUP($A657,Price_Reference!$A$1:$C$1758,3,FALSE)</f>
        <v>51.08</v>
      </c>
      <c r="F657">
        <f>VLOOKUP($A657,Price_Reference!$A$1:$D$1758,4,FALSE)</f>
        <v>35.909999999999997</v>
      </c>
      <c r="G657">
        <f>VLOOKUP(I657,'[3]Historical Prices'!$M$141:$N$3512,2,FALSE)</f>
        <v>48.253173828125</v>
      </c>
      <c r="H657">
        <f>VLOOKUP($A657,Price_Reference!$A$1:$E$1758,5,FALSE)</f>
        <v>14.47</v>
      </c>
      <c r="I657" s="2" t="str">
        <f t="shared" si="20"/>
        <v>10/16/2023</v>
      </c>
    </row>
    <row r="658" spans="1:9" x14ac:dyDescent="0.25">
      <c r="A658" s="2">
        <f t="shared" si="21"/>
        <v>45216</v>
      </c>
      <c r="B658">
        <f>VLOOKUP(I658,'[3]Historical Prices'!$E$545:$F$3512,2,FALSE)</f>
        <v>31.5</v>
      </c>
      <c r="C658">
        <f>VLOOKUP(I658,'[3]Historical Prices'!$I$186:$J$3512,2,FALSE)</f>
        <v>67.900000000000006</v>
      </c>
      <c r="D658">
        <f>VLOOKUP($A658,Price_Reference!$A$1:$C$1758,2,FALSE)</f>
        <v>82.55</v>
      </c>
      <c r="E658">
        <f>VLOOKUP($A658,Price_Reference!$A$1:$C$1758,3,FALSE)</f>
        <v>48.71</v>
      </c>
      <c r="F658">
        <f>VLOOKUP($A658,Price_Reference!$A$1:$D$1758,4,FALSE)</f>
        <v>35.840000000000003</v>
      </c>
      <c r="G658">
        <f>VLOOKUP(I658,'[3]Historical Prices'!$M$141:$N$3512,2,FALSE)</f>
        <v>48.2515869140625</v>
      </c>
      <c r="H658">
        <f>VLOOKUP($A658,Price_Reference!$A$1:$E$1758,5,FALSE)</f>
        <v>14.49</v>
      </c>
      <c r="I658" s="2" t="str">
        <f t="shared" si="20"/>
        <v>10/17/2023</v>
      </c>
    </row>
    <row r="659" spans="1:9" x14ac:dyDescent="0.25">
      <c r="A659" s="2">
        <f t="shared" si="21"/>
        <v>45217</v>
      </c>
      <c r="B659">
        <f>VLOOKUP(I659,'[3]Historical Prices'!$E$545:$F$3512,2,FALSE)</f>
        <v>31.5</v>
      </c>
      <c r="C659">
        <f>VLOOKUP(I659,'[3]Historical Prices'!$I$186:$J$3512,2,FALSE)</f>
        <v>67.650000000000006</v>
      </c>
      <c r="D659">
        <f>VLOOKUP($A659,Price_Reference!$A$1:$C$1758,2,FALSE)</f>
        <v>81.86</v>
      </c>
      <c r="E659">
        <f>VLOOKUP($A659,Price_Reference!$A$1:$C$1758,3,FALSE)</f>
        <v>45.43</v>
      </c>
      <c r="F659">
        <f>VLOOKUP($A659,Price_Reference!$A$1:$D$1758,4,FALSE)</f>
        <v>35.93</v>
      </c>
      <c r="G659">
        <f>VLOOKUP(I659,'[3]Historical Prices'!$M$141:$N$3512,2,FALSE)</f>
        <v>48.25079345703125</v>
      </c>
      <c r="H659">
        <f>VLOOKUP($A659,Price_Reference!$A$1:$E$1758,5,FALSE)</f>
        <v>14.52</v>
      </c>
      <c r="I659" s="2" t="str">
        <f t="shared" si="20"/>
        <v>10/18/2023</v>
      </c>
    </row>
    <row r="660" spans="1:9" x14ac:dyDescent="0.25">
      <c r="A660" s="2">
        <f t="shared" si="21"/>
        <v>45218</v>
      </c>
      <c r="B660">
        <f>VLOOKUP(I660,'[3]Historical Prices'!$E$545:$F$3512,2,FALSE)</f>
        <v>31.5</v>
      </c>
      <c r="C660">
        <f>VLOOKUP(I660,'[3]Historical Prices'!$I$186:$J$3512,2,FALSE)</f>
        <v>67.75</v>
      </c>
      <c r="D660">
        <f>VLOOKUP($A660,Price_Reference!$A$1:$C$1758,2,FALSE)</f>
        <v>81.759990000000002</v>
      </c>
      <c r="E660">
        <f>VLOOKUP($A660,Price_Reference!$A$1:$C$1758,3,FALSE)</f>
        <v>42.96</v>
      </c>
      <c r="F660">
        <f>VLOOKUP($A660,Price_Reference!$A$1:$D$1758,4,FALSE)</f>
        <v>36.18</v>
      </c>
      <c r="G660">
        <f>VLOOKUP(I660,'[3]Historical Prices'!$M$141:$N$3512,2,FALSE)</f>
        <v>48.250396728515625</v>
      </c>
      <c r="H660">
        <f>VLOOKUP($A660,Price_Reference!$A$1:$E$1758,5,FALSE)</f>
        <v>14.56</v>
      </c>
      <c r="I660" s="2" t="str">
        <f t="shared" si="20"/>
        <v>10/19/2023</v>
      </c>
    </row>
    <row r="661" spans="1:9" x14ac:dyDescent="0.25">
      <c r="A661" s="2">
        <f t="shared" si="21"/>
        <v>45219</v>
      </c>
      <c r="B661">
        <f>VLOOKUP(I661,'[3]Historical Prices'!$E$545:$F$3512,2,FALSE)</f>
        <v>31.5</v>
      </c>
      <c r="C661">
        <f>VLOOKUP(I661,'[3]Historical Prices'!$I$186:$J$3512,2,FALSE)</f>
        <v>69.599999999999994</v>
      </c>
      <c r="D661">
        <f>VLOOKUP($A661,Price_Reference!$A$1:$C$1758,2,FALSE)</f>
        <v>81.41</v>
      </c>
      <c r="E661">
        <f>VLOOKUP($A661,Price_Reference!$A$1:$C$1758,3,FALSE)</f>
        <v>42.68</v>
      </c>
      <c r="F661">
        <f>VLOOKUP($A661,Price_Reference!$A$1:$D$1758,4,FALSE)</f>
        <v>36.380000000000003</v>
      </c>
      <c r="G661" s="33">
        <v>48.25</v>
      </c>
      <c r="H661">
        <f>VLOOKUP($A661,Price_Reference!$A$1:$E$1758,5,FALSE)</f>
        <v>14.55</v>
      </c>
      <c r="I661" s="2" t="str">
        <f t="shared" si="20"/>
        <v>10/20/2023</v>
      </c>
    </row>
    <row r="662" spans="1:9" x14ac:dyDescent="0.25">
      <c r="A662" s="2">
        <f t="shared" si="21"/>
        <v>45222</v>
      </c>
      <c r="B662">
        <f>VLOOKUP(I662,'[3]Historical Prices'!$E$545:$F$3512,2,FALSE)</f>
        <v>31.5</v>
      </c>
      <c r="C662">
        <f>VLOOKUP(I662,'[3]Historical Prices'!$I$186:$J$3512,2,FALSE)</f>
        <v>69.5</v>
      </c>
      <c r="D662">
        <f>VLOOKUP($A662,Price_Reference!$A$1:$C$1758,2,FALSE)</f>
        <v>80.5</v>
      </c>
      <c r="E662">
        <f>VLOOKUP($A662,Price_Reference!$A$1:$C$1758,3,FALSE)</f>
        <v>41.47</v>
      </c>
      <c r="F662">
        <f>VLOOKUP($A662,Price_Reference!$A$1:$D$1758,4,FALSE)</f>
        <v>36.43</v>
      </c>
      <c r="G662" s="33">
        <v>48.25</v>
      </c>
      <c r="H662">
        <f>VLOOKUP($A662,Price_Reference!$A$1:$E$1758,5,FALSE)</f>
        <v>14.57</v>
      </c>
      <c r="I662" s="2" t="str">
        <f t="shared" si="20"/>
        <v>10/23/2023</v>
      </c>
    </row>
    <row r="663" spans="1:9" x14ac:dyDescent="0.25">
      <c r="A663" s="2">
        <f t="shared" si="21"/>
        <v>45223</v>
      </c>
      <c r="B663">
        <f>VLOOKUP(I663,'[3]Historical Prices'!$E$545:$F$3512,2,FALSE)</f>
        <v>31.5</v>
      </c>
      <c r="C663">
        <f>VLOOKUP(I663,'[3]Historical Prices'!$I$186:$J$3512,2,FALSE)</f>
        <v>69.5</v>
      </c>
      <c r="D663">
        <f>VLOOKUP($A663,Price_Reference!$A$1:$C$1758,2,FALSE)</f>
        <v>80.58</v>
      </c>
      <c r="E663">
        <f>VLOOKUP($A663,Price_Reference!$A$1:$C$1758,3,FALSE)</f>
        <v>40.57</v>
      </c>
      <c r="F663">
        <f>VLOOKUP($A663,Price_Reference!$A$1:$D$1758,4,FALSE)</f>
        <v>36.61</v>
      </c>
      <c r="G663" s="33">
        <v>48.25</v>
      </c>
      <c r="H663">
        <f>VLOOKUP($A663,Price_Reference!$A$1:$E$1758,5,FALSE)</f>
        <v>14.58</v>
      </c>
      <c r="I663" s="2" t="str">
        <f t="shared" si="20"/>
        <v>10/24/2023</v>
      </c>
    </row>
    <row r="664" spans="1:9" x14ac:dyDescent="0.25">
      <c r="A664" s="2">
        <f t="shared" si="21"/>
        <v>45224</v>
      </c>
      <c r="B664">
        <f>VLOOKUP(I664,'[3]Historical Prices'!$E$545:$F$3512,2,FALSE)</f>
        <v>31</v>
      </c>
      <c r="C664">
        <f>VLOOKUP(I664,'[3]Historical Prices'!$I$186:$J$3512,2,FALSE)</f>
        <v>69.5</v>
      </c>
      <c r="D664">
        <f>VLOOKUP($A664,Price_Reference!$A$1:$C$1758,2,FALSE)</f>
        <v>79.92</v>
      </c>
      <c r="E664">
        <f>VLOOKUP($A664,Price_Reference!$A$1:$C$1758,3,FALSE)</f>
        <v>39.14</v>
      </c>
      <c r="F664">
        <f>VLOOKUP($A664,Price_Reference!$A$1:$D$1758,4,FALSE)</f>
        <v>37.17</v>
      </c>
      <c r="G664" s="33">
        <v>48.25</v>
      </c>
      <c r="H664">
        <f>VLOOKUP($A664,Price_Reference!$A$1:$E$1758,5,FALSE)</f>
        <v>14.59</v>
      </c>
      <c r="I664" s="2" t="str">
        <f t="shared" si="20"/>
        <v>10/25/2023</v>
      </c>
    </row>
    <row r="665" spans="1:9" x14ac:dyDescent="0.25">
      <c r="A665" s="2">
        <f t="shared" si="21"/>
        <v>45225</v>
      </c>
      <c r="B665">
        <f>VLOOKUP(I665,'[3]Historical Prices'!$E$545:$F$3512,2,FALSE)</f>
        <v>31</v>
      </c>
      <c r="C665">
        <f>VLOOKUP(I665,'[3]Historical Prices'!$I$186:$J$3512,2,FALSE)</f>
        <v>67.95</v>
      </c>
      <c r="D665">
        <f>VLOOKUP($A665,Price_Reference!$A$1:$C$1758,2,FALSE)</f>
        <v>79.650000000000006</v>
      </c>
      <c r="E665">
        <f>VLOOKUP($A665,Price_Reference!$A$1:$C$1758,3,FALSE)</f>
        <v>38.6</v>
      </c>
      <c r="F665">
        <f>VLOOKUP($A665,Price_Reference!$A$1:$D$1758,4,FALSE)</f>
        <v>37.380000000000003</v>
      </c>
      <c r="G665" s="33">
        <v>48.25</v>
      </c>
      <c r="H665">
        <f>VLOOKUP($A665,Price_Reference!$A$1:$E$1758,5,FALSE)</f>
        <v>14.6</v>
      </c>
      <c r="I665" s="2" t="str">
        <f t="shared" si="20"/>
        <v>10/26/2023</v>
      </c>
    </row>
    <row r="666" spans="1:9" x14ac:dyDescent="0.25">
      <c r="A666" s="2">
        <f t="shared" si="21"/>
        <v>45226</v>
      </c>
      <c r="B666">
        <f>VLOOKUP(I666,'[3]Historical Prices'!$E$545:$F$3512,2,FALSE)</f>
        <v>31</v>
      </c>
      <c r="C666">
        <f>VLOOKUP(I666,'[3]Historical Prices'!$I$186:$J$3512,2,FALSE)</f>
        <v>68.75</v>
      </c>
      <c r="D666">
        <f>VLOOKUP($A666,Price_Reference!$A$1:$C$1758,2,FALSE)</f>
        <v>79.349999999999994</v>
      </c>
      <c r="E666">
        <f>VLOOKUP($A666,Price_Reference!$A$1:$C$1758,3,FALSE)</f>
        <v>37.53</v>
      </c>
      <c r="F666">
        <f>VLOOKUP($A666,Price_Reference!$A$1:$D$1758,4,FALSE)</f>
        <v>37.58</v>
      </c>
      <c r="G666" s="33">
        <v>48.25</v>
      </c>
      <c r="H666">
        <f>VLOOKUP($A666,Price_Reference!$A$1:$E$1758,5,FALSE)</f>
        <v>14.67</v>
      </c>
      <c r="I666" s="2" t="str">
        <f t="shared" si="20"/>
        <v>10/27/2023</v>
      </c>
    </row>
    <row r="667" spans="1:9" x14ac:dyDescent="0.25">
      <c r="A667" s="2">
        <f t="shared" si="21"/>
        <v>45229</v>
      </c>
      <c r="B667">
        <f>VLOOKUP(I667,'[3]Historical Prices'!$E$545:$F$3512,2,FALSE)</f>
        <v>30.4</v>
      </c>
      <c r="C667">
        <f>VLOOKUP(I667,'[3]Historical Prices'!$I$186:$J$3512,2,FALSE)</f>
        <v>69.25</v>
      </c>
      <c r="D667">
        <f>VLOOKUP($A667,Price_Reference!$A$1:$C$1758,2,FALSE)</f>
        <v>78.72</v>
      </c>
      <c r="E667">
        <f>VLOOKUP($A667,Price_Reference!$A$1:$C$1758,3,FALSE)</f>
        <v>37.549999999999997</v>
      </c>
      <c r="F667">
        <f>VLOOKUP($A667,Price_Reference!$A$1:$D$1758,4,FALSE)</f>
        <v>37.86</v>
      </c>
      <c r="G667" s="33">
        <v>48.25</v>
      </c>
      <c r="H667">
        <f>VLOOKUP($A667,Price_Reference!$A$1:$E$1758,5,FALSE)</f>
        <v>14.71</v>
      </c>
      <c r="I667" s="2" t="str">
        <f t="shared" si="20"/>
        <v>10/30/2023</v>
      </c>
    </row>
    <row r="668" spans="1:9" x14ac:dyDescent="0.25">
      <c r="A668" s="2">
        <f t="shared" si="21"/>
        <v>45230</v>
      </c>
      <c r="B668">
        <f>VLOOKUP(I668,'[3]Historical Prices'!$E$545:$F$3512,2,FALSE)</f>
        <v>30.25</v>
      </c>
      <c r="C668">
        <f>VLOOKUP(I668,'[3]Historical Prices'!$I$186:$J$3512,2,FALSE)</f>
        <v>69.3</v>
      </c>
      <c r="D668">
        <f>VLOOKUP($A668,Price_Reference!$A$1:$C$1758,2,FALSE)</f>
        <v>79.05</v>
      </c>
      <c r="E668">
        <f>VLOOKUP($A668,Price_Reference!$A$1:$C$1758,3,FALSE)</f>
        <v>39.1</v>
      </c>
      <c r="F668">
        <f>VLOOKUP($A668,Price_Reference!$A$1:$D$1758,4,FALSE)</f>
        <v>37.74</v>
      </c>
      <c r="G668">
        <f>VLOOKUP(I668,'[3]Historical Prices'!$M$141:$N$3512,2,FALSE)</f>
        <v>48.250001549720764</v>
      </c>
      <c r="H668">
        <f>VLOOKUP($A668,Price_Reference!$A$1:$E$1758,5,FALSE)</f>
        <v>14.66</v>
      </c>
      <c r="I668" s="2" t="str">
        <f t="shared" si="20"/>
        <v>10/31/2023</v>
      </c>
    </row>
    <row r="669" spans="1:9" x14ac:dyDescent="0.25">
      <c r="A669" s="2">
        <f t="shared" si="21"/>
        <v>45231</v>
      </c>
      <c r="B669">
        <f>VLOOKUP(I669,'[3]Historical Prices'!$E$545:$F$3512,2,FALSE)</f>
        <v>31</v>
      </c>
      <c r="C669">
        <f>VLOOKUP(I669,'[3]Historical Prices'!$I$186:$J$3512,2,FALSE)</f>
        <v>70.099999999999994</v>
      </c>
      <c r="D669">
        <f>VLOOKUP($A669,Price_Reference!$A$1:$C$1758,2,FALSE)</f>
        <v>78.540000000000006</v>
      </c>
      <c r="E669">
        <f>VLOOKUP($A669,Price_Reference!$A$1:$C$1758,3,FALSE)</f>
        <v>38.75</v>
      </c>
      <c r="F669">
        <f>VLOOKUP($A669,Price_Reference!$A$1:$D$1758,4,FALSE)</f>
        <v>37.79</v>
      </c>
      <c r="G669">
        <f>VLOOKUP(I669,'[3]Historical Prices'!$M$141:$N$3512,2,FALSE)</f>
        <v>48.250000774860382</v>
      </c>
      <c r="H669">
        <f>VLOOKUP($A669,Price_Reference!$A$1:$E$1758,5,FALSE)</f>
        <v>14.63</v>
      </c>
      <c r="I669" s="2" t="str">
        <f t="shared" si="20"/>
        <v>11/01/2023</v>
      </c>
    </row>
    <row r="670" spans="1:9" x14ac:dyDescent="0.25">
      <c r="A670" s="2">
        <f t="shared" si="21"/>
        <v>45232</v>
      </c>
      <c r="B670">
        <f>VLOOKUP(I670,'[3]Historical Prices'!$E$545:$F$3512,2,FALSE)</f>
        <v>31</v>
      </c>
      <c r="C670">
        <f>VLOOKUP(I670,'[3]Historical Prices'!$I$186:$J$3512,2,FALSE)</f>
        <v>69.900000000000006</v>
      </c>
      <c r="D670">
        <f>VLOOKUP($A670,Price_Reference!$A$1:$C$1758,2,FALSE)</f>
        <v>78.61</v>
      </c>
      <c r="E670">
        <f>VLOOKUP($A670,Price_Reference!$A$1:$C$1758,3,FALSE)</f>
        <v>36.99</v>
      </c>
      <c r="F670">
        <f>VLOOKUP($A670,Price_Reference!$A$1:$D$1758,4,FALSE)</f>
        <v>38.25</v>
      </c>
      <c r="G670">
        <f>VLOOKUP(I670,'[3]Historical Prices'!$M$141:$N$3512,2,FALSE)</f>
        <v>48.250000387430191</v>
      </c>
      <c r="H670">
        <f>VLOOKUP($A670,Price_Reference!$A$1:$E$1758,5,FALSE)</f>
        <v>14.67</v>
      </c>
      <c r="I670" s="2" t="str">
        <f t="shared" si="20"/>
        <v>11/02/2023</v>
      </c>
    </row>
    <row r="671" spans="1:9" x14ac:dyDescent="0.25">
      <c r="A671" s="2">
        <f t="shared" si="21"/>
        <v>45233</v>
      </c>
      <c r="B671">
        <f>VLOOKUP(I671,'[3]Historical Prices'!$E$545:$F$3512,2,FALSE)</f>
        <v>31.25</v>
      </c>
      <c r="C671">
        <f>VLOOKUP(I671,'[3]Historical Prices'!$I$186:$J$3512,2,FALSE)</f>
        <v>70</v>
      </c>
      <c r="D671">
        <f>VLOOKUP($A671,Price_Reference!$A$1:$C$1758,2,FALSE)</f>
        <v>77.64</v>
      </c>
      <c r="E671">
        <f>VLOOKUP($A671,Price_Reference!$A$1:$C$1758,3,FALSE)</f>
        <v>37.69</v>
      </c>
      <c r="F671">
        <f>VLOOKUP($A671,Price_Reference!$A$1:$D$1758,4,FALSE)</f>
        <v>38.520000000000003</v>
      </c>
      <c r="G671">
        <f>VLOOKUP(I671,'[3]Historical Prices'!$M$141:$N$3512,2,FALSE)</f>
        <v>48.250000193715096</v>
      </c>
      <c r="H671">
        <f>VLOOKUP($A671,Price_Reference!$A$1:$E$1758,5,FALSE)</f>
        <v>14.65</v>
      </c>
      <c r="I671" s="2" t="str">
        <f t="shared" si="20"/>
        <v>11/03/2023</v>
      </c>
    </row>
    <row r="672" spans="1:9" x14ac:dyDescent="0.25">
      <c r="A672" s="2">
        <f t="shared" si="21"/>
        <v>45236</v>
      </c>
      <c r="B672">
        <f>VLOOKUP(I672,'[3]Historical Prices'!$E$545:$F$3512,2,FALSE)</f>
        <v>31.25</v>
      </c>
      <c r="C672">
        <f>VLOOKUP(I672,'[3]Historical Prices'!$I$186:$J$3512,2,FALSE)</f>
        <v>69.900000000000006</v>
      </c>
      <c r="D672">
        <f>VLOOKUP($A672,Price_Reference!$A$1:$C$1758,2,FALSE)</f>
        <v>75.84</v>
      </c>
      <c r="E672">
        <f>VLOOKUP($A672,Price_Reference!$A$1:$C$1758,3,FALSE)</f>
        <v>38.479999999999997</v>
      </c>
      <c r="F672">
        <f>VLOOKUP($A672,Price_Reference!$A$1:$D$1758,4,FALSE)</f>
        <v>38.42</v>
      </c>
      <c r="G672">
        <f>VLOOKUP(I672,'[3]Historical Prices'!$M$141:$N$3512,2,FALSE)</f>
        <v>48.250000096857548</v>
      </c>
      <c r="H672">
        <f>VLOOKUP($A672,Price_Reference!$A$1:$E$1758,5,FALSE)</f>
        <v>14.68</v>
      </c>
      <c r="I672" s="2" t="str">
        <f t="shared" si="20"/>
        <v>11/06/2023</v>
      </c>
    </row>
    <row r="673" spans="1:9" x14ac:dyDescent="0.25">
      <c r="A673" s="2">
        <f t="shared" si="21"/>
        <v>45237</v>
      </c>
      <c r="B673">
        <f>VLOOKUP(I673,'[3]Historical Prices'!$E$545:$F$3512,2,FALSE)</f>
        <v>31</v>
      </c>
      <c r="C673">
        <f>VLOOKUP(I673,'[3]Historical Prices'!$I$186:$J$3512,2,FALSE)</f>
        <v>70.099999999999994</v>
      </c>
      <c r="D673">
        <f>VLOOKUP($A673,Price_Reference!$A$1:$C$1758,2,FALSE)</f>
        <v>75.25</v>
      </c>
      <c r="E673">
        <f>VLOOKUP($A673,Price_Reference!$A$1:$C$1758,3,FALSE)</f>
        <v>41.15</v>
      </c>
      <c r="F673">
        <f>VLOOKUP($A673,Price_Reference!$A$1:$D$1758,4,FALSE)</f>
        <v>38.25</v>
      </c>
      <c r="G673" s="33">
        <v>48.25</v>
      </c>
      <c r="H673">
        <f>VLOOKUP($A673,Price_Reference!$A$1:$E$1758,5,FALSE)</f>
        <v>14.68</v>
      </c>
      <c r="I673" s="2" t="str">
        <f t="shared" si="20"/>
        <v>11/07/2023</v>
      </c>
    </row>
    <row r="674" spans="1:9" x14ac:dyDescent="0.25">
      <c r="A674" s="2">
        <f t="shared" si="21"/>
        <v>45238</v>
      </c>
      <c r="B674">
        <f>VLOOKUP(I674,'[3]Historical Prices'!$E$545:$F$3512,2,FALSE)</f>
        <v>31</v>
      </c>
      <c r="C674">
        <f>VLOOKUP(I674,'[3]Historical Prices'!$I$186:$J$3512,2,FALSE)</f>
        <v>70</v>
      </c>
      <c r="D674">
        <f>VLOOKUP($A674,Price_Reference!$A$1:$C$1758,2,FALSE)</f>
        <v>75.7</v>
      </c>
      <c r="E674">
        <f>VLOOKUP($A674,Price_Reference!$A$1:$C$1758,3,FALSE)</f>
        <v>42.95</v>
      </c>
      <c r="F674">
        <f>VLOOKUP($A674,Price_Reference!$A$1:$D$1758,4,FALSE)</f>
        <v>38.130000000000003</v>
      </c>
      <c r="G674" s="33">
        <v>48.25</v>
      </c>
      <c r="H674">
        <f>VLOOKUP($A674,Price_Reference!$A$1:$E$1758,5,FALSE)</f>
        <v>14.69</v>
      </c>
      <c r="I674" s="2" t="str">
        <f t="shared" si="20"/>
        <v>11/08/2023</v>
      </c>
    </row>
    <row r="675" spans="1:9" x14ac:dyDescent="0.25">
      <c r="A675" s="2">
        <f t="shared" si="21"/>
        <v>45239</v>
      </c>
      <c r="B675">
        <f>VLOOKUP(I675,'[3]Historical Prices'!$E$545:$F$3512,2,FALSE)</f>
        <v>31</v>
      </c>
      <c r="C675">
        <f>VLOOKUP(I675,'[3]Historical Prices'!$I$186:$J$3512,2,FALSE)</f>
        <v>70.25</v>
      </c>
      <c r="D675">
        <f>VLOOKUP($A675,Price_Reference!$A$1:$C$1758,2,FALSE)</f>
        <v>77.38</v>
      </c>
      <c r="E675">
        <f>VLOOKUP($A675,Price_Reference!$A$1:$C$1758,3,FALSE)</f>
        <v>44.02</v>
      </c>
      <c r="F675">
        <f>AVERAGE(F674,F676)</f>
        <v>38.120000000000005</v>
      </c>
      <c r="G675" s="33">
        <v>48.25</v>
      </c>
      <c r="H675">
        <f>VLOOKUP($A675,Price_Reference!$A$1:$E$1758,5,FALSE)</f>
        <v>14.71</v>
      </c>
      <c r="I675" s="2" t="str">
        <f t="shared" si="20"/>
        <v>11/09/2023</v>
      </c>
    </row>
    <row r="676" spans="1:9" x14ac:dyDescent="0.25">
      <c r="A676" s="2">
        <f t="shared" si="21"/>
        <v>45240</v>
      </c>
      <c r="B676">
        <f>VLOOKUP(I676,'[3]Historical Prices'!$E$545:$F$3512,2,FALSE)</f>
        <v>31</v>
      </c>
      <c r="C676">
        <f>VLOOKUP(I676,'[3]Historical Prices'!$I$186:$J$3512,2,FALSE)</f>
        <v>71.599999999999994</v>
      </c>
      <c r="D676">
        <f>VLOOKUP($A676,Price_Reference!$A$1:$C$1758,2,FALSE)</f>
        <v>78.7</v>
      </c>
      <c r="E676">
        <f>VLOOKUP($A676,Price_Reference!$A$1:$C$1758,3,FALSE)</f>
        <v>44.62</v>
      </c>
      <c r="F676">
        <f>VLOOKUP($A676,Price_Reference!$A$1:$D$1758,4,FALSE)</f>
        <v>38.11</v>
      </c>
      <c r="G676" s="33">
        <v>48.25</v>
      </c>
      <c r="H676">
        <f>VLOOKUP($A676,Price_Reference!$A$1:$E$1758,5,FALSE)</f>
        <v>14.72</v>
      </c>
      <c r="I676" s="2" t="str">
        <f t="shared" si="20"/>
        <v>11/10/2023</v>
      </c>
    </row>
    <row r="677" spans="1:9" x14ac:dyDescent="0.25">
      <c r="A677" s="2">
        <f t="shared" si="21"/>
        <v>45243</v>
      </c>
      <c r="B677">
        <f>VLOOKUP(I677,'[3]Historical Prices'!$E$545:$F$3512,2,FALSE)</f>
        <v>31</v>
      </c>
      <c r="C677">
        <f>VLOOKUP(I677,'[3]Historical Prices'!$I$186:$J$3512,2,FALSE)</f>
        <v>71.599999999999994</v>
      </c>
      <c r="D677">
        <f>VLOOKUP($A677,Price_Reference!$A$1:$C$1758,2,FALSE)</f>
        <v>77.48</v>
      </c>
      <c r="E677">
        <f>VLOOKUP($A677,Price_Reference!$A$1:$C$1758,3,FALSE)</f>
        <v>40.85</v>
      </c>
      <c r="F677">
        <f>VLOOKUP($A677,Price_Reference!$A$1:$D$1758,4,FALSE)</f>
        <v>38.159999999999997</v>
      </c>
      <c r="G677" s="33">
        <v>48.25</v>
      </c>
      <c r="H677">
        <f>VLOOKUP($A677,Price_Reference!$A$1:$E$1758,5,FALSE)</f>
        <v>14.75</v>
      </c>
      <c r="I677" s="2" t="str">
        <f t="shared" si="20"/>
        <v>11/13/2023</v>
      </c>
    </row>
    <row r="678" spans="1:9" x14ac:dyDescent="0.25">
      <c r="A678" s="2">
        <f t="shared" si="21"/>
        <v>45244</v>
      </c>
      <c r="B678">
        <f>VLOOKUP(I678,'[3]Historical Prices'!$E$545:$F$3512,2,FALSE)</f>
        <v>30.4</v>
      </c>
      <c r="C678">
        <f>VLOOKUP(I678,'[3]Historical Prices'!$I$186:$J$3512,2,FALSE)</f>
        <v>71.599999999999994</v>
      </c>
      <c r="D678">
        <f>VLOOKUP($A678,Price_Reference!$A$1:$C$1758,2,FALSE)</f>
        <v>78.63</v>
      </c>
      <c r="E678">
        <f>VLOOKUP($A678,Price_Reference!$A$1:$C$1758,3,FALSE)</f>
        <v>41.29</v>
      </c>
      <c r="F678">
        <f>VLOOKUP($A678,Price_Reference!$A$1:$D$1758,4,FALSE)</f>
        <v>38.26</v>
      </c>
      <c r="G678" s="33">
        <v>48.25</v>
      </c>
      <c r="H678">
        <f>VLOOKUP($A678,Price_Reference!$A$1:$E$1758,5,FALSE)</f>
        <v>14.76</v>
      </c>
      <c r="I678" s="2" t="str">
        <f t="shared" si="20"/>
        <v>11/14/2023</v>
      </c>
    </row>
    <row r="679" spans="1:9" x14ac:dyDescent="0.25">
      <c r="A679" s="2">
        <f t="shared" si="21"/>
        <v>45245</v>
      </c>
      <c r="B679">
        <f>VLOOKUP(I679,'[3]Historical Prices'!$E$545:$F$3512,2,FALSE)</f>
        <v>31</v>
      </c>
      <c r="C679">
        <f>VLOOKUP(I679,'[3]Historical Prices'!$I$186:$J$3512,2,FALSE)</f>
        <v>71</v>
      </c>
      <c r="D679">
        <f>VLOOKUP($A679,Price_Reference!$A$1:$C$1758,2,FALSE)</f>
        <v>79.739999999999995</v>
      </c>
      <c r="E679">
        <f>VLOOKUP($A679,Price_Reference!$A$1:$C$1758,3,FALSE)</f>
        <v>42</v>
      </c>
      <c r="F679">
        <f>VLOOKUP($A679,Price_Reference!$A$1:$D$1758,4,FALSE)</f>
        <v>38.46</v>
      </c>
      <c r="G679" s="33">
        <v>48.25</v>
      </c>
      <c r="H679">
        <f>VLOOKUP($A679,Price_Reference!$A$1:$E$1758,5,FALSE)</f>
        <v>14.77</v>
      </c>
      <c r="I679" s="2" t="str">
        <f t="shared" si="20"/>
        <v>11/15/2023</v>
      </c>
    </row>
    <row r="680" spans="1:9" x14ac:dyDescent="0.25">
      <c r="A680" s="2">
        <f t="shared" si="21"/>
        <v>45246</v>
      </c>
      <c r="B680">
        <f>VLOOKUP(I680,'[3]Historical Prices'!$E$545:$F$3512,2,FALSE)</f>
        <v>31</v>
      </c>
      <c r="C680">
        <f>VLOOKUP(I680,'[3]Historical Prices'!$I$186:$J$3512,2,FALSE)</f>
        <v>69.75</v>
      </c>
      <c r="D680">
        <f>VLOOKUP($A680,Price_Reference!$A$1:$C$1758,2,FALSE)</f>
        <v>77.009990000000002</v>
      </c>
      <c r="E680">
        <f>VLOOKUP($A680,Price_Reference!$A$1:$C$1758,3,FALSE)</f>
        <v>41.51</v>
      </c>
      <c r="F680">
        <f>VLOOKUP($A680,Price_Reference!$A$1:$D$1758,4,FALSE)</f>
        <v>38.880000000000003</v>
      </c>
      <c r="G680" s="33">
        <v>48.25</v>
      </c>
      <c r="H680">
        <f>VLOOKUP($A680,Price_Reference!$A$1:$E$1758,5,FALSE)</f>
        <v>14.85</v>
      </c>
      <c r="I680" s="2" t="str">
        <f t="shared" si="20"/>
        <v>11/16/2023</v>
      </c>
    </row>
    <row r="681" spans="1:9" x14ac:dyDescent="0.25">
      <c r="A681" s="2">
        <f t="shared" si="21"/>
        <v>45247</v>
      </c>
      <c r="B681">
        <f>VLOOKUP(I681,'[3]Historical Prices'!$E$545:$F$3512,2,FALSE)</f>
        <v>31.25</v>
      </c>
      <c r="C681">
        <f>VLOOKUP(I681,'[3]Historical Prices'!$I$186:$J$3512,2,FALSE)</f>
        <v>70.2</v>
      </c>
      <c r="D681">
        <f>VLOOKUP($A681,Price_Reference!$A$1:$C$1758,2,FALSE)</f>
        <v>76.55</v>
      </c>
      <c r="E681">
        <f>VLOOKUP($A681,Price_Reference!$A$1:$C$1758,3,FALSE)</f>
        <v>42.27</v>
      </c>
      <c r="F681">
        <f>VLOOKUP($A681,Price_Reference!$A$1:$D$1758,4,FALSE)</f>
        <v>38.869999999999997</v>
      </c>
      <c r="G681" s="33">
        <v>48.25</v>
      </c>
      <c r="H681">
        <f>VLOOKUP($A681,Price_Reference!$A$1:$E$1758,5,FALSE)</f>
        <v>14.82</v>
      </c>
      <c r="I681" s="2" t="str">
        <f t="shared" si="20"/>
        <v>11/17/2023</v>
      </c>
    </row>
    <row r="682" spans="1:9" x14ac:dyDescent="0.25">
      <c r="A682" s="2">
        <f t="shared" si="21"/>
        <v>45250</v>
      </c>
      <c r="B682">
        <f>VLOOKUP(I682,'[3]Historical Prices'!$E$545:$F$3512,2,FALSE)</f>
        <v>31.25</v>
      </c>
      <c r="C682">
        <f>VLOOKUP(I682,'[3]Historical Prices'!$I$186:$J$3512,2,FALSE)</f>
        <v>70.099999999999994</v>
      </c>
      <c r="D682">
        <f>VLOOKUP($A682,Price_Reference!$A$1:$C$1758,2,FALSE)</f>
        <v>76.61</v>
      </c>
      <c r="E682">
        <f>VLOOKUP($A682,Price_Reference!$A$1:$C$1758,3,FALSE)</f>
        <v>42.28</v>
      </c>
      <c r="F682">
        <f>VLOOKUP($A682,Price_Reference!$A$1:$D$1758,4,FALSE)</f>
        <v>38.479999999999997</v>
      </c>
      <c r="G682" s="33">
        <v>48.25</v>
      </c>
      <c r="H682">
        <f>VLOOKUP($A682,Price_Reference!$A$1:$E$1758,5,FALSE)</f>
        <v>14.83</v>
      </c>
      <c r="I682" s="2" t="str">
        <f t="shared" si="20"/>
        <v>11/20/2023</v>
      </c>
    </row>
    <row r="683" spans="1:9" x14ac:dyDescent="0.25">
      <c r="A683" s="2">
        <f t="shared" si="21"/>
        <v>45251</v>
      </c>
      <c r="B683">
        <f>VLOOKUP(I683,'[3]Historical Prices'!$E$545:$F$3512,2,FALSE)</f>
        <v>31</v>
      </c>
      <c r="C683">
        <f>VLOOKUP(I683,'[3]Historical Prices'!$I$186:$J$3512,2,FALSE)</f>
        <v>69.75</v>
      </c>
      <c r="D683">
        <f>VLOOKUP($A683,Price_Reference!$A$1:$C$1758,2,FALSE)</f>
        <v>75.37</v>
      </c>
      <c r="E683">
        <f>VLOOKUP($A683,Price_Reference!$A$1:$C$1758,3,FALSE)</f>
        <v>43.67</v>
      </c>
      <c r="F683">
        <f>VLOOKUP($A683,Price_Reference!$A$1:$D$1758,4,FALSE)</f>
        <v>38.42</v>
      </c>
      <c r="G683" s="33">
        <v>48.25</v>
      </c>
      <c r="H683">
        <f>VLOOKUP($A683,Price_Reference!$A$1:$E$1758,5,FALSE)</f>
        <v>14.85</v>
      </c>
      <c r="I683" s="2" t="str">
        <f t="shared" si="20"/>
        <v>11/21/2023</v>
      </c>
    </row>
    <row r="684" spans="1:9" x14ac:dyDescent="0.25">
      <c r="A684" s="2">
        <f t="shared" si="21"/>
        <v>45252</v>
      </c>
      <c r="B684">
        <f>VLOOKUP(I684,'[3]Historical Prices'!$E$545:$F$3512,2,FALSE)</f>
        <v>31</v>
      </c>
      <c r="C684">
        <f>VLOOKUP(I684,'[3]Historical Prices'!$I$186:$J$3512,2,FALSE)</f>
        <v>70.05</v>
      </c>
      <c r="D684">
        <f>VLOOKUP($A684,Price_Reference!$A$1:$C$1758,2,FALSE)</f>
        <v>75.189989999999995</v>
      </c>
      <c r="E684">
        <f>VLOOKUP($A684,Price_Reference!$A$1:$C$1758,3,FALSE)</f>
        <v>43.65</v>
      </c>
      <c r="F684">
        <f>VLOOKUP($A684,Price_Reference!$A$1:$D$1758,4,FALSE)</f>
        <v>38.840000000000003</v>
      </c>
      <c r="G684" s="33">
        <v>48.25</v>
      </c>
      <c r="H684">
        <f>VLOOKUP($A684,Price_Reference!$A$1:$E$1758,5,FALSE)</f>
        <v>14.83</v>
      </c>
      <c r="I684" s="2" t="str">
        <f t="shared" si="20"/>
        <v>11/22/2023</v>
      </c>
    </row>
    <row r="685" spans="1:9" x14ac:dyDescent="0.25">
      <c r="A685" s="2">
        <f t="shared" si="21"/>
        <v>45253</v>
      </c>
      <c r="B685">
        <f>VLOOKUP(I685,'[3]Historical Prices'!$E$545:$F$3512,2,FALSE)</f>
        <v>31</v>
      </c>
      <c r="C685">
        <f>VLOOKUP(I685,'[3]Historical Prices'!$I$186:$J$3512,2,FALSE)</f>
        <v>70.5</v>
      </c>
      <c r="D685">
        <f>VLOOKUP($A685,Price_Reference!$A$1:$C$1758,2,FALSE)</f>
        <v>76.59</v>
      </c>
      <c r="E685">
        <f>VLOOKUP($A685,Price_Reference!$A$1:$C$1758,3,FALSE)</f>
        <v>45.26</v>
      </c>
      <c r="F685">
        <f>VLOOKUP($A685,Price_Reference!$A$1:$D$1758,4,FALSE)</f>
        <v>38.840000000000003</v>
      </c>
      <c r="G685" s="33">
        <v>48.25</v>
      </c>
      <c r="H685">
        <f>VLOOKUP($A685,Price_Reference!$A$1:$E$1758,5,FALSE)</f>
        <v>14.83</v>
      </c>
      <c r="I685" s="2" t="str">
        <f t="shared" si="20"/>
        <v>11/23/2023</v>
      </c>
    </row>
    <row r="686" spans="1:9" x14ac:dyDescent="0.25">
      <c r="A686" s="2">
        <f t="shared" si="21"/>
        <v>45254</v>
      </c>
      <c r="B686">
        <f>VLOOKUP(I686,'[3]Historical Prices'!$E$545:$F$3512,2,FALSE)</f>
        <v>31</v>
      </c>
      <c r="C686">
        <f>VLOOKUP(I686,'[3]Historical Prices'!$I$186:$J$3512,2,FALSE)</f>
        <v>70.849999999999994</v>
      </c>
      <c r="D686">
        <f>VLOOKUP($A686,Price_Reference!$A$1:$C$1758,2,FALSE)</f>
        <v>76.599999999999994</v>
      </c>
      <c r="E686">
        <f>VLOOKUP($A686,Price_Reference!$A$1:$C$1758,3,FALSE)</f>
        <v>46.06</v>
      </c>
      <c r="F686">
        <f>VLOOKUP($A686,Price_Reference!$A$1:$D$1758,4,FALSE)</f>
        <v>38.71</v>
      </c>
      <c r="G686" s="33">
        <v>48.25</v>
      </c>
      <c r="H686">
        <f>VLOOKUP($A686,Price_Reference!$A$1:$E$1758,5,FALSE)</f>
        <v>14.78</v>
      </c>
      <c r="I686" s="2" t="str">
        <f t="shared" si="20"/>
        <v>11/24/2023</v>
      </c>
    </row>
    <row r="687" spans="1:9" x14ac:dyDescent="0.25">
      <c r="A687" s="2">
        <f t="shared" si="21"/>
        <v>45257</v>
      </c>
      <c r="B687">
        <f>VLOOKUP(I687,'[3]Historical Prices'!$E$545:$F$3512,2,FALSE)</f>
        <v>31</v>
      </c>
      <c r="C687">
        <f>VLOOKUP(I687,'[3]Historical Prices'!$I$186:$J$3512,2,FALSE)</f>
        <v>70.599999999999994</v>
      </c>
      <c r="D687">
        <f>VLOOKUP($A687,Price_Reference!$A$1:$C$1758,2,FALSE)</f>
        <v>73.63</v>
      </c>
      <c r="E687">
        <f>VLOOKUP($A687,Price_Reference!$A$1:$C$1758,3,FALSE)</f>
        <v>43.04</v>
      </c>
      <c r="F687">
        <f>VLOOKUP($A687,Price_Reference!$A$1:$D$1758,4,FALSE)</f>
        <v>38.72</v>
      </c>
      <c r="G687" s="33">
        <v>48.25</v>
      </c>
      <c r="H687">
        <f>VLOOKUP($A687,Price_Reference!$A$1:$E$1758,5,FALSE)</f>
        <v>14.83</v>
      </c>
      <c r="I687" s="2" t="str">
        <f t="shared" si="20"/>
        <v>11/27/2023</v>
      </c>
    </row>
    <row r="688" spans="1:9" x14ac:dyDescent="0.25">
      <c r="A688" s="2">
        <f t="shared" si="21"/>
        <v>45258</v>
      </c>
      <c r="B688">
        <f>VLOOKUP(I688,'[3]Historical Prices'!$E$545:$F$3512,2,FALSE)</f>
        <v>31.5</v>
      </c>
      <c r="C688">
        <f>VLOOKUP(I688,'[3]Historical Prices'!$I$186:$J$3512,2,FALSE)</f>
        <v>70.8</v>
      </c>
      <c r="D688">
        <f>VLOOKUP($A688,Price_Reference!$A$1:$C$1758,2,FALSE)</f>
        <v>72.959999999999994</v>
      </c>
      <c r="E688">
        <f>VLOOKUP($A688,Price_Reference!$A$1:$C$1758,3,FALSE)</f>
        <v>42.87</v>
      </c>
      <c r="F688">
        <f>VLOOKUP($A688,Price_Reference!$A$1:$D$1758,4,FALSE)</f>
        <v>38.83</v>
      </c>
      <c r="G688" s="33">
        <v>48.25</v>
      </c>
      <c r="H688">
        <f>VLOOKUP($A688,Price_Reference!$A$1:$E$1758,5,FALSE)</f>
        <v>14.84</v>
      </c>
      <c r="I688" s="2" t="str">
        <f t="shared" si="20"/>
        <v>11/28/2023</v>
      </c>
    </row>
    <row r="689" spans="1:9" x14ac:dyDescent="0.25">
      <c r="A689" s="2">
        <f t="shared" si="21"/>
        <v>45259</v>
      </c>
      <c r="B689">
        <f>VLOOKUP(I689,'[3]Historical Prices'!$E$545:$F$3512,2,FALSE)</f>
        <v>32.25</v>
      </c>
      <c r="C689">
        <f>VLOOKUP(I689,'[3]Historical Prices'!$I$186:$J$3512,2,FALSE)</f>
        <v>71.55</v>
      </c>
      <c r="D689">
        <f>VLOOKUP($A689,Price_Reference!$A$1:$C$1758,2,FALSE)</f>
        <v>71.02</v>
      </c>
      <c r="E689">
        <f>VLOOKUP($A689,Price_Reference!$A$1:$C$1758,3,FALSE)</f>
        <v>41.58</v>
      </c>
      <c r="F689">
        <f>VLOOKUP($A689,Price_Reference!$A$1:$D$1758,4,FALSE)</f>
        <v>38.770000000000003</v>
      </c>
      <c r="G689" s="33">
        <v>48.25</v>
      </c>
      <c r="H689">
        <f>VLOOKUP($A689,Price_Reference!$A$1:$E$1758,5,FALSE)</f>
        <v>14.85</v>
      </c>
      <c r="I689" s="2" t="str">
        <f t="shared" si="20"/>
        <v>11/29/2023</v>
      </c>
    </row>
    <row r="690" spans="1:9" x14ac:dyDescent="0.25">
      <c r="A690" s="2">
        <f t="shared" si="21"/>
        <v>45260</v>
      </c>
      <c r="B690">
        <f>VLOOKUP(I690,'[3]Historical Prices'!$E$545:$F$3512,2,FALSE)</f>
        <v>31.5</v>
      </c>
      <c r="C690">
        <f>VLOOKUP(I690,'[3]Historical Prices'!$I$186:$J$3512,2,FALSE)</f>
        <v>72.75</v>
      </c>
      <c r="D690">
        <f>VLOOKUP($A690,Price_Reference!$A$1:$C$1758,2,FALSE)</f>
        <v>70.81</v>
      </c>
      <c r="E690">
        <f>VLOOKUP($A690,Price_Reference!$A$1:$C$1758,3,FALSE)</f>
        <v>40.590000000000003</v>
      </c>
      <c r="F690">
        <f>VLOOKUP($A690,Price_Reference!$A$1:$D$1758,4,FALSE)</f>
        <v>38.67</v>
      </c>
      <c r="G690">
        <f>VLOOKUP(I690,'[3]Historical Prices'!$M$141:$N$3512,2,FALSE)</f>
        <v>48.250000000000369</v>
      </c>
      <c r="H690">
        <f>VLOOKUP($A690,Price_Reference!$A$1:$E$1758,5,FALSE)</f>
        <v>14.82</v>
      </c>
      <c r="I690" s="2" t="str">
        <f t="shared" si="20"/>
        <v>11/30/2023</v>
      </c>
    </row>
    <row r="691" spans="1:9" x14ac:dyDescent="0.25">
      <c r="A691" s="2">
        <f t="shared" si="21"/>
        <v>45261</v>
      </c>
      <c r="B691">
        <f>VLOOKUP(I691,'[3]Historical Prices'!$E$545:$F$3512,2,FALSE)</f>
        <v>31.5</v>
      </c>
      <c r="C691">
        <f>VLOOKUP(I691,'[3]Historical Prices'!$I$186:$J$3512,2,FALSE)</f>
        <v>73.150000000000006</v>
      </c>
      <c r="D691">
        <f>VLOOKUP($A691,Price_Reference!$A$1:$C$1758,2,FALSE)</f>
        <v>72.489999999999995</v>
      </c>
      <c r="E691">
        <f>VLOOKUP($A691,Price_Reference!$A$1:$C$1758,3,FALSE)</f>
        <v>38.49</v>
      </c>
      <c r="F691">
        <f>VLOOKUP($A691,Price_Reference!$A$1:$D$1758,4,FALSE)</f>
        <v>38.869999999999997</v>
      </c>
      <c r="G691">
        <f>VLOOKUP(I691,'[3]Historical Prices'!$M$141:$N$3512,2,FALSE)</f>
        <v>48.250000000000185</v>
      </c>
      <c r="H691">
        <f>VLOOKUP($A691,Price_Reference!$A$1:$E$1758,5,FALSE)</f>
        <v>14.88</v>
      </c>
      <c r="I691" s="2" t="str">
        <f t="shared" si="20"/>
        <v>12/01/2023</v>
      </c>
    </row>
    <row r="692" spans="1:9" x14ac:dyDescent="0.25">
      <c r="A692" s="2">
        <f t="shared" si="21"/>
        <v>45264</v>
      </c>
      <c r="B692">
        <f>VLOOKUP(I692,'[3]Historical Prices'!$E$545:$F$3512,2,FALSE)</f>
        <v>31.75</v>
      </c>
      <c r="C692">
        <f>VLOOKUP(I692,'[3]Historical Prices'!$I$186:$J$3512,2,FALSE)</f>
        <v>73.5</v>
      </c>
      <c r="D692">
        <f>VLOOKUP($A692,Price_Reference!$A$1:$C$1758,2,FALSE)</f>
        <v>70.37</v>
      </c>
      <c r="E692">
        <f>VLOOKUP($A692,Price_Reference!$A$1:$C$1758,3,FALSE)</f>
        <v>37.270000000000003</v>
      </c>
      <c r="F692">
        <f>VLOOKUP($A692,Price_Reference!$A$1:$D$1758,4,FALSE)</f>
        <v>38.92</v>
      </c>
      <c r="G692">
        <f>VLOOKUP(I692,'[3]Historical Prices'!$M$141:$N$3512,2,FALSE)</f>
        <v>48.250000000000092</v>
      </c>
      <c r="H692">
        <f>VLOOKUP($A692,Price_Reference!$A$1:$E$1758,5,FALSE)</f>
        <v>14.93</v>
      </c>
      <c r="I692" s="2" t="str">
        <f t="shared" si="20"/>
        <v>12/04/2023</v>
      </c>
    </row>
    <row r="693" spans="1:9" x14ac:dyDescent="0.25">
      <c r="A693" s="2">
        <f t="shared" si="21"/>
        <v>45265</v>
      </c>
      <c r="B693">
        <f>VLOOKUP(I693,'[3]Historical Prices'!$E$545:$F$3512,2,FALSE)</f>
        <v>31.75</v>
      </c>
      <c r="C693">
        <f>VLOOKUP(I693,'[3]Historical Prices'!$I$186:$J$3512,2,FALSE)</f>
        <v>74.8</v>
      </c>
      <c r="D693">
        <f>VLOOKUP($A693,Price_Reference!$A$1:$C$1758,2,FALSE)</f>
        <v>68.64</v>
      </c>
      <c r="E693">
        <f>VLOOKUP($A693,Price_Reference!$A$1:$C$1758,3,FALSE)</f>
        <v>35.33</v>
      </c>
      <c r="F693">
        <f>VLOOKUP($A693,Price_Reference!$A$1:$D$1758,4,FALSE)</f>
        <v>39.06</v>
      </c>
      <c r="G693" s="33">
        <v>48.25</v>
      </c>
      <c r="H693">
        <f>VLOOKUP($A693,Price_Reference!$A$1:$E$1758,5,FALSE)</f>
        <v>14.92</v>
      </c>
      <c r="I693" s="2" t="str">
        <f t="shared" si="20"/>
        <v>12/05/2023</v>
      </c>
    </row>
    <row r="694" spans="1:9" x14ac:dyDescent="0.25">
      <c r="A694" s="2">
        <f t="shared" si="21"/>
        <v>45266</v>
      </c>
      <c r="B694">
        <f>VLOOKUP(I694,'[3]Historical Prices'!$E$545:$F$3512,2,FALSE)</f>
        <v>31.85</v>
      </c>
      <c r="C694">
        <f>VLOOKUP(I694,'[3]Historical Prices'!$I$186:$J$3512,2,FALSE)</f>
        <v>75.5</v>
      </c>
      <c r="D694">
        <f>VLOOKUP($A694,Price_Reference!$A$1:$C$1758,2,FALSE)</f>
        <v>68.819999999999993</v>
      </c>
      <c r="E694">
        <f>VLOOKUP($A694,Price_Reference!$A$1:$C$1758,3,FALSE)</f>
        <v>33.159999999999997</v>
      </c>
      <c r="F694">
        <f>VLOOKUP($A694,Price_Reference!$A$1:$D$1758,4,FALSE)</f>
        <v>38.89</v>
      </c>
      <c r="G694" s="33">
        <v>48.25</v>
      </c>
      <c r="H694">
        <f>VLOOKUP($A694,Price_Reference!$A$1:$E$1758,5,FALSE)</f>
        <v>15</v>
      </c>
      <c r="I694" s="2" t="str">
        <f t="shared" si="20"/>
        <v>12/06/2023</v>
      </c>
    </row>
    <row r="695" spans="1:9" x14ac:dyDescent="0.25">
      <c r="A695" s="2">
        <f t="shared" si="21"/>
        <v>45267</v>
      </c>
      <c r="B695">
        <f>VLOOKUP(I695,'[3]Historical Prices'!$E$545:$F$3512,2,FALSE)</f>
        <v>31.9</v>
      </c>
      <c r="C695">
        <f>VLOOKUP(I695,'[3]Historical Prices'!$I$186:$J$3512,2,FALSE)</f>
        <v>75.5</v>
      </c>
      <c r="D695">
        <f>VLOOKUP($A695,Price_Reference!$A$1:$C$1758,2,FALSE)</f>
        <v>69.650000000000006</v>
      </c>
      <c r="E695">
        <f>VLOOKUP($A695,Price_Reference!$A$1:$C$1758,3,FALSE)</f>
        <v>33.35</v>
      </c>
      <c r="F695">
        <f>VLOOKUP($A695,Price_Reference!$A$1:$D$1758,4,FALSE)</f>
        <v>38.97</v>
      </c>
      <c r="G695" s="33">
        <v>48.25</v>
      </c>
      <c r="H695">
        <f>VLOOKUP($A695,Price_Reference!$A$1:$E$1758,5,FALSE)</f>
        <v>15.17</v>
      </c>
      <c r="I695" s="2" t="str">
        <f t="shared" si="20"/>
        <v>12/07/2023</v>
      </c>
    </row>
    <row r="696" spans="1:9" x14ac:dyDescent="0.25">
      <c r="A696" s="2">
        <f t="shared" si="21"/>
        <v>45268</v>
      </c>
      <c r="B696">
        <f>VLOOKUP(I696,'[3]Historical Prices'!$E$545:$F$3512,2,FALSE)</f>
        <v>32.25</v>
      </c>
      <c r="C696">
        <f>VLOOKUP(I696,'[3]Historical Prices'!$I$186:$J$3512,2,FALSE)</f>
        <v>75.5</v>
      </c>
      <c r="D696">
        <f>VLOOKUP($A696,Price_Reference!$A$1:$C$1758,2,FALSE)</f>
        <v>68.63</v>
      </c>
      <c r="E696">
        <f>VLOOKUP($A696,Price_Reference!$A$1:$C$1758,3,FALSE)</f>
        <v>32.56</v>
      </c>
      <c r="F696">
        <f>VLOOKUP($A696,Price_Reference!$A$1:$D$1758,4,FALSE)</f>
        <v>39.22</v>
      </c>
      <c r="G696" s="33">
        <v>48.25</v>
      </c>
      <c r="H696">
        <f>VLOOKUP($A696,Price_Reference!$A$1:$E$1758,5,FALSE)</f>
        <v>15.23</v>
      </c>
      <c r="I696" s="2" t="str">
        <f t="shared" si="20"/>
        <v>12/08/2023</v>
      </c>
    </row>
    <row r="697" spans="1:9" x14ac:dyDescent="0.25">
      <c r="A697" s="2">
        <f t="shared" si="21"/>
        <v>45271</v>
      </c>
      <c r="B697">
        <f>VLOOKUP(I697,'[3]Historical Prices'!$E$545:$F$3512,2,FALSE)</f>
        <v>32.25</v>
      </c>
      <c r="C697">
        <f>VLOOKUP(I697,'[3]Historical Prices'!$I$186:$J$3512,2,FALSE)</f>
        <v>70.5</v>
      </c>
      <c r="D697">
        <f>VLOOKUP($A697,Price_Reference!$A$1:$C$1758,2,FALSE)</f>
        <v>67.28</v>
      </c>
      <c r="E697">
        <f>VLOOKUP($A697,Price_Reference!$A$1:$C$1758,3,FALSE)</f>
        <v>33.270000000000003</v>
      </c>
      <c r="F697">
        <f>VLOOKUP($A697,Price_Reference!$A$1:$D$1758,4,FALSE)</f>
        <v>39.4</v>
      </c>
      <c r="G697">
        <f>VLOOKUP(I697,'[3]Historical Prices'!$M$141:$N$3512,2,FALSE)</f>
        <v>48.25</v>
      </c>
      <c r="H697">
        <f>VLOOKUP($A697,Price_Reference!$A$1:$E$1758,5,FALSE)</f>
        <v>15.15</v>
      </c>
      <c r="I697" s="2" t="str">
        <f t="shared" si="20"/>
        <v>12/11/2023</v>
      </c>
    </row>
    <row r="698" spans="1:9" x14ac:dyDescent="0.25">
      <c r="A698" s="2">
        <f t="shared" si="21"/>
        <v>45272</v>
      </c>
      <c r="B698">
        <f>VLOOKUP(I698,'[3]Historical Prices'!$E$545:$F$3512,2,FALSE)</f>
        <v>32.1</v>
      </c>
      <c r="C698">
        <f>VLOOKUP(I698,'[3]Historical Prices'!$I$186:$J$3512,2,FALSE)</f>
        <v>69</v>
      </c>
      <c r="D698">
        <f>VLOOKUP($A698,Price_Reference!$A$1:$C$1758,2,FALSE)</f>
        <v>68.209999999999994</v>
      </c>
      <c r="E698">
        <f>VLOOKUP($A698,Price_Reference!$A$1:$C$1758,3,FALSE)</f>
        <v>33.520000000000003</v>
      </c>
      <c r="F698">
        <f>VLOOKUP($A698,Price_Reference!$A$1:$D$1758,4,FALSE)</f>
        <v>39.450000000000003</v>
      </c>
      <c r="G698">
        <f>VLOOKUP(I698,'[3]Historical Prices'!$M$141:$N$3512,2,FALSE)</f>
        <v>48.25</v>
      </c>
      <c r="H698">
        <f>VLOOKUP($A698,Price_Reference!$A$1:$E$1758,5,FALSE)</f>
        <v>15.24</v>
      </c>
      <c r="I698" s="2" t="str">
        <f t="shared" si="20"/>
        <v>12/12/2023</v>
      </c>
    </row>
    <row r="699" spans="1:9" x14ac:dyDescent="0.25">
      <c r="A699" s="2">
        <f t="shared" si="21"/>
        <v>45273</v>
      </c>
      <c r="B699">
        <f>VLOOKUP(I699,'[3]Historical Prices'!$E$545:$F$3512,2,FALSE)</f>
        <v>32.1</v>
      </c>
      <c r="C699">
        <f>VLOOKUP(I699,'[3]Historical Prices'!$I$186:$J$3512,2,FALSE)</f>
        <v>69.25</v>
      </c>
      <c r="D699">
        <f>VLOOKUP($A699,Price_Reference!$A$1:$C$1758,2,FALSE)</f>
        <v>68.900000000000006</v>
      </c>
      <c r="E699">
        <f>VLOOKUP($A699,Price_Reference!$A$1:$C$1758,3,FALSE)</f>
        <v>34.25</v>
      </c>
      <c r="F699">
        <f>VLOOKUP($A699,Price_Reference!$A$1:$D$1758,4,FALSE)</f>
        <v>39.659999999999997</v>
      </c>
      <c r="G699">
        <f>VLOOKUP(I699,'[3]Historical Prices'!$M$141:$N$3512,2,FALSE)</f>
        <v>48.25</v>
      </c>
      <c r="H699">
        <f>VLOOKUP($A699,Price_Reference!$A$1:$E$1758,5,FALSE)</f>
        <v>15.26</v>
      </c>
      <c r="I699" s="2" t="str">
        <f t="shared" si="20"/>
        <v>12/13/2023</v>
      </c>
    </row>
    <row r="700" spans="1:9" x14ac:dyDescent="0.25">
      <c r="A700" s="2">
        <f t="shared" si="21"/>
        <v>45274</v>
      </c>
      <c r="B700">
        <f>VLOOKUP(I700,'[3]Historical Prices'!$E$545:$F$3512,2,FALSE)</f>
        <v>32</v>
      </c>
      <c r="C700">
        <f>VLOOKUP(I700,'[3]Historical Prices'!$I$186:$J$3512,2,FALSE)</f>
        <v>71</v>
      </c>
      <c r="D700">
        <f>VLOOKUP($A700,Price_Reference!$A$1:$C$1758,2,FALSE)</f>
        <v>66.790000000000006</v>
      </c>
      <c r="E700">
        <f>VLOOKUP($A700,Price_Reference!$A$1:$C$1758,3,FALSE)</f>
        <v>33.340000000000003</v>
      </c>
      <c r="F700">
        <f>VLOOKUP($A700,Price_Reference!$A$1:$D$1758,4,FALSE)</f>
        <v>39.729999999999997</v>
      </c>
      <c r="G700">
        <f>VLOOKUP(I700,'[3]Historical Prices'!$M$141:$N$3512,2,FALSE)</f>
        <v>48.25</v>
      </c>
      <c r="H700">
        <f>VLOOKUP($A700,Price_Reference!$A$1:$E$1758,5,FALSE)</f>
        <v>15.25</v>
      </c>
      <c r="I700" s="2" t="str">
        <f t="shared" si="20"/>
        <v>12/14/2023</v>
      </c>
    </row>
    <row r="701" spans="1:9" x14ac:dyDescent="0.25">
      <c r="A701" s="2">
        <f t="shared" si="21"/>
        <v>45275</v>
      </c>
      <c r="B701">
        <f>VLOOKUP(I701,'[3]Historical Prices'!$E$545:$F$3512,2,FALSE)</f>
        <v>32.35</v>
      </c>
      <c r="C701">
        <f>VLOOKUP(I701,'[3]Historical Prices'!$I$186:$J$3512,2,FALSE)</f>
        <v>71.900000000000006</v>
      </c>
      <c r="D701">
        <f>VLOOKUP($A701,Price_Reference!$A$1:$C$1758,2,FALSE)</f>
        <v>66.349999999999994</v>
      </c>
      <c r="E701">
        <f>VLOOKUP($A701,Price_Reference!$A$1:$C$1758,3,FALSE)</f>
        <v>34.130000000000003</v>
      </c>
      <c r="F701">
        <f>VLOOKUP($A701,Price_Reference!$A$1:$D$1758,4,FALSE)</f>
        <v>39.46</v>
      </c>
      <c r="G701">
        <f>VLOOKUP(I701,'[3]Historical Prices'!$M$141:$N$3512,2,FALSE)</f>
        <v>48.25</v>
      </c>
      <c r="H701">
        <f>VLOOKUP($A701,Price_Reference!$A$1:$E$1758,5,FALSE)</f>
        <v>15.23</v>
      </c>
      <c r="I701" s="2" t="str">
        <f t="shared" si="20"/>
        <v>12/15/2023</v>
      </c>
    </row>
    <row r="702" spans="1:9" x14ac:dyDescent="0.25">
      <c r="A702" s="2">
        <f t="shared" si="21"/>
        <v>45278</v>
      </c>
      <c r="B702">
        <f>VLOOKUP(I702,'[3]Historical Prices'!$E$545:$F$3512,2,FALSE)</f>
        <v>32.25</v>
      </c>
      <c r="C702">
        <f>VLOOKUP(I702,'[3]Historical Prices'!$I$186:$J$3512,2,FALSE)</f>
        <v>71</v>
      </c>
      <c r="D702">
        <f>VLOOKUP($A702,Price_Reference!$A$1:$C$1758,2,FALSE)</f>
        <v>69.08</v>
      </c>
      <c r="E702">
        <f>VLOOKUP($A702,Price_Reference!$A$1:$C$1758,3,FALSE)</f>
        <v>35.22</v>
      </c>
      <c r="F702">
        <f>VLOOKUP($A702,Price_Reference!$A$1:$D$1758,4,FALSE)</f>
        <v>39.549999999999997</v>
      </c>
      <c r="G702">
        <f>VLOOKUP(I702,'[3]Historical Prices'!$M$141:$N$3512,2,FALSE)</f>
        <v>47.25</v>
      </c>
      <c r="H702">
        <f>VLOOKUP($A702,Price_Reference!$A$1:$E$1758,5,FALSE)</f>
        <v>15.23</v>
      </c>
      <c r="I702" s="2" t="str">
        <f t="shared" si="20"/>
        <v>12/18/2023</v>
      </c>
    </row>
    <row r="703" spans="1:9" x14ac:dyDescent="0.25">
      <c r="A703" s="2">
        <f t="shared" si="21"/>
        <v>45279</v>
      </c>
      <c r="B703">
        <f>VLOOKUP(I703,'[3]Historical Prices'!$E$545:$F$3512,2,FALSE)</f>
        <v>32.5</v>
      </c>
      <c r="C703">
        <f>VLOOKUP(I703,'[3]Historical Prices'!$I$186:$J$3512,2,FALSE)</f>
        <v>71</v>
      </c>
      <c r="D703">
        <f>VLOOKUP($A703,Price_Reference!$A$1:$C$1758,2,FALSE)</f>
        <v>69.650000000000006</v>
      </c>
      <c r="E703">
        <f>VLOOKUP($A703,Price_Reference!$A$1:$C$1758,3,FALSE)</f>
        <v>38.159999999999997</v>
      </c>
      <c r="F703">
        <f>VLOOKUP($A703,Price_Reference!$A$1:$D$1758,4,FALSE)</f>
        <v>39.270000000000003</v>
      </c>
      <c r="G703">
        <f>VLOOKUP(I703,'[3]Historical Prices'!$M$141:$N$3512,2,FALSE)</f>
        <v>47</v>
      </c>
      <c r="H703">
        <f>VLOOKUP($A703,Price_Reference!$A$1:$E$1758,5,FALSE)</f>
        <v>15.25</v>
      </c>
      <c r="I703" s="2" t="str">
        <f t="shared" si="20"/>
        <v>12/19/2023</v>
      </c>
    </row>
    <row r="704" spans="1:9" x14ac:dyDescent="0.25">
      <c r="A704" s="2">
        <f t="shared" si="21"/>
        <v>45280</v>
      </c>
      <c r="B704">
        <f>VLOOKUP(I704,'[3]Historical Prices'!$E$545:$F$3512,2,FALSE)</f>
        <v>32.75</v>
      </c>
      <c r="C704">
        <f>VLOOKUP(I704,'[3]Historical Prices'!$I$186:$J$3512,2,FALSE)</f>
        <v>71.75</v>
      </c>
      <c r="D704">
        <f>VLOOKUP($A704,Price_Reference!$A$1:$C$1758,2,FALSE)</f>
        <v>73.37</v>
      </c>
      <c r="E704">
        <f>VLOOKUP($A704,Price_Reference!$A$1:$C$1758,3,FALSE)</f>
        <v>41.17</v>
      </c>
      <c r="F704">
        <f>VLOOKUP($A704,Price_Reference!$A$1:$D$1758,4,FALSE)</f>
        <v>39.25</v>
      </c>
      <c r="G704">
        <f>VLOOKUP(I704,'[3]Historical Prices'!$M$141:$N$3512,2,FALSE)</f>
        <v>47.5</v>
      </c>
      <c r="H704">
        <f>VLOOKUP($A704,Price_Reference!$A$1:$E$1758,5,FALSE)</f>
        <v>15.25</v>
      </c>
      <c r="I704" s="2" t="str">
        <f t="shared" si="20"/>
        <v>12/20/2023</v>
      </c>
    </row>
    <row r="705" spans="1:9" x14ac:dyDescent="0.25">
      <c r="A705" s="2">
        <f t="shared" si="21"/>
        <v>45281</v>
      </c>
      <c r="B705">
        <f>VLOOKUP(I705,'[3]Historical Prices'!$E$545:$F$3512,2,FALSE)</f>
        <v>33.25</v>
      </c>
      <c r="C705">
        <f>VLOOKUP(I705,'[3]Historical Prices'!$I$186:$J$3512,2,FALSE)</f>
        <v>70.25</v>
      </c>
      <c r="D705">
        <f>VLOOKUP($A705,Price_Reference!$A$1:$C$1758,2,FALSE)</f>
        <v>75.650000000000006</v>
      </c>
      <c r="E705">
        <f>VLOOKUP($A705,Price_Reference!$A$1:$C$1758,3,FALSE)</f>
        <v>41.32</v>
      </c>
      <c r="F705">
        <f>VLOOKUP($A705,Price_Reference!$A$1:$D$1758,4,FALSE)</f>
        <v>39.35</v>
      </c>
      <c r="G705">
        <f>VLOOKUP(I705,'[3]Historical Prices'!$M$141:$N$3512,2,FALSE)</f>
        <v>49.5</v>
      </c>
      <c r="H705">
        <f>VLOOKUP($A705,Price_Reference!$A$1:$E$1758,5,FALSE)</f>
        <v>15.23</v>
      </c>
      <c r="I705" s="2" t="str">
        <f t="shared" si="20"/>
        <v>12/21/2023</v>
      </c>
    </row>
    <row r="706" spans="1:9" x14ac:dyDescent="0.25">
      <c r="A706" s="2">
        <f t="shared" si="21"/>
        <v>45282</v>
      </c>
      <c r="B706">
        <f>VLOOKUP(I706,'[3]Historical Prices'!$E$545:$F$3512,2,FALSE)</f>
        <v>33.25</v>
      </c>
      <c r="C706">
        <f>VLOOKUP(I706,'[3]Historical Prices'!$I$186:$J$3512,2,FALSE)</f>
        <v>69.25</v>
      </c>
      <c r="D706">
        <f>VLOOKUP($A706,Price_Reference!$A$1:$C$1758,2,FALSE)</f>
        <v>76.64</v>
      </c>
      <c r="E706">
        <f>VLOOKUP($A706,Price_Reference!$A$1:$C$1758,3,FALSE)</f>
        <v>41.01</v>
      </c>
      <c r="F706">
        <f>VLOOKUP($A706,Price_Reference!$A$1:$D$1758,4,FALSE)</f>
        <v>39.630000000000003</v>
      </c>
      <c r="G706">
        <f>VLOOKUP(I706,'[3]Historical Prices'!$M$141:$N$3512,2,FALSE)</f>
        <v>49.5</v>
      </c>
      <c r="H706">
        <f>VLOOKUP($A706,Price_Reference!$A$1:$E$1758,5,FALSE)</f>
        <v>15.22</v>
      </c>
      <c r="I706" s="2" t="str">
        <f t="shared" si="20"/>
        <v>12/22/2023</v>
      </c>
    </row>
    <row r="707" spans="1:9" x14ac:dyDescent="0.25">
      <c r="A707" s="2">
        <f t="shared" si="21"/>
        <v>45285</v>
      </c>
      <c r="B707">
        <f>VLOOKUP(I707,'[3]Historical Prices'!$E$545:$F$3512,2,FALSE)</f>
        <v>33.25</v>
      </c>
      <c r="C707">
        <f>VLOOKUP(I707,'[3]Historical Prices'!$I$186:$J$3512,2,FALSE)</f>
        <v>68.75</v>
      </c>
      <c r="D707" t="e">
        <f>VLOOKUP($A707,Price_Reference!$A$1:$C$1758,2,FALSE)</f>
        <v>#N/A</v>
      </c>
      <c r="E707" t="e">
        <f>VLOOKUP($A707,Price_Reference!$A$1:$C$1758,3,FALSE)</f>
        <v>#N/A</v>
      </c>
      <c r="F707" t="e">
        <f>VLOOKUP($A707,Price_Reference!$A$1:$D$1758,4,FALSE)</f>
        <v>#N/A</v>
      </c>
      <c r="G707">
        <f>VLOOKUP(I707,'[3]Historical Prices'!$M$141:$N$3512,2,FALSE)</f>
        <v>49.5</v>
      </c>
      <c r="H707" t="e">
        <f>VLOOKUP($A707,Price_Reference!$A$1:$E$1758,5,FALSE)</f>
        <v>#N/A</v>
      </c>
      <c r="I707" s="2" t="str">
        <f t="shared" ref="I707:I770" si="22">TEXT(A707, "mm") &amp; "/" &amp; TEXT(A707, "dd") &amp; "/" &amp; TEXT(A707, "yyyy")</f>
        <v>12/25/2023</v>
      </c>
    </row>
    <row r="708" spans="1:9" x14ac:dyDescent="0.25">
      <c r="A708" s="2">
        <f t="shared" si="21"/>
        <v>45286</v>
      </c>
      <c r="B708">
        <f>VLOOKUP(I708,'[3]Historical Prices'!$E$545:$F$3512,2,FALSE)</f>
        <v>33.25</v>
      </c>
      <c r="C708">
        <f>VLOOKUP(I708,'[3]Historical Prices'!$I$186:$J$3512,2,FALSE)</f>
        <v>68.7</v>
      </c>
      <c r="D708" t="e">
        <f>VLOOKUP($A708,Price_Reference!$A$1:$C$1758,2,FALSE)</f>
        <v>#N/A</v>
      </c>
      <c r="E708" t="e">
        <f>VLOOKUP($A708,Price_Reference!$A$1:$C$1758,3,FALSE)</f>
        <v>#N/A</v>
      </c>
      <c r="F708">
        <f>VLOOKUP($A708,Price_Reference!$A$1:$D$1758,4,FALSE)</f>
        <v>40.01</v>
      </c>
      <c r="G708">
        <f>VLOOKUP(I708,'[3]Historical Prices'!$M$141:$N$3512,2,FALSE)</f>
        <v>49.5</v>
      </c>
      <c r="H708">
        <f>VLOOKUP($A708,Price_Reference!$A$1:$E$1758,5,FALSE)</f>
        <v>15.33</v>
      </c>
      <c r="I708" s="2" t="str">
        <f t="shared" si="22"/>
        <v>12/26/2023</v>
      </c>
    </row>
    <row r="709" spans="1:9" x14ac:dyDescent="0.25">
      <c r="A709" s="2">
        <f t="shared" si="21"/>
        <v>45287</v>
      </c>
      <c r="B709">
        <f>VLOOKUP(I709,'[3]Historical Prices'!$E$545:$F$3512,2,FALSE)</f>
        <v>33.5</v>
      </c>
      <c r="C709">
        <f>VLOOKUP(I709,'[3]Historical Prices'!$I$186:$J$3512,2,FALSE)</f>
        <v>68.7</v>
      </c>
      <c r="D709">
        <f>VLOOKUP($A709,Price_Reference!$A$1:$C$1758,2,FALSE)</f>
        <v>77.72</v>
      </c>
      <c r="E709">
        <f>VLOOKUP($A709,Price_Reference!$A$1:$C$1758,3,FALSE)</f>
        <v>43.01</v>
      </c>
      <c r="F709">
        <f>VLOOKUP($A709,Price_Reference!$A$1:$D$1758,4,FALSE)</f>
        <v>40.1</v>
      </c>
      <c r="G709">
        <f>VLOOKUP(I709,'[3]Historical Prices'!$M$141:$N$3512,2,FALSE)</f>
        <v>49.5</v>
      </c>
      <c r="H709">
        <f>VLOOKUP($A709,Price_Reference!$A$1:$E$1758,5,FALSE)</f>
        <v>15.33</v>
      </c>
      <c r="I709" s="2" t="str">
        <f t="shared" si="22"/>
        <v>12/27/2023</v>
      </c>
    </row>
    <row r="710" spans="1:9" x14ac:dyDescent="0.25">
      <c r="A710" s="2">
        <f t="shared" si="21"/>
        <v>45288</v>
      </c>
      <c r="B710">
        <f>VLOOKUP(I710,'[3]Historical Prices'!$E$545:$F$3512,2,FALSE)</f>
        <v>33.5</v>
      </c>
      <c r="C710">
        <f>VLOOKUP(I710,'[3]Historical Prices'!$I$186:$J$3512,2,FALSE)</f>
        <v>67.900000000000006</v>
      </c>
      <c r="D710">
        <f>VLOOKUP($A710,Price_Reference!$A$1:$C$1758,2,FALSE)</f>
        <v>77.939989999999995</v>
      </c>
      <c r="E710">
        <f>VLOOKUP($A710,Price_Reference!$A$1:$C$1758,3,FALSE)</f>
        <v>44.03</v>
      </c>
      <c r="F710">
        <f>VLOOKUP($A710,Price_Reference!$A$1:$D$1758,4,FALSE)</f>
        <v>40.08</v>
      </c>
      <c r="G710">
        <f>VLOOKUP(I710,'[3]Historical Prices'!$M$141:$N$3512,2,FALSE)</f>
        <v>49.5</v>
      </c>
      <c r="H710">
        <f>VLOOKUP($A710,Price_Reference!$A$1:$E$1758,5,FALSE)</f>
        <v>15.3</v>
      </c>
      <c r="I710" s="2" t="str">
        <f t="shared" si="22"/>
        <v>12/28/2023</v>
      </c>
    </row>
    <row r="711" spans="1:9" x14ac:dyDescent="0.25">
      <c r="A711" s="2">
        <f t="shared" si="21"/>
        <v>45289</v>
      </c>
      <c r="B711">
        <f>VLOOKUP(I711,'[3]Historical Prices'!$E$545:$F$3512,2,FALSE)</f>
        <v>33.5</v>
      </c>
      <c r="C711">
        <f>VLOOKUP(I711,'[3]Historical Prices'!$I$186:$J$3512,2,FALSE)</f>
        <v>67.900000000000006</v>
      </c>
      <c r="D711">
        <f>VLOOKUP($A711,Price_Reference!$A$1:$C$1758,2,FALSE)</f>
        <v>78.06</v>
      </c>
      <c r="E711">
        <f>VLOOKUP($A711,Price_Reference!$A$1:$C$1758,3,FALSE)</f>
        <v>44.07</v>
      </c>
      <c r="F711">
        <f>VLOOKUP($A711,Price_Reference!$A$1:$D$1758,4,FALSE)</f>
        <v>40.11</v>
      </c>
      <c r="G711">
        <f>VLOOKUP(I711,'[3]Historical Prices'!$M$141:$N$3512,2,FALSE)</f>
        <v>49.5</v>
      </c>
      <c r="H711">
        <f>VLOOKUP($A711,Price_Reference!$A$1:$E$1758,5,FALSE)</f>
        <v>15.39</v>
      </c>
      <c r="I711" s="2" t="str">
        <f t="shared" si="22"/>
        <v>12/29/2023</v>
      </c>
    </row>
    <row r="712" spans="1:9" x14ac:dyDescent="0.25">
      <c r="A712" s="2">
        <f t="shared" ref="A712:A775" si="23">A707+7</f>
        <v>45292</v>
      </c>
      <c r="B712">
        <f>VLOOKUP(I712,'[3]Historical Prices'!$E$545:$F$3512,2,FALSE)</f>
        <v>33.5</v>
      </c>
      <c r="C712">
        <f>VLOOKUP(I712,'[3]Historical Prices'!$I$186:$J$3512,2,FALSE)</f>
        <v>69.150000000000006</v>
      </c>
      <c r="D712" t="e">
        <f>VLOOKUP($A712,Price_Reference!$A$1:$C$1758,2,FALSE)</f>
        <v>#N/A</v>
      </c>
      <c r="E712" t="e">
        <f>VLOOKUP($A712,Price_Reference!$A$1:$C$1758,3,FALSE)</f>
        <v>#N/A</v>
      </c>
      <c r="F712" t="e">
        <f>VLOOKUP($A712,Price_Reference!$A$1:$D$1758,4,FALSE)</f>
        <v>#N/A</v>
      </c>
      <c r="G712">
        <f>VLOOKUP(I712,'[3]Historical Prices'!$M$141:$N$3512,2,FALSE)</f>
        <v>49.5</v>
      </c>
      <c r="H712" t="e">
        <f>VLOOKUP($A712,Price_Reference!$A$1:$E$1758,5,FALSE)</f>
        <v>#N/A</v>
      </c>
      <c r="I712" s="2" t="str">
        <f t="shared" si="22"/>
        <v>01/01/2024</v>
      </c>
    </row>
    <row r="713" spans="1:9" x14ac:dyDescent="0.25">
      <c r="A713" s="2">
        <f t="shared" si="23"/>
        <v>45293</v>
      </c>
      <c r="B713">
        <f>VLOOKUP(I713,'[3]Historical Prices'!$E$545:$F$3512,2,FALSE)</f>
        <v>33.75</v>
      </c>
      <c r="C713">
        <f>VLOOKUP(I713,'[3]Historical Prices'!$I$186:$J$3512,2,FALSE)</f>
        <v>69.150000000000006</v>
      </c>
      <c r="D713">
        <f>VLOOKUP($A713,Price_Reference!$A$1:$C$1758,2,FALSE)</f>
        <v>73.83</v>
      </c>
      <c r="E713">
        <f>VLOOKUP($A713,Price_Reference!$A$1:$C$1758,3,FALSE)</f>
        <v>40.68</v>
      </c>
      <c r="F713">
        <f>VLOOKUP($A713,Price_Reference!$A$1:$D$1758,4,FALSE)</f>
        <v>39.950000000000003</v>
      </c>
      <c r="G713">
        <f>VLOOKUP(I713,'[3]Historical Prices'!$M$141:$N$3512,2,FALSE)</f>
        <v>49.5</v>
      </c>
      <c r="H713">
        <f>VLOOKUP($A713,Price_Reference!$A$1:$E$1758,5,FALSE)</f>
        <v>15.38</v>
      </c>
      <c r="I713" s="2" t="str">
        <f t="shared" si="22"/>
        <v>01/02/2024</v>
      </c>
    </row>
    <row r="714" spans="1:9" x14ac:dyDescent="0.25">
      <c r="A714" s="2">
        <f t="shared" si="23"/>
        <v>45294</v>
      </c>
      <c r="B714">
        <f>VLOOKUP(I714,'[3]Historical Prices'!$E$545:$F$3512,2,FALSE)</f>
        <v>33.75</v>
      </c>
      <c r="C714">
        <f>VLOOKUP(I714,'[3]Historical Prices'!$I$186:$J$3512,2,FALSE)</f>
        <v>69.150000000000006</v>
      </c>
      <c r="D714">
        <f>VLOOKUP($A714,Price_Reference!$A$1:$C$1758,2,FALSE)</f>
        <v>75.23</v>
      </c>
      <c r="E714">
        <f>VLOOKUP($A714,Price_Reference!$A$1:$C$1758,3,FALSE)</f>
        <v>43.19</v>
      </c>
      <c r="F714">
        <f>VLOOKUP($A714,Price_Reference!$A$1:$D$1758,4,FALSE)</f>
        <v>40</v>
      </c>
      <c r="G714">
        <f>VLOOKUP(I714,'[3]Historical Prices'!$M$141:$N$3512,2,FALSE)</f>
        <v>49.5</v>
      </c>
      <c r="H714">
        <f>VLOOKUP($A714,Price_Reference!$A$1:$E$1758,5,FALSE)</f>
        <v>15.7</v>
      </c>
      <c r="I714" s="2" t="str">
        <f t="shared" si="22"/>
        <v>01/03/2024</v>
      </c>
    </row>
    <row r="715" spans="1:9" x14ac:dyDescent="0.25">
      <c r="A715" s="2">
        <f t="shared" si="23"/>
        <v>45295</v>
      </c>
      <c r="B715">
        <f>VLOOKUP(I715,'[3]Historical Prices'!$E$545:$F$3512,2,FALSE)</f>
        <v>34.5</v>
      </c>
      <c r="C715">
        <f>VLOOKUP(I715,'[3]Historical Prices'!$I$186:$J$3512,2,FALSE)</f>
        <v>70</v>
      </c>
      <c r="D715">
        <f>VLOOKUP($A715,Price_Reference!$A$1:$C$1758,2,FALSE)</f>
        <v>73.66</v>
      </c>
      <c r="E715">
        <f>VLOOKUP($A715,Price_Reference!$A$1:$C$1758,3,FALSE)</f>
        <v>42.46</v>
      </c>
      <c r="F715">
        <f>VLOOKUP($A715,Price_Reference!$A$1:$D$1758,4,FALSE)</f>
        <v>40.35</v>
      </c>
      <c r="G715">
        <f>VLOOKUP(I715,'[3]Historical Prices'!$M$141:$N$3512,2,FALSE)</f>
        <v>49</v>
      </c>
      <c r="H715">
        <f>VLOOKUP($A715,Price_Reference!$A$1:$E$1758,5,FALSE)</f>
        <v>15.72</v>
      </c>
      <c r="I715" s="2" t="str">
        <f t="shared" si="22"/>
        <v>01/04/2024</v>
      </c>
    </row>
    <row r="716" spans="1:9" x14ac:dyDescent="0.25">
      <c r="A716" s="2">
        <f t="shared" si="23"/>
        <v>45296</v>
      </c>
      <c r="B716">
        <f>VLOOKUP(I716,'[3]Historical Prices'!$E$545:$F$3512,2,FALSE)</f>
        <v>35.15</v>
      </c>
      <c r="C716">
        <f>VLOOKUP(I716,'[3]Historical Prices'!$I$186:$J$3512,2,FALSE)</f>
        <v>70</v>
      </c>
      <c r="D716">
        <f>VLOOKUP($A716,Price_Reference!$A$1:$C$1758,2,FALSE)</f>
        <v>74.189989999999995</v>
      </c>
      <c r="E716">
        <f>VLOOKUP($A716,Price_Reference!$A$1:$C$1758,3,FALSE)</f>
        <v>42.78</v>
      </c>
      <c r="F716">
        <f>VLOOKUP($A716,Price_Reference!$A$1:$D$1758,4,FALSE)</f>
        <v>40.57</v>
      </c>
      <c r="G716">
        <f>VLOOKUP(I716,'[3]Historical Prices'!$M$141:$N$3512,2,FALSE)</f>
        <v>49</v>
      </c>
      <c r="H716">
        <f>VLOOKUP($A716,Price_Reference!$A$1:$E$1758,5,FALSE)</f>
        <v>15.9</v>
      </c>
      <c r="I716" s="2" t="str">
        <f t="shared" si="22"/>
        <v>01/05/2024</v>
      </c>
    </row>
    <row r="717" spans="1:9" x14ac:dyDescent="0.25">
      <c r="A717" s="2">
        <f t="shared" si="23"/>
        <v>45299</v>
      </c>
      <c r="B717">
        <f>VLOOKUP(I717,'[3]Historical Prices'!$E$545:$F$3512,2,FALSE)</f>
        <v>35.25</v>
      </c>
      <c r="C717">
        <f>VLOOKUP(I717,'[3]Historical Prices'!$I$186:$J$3512,2,FALSE)</f>
        <v>69.5</v>
      </c>
      <c r="D717">
        <f>VLOOKUP($A717,Price_Reference!$A$1:$C$1758,2,FALSE)</f>
        <v>70.33</v>
      </c>
      <c r="E717">
        <f>VLOOKUP($A717,Price_Reference!$A$1:$C$1758,3,FALSE)</f>
        <v>39.340000000000003</v>
      </c>
      <c r="F717">
        <f>VLOOKUP($A717,Price_Reference!$A$1:$D$1758,4,FALSE)</f>
        <v>41.08</v>
      </c>
      <c r="G717">
        <f>VLOOKUP(I717,'[3]Historical Prices'!$M$141:$N$3512,2,FALSE)</f>
        <v>49</v>
      </c>
      <c r="H717">
        <f>VLOOKUP($A717,Price_Reference!$A$1:$E$1758,5,FALSE)</f>
        <v>15.86</v>
      </c>
      <c r="I717" s="2" t="str">
        <f t="shared" si="22"/>
        <v>01/08/2024</v>
      </c>
    </row>
    <row r="718" spans="1:9" x14ac:dyDescent="0.25">
      <c r="A718" s="2">
        <f t="shared" si="23"/>
        <v>45300</v>
      </c>
      <c r="B718">
        <f>VLOOKUP(I718,'[3]Historical Prices'!$E$545:$F$3512,2,FALSE)</f>
        <v>35</v>
      </c>
      <c r="C718">
        <f>VLOOKUP(I718,'[3]Historical Prices'!$I$186:$J$3512,2,FALSE)</f>
        <v>68.849999999999994</v>
      </c>
      <c r="D718">
        <f>VLOOKUP($A718,Price_Reference!$A$1:$C$1758,2,FALSE)</f>
        <v>69.86</v>
      </c>
      <c r="E718">
        <f>VLOOKUP($A718,Price_Reference!$A$1:$C$1758,3,FALSE)</f>
        <v>38.03</v>
      </c>
      <c r="F718">
        <f>VLOOKUP($A718,Price_Reference!$A$1:$D$1758,4,FALSE)</f>
        <v>41.18</v>
      </c>
      <c r="G718">
        <f>VLOOKUP(I718,'[3]Historical Prices'!$M$141:$N$3512,2,FALSE)</f>
        <v>48.5</v>
      </c>
      <c r="H718">
        <f>VLOOKUP($A718,Price_Reference!$A$1:$E$1758,5,FALSE)</f>
        <v>15.88</v>
      </c>
      <c r="I718" s="2" t="str">
        <f t="shared" si="22"/>
        <v>01/09/2024</v>
      </c>
    </row>
    <row r="719" spans="1:9" x14ac:dyDescent="0.25">
      <c r="A719" s="2">
        <f t="shared" si="23"/>
        <v>45301</v>
      </c>
      <c r="B719">
        <f>VLOOKUP(I719,'[3]Historical Prices'!$E$545:$F$3512,2,FALSE)</f>
        <v>34.75</v>
      </c>
      <c r="C719">
        <f>VLOOKUP(I719,'[3]Historical Prices'!$I$186:$J$3512,2,FALSE)</f>
        <v>68.25</v>
      </c>
      <c r="D719">
        <f>VLOOKUP($A719,Price_Reference!$A$1:$C$1758,2,FALSE)</f>
        <v>67.91</v>
      </c>
      <c r="E719">
        <f>VLOOKUP($A719,Price_Reference!$A$1:$C$1758,3,FALSE)</f>
        <v>36.96</v>
      </c>
      <c r="F719">
        <f>VLOOKUP($A719,Price_Reference!$A$1:$D$1758,4,FALSE)</f>
        <v>41.08</v>
      </c>
      <c r="G719">
        <f>VLOOKUP(I719,'[3]Historical Prices'!$M$141:$N$3512,2,FALSE)</f>
        <v>48</v>
      </c>
      <c r="H719">
        <f>VLOOKUP($A719,Price_Reference!$A$1:$E$1758,5,FALSE)</f>
        <v>15.8</v>
      </c>
      <c r="I719" s="2" t="str">
        <f t="shared" si="22"/>
        <v>01/10/2024</v>
      </c>
    </row>
    <row r="720" spans="1:9" x14ac:dyDescent="0.25">
      <c r="A720" s="2">
        <f t="shared" si="23"/>
        <v>45302</v>
      </c>
      <c r="B720">
        <f>VLOOKUP(I720,'[3]Historical Prices'!$E$545:$F$3512,2,FALSE)</f>
        <v>34.75</v>
      </c>
      <c r="C720">
        <f>VLOOKUP(I720,'[3]Historical Prices'!$I$186:$J$3512,2,FALSE)</f>
        <v>69</v>
      </c>
      <c r="D720">
        <f>VLOOKUP($A720,Price_Reference!$A$1:$C$1758,2,FALSE)</f>
        <v>65.92</v>
      </c>
      <c r="E720">
        <f>VLOOKUP($A720,Price_Reference!$A$1:$C$1758,3,FALSE)</f>
        <v>35.46</v>
      </c>
      <c r="F720">
        <f>VLOOKUP($A720,Price_Reference!$A$1:$D$1758,4,FALSE)</f>
        <v>40.880000000000003</v>
      </c>
      <c r="G720">
        <f>VLOOKUP(I720,'[3]Historical Prices'!$M$141:$N$3512,2,FALSE)</f>
        <v>48</v>
      </c>
      <c r="H720">
        <f>VLOOKUP($A720,Price_Reference!$A$1:$E$1758,5,FALSE)</f>
        <v>15.8</v>
      </c>
      <c r="I720" s="2" t="str">
        <f t="shared" si="22"/>
        <v>01/11/2024</v>
      </c>
    </row>
    <row r="721" spans="1:9" x14ac:dyDescent="0.25">
      <c r="A721" s="2">
        <f t="shared" si="23"/>
        <v>45303</v>
      </c>
      <c r="B721">
        <f>VLOOKUP(I721,'[3]Historical Prices'!$E$545:$F$3512,2,FALSE)</f>
        <v>34</v>
      </c>
      <c r="C721">
        <f>VLOOKUP(I721,'[3]Historical Prices'!$I$186:$J$3512,2,FALSE)</f>
        <v>67.25</v>
      </c>
      <c r="D721">
        <f>VLOOKUP($A721,Price_Reference!$A$1:$C$1758,2,FALSE)</f>
        <v>63.89</v>
      </c>
      <c r="E721">
        <f>VLOOKUP($A721,Price_Reference!$A$1:$C$1758,3,FALSE)</f>
        <v>34.74</v>
      </c>
      <c r="F721">
        <f>VLOOKUP($A721,Price_Reference!$A$1:$D$1758,4,FALSE)</f>
        <v>40.74</v>
      </c>
      <c r="G721">
        <f>VLOOKUP(I721,'[3]Historical Prices'!$M$141:$N$3512,2,FALSE)</f>
        <v>48</v>
      </c>
      <c r="H721">
        <f>VLOOKUP($A721,Price_Reference!$A$1:$E$1758,5,FALSE)</f>
        <v>15.79</v>
      </c>
      <c r="I721" s="2" t="str">
        <f t="shared" si="22"/>
        <v>01/12/2024</v>
      </c>
    </row>
    <row r="722" spans="1:9" x14ac:dyDescent="0.25">
      <c r="A722" s="2">
        <f t="shared" si="23"/>
        <v>45306</v>
      </c>
      <c r="B722">
        <f>VLOOKUP(I722,'[3]Historical Prices'!$E$545:$F$3512,2,FALSE)</f>
        <v>33.75</v>
      </c>
      <c r="C722">
        <f>VLOOKUP(I722,'[3]Historical Prices'!$I$186:$J$3512,2,FALSE)</f>
        <v>67.25</v>
      </c>
      <c r="D722">
        <f>VLOOKUP($A722,Price_Reference!$A$1:$C$1758,2,FALSE)</f>
        <v>65.31</v>
      </c>
      <c r="E722">
        <f>VLOOKUP($A722,Price_Reference!$A$1:$C$1758,3,FALSE)</f>
        <v>34.35</v>
      </c>
      <c r="F722">
        <f>VLOOKUP($A722,Price_Reference!$A$1:$D$1758,4,FALSE)</f>
        <v>40.74</v>
      </c>
      <c r="G722">
        <f>VLOOKUP(I722,'[3]Historical Prices'!$M$141:$N$3512,2,FALSE)</f>
        <v>46.5</v>
      </c>
      <c r="H722">
        <f>VLOOKUP($A722,Price_Reference!$A$1:$E$1758,5,FALSE)</f>
        <v>15.79</v>
      </c>
      <c r="I722" s="2" t="str">
        <f t="shared" si="22"/>
        <v>01/15/2024</v>
      </c>
    </row>
    <row r="723" spans="1:9" x14ac:dyDescent="0.25">
      <c r="A723" s="2">
        <f t="shared" si="23"/>
        <v>45307</v>
      </c>
      <c r="B723">
        <f>VLOOKUP(I723,'[3]Historical Prices'!$E$545:$F$3512,2,FALSE)</f>
        <v>33.75</v>
      </c>
      <c r="C723">
        <f>VLOOKUP(I723,'[3]Historical Prices'!$I$186:$J$3512,2,FALSE)</f>
        <v>67.849999999999994</v>
      </c>
      <c r="D723">
        <f>VLOOKUP($A723,Price_Reference!$A$1:$C$1758,2,FALSE)</f>
        <v>63.66</v>
      </c>
      <c r="E723">
        <f>VLOOKUP($A723,Price_Reference!$A$1:$C$1758,3,FALSE)</f>
        <v>33.380000000000003</v>
      </c>
      <c r="F723">
        <f>VLOOKUP($A723,Price_Reference!$A$1:$D$1758,4,FALSE)</f>
        <v>41.1</v>
      </c>
      <c r="G723">
        <f>VLOOKUP(I723,'[3]Historical Prices'!$M$141:$N$3512,2,FALSE)</f>
        <v>46.5</v>
      </c>
      <c r="H723">
        <f>VLOOKUP($A723,Price_Reference!$A$1:$E$1758,5,FALSE)</f>
        <v>15.81</v>
      </c>
      <c r="I723" s="2" t="str">
        <f t="shared" si="22"/>
        <v>01/16/2024</v>
      </c>
    </row>
    <row r="724" spans="1:9" x14ac:dyDescent="0.25">
      <c r="A724" s="2">
        <f t="shared" si="23"/>
        <v>45308</v>
      </c>
      <c r="B724">
        <f>VLOOKUP(I724,'[3]Historical Prices'!$E$545:$F$3512,2,FALSE)</f>
        <v>34</v>
      </c>
      <c r="C724">
        <f>VLOOKUP(I724,'[3]Historical Prices'!$I$186:$J$3512,2,FALSE)</f>
        <v>67.5</v>
      </c>
      <c r="D724">
        <f>VLOOKUP($A724,Price_Reference!$A$1:$C$1758,2,FALSE)</f>
        <v>61.26</v>
      </c>
      <c r="E724">
        <f>VLOOKUP($A724,Price_Reference!$A$1:$C$1758,3,FALSE)</f>
        <v>32.03</v>
      </c>
      <c r="F724">
        <f>VLOOKUP($A724,Price_Reference!$A$1:$D$1758,4,FALSE)</f>
        <v>41.35</v>
      </c>
      <c r="G724">
        <f>VLOOKUP(I724,'[3]Historical Prices'!$M$141:$N$3512,2,FALSE)</f>
        <v>46.5</v>
      </c>
      <c r="H724">
        <f>VLOOKUP($A724,Price_Reference!$A$1:$E$1758,5,FALSE)</f>
        <v>15.95</v>
      </c>
      <c r="I724" s="2" t="str">
        <f t="shared" si="22"/>
        <v>01/17/2024</v>
      </c>
    </row>
    <row r="725" spans="1:9" x14ac:dyDescent="0.25">
      <c r="A725" s="2">
        <f t="shared" si="23"/>
        <v>45309</v>
      </c>
      <c r="B725">
        <f>VLOOKUP(I725,'[3]Historical Prices'!$E$545:$F$3512,2,FALSE)</f>
        <v>34.25</v>
      </c>
      <c r="C725">
        <f>VLOOKUP(I725,'[3]Historical Prices'!$I$186:$J$3512,2,FALSE)</f>
        <v>67.599999999999994</v>
      </c>
      <c r="D725">
        <f>VLOOKUP($A725,Price_Reference!$A$1:$C$1758,2,FALSE)</f>
        <v>61.11</v>
      </c>
      <c r="E725">
        <f>VLOOKUP($A725,Price_Reference!$A$1:$C$1758,3,FALSE)</f>
        <v>32.65</v>
      </c>
      <c r="F725">
        <f>VLOOKUP($A725,Price_Reference!$A$1:$D$1758,4,FALSE)</f>
        <v>41.27</v>
      </c>
      <c r="G725">
        <f>VLOOKUP(I725,'[3]Historical Prices'!$M$141:$N$3512,2,FALSE)</f>
        <v>46.5</v>
      </c>
      <c r="H725">
        <f>VLOOKUP($A725,Price_Reference!$A$1:$E$1758,5,FALSE)</f>
        <v>15.86</v>
      </c>
      <c r="I725" s="2" t="str">
        <f t="shared" si="22"/>
        <v>01/18/2024</v>
      </c>
    </row>
    <row r="726" spans="1:9" x14ac:dyDescent="0.25">
      <c r="A726" s="2">
        <f t="shared" si="23"/>
        <v>45310</v>
      </c>
      <c r="B726">
        <f>VLOOKUP(I726,'[3]Historical Prices'!$E$545:$F$3512,2,FALSE)</f>
        <v>34.5</v>
      </c>
      <c r="C726">
        <f>VLOOKUP(I726,'[3]Historical Prices'!$I$186:$J$3512,2,FALSE)</f>
        <v>67.95</v>
      </c>
      <c r="D726">
        <f>VLOOKUP($A726,Price_Reference!$A$1:$C$1758,2,FALSE)</f>
        <v>61.73</v>
      </c>
      <c r="E726">
        <f>VLOOKUP($A726,Price_Reference!$A$1:$C$1758,3,FALSE)</f>
        <v>34.33</v>
      </c>
      <c r="F726">
        <f>VLOOKUP($A726,Price_Reference!$A$1:$D$1758,4,FALSE)</f>
        <v>41.55</v>
      </c>
      <c r="G726">
        <f>VLOOKUP(I726,'[3]Historical Prices'!$M$141:$N$3512,2,FALSE)</f>
        <v>45.75</v>
      </c>
      <c r="H726">
        <f>VLOOKUP($A726,Price_Reference!$A$1:$E$1758,5,FALSE)</f>
        <v>15.96</v>
      </c>
      <c r="I726" s="2" t="str">
        <f t="shared" si="22"/>
        <v>01/19/2024</v>
      </c>
    </row>
    <row r="727" spans="1:9" x14ac:dyDescent="0.25">
      <c r="A727" s="2">
        <f t="shared" si="23"/>
        <v>45313</v>
      </c>
      <c r="B727">
        <f>VLOOKUP(I727,'[3]Historical Prices'!$E$545:$F$3512,2,FALSE)</f>
        <v>34.5</v>
      </c>
      <c r="C727">
        <f>VLOOKUP(I727,'[3]Historical Prices'!$I$186:$J$3512,2,FALSE)</f>
        <v>67.5</v>
      </c>
      <c r="D727">
        <f>VLOOKUP($A727,Price_Reference!$A$1:$C$1758,2,FALSE)</f>
        <v>60.18</v>
      </c>
      <c r="E727">
        <f>VLOOKUP($A727,Price_Reference!$A$1:$C$1758,3,FALSE)</f>
        <v>33.270000000000003</v>
      </c>
      <c r="F727">
        <f>VLOOKUP($A727,Price_Reference!$A$1:$D$1758,4,FALSE)</f>
        <v>41.25</v>
      </c>
      <c r="G727">
        <f>VLOOKUP(I727,'[3]Historical Prices'!$M$141:$N$3512,2,FALSE)</f>
        <v>46.25</v>
      </c>
      <c r="H727">
        <f>VLOOKUP($A727,Price_Reference!$A$1:$E$1758,5,FALSE)</f>
        <v>15.97</v>
      </c>
      <c r="I727" s="2" t="str">
        <f t="shared" si="22"/>
        <v>01/22/2024</v>
      </c>
    </row>
    <row r="728" spans="1:9" x14ac:dyDescent="0.25">
      <c r="A728" s="2">
        <f t="shared" si="23"/>
        <v>45314</v>
      </c>
      <c r="B728">
        <f>VLOOKUP(I728,'[3]Historical Prices'!$E$545:$F$3512,2,FALSE)</f>
        <v>35</v>
      </c>
      <c r="C728">
        <f>VLOOKUP(I728,'[3]Historical Prices'!$I$186:$J$3512,2,FALSE)</f>
        <v>68</v>
      </c>
      <c r="D728">
        <f>VLOOKUP($A728,Price_Reference!$A$1:$C$1758,2,FALSE)</f>
        <v>61.15</v>
      </c>
      <c r="E728">
        <f>VLOOKUP($A728,Price_Reference!$A$1:$C$1758,3,FALSE)</f>
        <v>33.21</v>
      </c>
      <c r="F728">
        <f>VLOOKUP($A728,Price_Reference!$A$1:$D$1758,4,FALSE)</f>
        <v>40.97</v>
      </c>
      <c r="G728">
        <f>VLOOKUP(I728,'[3]Historical Prices'!$M$141:$N$3512,2,FALSE)</f>
        <v>46.25</v>
      </c>
      <c r="H728">
        <f>VLOOKUP($A728,Price_Reference!$A$1:$E$1758,5,FALSE)</f>
        <v>16.03</v>
      </c>
      <c r="I728" s="2" t="str">
        <f t="shared" si="22"/>
        <v>01/23/2024</v>
      </c>
    </row>
    <row r="729" spans="1:9" x14ac:dyDescent="0.25">
      <c r="A729" s="2">
        <f t="shared" si="23"/>
        <v>45315</v>
      </c>
      <c r="B729">
        <f>VLOOKUP(I729,'[3]Historical Prices'!$E$545:$F$3512,2,FALSE)</f>
        <v>35</v>
      </c>
      <c r="C729">
        <f>VLOOKUP(I729,'[3]Historical Prices'!$I$186:$J$3512,2,FALSE)</f>
        <v>69</v>
      </c>
      <c r="D729">
        <f>VLOOKUP($A729,Price_Reference!$A$1:$C$1758,2,FALSE)</f>
        <v>63.89</v>
      </c>
      <c r="E729">
        <f>VLOOKUP($A729,Price_Reference!$A$1:$C$1758,3,FALSE)</f>
        <v>33.799999999999997</v>
      </c>
      <c r="F729">
        <f>VLOOKUP($A729,Price_Reference!$A$1:$D$1758,4,FALSE)</f>
        <v>41.14</v>
      </c>
      <c r="G729">
        <f>VLOOKUP(I729,'[3]Historical Prices'!$M$141:$N$3512,2,FALSE)</f>
        <v>46.25</v>
      </c>
      <c r="H729">
        <f>VLOOKUP($A729,Price_Reference!$A$1:$E$1758,5,FALSE)</f>
        <v>16.04</v>
      </c>
      <c r="I729" s="2" t="str">
        <f t="shared" si="22"/>
        <v>01/24/2024</v>
      </c>
    </row>
    <row r="730" spans="1:9" x14ac:dyDescent="0.25">
      <c r="A730" s="2">
        <f t="shared" si="23"/>
        <v>45316</v>
      </c>
      <c r="B730">
        <f>VLOOKUP(I730,'[3]Historical Prices'!$E$545:$F$3512,2,FALSE)</f>
        <v>34.5</v>
      </c>
      <c r="C730">
        <f>VLOOKUP(I730,'[3]Historical Prices'!$I$186:$J$3512,2,FALSE)</f>
        <v>71.25</v>
      </c>
      <c r="D730">
        <f>VLOOKUP($A730,Price_Reference!$A$1:$C$1758,2,FALSE)</f>
        <v>61.34</v>
      </c>
      <c r="E730">
        <f>VLOOKUP($A730,Price_Reference!$A$1:$C$1758,3,FALSE)</f>
        <v>32.51</v>
      </c>
      <c r="F730">
        <f>VLOOKUP($A730,Price_Reference!$A$1:$D$1758,4,FALSE)</f>
        <v>41.2</v>
      </c>
      <c r="G730">
        <f>VLOOKUP(I730,'[3]Historical Prices'!$M$141:$N$3512,2,FALSE)</f>
        <v>46.25</v>
      </c>
      <c r="H730">
        <f>VLOOKUP($A730,Price_Reference!$A$1:$E$1758,5,FALSE)</f>
        <v>16.04</v>
      </c>
      <c r="I730" s="2" t="str">
        <f t="shared" si="22"/>
        <v>01/25/2024</v>
      </c>
    </row>
    <row r="731" spans="1:9" x14ac:dyDescent="0.25">
      <c r="A731" s="2">
        <f t="shared" si="23"/>
        <v>45317</v>
      </c>
      <c r="B731">
        <f>VLOOKUP(I731,'[3]Historical Prices'!$E$545:$F$3512,2,FALSE)</f>
        <v>34.5</v>
      </c>
      <c r="C731">
        <f>VLOOKUP(I731,'[3]Historical Prices'!$I$186:$J$3512,2,FALSE)</f>
        <v>70.900000000000006</v>
      </c>
      <c r="D731">
        <f>VLOOKUP($A731,Price_Reference!$A$1:$C$1758,2,FALSE)</f>
        <v>61.73</v>
      </c>
      <c r="E731">
        <f>VLOOKUP($A731,Price_Reference!$A$1:$C$1758,3,FALSE)</f>
        <v>31.98</v>
      </c>
      <c r="F731">
        <f>VLOOKUP($A731,Price_Reference!$A$1:$D$1758,4,FALSE)</f>
        <v>41.4</v>
      </c>
      <c r="G731">
        <f>VLOOKUP(I731,'[3]Historical Prices'!$M$141:$N$3512,2,FALSE)</f>
        <v>46.25</v>
      </c>
      <c r="H731">
        <f>VLOOKUP($A731,Price_Reference!$A$1:$E$1758,5,FALSE)</f>
        <v>16.16</v>
      </c>
      <c r="I731" s="2" t="str">
        <f t="shared" si="22"/>
        <v>01/26/2024</v>
      </c>
    </row>
    <row r="732" spans="1:9" x14ac:dyDescent="0.25">
      <c r="A732" s="2">
        <f t="shared" si="23"/>
        <v>45320</v>
      </c>
      <c r="B732">
        <f>VLOOKUP(I732,'[3]Historical Prices'!$E$545:$F$3512,2,FALSE)</f>
        <v>34.5</v>
      </c>
      <c r="C732">
        <f>VLOOKUP(I732,'[3]Historical Prices'!$I$186:$J$3512,2,FALSE)</f>
        <v>70.900000000000006</v>
      </c>
      <c r="D732">
        <f>VLOOKUP($A732,Price_Reference!$A$1:$C$1758,2,FALSE)</f>
        <v>59.94</v>
      </c>
      <c r="E732">
        <f>VLOOKUP($A732,Price_Reference!$A$1:$C$1758,3,FALSE)</f>
        <v>30.11</v>
      </c>
      <c r="F732">
        <f>VLOOKUP($A732,Price_Reference!$A$1:$D$1758,4,FALSE)</f>
        <v>41.65</v>
      </c>
      <c r="G732">
        <f>VLOOKUP(I732,'[3]Historical Prices'!$M$141:$N$3512,2,FALSE)</f>
        <v>46</v>
      </c>
      <c r="H732">
        <f>VLOOKUP($A732,Price_Reference!$A$1:$E$1758,5,FALSE)</f>
        <v>16.2</v>
      </c>
      <c r="I732" s="2" t="str">
        <f t="shared" si="22"/>
        <v>01/29/2024</v>
      </c>
    </row>
    <row r="733" spans="1:9" x14ac:dyDescent="0.25">
      <c r="A733" s="2">
        <f t="shared" si="23"/>
        <v>45321</v>
      </c>
      <c r="B733">
        <f>VLOOKUP(I733,'[3]Historical Prices'!$E$545:$F$3512,2,FALSE)</f>
        <v>34.5</v>
      </c>
      <c r="C733">
        <f>VLOOKUP(I733,'[3]Historical Prices'!$I$186:$J$3512,2,FALSE)</f>
        <v>71.25</v>
      </c>
      <c r="D733">
        <f>VLOOKUP($A733,Price_Reference!$A$1:$C$1758,2,FALSE)</f>
        <v>61.68</v>
      </c>
      <c r="E733">
        <f>VLOOKUP($A733,Price_Reference!$A$1:$C$1758,3,FALSE)</f>
        <v>31.74</v>
      </c>
      <c r="F733">
        <f>VLOOKUP($A733,Price_Reference!$A$1:$D$1758,4,FALSE)</f>
        <v>41.49</v>
      </c>
      <c r="G733">
        <f>VLOOKUP(I733,'[3]Historical Prices'!$M$141:$N$3512,2,FALSE)</f>
        <v>46</v>
      </c>
      <c r="H733">
        <f>VLOOKUP($A733,Price_Reference!$A$1:$E$1758,5,FALSE)</f>
        <v>16.16</v>
      </c>
      <c r="I733" s="2" t="str">
        <f t="shared" si="22"/>
        <v>01/30/2024</v>
      </c>
    </row>
    <row r="734" spans="1:9" x14ac:dyDescent="0.25">
      <c r="A734" s="2">
        <f t="shared" si="23"/>
        <v>45322</v>
      </c>
      <c r="B734">
        <f>VLOOKUP(I734,'[3]Historical Prices'!$E$545:$F$3512,2,FALSE)</f>
        <v>35</v>
      </c>
      <c r="C734">
        <f>VLOOKUP(I734,'[3]Historical Prices'!$I$186:$J$3512,2,FALSE)</f>
        <v>71.45</v>
      </c>
      <c r="D734">
        <f>VLOOKUP($A734,Price_Reference!$A$1:$C$1758,2,FALSE)</f>
        <v>62.31</v>
      </c>
      <c r="E734">
        <f>VLOOKUP($A734,Price_Reference!$A$1:$C$1758,3,FALSE)</f>
        <v>33.159999999999997</v>
      </c>
      <c r="F734">
        <f>VLOOKUP($A734,Price_Reference!$A$1:$D$1758,4,FALSE)</f>
        <v>41.46</v>
      </c>
      <c r="G734">
        <f>VLOOKUP(I734,'[3]Historical Prices'!$M$141:$N$3512,2,FALSE)</f>
        <v>46</v>
      </c>
      <c r="H734">
        <f>VLOOKUP($A734,Price_Reference!$A$1:$E$1758,5,FALSE)</f>
        <v>16.2</v>
      </c>
      <c r="I734" s="2" t="str">
        <f t="shared" si="22"/>
        <v>01/31/2024</v>
      </c>
    </row>
    <row r="735" spans="1:9" x14ac:dyDescent="0.25">
      <c r="A735" s="2">
        <f t="shared" si="23"/>
        <v>45323</v>
      </c>
      <c r="B735">
        <f>VLOOKUP(I735,'[3]Historical Prices'!$E$545:$F$3512,2,FALSE)</f>
        <v>35</v>
      </c>
      <c r="C735">
        <f>VLOOKUP(I735,'[3]Historical Prices'!$I$186:$J$3512,2,FALSE)</f>
        <v>73.849999999999994</v>
      </c>
      <c r="D735">
        <f>VLOOKUP($A735,Price_Reference!$A$1:$C$1758,2,FALSE)</f>
        <v>60.41</v>
      </c>
      <c r="E735">
        <f>VLOOKUP($A735,Price_Reference!$A$1:$C$1758,3,FALSE)</f>
        <v>34.729999999999997</v>
      </c>
      <c r="F735">
        <f>VLOOKUP($A735,Price_Reference!$A$1:$D$1758,4,FALSE)</f>
        <v>41.77</v>
      </c>
      <c r="G735">
        <f>VLOOKUP(I735,'[3]Historical Prices'!$M$141:$N$3512,2,FALSE)</f>
        <v>45.75</v>
      </c>
      <c r="H735">
        <f>VLOOKUP($A735,Price_Reference!$A$1:$E$1758,5,FALSE)</f>
        <v>16.29</v>
      </c>
      <c r="I735" s="2" t="str">
        <f t="shared" si="22"/>
        <v>02/01/2024</v>
      </c>
    </row>
    <row r="736" spans="1:9" x14ac:dyDescent="0.25">
      <c r="A736" s="2">
        <f t="shared" si="23"/>
        <v>45324</v>
      </c>
      <c r="B736">
        <f>VLOOKUP(I736,'[3]Historical Prices'!$E$545:$F$3512,2,FALSE)</f>
        <v>35</v>
      </c>
      <c r="C736">
        <f>VLOOKUP(I736,'[3]Historical Prices'!$I$186:$J$3512,2,FALSE)</f>
        <v>73.7</v>
      </c>
      <c r="D736">
        <f>VLOOKUP($A736,Price_Reference!$A$1:$C$1758,2,FALSE)</f>
        <v>61.56</v>
      </c>
      <c r="E736">
        <f>VLOOKUP($A736,Price_Reference!$A$1:$C$1758,3,FALSE)</f>
        <v>36.049999999999997</v>
      </c>
      <c r="F736">
        <f>VLOOKUP($A736,Price_Reference!$A$1:$D$1758,4,FALSE)</f>
        <v>41.85</v>
      </c>
      <c r="G736">
        <f>VLOOKUP(I736,'[3]Historical Prices'!$M$141:$N$3512,2,FALSE)</f>
        <v>45.75</v>
      </c>
      <c r="H736">
        <f>VLOOKUP($A736,Price_Reference!$A$1:$E$1758,5,FALSE)</f>
        <v>16.48</v>
      </c>
      <c r="I736" s="2" t="str">
        <f t="shared" si="22"/>
        <v>02/02/2024</v>
      </c>
    </row>
    <row r="737" spans="1:9" x14ac:dyDescent="0.25">
      <c r="A737" s="2">
        <f t="shared" si="23"/>
        <v>45327</v>
      </c>
      <c r="B737">
        <f>VLOOKUP(I737,'[3]Historical Prices'!$E$545:$F$3512,2,FALSE)</f>
        <v>35.75</v>
      </c>
      <c r="C737">
        <f>VLOOKUP(I737,'[3]Historical Prices'!$I$186:$J$3512,2,FALSE)</f>
        <v>73.25</v>
      </c>
      <c r="D737">
        <f>VLOOKUP($A737,Price_Reference!$A$1:$C$1758,2,FALSE)</f>
        <v>60.84</v>
      </c>
      <c r="E737">
        <f>VLOOKUP($A737,Price_Reference!$A$1:$C$1758,3,FALSE)</f>
        <v>36.619999999999997</v>
      </c>
      <c r="F737">
        <f>VLOOKUP($A737,Price_Reference!$A$1:$D$1758,4,FALSE)</f>
        <v>41.91</v>
      </c>
      <c r="G737">
        <f>VLOOKUP(I737,'[3]Historical Prices'!$M$141:$N$3512,2,FALSE)</f>
        <v>45.75</v>
      </c>
      <c r="H737">
        <f>VLOOKUP($A737,Price_Reference!$A$1:$E$1758,5,FALSE)</f>
        <v>16.54</v>
      </c>
      <c r="I737" s="2" t="str">
        <f t="shared" si="22"/>
        <v>02/05/2024</v>
      </c>
    </row>
    <row r="738" spans="1:9" x14ac:dyDescent="0.25">
      <c r="A738" s="2">
        <f t="shared" si="23"/>
        <v>45328</v>
      </c>
      <c r="B738">
        <f>VLOOKUP(I738,'[3]Historical Prices'!$E$545:$F$3512,2,FALSE)</f>
        <v>35.5</v>
      </c>
      <c r="C738">
        <f>VLOOKUP(I738,'[3]Historical Prices'!$I$186:$J$3512,2,FALSE)</f>
        <v>73.150000000000006</v>
      </c>
      <c r="D738">
        <f>VLOOKUP($A738,Price_Reference!$A$1:$C$1758,2,FALSE)</f>
        <v>61.72</v>
      </c>
      <c r="E738">
        <f>VLOOKUP($A738,Price_Reference!$A$1:$C$1758,3,FALSE)</f>
        <v>34.119999999999997</v>
      </c>
      <c r="F738">
        <f>VLOOKUP($A738,Price_Reference!$A$1:$D$1758,4,FALSE)</f>
        <v>41.67</v>
      </c>
      <c r="G738">
        <f>VLOOKUP(I738,'[3]Historical Prices'!$M$141:$N$3512,2,FALSE)</f>
        <v>45.75</v>
      </c>
      <c r="H738">
        <f>VLOOKUP($A738,Price_Reference!$A$1:$E$1758,5,FALSE)</f>
        <v>16.47</v>
      </c>
      <c r="I738" s="2" t="str">
        <f t="shared" si="22"/>
        <v>02/06/2024</v>
      </c>
    </row>
    <row r="739" spans="1:9" x14ac:dyDescent="0.25">
      <c r="A739" s="2">
        <f t="shared" si="23"/>
        <v>45329</v>
      </c>
      <c r="B739">
        <f>VLOOKUP(I739,'[3]Historical Prices'!$E$545:$F$3512,2,FALSE)</f>
        <v>35.5</v>
      </c>
      <c r="C739">
        <f>VLOOKUP(I739,'[3]Historical Prices'!$I$186:$J$3512,2,FALSE)</f>
        <v>73.150000000000006</v>
      </c>
      <c r="D739">
        <f>VLOOKUP($A739,Price_Reference!$A$1:$C$1758,2,FALSE)</f>
        <v>60.57</v>
      </c>
      <c r="E739">
        <f>VLOOKUP($A739,Price_Reference!$A$1:$C$1758,3,FALSE)</f>
        <v>33.26</v>
      </c>
      <c r="F739">
        <f>VLOOKUP($A739,Price_Reference!$A$1:$D$1758,4,FALSE)</f>
        <v>41.46</v>
      </c>
      <c r="G739">
        <f>VLOOKUP(I739,'[3]Historical Prices'!$M$141:$N$3512,2,FALSE)</f>
        <v>45.75</v>
      </c>
      <c r="H739">
        <f>VLOOKUP($A739,Price_Reference!$A$1:$E$1758,5,FALSE)</f>
        <v>16.420000000000002</v>
      </c>
      <c r="I739" s="2" t="str">
        <f t="shared" si="22"/>
        <v>02/07/2024</v>
      </c>
    </row>
    <row r="740" spans="1:9" x14ac:dyDescent="0.25">
      <c r="A740" s="2">
        <f t="shared" si="23"/>
        <v>45330</v>
      </c>
      <c r="B740">
        <f>VLOOKUP(I740,'[3]Historical Prices'!$E$545:$F$3512,2,FALSE)</f>
        <v>35.5</v>
      </c>
      <c r="C740">
        <f>VLOOKUP(I740,'[3]Historical Prices'!$I$186:$J$3512,2,FALSE)</f>
        <v>73.150000000000006</v>
      </c>
      <c r="D740">
        <f>VLOOKUP($A740,Price_Reference!$A$1:$C$1758,2,FALSE)</f>
        <v>58.97</v>
      </c>
      <c r="E740">
        <f>VLOOKUP($A740,Price_Reference!$A$1:$C$1758,3,FALSE)</f>
        <v>33.21</v>
      </c>
      <c r="F740">
        <f>VLOOKUP($A740,Price_Reference!$A$1:$D$1758,4,FALSE)</f>
        <v>41.3</v>
      </c>
      <c r="G740">
        <f>VLOOKUP(I740,'[3]Historical Prices'!$M$141:$N$3512,2,FALSE)</f>
        <v>45.75</v>
      </c>
      <c r="H740">
        <f>VLOOKUP($A740,Price_Reference!$A$1:$E$1758,5,FALSE)</f>
        <v>16.22</v>
      </c>
      <c r="I740" s="2" t="str">
        <f t="shared" si="22"/>
        <v>02/08/2024</v>
      </c>
    </row>
    <row r="741" spans="1:9" x14ac:dyDescent="0.25">
      <c r="A741" s="2">
        <f t="shared" si="23"/>
        <v>45331</v>
      </c>
      <c r="B741">
        <f>VLOOKUP(I741,'[3]Historical Prices'!$E$545:$F$3512,2,FALSE)</f>
        <v>35.5</v>
      </c>
      <c r="C741">
        <f>VLOOKUP(I741,'[3]Historical Prices'!$I$186:$J$3512,2,FALSE)</f>
        <v>72.7</v>
      </c>
      <c r="D741">
        <f>VLOOKUP($A741,Price_Reference!$A$1:$C$1758,2,FALSE)</f>
        <v>57.03</v>
      </c>
      <c r="E741">
        <f>VLOOKUP($A741,Price_Reference!$A$1:$C$1758,3,FALSE)</f>
        <v>33.76</v>
      </c>
      <c r="F741">
        <f>VLOOKUP($A741,Price_Reference!$A$1:$D$1758,4,FALSE)</f>
        <v>41.23</v>
      </c>
      <c r="G741" s="33">
        <v>45.75</v>
      </c>
      <c r="H741">
        <f>VLOOKUP($A741,Price_Reference!$A$1:$E$1758,5,FALSE)</f>
        <v>16.23</v>
      </c>
      <c r="I741" s="2" t="str">
        <f t="shared" si="22"/>
        <v>02/09/2024</v>
      </c>
    </row>
    <row r="742" spans="1:9" x14ac:dyDescent="0.25">
      <c r="A742" s="2">
        <f t="shared" si="23"/>
        <v>45334</v>
      </c>
      <c r="B742">
        <f>VLOOKUP(I742,'[3]Historical Prices'!$E$545:$F$3512,2,FALSE)</f>
        <v>35.5</v>
      </c>
      <c r="C742">
        <f>VLOOKUP(I742,'[3]Historical Prices'!$I$186:$J$3512,2,FALSE)</f>
        <v>72.45</v>
      </c>
      <c r="D742">
        <f>VLOOKUP($A742,Price_Reference!$A$1:$C$1758,2,FALSE)</f>
        <v>55.17</v>
      </c>
      <c r="E742">
        <f>VLOOKUP($A742,Price_Reference!$A$1:$C$1758,3,FALSE)</f>
        <v>33.06</v>
      </c>
      <c r="F742">
        <f>VLOOKUP($A742,Price_Reference!$A$1:$D$1758,4,FALSE)</f>
        <v>41.15</v>
      </c>
      <c r="G742">
        <f>VLOOKUP(I742,'[3]Historical Prices'!$M$141:$N$3512,2,FALSE)</f>
        <v>46</v>
      </c>
      <c r="H742">
        <f>VLOOKUP($A742,Price_Reference!$A$1:$E$1758,5,FALSE)</f>
        <v>16.260000000000002</v>
      </c>
      <c r="I742" s="2" t="str">
        <f t="shared" si="22"/>
        <v>02/12/2024</v>
      </c>
    </row>
    <row r="743" spans="1:9" x14ac:dyDescent="0.25">
      <c r="A743" s="2">
        <f t="shared" si="23"/>
        <v>45335</v>
      </c>
      <c r="B743">
        <f>VLOOKUP(I743,'[3]Historical Prices'!$E$545:$F$3512,2,FALSE)</f>
        <v>35.5</v>
      </c>
      <c r="C743">
        <f>VLOOKUP(I743,'[3]Historical Prices'!$I$186:$J$3512,2,FALSE)</f>
        <v>72.400000000000006</v>
      </c>
      <c r="D743">
        <f>VLOOKUP($A743,Price_Reference!$A$1:$C$1758,2,FALSE)</f>
        <v>54.74</v>
      </c>
      <c r="E743">
        <f>VLOOKUP($A743,Price_Reference!$A$1:$C$1758,3,FALSE)</f>
        <v>33.86</v>
      </c>
      <c r="F743">
        <f>VLOOKUP($A743,Price_Reference!$A$1:$D$1758,4,FALSE)</f>
        <v>40.92</v>
      </c>
      <c r="G743">
        <f>VLOOKUP(I743,'[3]Historical Prices'!$M$141:$N$3512,2,FALSE)</f>
        <v>46.5</v>
      </c>
      <c r="H743">
        <f>VLOOKUP($A743,Price_Reference!$A$1:$E$1758,5,FALSE)</f>
        <v>16.29</v>
      </c>
      <c r="I743" s="2" t="str">
        <f t="shared" si="22"/>
        <v>02/13/2024</v>
      </c>
    </row>
    <row r="744" spans="1:9" x14ac:dyDescent="0.25">
      <c r="A744" s="2">
        <f t="shared" si="23"/>
        <v>45336</v>
      </c>
      <c r="B744">
        <f>VLOOKUP(I744,'[3]Historical Prices'!$E$545:$F$3512,2,FALSE)</f>
        <v>35.5</v>
      </c>
      <c r="C744">
        <f>VLOOKUP(I744,'[3]Historical Prices'!$I$186:$J$3512,2,FALSE)</f>
        <v>72.150000000000006</v>
      </c>
      <c r="D744">
        <f>VLOOKUP($A744,Price_Reference!$A$1:$C$1758,2,FALSE)</f>
        <v>54.95</v>
      </c>
      <c r="E744">
        <f>VLOOKUP($A744,Price_Reference!$A$1:$C$1758,3,FALSE)</f>
        <v>34.21</v>
      </c>
      <c r="F744">
        <f>VLOOKUP($A744,Price_Reference!$A$1:$D$1758,4,FALSE)</f>
        <v>41.02</v>
      </c>
      <c r="G744">
        <f>VLOOKUP(I744,'[3]Historical Prices'!$M$141:$N$3512,2,FALSE)</f>
        <v>45.5</v>
      </c>
      <c r="H744">
        <f>VLOOKUP($A744,Price_Reference!$A$1:$E$1758,5,FALSE)</f>
        <v>16.22</v>
      </c>
      <c r="I744" s="2" t="str">
        <f t="shared" si="22"/>
        <v>02/14/2024</v>
      </c>
    </row>
    <row r="745" spans="1:9" x14ac:dyDescent="0.25">
      <c r="A745" s="2">
        <f t="shared" si="23"/>
        <v>45337</v>
      </c>
      <c r="B745">
        <f>VLOOKUP(I745,'[3]Historical Prices'!$E$545:$F$3512,2,FALSE)</f>
        <v>35.5</v>
      </c>
      <c r="C745">
        <f>VLOOKUP(I745,'[3]Historical Prices'!$I$186:$J$3512,2,FALSE)</f>
        <v>71.7</v>
      </c>
      <c r="D745">
        <f>VLOOKUP($A745,Price_Reference!$A$1:$C$1758,2,FALSE)</f>
        <v>56.18</v>
      </c>
      <c r="E745">
        <f>VLOOKUP($A745,Price_Reference!$A$1:$C$1758,3,FALSE)</f>
        <v>34.6</v>
      </c>
      <c r="F745">
        <f>VLOOKUP($A745,Price_Reference!$A$1:$D$1758,4,FALSE)</f>
        <v>40.94</v>
      </c>
      <c r="G745">
        <f>VLOOKUP(I745,'[3]Historical Prices'!$M$141:$N$3512,2,FALSE)</f>
        <v>46</v>
      </c>
      <c r="H745">
        <f>VLOOKUP($A745,Price_Reference!$A$1:$E$1758,5,FALSE)</f>
        <v>16.21</v>
      </c>
      <c r="I745" s="2" t="str">
        <f t="shared" si="22"/>
        <v>02/15/2024</v>
      </c>
    </row>
    <row r="746" spans="1:9" x14ac:dyDescent="0.25">
      <c r="A746" s="2">
        <f t="shared" si="23"/>
        <v>45338</v>
      </c>
      <c r="B746">
        <f>VLOOKUP(I746,'[3]Historical Prices'!$E$545:$F$3512,2,FALSE)</f>
        <v>35.5</v>
      </c>
      <c r="C746">
        <f>VLOOKUP(I746,'[3]Historical Prices'!$I$186:$J$3512,2,FALSE)</f>
        <v>71.45</v>
      </c>
      <c r="D746">
        <f>VLOOKUP($A746,Price_Reference!$A$1:$C$1758,2,FALSE)</f>
        <v>55.45</v>
      </c>
      <c r="E746">
        <f>VLOOKUP($A746,Price_Reference!$A$1:$C$1758,3,FALSE)</f>
        <v>33.44</v>
      </c>
      <c r="F746">
        <f>VLOOKUP($A746,Price_Reference!$A$1:$D$1758,4,FALSE)</f>
        <v>40.74</v>
      </c>
      <c r="G746">
        <f>VLOOKUP(I746,'[3]Historical Prices'!$M$141:$N$3512,2,FALSE)</f>
        <v>45</v>
      </c>
      <c r="H746">
        <f>VLOOKUP($A746,Price_Reference!$A$1:$E$1758,5,FALSE)</f>
        <v>16.2</v>
      </c>
      <c r="I746" s="2" t="str">
        <f t="shared" si="22"/>
        <v>02/16/2024</v>
      </c>
    </row>
    <row r="747" spans="1:9" x14ac:dyDescent="0.25">
      <c r="A747" s="2">
        <f t="shared" si="23"/>
        <v>45341</v>
      </c>
      <c r="B747">
        <f>VLOOKUP(I747,'[3]Historical Prices'!$E$545:$F$3512,2,FALSE)</f>
        <v>35.5</v>
      </c>
      <c r="C747">
        <f>VLOOKUP(I747,'[3]Historical Prices'!$I$186:$J$3512,2,FALSE)</f>
        <v>69.75</v>
      </c>
      <c r="D747">
        <f>VLOOKUP($A747,Price_Reference!$A$1:$C$1758,2,FALSE)</f>
        <v>51.91</v>
      </c>
      <c r="E747">
        <f>VLOOKUP($A747,Price_Reference!$A$1:$C$1758,3,FALSE)</f>
        <v>32</v>
      </c>
      <c r="F747">
        <f>VLOOKUP($A747,Price_Reference!$A$1:$D$1758,4,FALSE)</f>
        <v>40.74</v>
      </c>
      <c r="G747">
        <f>VLOOKUP(I747,'[3]Historical Prices'!$M$141:$N$3512,2,FALSE)</f>
        <v>45</v>
      </c>
      <c r="H747">
        <f>VLOOKUP($A747,Price_Reference!$A$1:$E$1758,5,FALSE)</f>
        <v>16.2</v>
      </c>
      <c r="I747" s="2" t="str">
        <f t="shared" si="22"/>
        <v>02/19/2024</v>
      </c>
    </row>
    <row r="748" spans="1:9" x14ac:dyDescent="0.25">
      <c r="A748" s="2">
        <f t="shared" si="23"/>
        <v>45342</v>
      </c>
      <c r="B748">
        <f>VLOOKUP(I748,'[3]Historical Prices'!$E$545:$F$3512,2,FALSE)</f>
        <v>35.5</v>
      </c>
      <c r="C748">
        <f>VLOOKUP(I748,'[3]Historical Prices'!$I$186:$J$3512,2,FALSE)</f>
        <v>69.25</v>
      </c>
      <c r="D748">
        <f>VLOOKUP($A748,Price_Reference!$A$1:$C$1758,2,FALSE)</f>
        <v>52.66</v>
      </c>
      <c r="E748">
        <f>VLOOKUP($A748,Price_Reference!$A$1:$C$1758,3,FALSE)</f>
        <v>32.47</v>
      </c>
      <c r="F748">
        <f>VLOOKUP($A748,Price_Reference!$A$1:$D$1758,4,FALSE)</f>
        <v>40.54</v>
      </c>
      <c r="G748">
        <f>VLOOKUP(I748,'[3]Historical Prices'!$M$141:$N$3512,2,FALSE)</f>
        <v>45</v>
      </c>
      <c r="H748">
        <f>VLOOKUP($A748,Price_Reference!$A$1:$E$1758,5,FALSE)</f>
        <v>16.100000000000001</v>
      </c>
      <c r="I748" s="2" t="str">
        <f t="shared" si="22"/>
        <v>02/20/2024</v>
      </c>
    </row>
    <row r="749" spans="1:9" x14ac:dyDescent="0.25">
      <c r="A749" s="2">
        <f t="shared" si="23"/>
        <v>45343</v>
      </c>
      <c r="B749">
        <f>VLOOKUP(I749,'[3]Historical Prices'!$E$545:$F$3512,2,FALSE)</f>
        <v>35.75</v>
      </c>
      <c r="C749">
        <f>VLOOKUP(I749,'[3]Historical Prices'!$I$186:$J$3512,2,FALSE)</f>
        <v>69.25</v>
      </c>
      <c r="D749">
        <f>VLOOKUP($A749,Price_Reference!$A$1:$C$1758,2,FALSE)</f>
        <v>52.93</v>
      </c>
      <c r="E749">
        <f>VLOOKUP($A749,Price_Reference!$A$1:$C$1758,3,FALSE)</f>
        <v>32.619999999999997</v>
      </c>
      <c r="F749">
        <f>VLOOKUP($A749,Price_Reference!$A$1:$D$1758,4,FALSE)</f>
        <v>40.479999999999997</v>
      </c>
      <c r="G749">
        <f>VLOOKUP(I749,'[3]Historical Prices'!$M$141:$N$3512,2,FALSE)</f>
        <v>44.75</v>
      </c>
      <c r="H749">
        <f>VLOOKUP($A749,Price_Reference!$A$1:$E$1758,5,FALSE)</f>
        <v>16.13</v>
      </c>
      <c r="I749" s="2" t="str">
        <f t="shared" si="22"/>
        <v>02/21/2024</v>
      </c>
    </row>
    <row r="750" spans="1:9" x14ac:dyDescent="0.25">
      <c r="A750" s="2">
        <f t="shared" si="23"/>
        <v>45344</v>
      </c>
      <c r="B750">
        <f>VLOOKUP(I750,'[3]Historical Prices'!$E$545:$F$3512,2,FALSE)</f>
        <v>36</v>
      </c>
      <c r="C750">
        <f>VLOOKUP(I750,'[3]Historical Prices'!$I$186:$J$3512,2,FALSE)</f>
        <v>70</v>
      </c>
      <c r="D750">
        <f>VLOOKUP($A750,Price_Reference!$A$1:$C$1758,2,FALSE)</f>
        <v>51.17</v>
      </c>
      <c r="E750">
        <f>VLOOKUP($A750,Price_Reference!$A$1:$C$1758,3,FALSE)</f>
        <v>32.39</v>
      </c>
      <c r="F750">
        <f>VLOOKUP($A750,Price_Reference!$A$1:$D$1758,4,FALSE)</f>
        <v>41.13</v>
      </c>
      <c r="G750">
        <f>VLOOKUP(I750,'[3]Historical Prices'!$M$141:$N$3512,2,FALSE)</f>
        <v>44.25</v>
      </c>
      <c r="H750">
        <f>VLOOKUP($A750,Price_Reference!$A$1:$E$1758,5,FALSE)</f>
        <v>16.25</v>
      </c>
      <c r="I750" s="2" t="str">
        <f t="shared" si="22"/>
        <v>02/22/2024</v>
      </c>
    </row>
    <row r="751" spans="1:9" x14ac:dyDescent="0.25">
      <c r="A751" s="2">
        <f t="shared" si="23"/>
        <v>45345</v>
      </c>
      <c r="B751">
        <f>VLOOKUP(I751,'[3]Historical Prices'!$E$545:$F$3512,2,FALSE)</f>
        <v>36</v>
      </c>
      <c r="C751">
        <f>VLOOKUP(I751,'[3]Historical Prices'!$I$186:$J$3512,2,FALSE)</f>
        <v>67</v>
      </c>
      <c r="D751">
        <f>VLOOKUP($A751,Price_Reference!$A$1:$C$1758,2,FALSE)</f>
        <v>50.63</v>
      </c>
      <c r="E751">
        <f>VLOOKUP($A751,Price_Reference!$A$1:$C$1758,3,FALSE)</f>
        <v>33.6</v>
      </c>
      <c r="F751">
        <f>VLOOKUP($A751,Price_Reference!$A$1:$D$1758,4,FALSE)</f>
        <v>40.98</v>
      </c>
      <c r="G751">
        <f>VLOOKUP(I751,'[3]Historical Prices'!$M$141:$N$3512,2,FALSE)</f>
        <v>43.75</v>
      </c>
      <c r="H751">
        <f>VLOOKUP($A751,Price_Reference!$A$1:$E$1758,5,FALSE)</f>
        <v>16.23</v>
      </c>
      <c r="I751" s="2" t="str">
        <f t="shared" si="22"/>
        <v>02/23/2024</v>
      </c>
    </row>
    <row r="752" spans="1:9" x14ac:dyDescent="0.25">
      <c r="A752" s="2">
        <f t="shared" si="23"/>
        <v>45348</v>
      </c>
      <c r="B752">
        <f>VLOOKUP(I752,'[3]Historical Prices'!$E$545:$F$3512,2,FALSE)</f>
        <v>36.1</v>
      </c>
      <c r="C752">
        <f>VLOOKUP(I752,'[3]Historical Prices'!$I$186:$J$3512,2,FALSE)</f>
        <v>67.5</v>
      </c>
      <c r="D752">
        <f>VLOOKUP($A752,Price_Reference!$A$1:$C$1758,2,FALSE)</f>
        <v>52.33</v>
      </c>
      <c r="E752">
        <f>VLOOKUP($A752,Price_Reference!$A$1:$C$1758,3,FALSE)</f>
        <v>33.53</v>
      </c>
      <c r="F752">
        <f>VLOOKUP($A752,Price_Reference!$A$1:$D$1758,4,FALSE)</f>
        <v>40.44</v>
      </c>
      <c r="G752">
        <f>VLOOKUP(I752,'[3]Historical Prices'!$M$141:$N$3512,2,FALSE)</f>
        <v>43.75</v>
      </c>
      <c r="H752">
        <f>VLOOKUP($A752,Price_Reference!$A$1:$E$1758,5,FALSE)</f>
        <v>16.2</v>
      </c>
      <c r="I752" s="2" t="str">
        <f t="shared" si="22"/>
        <v>02/26/2024</v>
      </c>
    </row>
    <row r="753" spans="1:9" x14ac:dyDescent="0.25">
      <c r="A753" s="2">
        <f t="shared" si="23"/>
        <v>45349</v>
      </c>
      <c r="B753">
        <f>VLOOKUP(I753,'[3]Historical Prices'!$E$545:$F$3512,2,FALSE)</f>
        <v>36.1</v>
      </c>
      <c r="C753">
        <f>VLOOKUP(I753,'[3]Historical Prices'!$I$186:$J$3512,2,FALSE)</f>
        <v>67.5</v>
      </c>
      <c r="D753">
        <f>VLOOKUP($A753,Price_Reference!$A$1:$C$1758,2,FALSE)</f>
        <v>54.01</v>
      </c>
      <c r="E753">
        <f>VLOOKUP($A753,Price_Reference!$A$1:$C$1758,3,FALSE)</f>
        <v>34.08</v>
      </c>
      <c r="F753">
        <f>VLOOKUP($A753,Price_Reference!$A$1:$D$1758,4,FALSE)</f>
        <v>39.9</v>
      </c>
      <c r="G753">
        <f>VLOOKUP(I753,'[3]Historical Prices'!$M$141:$N$3512,2,FALSE)</f>
        <v>44.75</v>
      </c>
      <c r="H753">
        <f>VLOOKUP($A753,Price_Reference!$A$1:$E$1758,5,FALSE)</f>
        <v>16.239999999999998</v>
      </c>
      <c r="I753" s="2" t="str">
        <f t="shared" si="22"/>
        <v>02/27/2024</v>
      </c>
    </row>
    <row r="754" spans="1:9" x14ac:dyDescent="0.25">
      <c r="A754" s="2">
        <f t="shared" si="23"/>
        <v>45350</v>
      </c>
      <c r="B754">
        <f>VLOOKUP(I754,'[3]Historical Prices'!$E$545:$F$3512,2,FALSE)</f>
        <v>36</v>
      </c>
      <c r="C754">
        <f>VLOOKUP(I754,'[3]Historical Prices'!$I$186:$J$3512,2,FALSE)</f>
        <v>67.150000000000006</v>
      </c>
      <c r="D754">
        <f>VLOOKUP($A754,Price_Reference!$A$1:$C$1758,2,FALSE)</f>
        <v>56.07</v>
      </c>
      <c r="E754">
        <f>VLOOKUP($A754,Price_Reference!$A$1:$C$1758,3,FALSE)</f>
        <v>35.44</v>
      </c>
      <c r="F754">
        <f>VLOOKUP($A754,Price_Reference!$A$1:$D$1758,4,FALSE)</f>
        <v>40.24</v>
      </c>
      <c r="G754">
        <f>VLOOKUP(I754,'[3]Historical Prices'!$M$141:$N$3512,2,FALSE)</f>
        <v>44.75</v>
      </c>
      <c r="H754">
        <f>VLOOKUP($A754,Price_Reference!$A$1:$E$1758,5,FALSE)</f>
        <v>16.22</v>
      </c>
      <c r="I754" s="2" t="str">
        <f t="shared" si="22"/>
        <v>02/28/2024</v>
      </c>
    </row>
    <row r="755" spans="1:9" x14ac:dyDescent="0.25">
      <c r="A755" s="2">
        <f t="shared" si="23"/>
        <v>45351</v>
      </c>
      <c r="B755">
        <f>VLOOKUP(I755,'[3]Historical Prices'!$E$545:$F$3512,2,FALSE)</f>
        <v>36</v>
      </c>
      <c r="C755">
        <f>VLOOKUP(I755,'[3]Historical Prices'!$I$186:$J$3512,2,FALSE)</f>
        <v>67.150000000000006</v>
      </c>
      <c r="D755">
        <f>VLOOKUP($A755,Price_Reference!$A$1:$C$1758,2,FALSE)</f>
        <v>54.27</v>
      </c>
      <c r="E755">
        <f>VLOOKUP($A755,Price_Reference!$A$1:$C$1758,3,FALSE)</f>
        <v>33.82</v>
      </c>
      <c r="F755">
        <f>VLOOKUP($A755,Price_Reference!$A$1:$D$1758,4,FALSE)</f>
        <v>40.56</v>
      </c>
      <c r="G755">
        <f>VLOOKUP(I755,'[3]Historical Prices'!$M$141:$N$3512,2,FALSE)</f>
        <v>44.25</v>
      </c>
      <c r="H755">
        <f>VLOOKUP($A755,Price_Reference!$A$1:$E$1758,5,FALSE)</f>
        <v>16.21</v>
      </c>
      <c r="I755" s="2" t="str">
        <f t="shared" si="22"/>
        <v>02/29/2024</v>
      </c>
    </row>
    <row r="756" spans="1:9" x14ac:dyDescent="0.25">
      <c r="A756" s="2">
        <f t="shared" si="23"/>
        <v>45352</v>
      </c>
      <c r="B756">
        <f>VLOOKUP(I756,'[3]Historical Prices'!$E$545:$F$3512,2,FALSE)</f>
        <v>36.1</v>
      </c>
      <c r="C756">
        <f>VLOOKUP(I756,'[3]Historical Prices'!$I$186:$J$3512,2,FALSE)</f>
        <v>66.5</v>
      </c>
      <c r="D756">
        <f>VLOOKUP($A756,Price_Reference!$A$1:$C$1758,2,FALSE)</f>
        <v>54.64</v>
      </c>
      <c r="E756">
        <f>VLOOKUP($A756,Price_Reference!$A$1:$C$1758,3,FALSE)</f>
        <v>33.549999999999997</v>
      </c>
      <c r="F756">
        <f>VLOOKUP($A756,Price_Reference!$A$1:$D$1758,4,FALSE)</f>
        <v>40.78</v>
      </c>
      <c r="G756">
        <f>VLOOKUP(I756,'[3]Historical Prices'!$M$141:$N$3512,2,FALSE)</f>
        <v>44.5</v>
      </c>
      <c r="H756">
        <f>VLOOKUP($A756,Price_Reference!$A$1:$E$1758,5,FALSE)</f>
        <v>16.239999999999998</v>
      </c>
      <c r="I756" s="2" t="str">
        <f t="shared" si="22"/>
        <v>03/01/2024</v>
      </c>
    </row>
    <row r="757" spans="1:9" x14ac:dyDescent="0.25">
      <c r="A757" s="2">
        <f t="shared" si="23"/>
        <v>45355</v>
      </c>
      <c r="B757">
        <f>VLOOKUP(I757,'[3]Historical Prices'!$E$545:$F$3512,2,FALSE)</f>
        <v>35.25</v>
      </c>
      <c r="C757">
        <f>VLOOKUP(I757,'[3]Historical Prices'!$I$186:$J$3512,2,FALSE)</f>
        <v>66.05</v>
      </c>
      <c r="D757">
        <f>VLOOKUP($A757,Price_Reference!$A$1:$C$1758,2,FALSE)</f>
        <v>55.28</v>
      </c>
      <c r="E757">
        <f>VLOOKUP($A757,Price_Reference!$A$1:$C$1758,3,FALSE)</f>
        <v>33.08</v>
      </c>
      <c r="F757">
        <f>VLOOKUP($A757,Price_Reference!$A$1:$D$1758,4,FALSE)</f>
        <v>40.450000000000003</v>
      </c>
      <c r="G757">
        <f>VLOOKUP(I757,'[3]Historical Prices'!$M$141:$N$3512,2,FALSE)</f>
        <v>44.25</v>
      </c>
      <c r="H757">
        <f>VLOOKUP($A757,Price_Reference!$A$1:$E$1758,5,FALSE)</f>
        <v>16.190000000000001</v>
      </c>
      <c r="I757" s="2" t="str">
        <f t="shared" si="22"/>
        <v>03/04/2024</v>
      </c>
    </row>
    <row r="758" spans="1:9" x14ac:dyDescent="0.25">
      <c r="A758" s="2">
        <f t="shared" si="23"/>
        <v>45356</v>
      </c>
      <c r="B758">
        <f>VLOOKUP(I758,'[3]Historical Prices'!$E$545:$F$3512,2,FALSE)</f>
        <v>35.25</v>
      </c>
      <c r="C758">
        <f>VLOOKUP(I758,'[3]Historical Prices'!$I$186:$J$3512,2,FALSE)</f>
        <v>67.25</v>
      </c>
      <c r="D758">
        <f>VLOOKUP($A758,Price_Reference!$A$1:$C$1758,2,FALSE)</f>
        <v>58.71</v>
      </c>
      <c r="E758">
        <f>VLOOKUP($A758,Price_Reference!$A$1:$C$1758,3,FALSE)</f>
        <v>34.79</v>
      </c>
      <c r="F758">
        <f>VLOOKUP($A758,Price_Reference!$A$1:$D$1758,4,FALSE)</f>
        <v>40.4</v>
      </c>
      <c r="G758">
        <f>VLOOKUP(I758,'[3]Historical Prices'!$M$141:$N$3512,2,FALSE)</f>
        <v>44.15</v>
      </c>
      <c r="H758">
        <f>VLOOKUP($A758,Price_Reference!$A$1:$E$1758,5,FALSE)</f>
        <v>16.100000000000001</v>
      </c>
      <c r="I758" s="2" t="str">
        <f t="shared" si="22"/>
        <v>03/05/2024</v>
      </c>
    </row>
    <row r="759" spans="1:9" x14ac:dyDescent="0.25">
      <c r="A759" s="2">
        <f t="shared" si="23"/>
        <v>45357</v>
      </c>
      <c r="B759">
        <f>VLOOKUP(I759,'[3]Historical Prices'!$E$545:$F$3512,2,FALSE)</f>
        <v>35.75</v>
      </c>
      <c r="C759">
        <f>VLOOKUP(I759,'[3]Historical Prices'!$I$186:$J$3512,2,FALSE)</f>
        <v>68.7</v>
      </c>
      <c r="D759">
        <f>VLOOKUP($A759,Price_Reference!$A$1:$C$1758,2,FALSE)</f>
        <v>57.42</v>
      </c>
      <c r="E759">
        <f>VLOOKUP($A759,Price_Reference!$A$1:$C$1758,3,FALSE)</f>
        <v>34.6</v>
      </c>
      <c r="F759">
        <f>VLOOKUP($A759,Price_Reference!$A$1:$D$1758,4,FALSE)</f>
        <v>39.96</v>
      </c>
      <c r="G759">
        <f>VLOOKUP(I759,'[3]Historical Prices'!$M$141:$N$3512,2,FALSE)</f>
        <v>44.25</v>
      </c>
      <c r="H759">
        <f>VLOOKUP($A759,Price_Reference!$A$1:$E$1758,5,FALSE)</f>
        <v>16</v>
      </c>
      <c r="I759" s="2" t="str">
        <f t="shared" si="22"/>
        <v>03/06/2024</v>
      </c>
    </row>
    <row r="760" spans="1:9" x14ac:dyDescent="0.25">
      <c r="A760" s="2">
        <f t="shared" si="23"/>
        <v>45358</v>
      </c>
      <c r="B760">
        <f>VLOOKUP(I760,'[3]Historical Prices'!$E$545:$F$3512,2,FALSE)</f>
        <v>35.75</v>
      </c>
      <c r="C760">
        <f>VLOOKUP(I760,'[3]Historical Prices'!$I$186:$J$3512,2,FALSE)</f>
        <v>69</v>
      </c>
      <c r="D760">
        <f>VLOOKUP($A760,Price_Reference!$A$1:$C$1758,2,FALSE)</f>
        <v>57.32</v>
      </c>
      <c r="E760">
        <f>VLOOKUP($A760,Price_Reference!$A$1:$C$1758,3,FALSE)</f>
        <v>33.979999999999997</v>
      </c>
      <c r="F760">
        <f>VLOOKUP($A760,Price_Reference!$A$1:$D$1758,4,FALSE)</f>
        <v>39.950000000000003</v>
      </c>
      <c r="G760">
        <f>VLOOKUP(I760,'[3]Historical Prices'!$M$141:$N$3512,2,FALSE)</f>
        <v>44.25</v>
      </c>
      <c r="H760">
        <f>VLOOKUP($A760,Price_Reference!$A$1:$E$1758,5,FALSE)</f>
        <v>16.07</v>
      </c>
      <c r="I760" s="2" t="str">
        <f t="shared" si="22"/>
        <v>03/07/2024</v>
      </c>
    </row>
    <row r="761" spans="1:9" x14ac:dyDescent="0.25">
      <c r="A761" s="2">
        <f t="shared" si="23"/>
        <v>45359</v>
      </c>
      <c r="B761">
        <f>VLOOKUP(I761,'[3]Historical Prices'!$E$545:$F$3512,2,FALSE)</f>
        <v>35.75</v>
      </c>
      <c r="C761">
        <f>VLOOKUP(I761,'[3]Historical Prices'!$I$186:$J$3512,2,FALSE)</f>
        <v>69.5</v>
      </c>
      <c r="D761">
        <f>VLOOKUP($A761,Price_Reference!$A$1:$C$1758,2,FALSE)</f>
        <v>56.58</v>
      </c>
      <c r="E761">
        <f>VLOOKUP($A761,Price_Reference!$A$1:$C$1758,3,FALSE)</f>
        <v>33.82</v>
      </c>
      <c r="F761">
        <f>VLOOKUP($A761,Price_Reference!$A$1:$D$1758,4,FALSE)</f>
        <v>39.67</v>
      </c>
      <c r="G761">
        <f>VLOOKUP(I761,'[3]Historical Prices'!$M$141:$N$3512,2,FALSE)</f>
        <v>43.75</v>
      </c>
      <c r="H761">
        <f>VLOOKUP($A761,Price_Reference!$A$1:$E$1758,5,FALSE)</f>
        <v>16.09</v>
      </c>
      <c r="I761" s="2" t="str">
        <f t="shared" si="22"/>
        <v>03/08/2024</v>
      </c>
    </row>
    <row r="762" spans="1:9" x14ac:dyDescent="0.25">
      <c r="A762" s="2">
        <f t="shared" si="23"/>
        <v>45362</v>
      </c>
      <c r="B762">
        <f>VLOOKUP(I762,'[3]Historical Prices'!$E$545:$F$3512,2,FALSE)</f>
        <v>35.75</v>
      </c>
      <c r="C762">
        <f>VLOOKUP(I762,'[3]Historical Prices'!$I$186:$J$3512,2,FALSE)</f>
        <v>68.400000000000006</v>
      </c>
      <c r="D762">
        <f>VLOOKUP($A762,Price_Reference!$A$1:$C$1758,2,FALSE)</f>
        <v>54.45</v>
      </c>
      <c r="E762">
        <f>VLOOKUP($A762,Price_Reference!$A$1:$C$1758,3,FALSE)</f>
        <v>33.4</v>
      </c>
      <c r="F762">
        <f>VLOOKUP($A762,Price_Reference!$A$1:$D$1758,4,FALSE)</f>
        <v>39.35</v>
      </c>
      <c r="G762">
        <f>VLOOKUP(I762,'[3]Historical Prices'!$M$141:$N$3512,2,FALSE)</f>
        <v>44</v>
      </c>
      <c r="H762">
        <f>VLOOKUP($A762,Price_Reference!$A$1:$E$1758,5,FALSE)</f>
        <v>15.99</v>
      </c>
      <c r="I762" s="2" t="str">
        <f t="shared" si="22"/>
        <v>03/11/2024</v>
      </c>
    </row>
    <row r="763" spans="1:9" x14ac:dyDescent="0.25">
      <c r="A763" s="2">
        <f t="shared" si="23"/>
        <v>45363</v>
      </c>
      <c r="B763">
        <f>VLOOKUP(I763,'[3]Historical Prices'!$E$545:$F$3512,2,FALSE)</f>
        <v>35.75</v>
      </c>
      <c r="C763">
        <f>VLOOKUP(I763,'[3]Historical Prices'!$I$186:$J$3512,2,FALSE)</f>
        <v>68</v>
      </c>
      <c r="D763">
        <f>VLOOKUP($A763,Price_Reference!$A$1:$C$1758,2,FALSE)</f>
        <v>54.78</v>
      </c>
      <c r="E763">
        <f>VLOOKUP($A763,Price_Reference!$A$1:$C$1758,3,FALSE)</f>
        <v>34.93</v>
      </c>
      <c r="F763">
        <f>VLOOKUP($A763,Price_Reference!$A$1:$D$1758,4,FALSE)</f>
        <v>39.01</v>
      </c>
      <c r="G763">
        <f>VLOOKUP(I763,'[3]Historical Prices'!$M$141:$N$3512,2,FALSE)</f>
        <v>44</v>
      </c>
      <c r="H763">
        <f>VLOOKUP($A763,Price_Reference!$A$1:$E$1758,5,FALSE)</f>
        <v>15.99</v>
      </c>
      <c r="I763" s="2" t="str">
        <f t="shared" si="22"/>
        <v>03/12/2024</v>
      </c>
    </row>
    <row r="764" spans="1:9" x14ac:dyDescent="0.25">
      <c r="A764" s="2">
        <f t="shared" si="23"/>
        <v>45364</v>
      </c>
      <c r="B764">
        <f>VLOOKUP(I764,'[3]Historical Prices'!$E$545:$F$3512,2,FALSE)</f>
        <v>35.75</v>
      </c>
      <c r="C764">
        <f>VLOOKUP(I764,'[3]Historical Prices'!$I$186:$J$3512,2,FALSE)</f>
        <v>66</v>
      </c>
      <c r="D764">
        <f>VLOOKUP($A764,Price_Reference!$A$1:$C$1758,2,FALSE)</f>
        <v>54.31</v>
      </c>
      <c r="E764">
        <f>VLOOKUP($A764,Price_Reference!$A$1:$C$1758,3,FALSE)</f>
        <v>35.06</v>
      </c>
      <c r="F764">
        <f>VLOOKUP($A764,Price_Reference!$A$1:$D$1758,4,FALSE)</f>
        <v>35.99</v>
      </c>
      <c r="G764">
        <f>VLOOKUP(I764,'[3]Historical Prices'!$M$141:$N$3512,2,FALSE)</f>
        <v>44</v>
      </c>
      <c r="H764">
        <f>VLOOKUP($A764,Price_Reference!$A$1:$E$1758,5,FALSE)</f>
        <v>15.89</v>
      </c>
      <c r="I764" s="2" t="str">
        <f t="shared" si="22"/>
        <v>03/13/2024</v>
      </c>
    </row>
    <row r="765" spans="1:9" x14ac:dyDescent="0.25">
      <c r="A765" s="2">
        <f t="shared" si="23"/>
        <v>45365</v>
      </c>
      <c r="B765">
        <f>VLOOKUP(I765,'[3]Historical Prices'!$E$545:$F$3512,2,FALSE)</f>
        <v>35.75</v>
      </c>
      <c r="C765">
        <f>VLOOKUP(I765,'[3]Historical Prices'!$I$186:$J$3512,2,FALSE)</f>
        <v>65</v>
      </c>
      <c r="D765">
        <f>VLOOKUP($A765,Price_Reference!$A$1:$C$1758,2,FALSE)</f>
        <v>56.67</v>
      </c>
      <c r="E765">
        <f>VLOOKUP($A765,Price_Reference!$A$1:$C$1758,3,FALSE)</f>
        <v>36.19</v>
      </c>
      <c r="F765">
        <f>VLOOKUP($A765,Price_Reference!$A$1:$D$1758,4,FALSE)</f>
        <v>37.35</v>
      </c>
      <c r="G765">
        <f>VLOOKUP(I765,'[3]Historical Prices'!$M$141:$N$3512,2,FALSE)</f>
        <v>44</v>
      </c>
      <c r="H765">
        <f>VLOOKUP($A765,Price_Reference!$A$1:$E$1758,5,FALSE)</f>
        <v>15.7</v>
      </c>
      <c r="I765" s="2" t="str">
        <f t="shared" si="22"/>
        <v>03/14/2024</v>
      </c>
    </row>
    <row r="766" spans="1:9" x14ac:dyDescent="0.25">
      <c r="A766" s="2">
        <f t="shared" si="23"/>
        <v>45366</v>
      </c>
      <c r="B766">
        <f>VLOOKUP(I766,'[3]Historical Prices'!$E$545:$F$3512,2,FALSE)</f>
        <v>35.75</v>
      </c>
      <c r="C766">
        <f>VLOOKUP(I766,'[3]Historical Prices'!$I$186:$J$3512,2,FALSE)</f>
        <v>64.5</v>
      </c>
      <c r="D766">
        <f>VLOOKUP($A766,Price_Reference!$A$1:$C$1758,2,FALSE)</f>
        <v>57.57</v>
      </c>
      <c r="E766">
        <f>VLOOKUP($A766,Price_Reference!$A$1:$C$1758,3,FALSE)</f>
        <v>35.950000000000003</v>
      </c>
      <c r="F766">
        <f>VLOOKUP($A766,Price_Reference!$A$1:$D$1758,4,FALSE)</f>
        <v>38.020000000000003</v>
      </c>
      <c r="G766">
        <f>VLOOKUP(I766,'[3]Historical Prices'!$M$141:$N$3512,2,FALSE)</f>
        <v>44.55</v>
      </c>
      <c r="H766">
        <f>VLOOKUP($A766,Price_Reference!$A$1:$E$1758,5,FALSE)</f>
        <v>17</v>
      </c>
      <c r="I766" s="2" t="str">
        <f t="shared" si="22"/>
        <v>03/15/2024</v>
      </c>
    </row>
    <row r="767" spans="1:9" x14ac:dyDescent="0.25">
      <c r="A767" s="2">
        <f t="shared" si="23"/>
        <v>45369</v>
      </c>
      <c r="B767">
        <f>VLOOKUP(I767,'[3]Historical Prices'!$E$545:$F$3512,2,FALSE)</f>
        <v>36.25</v>
      </c>
      <c r="C767">
        <f>VLOOKUP(I767,'[3]Historical Prices'!$I$186:$J$3512,2,FALSE)</f>
        <v>65.2</v>
      </c>
      <c r="D767">
        <f>VLOOKUP($A767,Price_Reference!$A$1:$C$1758,2,FALSE)</f>
        <v>59.56</v>
      </c>
      <c r="E767">
        <f>VLOOKUP($A767,Price_Reference!$A$1:$C$1758,3,FALSE)</f>
        <v>36.369999999999997</v>
      </c>
      <c r="F767">
        <f>VLOOKUP($A767,Price_Reference!$A$1:$D$1758,4,FALSE)</f>
        <v>37.86</v>
      </c>
      <c r="G767">
        <f>VLOOKUP(I767,'[3]Historical Prices'!$M$141:$N$3512,2,FALSE)</f>
        <v>44.55</v>
      </c>
      <c r="H767">
        <f>VLOOKUP($A767,Price_Reference!$A$1:$E$1758,5,FALSE)</f>
        <v>17.260000000000002</v>
      </c>
      <c r="I767" s="2" t="str">
        <f t="shared" si="22"/>
        <v>03/18/2024</v>
      </c>
    </row>
    <row r="768" spans="1:9" x14ac:dyDescent="0.25">
      <c r="A768" s="2">
        <f t="shared" si="23"/>
        <v>45370</v>
      </c>
      <c r="B768">
        <f>VLOOKUP(I768,'[3]Historical Prices'!$E$545:$F$3512,2,FALSE)</f>
        <v>36.25</v>
      </c>
      <c r="C768">
        <f>VLOOKUP(I768,'[3]Historical Prices'!$I$186:$J$3512,2,FALSE)</f>
        <v>65.400000000000006</v>
      </c>
      <c r="D768">
        <f>VLOOKUP($A768,Price_Reference!$A$1:$C$1758,2,FALSE)</f>
        <v>59.66</v>
      </c>
      <c r="E768">
        <f>VLOOKUP($A768,Price_Reference!$A$1:$C$1758,3,FALSE)</f>
        <v>35.729999999999997</v>
      </c>
      <c r="F768">
        <f>VLOOKUP($A768,Price_Reference!$A$1:$D$1758,4,FALSE)</f>
        <v>38.159999999999997</v>
      </c>
      <c r="G768">
        <f>VLOOKUP(I768,'[3]Historical Prices'!$M$141:$N$3512,2,FALSE)</f>
        <v>44.6</v>
      </c>
      <c r="H768">
        <f>VLOOKUP($A768,Price_Reference!$A$1:$E$1758,5,FALSE)</f>
        <v>18.5</v>
      </c>
      <c r="I768" s="2" t="str">
        <f t="shared" si="22"/>
        <v>03/19/2024</v>
      </c>
    </row>
    <row r="769" spans="1:9" x14ac:dyDescent="0.25">
      <c r="A769" s="2">
        <f t="shared" si="23"/>
        <v>45371</v>
      </c>
      <c r="B769">
        <f>VLOOKUP(I769,'[3]Historical Prices'!$E$545:$F$3512,2,FALSE)</f>
        <v>36.25</v>
      </c>
      <c r="C769">
        <f>VLOOKUP(I769,'[3]Historical Prices'!$I$186:$J$3512,2,FALSE)</f>
        <v>51</v>
      </c>
      <c r="D769">
        <f>VLOOKUP($A769,Price_Reference!$A$1:$C$1758,2,FALSE)</f>
        <v>59.45</v>
      </c>
      <c r="E769">
        <f>VLOOKUP($A769,Price_Reference!$A$1:$C$1758,3,FALSE)</f>
        <v>36.4</v>
      </c>
      <c r="F769">
        <f>VLOOKUP($A769,Price_Reference!$A$1:$D$1758,4,FALSE)</f>
        <v>38.979999999999997</v>
      </c>
      <c r="G769">
        <f>VLOOKUP(I769,'[3]Historical Prices'!$M$141:$N$3512,2,FALSE)</f>
        <v>45</v>
      </c>
      <c r="H769">
        <f>VLOOKUP($A769,Price_Reference!$A$1:$E$1758,5,FALSE)</f>
        <v>18.87</v>
      </c>
      <c r="I769" s="2" t="str">
        <f t="shared" si="22"/>
        <v>03/20/2024</v>
      </c>
    </row>
    <row r="770" spans="1:9" x14ac:dyDescent="0.25">
      <c r="A770" s="2">
        <f t="shared" si="23"/>
        <v>45372</v>
      </c>
      <c r="B770">
        <f>VLOOKUP(I770,'[3]Historical Prices'!$E$545:$F$3512,2,FALSE)</f>
        <v>36.25</v>
      </c>
      <c r="C770">
        <f>VLOOKUP(I770,'[3]Historical Prices'!$I$186:$J$3512,2,FALSE)</f>
        <v>56.25</v>
      </c>
      <c r="D770">
        <f>VLOOKUP($A770,Price_Reference!$A$1:$C$1758,2,FALSE)</f>
        <v>57.94</v>
      </c>
      <c r="E770">
        <f>VLOOKUP($A770,Price_Reference!$A$1:$C$1758,3,FALSE)</f>
        <v>35.47</v>
      </c>
      <c r="F770">
        <f>VLOOKUP($A770,Price_Reference!$A$1:$D$1758,4,FALSE)</f>
        <v>39.68</v>
      </c>
      <c r="G770">
        <f>VLOOKUP(I770,'[3]Historical Prices'!$M$141:$N$3512,2,FALSE)</f>
        <v>45</v>
      </c>
      <c r="H770">
        <f>VLOOKUP($A770,Price_Reference!$A$1:$E$1758,5,FALSE)</f>
        <v>18.73</v>
      </c>
      <c r="I770" s="2" t="str">
        <f t="shared" si="22"/>
        <v>03/21/2024</v>
      </c>
    </row>
    <row r="771" spans="1:9" x14ac:dyDescent="0.25">
      <c r="A771" s="2">
        <f t="shared" si="23"/>
        <v>45373</v>
      </c>
      <c r="B771">
        <f>VLOOKUP(I771,'[3]Historical Prices'!$E$545:$F$3512,2,FALSE)</f>
        <v>36.25</v>
      </c>
      <c r="C771">
        <f>VLOOKUP(I771,'[3]Historical Prices'!$I$186:$J$3512,2,FALSE)</f>
        <v>54.25</v>
      </c>
      <c r="D771">
        <f>VLOOKUP($A771,Price_Reference!$A$1:$C$1758,2,FALSE)</f>
        <v>60.35</v>
      </c>
      <c r="E771">
        <f>VLOOKUP($A771,Price_Reference!$A$1:$C$1758,3,FALSE)</f>
        <v>37.53</v>
      </c>
      <c r="F771">
        <f>VLOOKUP($A771,Price_Reference!$A$1:$D$1758,4,FALSE)</f>
        <v>39.25</v>
      </c>
      <c r="G771">
        <f>VLOOKUP(I771,'[3]Historical Prices'!$M$141:$N$3512,2,FALSE)</f>
        <v>45</v>
      </c>
      <c r="H771">
        <f>VLOOKUP($A771,Price_Reference!$A$1:$E$1758,5,FALSE)</f>
        <v>18.399999999999999</v>
      </c>
      <c r="I771" s="2" t="str">
        <f t="shared" ref="I771:I792" si="24">TEXT(A771, "mm") &amp; "/" &amp; TEXT(A771, "dd") &amp; "/" &amp; TEXT(A771, "yyyy")</f>
        <v>03/22/2024</v>
      </c>
    </row>
    <row r="772" spans="1:9" x14ac:dyDescent="0.25">
      <c r="A772" s="2">
        <f t="shared" si="23"/>
        <v>45376</v>
      </c>
      <c r="B772">
        <f>VLOOKUP(I772,'[3]Historical Prices'!$E$545:$F$3512,2,FALSE)</f>
        <v>35</v>
      </c>
      <c r="C772">
        <f>VLOOKUP(I772,'[3]Historical Prices'!$I$186:$J$3512,2,FALSE)</f>
        <v>55.4</v>
      </c>
      <c r="D772">
        <f>VLOOKUP($A772,Price_Reference!$A$1:$C$1758,2,FALSE)</f>
        <v>63.74</v>
      </c>
      <c r="E772">
        <f>VLOOKUP($A772,Price_Reference!$A$1:$C$1758,3,FALSE)</f>
        <v>39.549999999999997</v>
      </c>
      <c r="F772">
        <f>VLOOKUP($A772,Price_Reference!$A$1:$D$1758,4,FALSE)</f>
        <v>38.22</v>
      </c>
      <c r="G772">
        <f>VLOOKUP(I772,'[3]Historical Prices'!$M$141:$N$3512,2,FALSE)</f>
        <v>45</v>
      </c>
      <c r="H772">
        <f>VLOOKUP($A772,Price_Reference!$A$1:$E$1758,5,FALSE)</f>
        <v>18.34</v>
      </c>
      <c r="I772" s="2" t="str">
        <f t="shared" si="24"/>
        <v>03/25/2024</v>
      </c>
    </row>
    <row r="773" spans="1:9" x14ac:dyDescent="0.25">
      <c r="A773" s="2">
        <f t="shared" si="23"/>
        <v>45377</v>
      </c>
      <c r="B773">
        <f>VLOOKUP(I773,'[3]Historical Prices'!$E$545:$F$3512,2,FALSE)</f>
        <v>33.75</v>
      </c>
      <c r="C773">
        <f>VLOOKUP(I773,'[3]Historical Prices'!$I$186:$J$3512,2,FALSE)</f>
        <v>57.5</v>
      </c>
      <c r="D773">
        <f>VLOOKUP($A773,Price_Reference!$A$1:$C$1758,2,FALSE)</f>
        <v>61.06</v>
      </c>
      <c r="E773">
        <f>VLOOKUP($A773,Price_Reference!$A$1:$C$1758,3,FALSE)</f>
        <v>38.19</v>
      </c>
      <c r="F773">
        <f>VLOOKUP($A773,Price_Reference!$A$1:$D$1758,4,FALSE)</f>
        <v>37.33</v>
      </c>
      <c r="G773">
        <f>VLOOKUP(I773,'[3]Historical Prices'!$M$141:$N$3512,2,FALSE)</f>
        <v>45.75</v>
      </c>
      <c r="H773">
        <f>VLOOKUP($A773,Price_Reference!$A$1:$E$1758,5,FALSE)</f>
        <v>19.12</v>
      </c>
      <c r="I773" s="2" t="str">
        <f t="shared" si="24"/>
        <v>03/26/2024</v>
      </c>
    </row>
    <row r="774" spans="1:9" x14ac:dyDescent="0.25">
      <c r="A774" s="2">
        <f t="shared" si="23"/>
        <v>45378</v>
      </c>
      <c r="B774">
        <f>VLOOKUP(I774,'[3]Historical Prices'!$E$545:$F$3512,2,FALSE)</f>
        <v>33</v>
      </c>
      <c r="C774">
        <f>VLOOKUP(I774,'[3]Historical Prices'!$I$186:$J$3512,2,FALSE)</f>
        <v>58</v>
      </c>
      <c r="D774">
        <f>VLOOKUP($A774,Price_Reference!$A$1:$C$1758,2,FALSE)</f>
        <v>61.21</v>
      </c>
      <c r="E774">
        <f>VLOOKUP($A774,Price_Reference!$A$1:$C$1758,3,FALSE)</f>
        <v>37.71</v>
      </c>
      <c r="F774">
        <f>VLOOKUP($A774,Price_Reference!$A$1:$D$1758,4,FALSE)</f>
        <v>37.67</v>
      </c>
      <c r="G774">
        <f>VLOOKUP(I774,'[3]Historical Prices'!$M$141:$N$3512,2,FALSE)</f>
        <v>45.75</v>
      </c>
      <c r="H774">
        <f>VLOOKUP($A774,Price_Reference!$A$1:$E$1758,5,FALSE)</f>
        <v>19.32</v>
      </c>
      <c r="I774" s="2" t="str">
        <f t="shared" si="24"/>
        <v>03/27/2024</v>
      </c>
    </row>
    <row r="775" spans="1:9" x14ac:dyDescent="0.25">
      <c r="A775" s="2">
        <f t="shared" si="23"/>
        <v>45379</v>
      </c>
      <c r="B775">
        <f>VLOOKUP(I775,'[3]Historical Prices'!$E$545:$F$3512,2,FALSE)</f>
        <v>33.75</v>
      </c>
      <c r="C775">
        <f>VLOOKUP(I775,'[3]Historical Prices'!$I$186:$J$3512,2,FALSE)</f>
        <v>58.35</v>
      </c>
      <c r="D775">
        <f>VLOOKUP($A775,Price_Reference!$A$1:$C$1758,2,FALSE)</f>
        <v>60.58</v>
      </c>
      <c r="E775">
        <f>VLOOKUP($A775,Price_Reference!$A$1:$C$1758,3,FALSE)</f>
        <v>37.4</v>
      </c>
      <c r="F775">
        <f>VLOOKUP($A775,Price_Reference!$A$1:$D$1758,4,FALSE)</f>
        <v>38.25</v>
      </c>
      <c r="G775">
        <f>VLOOKUP(I775,'[3]Historical Prices'!$M$141:$N$3512,2,FALSE)</f>
        <v>45.75</v>
      </c>
      <c r="H775">
        <f>VLOOKUP($A775,Price_Reference!$A$1:$E$1758,5,FALSE)</f>
        <v>19.75</v>
      </c>
      <c r="I775" s="2" t="str">
        <f t="shared" si="24"/>
        <v>03/28/2024</v>
      </c>
    </row>
    <row r="776" spans="1:9" x14ac:dyDescent="0.25">
      <c r="A776" s="2">
        <f t="shared" ref="A776:A840" si="25">A771+7</f>
        <v>45380</v>
      </c>
      <c r="B776">
        <f>VLOOKUP(I776,'[3]Historical Prices'!$E$545:$F$3512,2,FALSE)</f>
        <v>33.75</v>
      </c>
      <c r="C776">
        <f>VLOOKUP(I776,'[3]Historical Prices'!$I$186:$J$3512,2,FALSE)</f>
        <v>59</v>
      </c>
      <c r="D776" t="e">
        <f>VLOOKUP($A776,Price_Reference!$A$1:$C$1758,2,FALSE)</f>
        <v>#N/A</v>
      </c>
      <c r="E776" t="e">
        <f>VLOOKUP($A776,Price_Reference!$A$1:$C$1758,3,FALSE)</f>
        <v>#N/A</v>
      </c>
      <c r="F776" t="e">
        <f>VLOOKUP($A776,Price_Reference!$A$1:$D$1758,4,FALSE)</f>
        <v>#N/A</v>
      </c>
      <c r="G776">
        <f>VLOOKUP(I776,'[3]Historical Prices'!$M$141:$N$3512,2,FALSE)</f>
        <v>45.75</v>
      </c>
      <c r="H776" t="e">
        <f>VLOOKUP($A776,Price_Reference!$A$1:$E$1758,5,FALSE)</f>
        <v>#N/A</v>
      </c>
      <c r="I776" s="2" t="str">
        <f t="shared" si="24"/>
        <v>03/29/2024</v>
      </c>
    </row>
    <row r="777" spans="1:9" x14ac:dyDescent="0.25">
      <c r="A777" s="2">
        <f t="shared" si="25"/>
        <v>45383</v>
      </c>
      <c r="B777">
        <f>VLOOKUP(I777,'[3]Historical Prices'!$E$545:$F$3512,2,FALSE)</f>
        <v>33.75</v>
      </c>
      <c r="C777">
        <f>VLOOKUP(I777,'[3]Historical Prices'!$I$186:$J$3512,2,FALSE)</f>
        <v>59</v>
      </c>
      <c r="D777" t="e">
        <f>VLOOKUP($A777,Price_Reference!$A$1:$C$1758,2,FALSE)</f>
        <v>#N/A</v>
      </c>
      <c r="E777" t="e">
        <f>VLOOKUP($A777,Price_Reference!$A$1:$C$1758,3,FALSE)</f>
        <v>#N/A</v>
      </c>
      <c r="F777">
        <f>VLOOKUP($A777,Price_Reference!$A$1:$D$1758,4,FALSE)</f>
        <v>38.6</v>
      </c>
      <c r="G777">
        <f>VLOOKUP(I777,'[3]Historical Prices'!$M$141:$N$3512,2,FALSE)</f>
        <v>45.75</v>
      </c>
      <c r="H777">
        <f>VLOOKUP($A777,Price_Reference!$A$1:$E$1758,5,FALSE)</f>
        <v>19.7</v>
      </c>
      <c r="I777" s="2" t="str">
        <f t="shared" si="24"/>
        <v>04/01/2024</v>
      </c>
    </row>
    <row r="778" spans="1:9" x14ac:dyDescent="0.25">
      <c r="A778" s="2">
        <f t="shared" si="25"/>
        <v>45384</v>
      </c>
      <c r="B778">
        <f>VLOOKUP(I778,'[3]Historical Prices'!$E$545:$F$3512,2,FALSE)</f>
        <v>33.75</v>
      </c>
      <c r="C778">
        <f>VLOOKUP(I778,'[3]Historical Prices'!$I$186:$J$3512,2,FALSE)</f>
        <v>59</v>
      </c>
      <c r="D778">
        <f>VLOOKUP($A778,Price_Reference!$A$1:$C$1758,2,FALSE)</f>
        <v>57.53</v>
      </c>
      <c r="E778">
        <f>VLOOKUP($A778,Price_Reference!$A$1:$C$1758,3,FALSE)</f>
        <v>34.93</v>
      </c>
      <c r="F778">
        <f>VLOOKUP($A778,Price_Reference!$A$1:$D$1758,4,FALSE)</f>
        <v>38.61</v>
      </c>
      <c r="G778">
        <f>VLOOKUP(I778,'[3]Historical Prices'!$M$141:$N$3512,2,FALSE)</f>
        <v>47</v>
      </c>
      <c r="H778">
        <f>VLOOKUP($A778,Price_Reference!$A$1:$E$1758,5,FALSE)</f>
        <v>19.23</v>
      </c>
      <c r="I778" s="2" t="str">
        <f t="shared" si="24"/>
        <v>04/02/2024</v>
      </c>
    </row>
    <row r="779" spans="1:9" x14ac:dyDescent="0.25">
      <c r="A779" s="2">
        <f t="shared" si="25"/>
        <v>45385</v>
      </c>
      <c r="B779">
        <f>VLOOKUP(I779,'[3]Historical Prices'!$E$545:$F$3512,2,FALSE)</f>
        <v>33.75</v>
      </c>
      <c r="C779">
        <f>VLOOKUP(I779,'[3]Historical Prices'!$I$186:$J$3512,2,FALSE)</f>
        <v>59.3</v>
      </c>
      <c r="D779">
        <f>VLOOKUP($A779,Price_Reference!$A$1:$C$1758,2,FALSE)</f>
        <v>56.24</v>
      </c>
      <c r="E779">
        <f>VLOOKUP($A779,Price_Reference!$A$1:$C$1758,3,FALSE)</f>
        <v>34.39</v>
      </c>
      <c r="F779">
        <f>VLOOKUP($A779,Price_Reference!$A$1:$D$1758,4,FALSE)</f>
        <v>38.4</v>
      </c>
      <c r="G779">
        <f>VLOOKUP(I779,'[3]Historical Prices'!$M$141:$N$3512,2,FALSE)</f>
        <v>47</v>
      </c>
      <c r="H779">
        <f>VLOOKUP($A779,Price_Reference!$A$1:$E$1758,5,FALSE)</f>
        <v>18.71</v>
      </c>
      <c r="I779" s="2" t="str">
        <f t="shared" si="24"/>
        <v>04/03/2024</v>
      </c>
    </row>
    <row r="780" spans="1:9" x14ac:dyDescent="0.25">
      <c r="A780" s="2">
        <f t="shared" si="25"/>
        <v>45386</v>
      </c>
      <c r="B780">
        <f>VLOOKUP(I780,'[3]Historical Prices'!$E$545:$F$3512,2,FALSE)</f>
        <v>34</v>
      </c>
      <c r="C780">
        <f>VLOOKUP(I780,'[3]Historical Prices'!$I$186:$J$3512,2,FALSE)</f>
        <v>58.5</v>
      </c>
      <c r="D780">
        <f>VLOOKUP($A780,Price_Reference!$A$1:$C$1758,2,FALSE)</f>
        <v>57.33</v>
      </c>
      <c r="E780">
        <f>VLOOKUP($A780,Price_Reference!$A$1:$C$1758,3,FALSE)</f>
        <v>34.729999999999997</v>
      </c>
      <c r="F780">
        <f>VLOOKUP($A780,Price_Reference!$A$1:$D$1758,4,FALSE)</f>
        <v>38.06</v>
      </c>
      <c r="G780">
        <f>VLOOKUP(I780,'[3]Historical Prices'!$M$141:$N$3512,2,FALSE)</f>
        <v>46.75</v>
      </c>
      <c r="H780">
        <f>VLOOKUP($A780,Price_Reference!$A$1:$E$1758,5,FALSE)</f>
        <v>18.190000000000001</v>
      </c>
      <c r="I780" s="2" t="str">
        <f t="shared" si="24"/>
        <v>04/04/2024</v>
      </c>
    </row>
    <row r="781" spans="1:9" x14ac:dyDescent="0.25">
      <c r="A781" s="2">
        <f t="shared" si="25"/>
        <v>45387</v>
      </c>
      <c r="B781">
        <f>VLOOKUP(I781,'[3]Historical Prices'!$E$545:$F$3512,2,FALSE)</f>
        <v>34</v>
      </c>
      <c r="C781">
        <f>VLOOKUP(I781,'[3]Historical Prices'!$I$186:$J$3512,2,FALSE)</f>
        <v>58</v>
      </c>
      <c r="D781">
        <f>VLOOKUP($A781,Price_Reference!$A$1:$C$1758,2,FALSE)</f>
        <v>59.37</v>
      </c>
      <c r="E781">
        <f>VLOOKUP($A781,Price_Reference!$A$1:$C$1758,3,FALSE)</f>
        <v>35.47</v>
      </c>
      <c r="F781">
        <f>VLOOKUP($A781,Price_Reference!$A$1:$D$1758,4,FALSE)</f>
        <v>37.71</v>
      </c>
      <c r="G781">
        <f>VLOOKUP(I781,'[3]Historical Prices'!$M$141:$N$3512,2,FALSE)</f>
        <v>46.75</v>
      </c>
      <c r="H781">
        <f>VLOOKUP($A781,Price_Reference!$A$1:$E$1758,5,FALSE)</f>
        <v>18.510000000000002</v>
      </c>
      <c r="I781" s="2" t="str">
        <f t="shared" si="24"/>
        <v>04/05/2024</v>
      </c>
    </row>
    <row r="782" spans="1:9" x14ac:dyDescent="0.25">
      <c r="A782" s="2">
        <f t="shared" si="25"/>
        <v>45390</v>
      </c>
      <c r="B782">
        <f>VLOOKUP(I782,'[3]Historical Prices'!$E$545:$F$3512,2,FALSE)</f>
        <v>33.35</v>
      </c>
      <c r="C782">
        <f>VLOOKUP(I782,'[3]Historical Prices'!$I$186:$J$3512,2,FALSE)</f>
        <v>55</v>
      </c>
      <c r="D782">
        <f>VLOOKUP($A782,Price_Reference!$A$1:$C$1758,2,FALSE)</f>
        <v>62.28</v>
      </c>
      <c r="E782">
        <f>VLOOKUP($A782,Price_Reference!$A$1:$C$1758,3,FALSE)</f>
        <v>35.94</v>
      </c>
      <c r="F782">
        <f>VLOOKUP($A782,Price_Reference!$A$1:$D$1758,4,FALSE)</f>
        <v>37.25</v>
      </c>
      <c r="G782">
        <f>VLOOKUP(I782,'[3]Historical Prices'!$M$141:$N$3512,2,FALSE)</f>
        <v>46.75</v>
      </c>
      <c r="H782">
        <f>VLOOKUP($A782,Price_Reference!$A$1:$E$1758,5,FALSE)</f>
        <v>18.53</v>
      </c>
      <c r="I782" s="2" t="str">
        <f t="shared" si="24"/>
        <v>04/08/2024</v>
      </c>
    </row>
    <row r="783" spans="1:9" x14ac:dyDescent="0.25">
      <c r="A783" s="2">
        <f t="shared" si="25"/>
        <v>45391</v>
      </c>
      <c r="B783">
        <f>VLOOKUP(I783,'[3]Historical Prices'!$E$545:$F$3512,2,FALSE)</f>
        <v>33.5</v>
      </c>
      <c r="C783">
        <f>VLOOKUP(I783,'[3]Historical Prices'!$I$186:$J$3512,2,FALSE)</f>
        <v>54.25</v>
      </c>
      <c r="D783">
        <f>VLOOKUP($A783,Price_Reference!$A$1:$C$1758,2,FALSE)</f>
        <v>62.82</v>
      </c>
      <c r="E783">
        <f>VLOOKUP($A783,Price_Reference!$A$1:$C$1758,3,FALSE)</f>
        <v>35.43</v>
      </c>
      <c r="F783">
        <f>VLOOKUP($A783,Price_Reference!$A$1:$D$1758,4,FALSE)</f>
        <v>38.56</v>
      </c>
      <c r="G783">
        <f>VLOOKUP(I783,'[3]Historical Prices'!$M$141:$N$3512,2,FALSE)</f>
        <v>46.75</v>
      </c>
      <c r="H783">
        <f>VLOOKUP($A783,Price_Reference!$A$1:$E$1758,5,FALSE)</f>
        <v>18.600000000000001</v>
      </c>
      <c r="I783" s="2" t="str">
        <f t="shared" si="24"/>
        <v>04/09/2024</v>
      </c>
    </row>
    <row r="784" spans="1:9" x14ac:dyDescent="0.25">
      <c r="A784" s="2">
        <f t="shared" si="25"/>
        <v>45392</v>
      </c>
      <c r="B784">
        <f>VLOOKUP(I784,'[3]Historical Prices'!$E$545:$F$3512,2,FALSE)</f>
        <v>33.25</v>
      </c>
      <c r="C784">
        <f>VLOOKUP(I784,'[3]Historical Prices'!$I$186:$J$3512,2,FALSE)</f>
        <v>54.8</v>
      </c>
      <c r="D784">
        <f>VLOOKUP($A784,Price_Reference!$A$1:$C$1758,2,FALSE)</f>
        <v>61.61</v>
      </c>
      <c r="E784">
        <f>VLOOKUP($A784,Price_Reference!$A$1:$C$1758,3,FALSE)</f>
        <v>34.950000000000003</v>
      </c>
      <c r="F784">
        <f>VLOOKUP($A784,Price_Reference!$A$1:$D$1758,4,FALSE)</f>
        <v>38.369999999999997</v>
      </c>
      <c r="G784">
        <f>VLOOKUP(I784,'[3]Historical Prices'!$M$141:$N$3512,2,FALSE)</f>
        <v>47.5</v>
      </c>
      <c r="H784">
        <f>VLOOKUP($A784,Price_Reference!$A$1:$E$1758,5,FALSE)</f>
        <v>18.829999999999998</v>
      </c>
      <c r="I784" s="2" t="str">
        <f t="shared" si="24"/>
        <v>04/10/2024</v>
      </c>
    </row>
    <row r="785" spans="1:9" x14ac:dyDescent="0.25">
      <c r="A785" s="2">
        <f t="shared" si="25"/>
        <v>45393</v>
      </c>
      <c r="B785">
        <f>VLOOKUP(I785,'[3]Historical Prices'!$E$545:$F$3512,2,FALSE)</f>
        <v>32.5</v>
      </c>
      <c r="C785">
        <f>VLOOKUP(I785,'[3]Historical Prices'!$I$186:$J$3512,2,FALSE)</f>
        <v>52.05</v>
      </c>
      <c r="D785">
        <f>VLOOKUP($A785,Price_Reference!$A$1:$C$1758,2,FALSE)</f>
        <v>66.72</v>
      </c>
      <c r="E785">
        <f>VLOOKUP($A785,Price_Reference!$A$1:$C$1758,3,FALSE)</f>
        <v>37.200000000000003</v>
      </c>
      <c r="F785">
        <f>VLOOKUP($A785,Price_Reference!$A$1:$D$1758,4,FALSE)</f>
        <v>38.630000000000003</v>
      </c>
      <c r="G785">
        <f>VLOOKUP(I785,'[3]Historical Prices'!$M$141:$N$3512,2,FALSE)</f>
        <v>47</v>
      </c>
      <c r="H785">
        <f>VLOOKUP($A785,Price_Reference!$A$1:$E$1758,5,FALSE)</f>
        <v>18.59</v>
      </c>
      <c r="I785" s="2" t="str">
        <f t="shared" si="24"/>
        <v>04/11/2024</v>
      </c>
    </row>
    <row r="786" spans="1:9" x14ac:dyDescent="0.25">
      <c r="A786" s="2">
        <f t="shared" si="25"/>
        <v>45394</v>
      </c>
      <c r="B786">
        <f>VLOOKUP(I786,'[3]Historical Prices'!$E$545:$F$3512,2,FALSE)</f>
        <v>32</v>
      </c>
      <c r="C786">
        <f>VLOOKUP(I786,'[3]Historical Prices'!$I$186:$J$3512,2,FALSE)</f>
        <v>55</v>
      </c>
      <c r="D786">
        <f>VLOOKUP($A786,Price_Reference!$A$1:$C$1758,2,FALSE)</f>
        <v>70.189989999999995</v>
      </c>
      <c r="E786">
        <f>VLOOKUP($A786,Price_Reference!$A$1:$C$1758,3,FALSE)</f>
        <v>38.130000000000003</v>
      </c>
      <c r="F786">
        <f>VLOOKUP($A786,Price_Reference!$A$1:$D$1758,4,FALSE)</f>
        <v>38.82</v>
      </c>
      <c r="G786">
        <f>VLOOKUP(I786,'[3]Historical Prices'!$M$141:$N$3512,2,FALSE)</f>
        <v>47.25</v>
      </c>
      <c r="H786">
        <f>VLOOKUP($A786,Price_Reference!$A$1:$E$1758,5,FALSE)</f>
        <v>18.71</v>
      </c>
      <c r="I786" s="2" t="str">
        <f t="shared" si="24"/>
        <v>04/12/2024</v>
      </c>
    </row>
    <row r="787" spans="1:9" x14ac:dyDescent="0.25">
      <c r="A787" s="2">
        <f t="shared" si="25"/>
        <v>45397</v>
      </c>
      <c r="B787">
        <f>VLOOKUP(I787,'[3]Historical Prices'!$E$545:$F$3512,2,FALSE)</f>
        <v>32.15</v>
      </c>
      <c r="C787">
        <f>VLOOKUP(I787,'[3]Historical Prices'!$I$186:$J$3512,2,FALSE)</f>
        <v>54.87</v>
      </c>
      <c r="D787">
        <f>VLOOKUP($A787,Price_Reference!$A$1:$C$1758,2,FALSE)</f>
        <v>69.17</v>
      </c>
      <c r="E787">
        <f>VLOOKUP($A787,Price_Reference!$A$1:$C$1758,3,FALSE)</f>
        <v>36.04</v>
      </c>
      <c r="F787">
        <f>VLOOKUP($A787,Price_Reference!$A$1:$D$1758,4,FALSE)</f>
        <v>38.590000000000003</v>
      </c>
      <c r="G787">
        <f>VLOOKUP(I787,'[3]Historical Prices'!$M$141:$N$3512,2,FALSE)</f>
        <v>47.3</v>
      </c>
      <c r="H787">
        <f>VLOOKUP($A787,Price_Reference!$A$1:$E$1758,5,FALSE)</f>
        <v>18.87</v>
      </c>
      <c r="I787" s="2" t="str">
        <f t="shared" si="24"/>
        <v>04/15/2024</v>
      </c>
    </row>
    <row r="788" spans="1:9" x14ac:dyDescent="0.25">
      <c r="A788" s="2">
        <f t="shared" si="25"/>
        <v>45398</v>
      </c>
      <c r="B788">
        <f>VLOOKUP(I788,'[3]Historical Prices'!$E$545:$F$3512,2,FALSE)</f>
        <v>32.25</v>
      </c>
      <c r="C788">
        <f>VLOOKUP(I788,'[3]Historical Prices'!$I$186:$J$3512,2,FALSE)</f>
        <v>53</v>
      </c>
      <c r="D788">
        <f>VLOOKUP($A788,Price_Reference!$A$1:$C$1758,2,FALSE)</f>
        <v>72.17</v>
      </c>
      <c r="E788">
        <f>VLOOKUP($A788,Price_Reference!$A$1:$C$1758,3,FALSE)</f>
        <v>36.96</v>
      </c>
      <c r="F788">
        <f>VLOOKUP($A788,Price_Reference!$A$1:$D$1758,4,FALSE)</f>
        <v>38.4</v>
      </c>
      <c r="G788">
        <f>VLOOKUP(I788,'[3]Historical Prices'!$M$141:$N$3512,2,FALSE)</f>
        <v>47</v>
      </c>
      <c r="H788">
        <f>VLOOKUP($A788,Price_Reference!$A$1:$E$1758,5,FALSE)</f>
        <v>19.07</v>
      </c>
      <c r="I788" s="2" t="str">
        <f t="shared" si="24"/>
        <v>04/16/2024</v>
      </c>
    </row>
    <row r="789" spans="1:9" x14ac:dyDescent="0.25">
      <c r="A789" s="2">
        <f t="shared" si="25"/>
        <v>45399</v>
      </c>
      <c r="B789">
        <f>VLOOKUP(I789,'[3]Historical Prices'!$E$545:$F$3512,2,FALSE)</f>
        <v>33.25</v>
      </c>
      <c r="C789">
        <f>VLOOKUP(I789,'[3]Historical Prices'!$I$186:$J$3512,2,FALSE)</f>
        <v>54.25</v>
      </c>
      <c r="D789">
        <f>VLOOKUP($A789,Price_Reference!$A$1:$C$1758,2,FALSE)</f>
        <v>68.62</v>
      </c>
      <c r="E789">
        <f>VLOOKUP($A789,Price_Reference!$A$1:$C$1758,3,FALSE)</f>
        <v>35.619999999999997</v>
      </c>
      <c r="F789">
        <f>VLOOKUP($A789,Price_Reference!$A$1:$D$1758,4,FALSE)</f>
        <v>38.46</v>
      </c>
      <c r="G789">
        <f>VLOOKUP(I789,'[3]Historical Prices'!$M$141:$N$3512,2,FALSE)</f>
        <v>46.85</v>
      </c>
      <c r="H789">
        <f>VLOOKUP($A789,Price_Reference!$A$1:$E$1758,5,FALSE)</f>
        <v>19.100000000000001</v>
      </c>
      <c r="I789" s="2" t="str">
        <f t="shared" si="24"/>
        <v>04/17/2024</v>
      </c>
    </row>
    <row r="790" spans="1:9" x14ac:dyDescent="0.25">
      <c r="A790" s="2">
        <f t="shared" si="25"/>
        <v>45400</v>
      </c>
      <c r="B790">
        <f>VLOOKUP(I790,'[3]Historical Prices'!$E$545:$F$3512,2,FALSE)</f>
        <v>33</v>
      </c>
      <c r="C790">
        <f>VLOOKUP(I790,'[3]Historical Prices'!$I$186:$J$3512,2,FALSE)</f>
        <v>55.2</v>
      </c>
      <c r="D790">
        <f>VLOOKUP($A790,Price_Reference!$A$1:$C$1758,2,FALSE)</f>
        <v>70.099999999999994</v>
      </c>
      <c r="E790">
        <f>VLOOKUP($A790,Price_Reference!$A$1:$C$1758,3,FALSE)</f>
        <v>35.25</v>
      </c>
      <c r="F790">
        <f>VLOOKUP($A790,Price_Reference!$A$1:$D$1758,4,FALSE)</f>
        <v>38.44</v>
      </c>
      <c r="G790">
        <f>VLOOKUP(I790,'[3]Historical Prices'!$M$141:$N$3512,2,FALSE)</f>
        <v>46.85</v>
      </c>
      <c r="H790">
        <f>VLOOKUP($A790,Price_Reference!$A$1:$E$1758,5,FALSE)</f>
        <v>19.48</v>
      </c>
      <c r="I790" s="2" t="str">
        <f t="shared" si="24"/>
        <v>04/18/2024</v>
      </c>
    </row>
    <row r="791" spans="1:9" x14ac:dyDescent="0.25">
      <c r="A791" s="2">
        <f t="shared" si="25"/>
        <v>45401</v>
      </c>
      <c r="B791">
        <f>VLOOKUP(I791,'[3]Historical Prices'!$E$545:$F$3512,2,FALSE)</f>
        <v>33</v>
      </c>
      <c r="C791">
        <f>VLOOKUP(I791,'[3]Historical Prices'!$I$186:$J$3512,2,FALSE)</f>
        <v>55.75</v>
      </c>
      <c r="D791">
        <f>VLOOKUP($A791,Price_Reference!$A$1:$C$1758,2,FALSE)</f>
        <v>67.430000000000007</v>
      </c>
      <c r="E791">
        <f>VLOOKUP($A791,Price_Reference!$A$1:$C$1758,3,FALSE)</f>
        <v>35.08</v>
      </c>
      <c r="F791">
        <f>VLOOKUP($A791,Price_Reference!$A$1:$D$1758,4,FALSE)</f>
        <v>38.65</v>
      </c>
      <c r="G791">
        <f>VLOOKUP(I791,'[3]Historical Prices'!$M$141:$N$3512,2,FALSE)</f>
        <v>46.85</v>
      </c>
      <c r="H791">
        <f>VLOOKUP($A791,Price_Reference!$A$1:$E$1758,5,FALSE)</f>
        <v>19.3</v>
      </c>
      <c r="I791" s="2" t="str">
        <f t="shared" si="24"/>
        <v>04/19/2024</v>
      </c>
    </row>
    <row r="792" spans="1:9" x14ac:dyDescent="0.25">
      <c r="A792" s="2">
        <f t="shared" si="25"/>
        <v>45404</v>
      </c>
      <c r="B792">
        <f>VLOOKUP(I792,'[3]Historical Prices'!$E$545:$F$3512,2,FALSE)</f>
        <v>33.25</v>
      </c>
      <c r="C792">
        <f>VLOOKUP(I792,'[3]Historical Prices'!$I$186:$J$3512,2,FALSE)</f>
        <v>55.5</v>
      </c>
      <c r="D792">
        <f>VLOOKUP($A792,Price_Reference!$A$1:$C$1758,2,FALSE)</f>
        <v>65</v>
      </c>
      <c r="E792">
        <f>VLOOKUP($A792,Price_Reference!$A$1:$C$1758,3,FALSE)</f>
        <v>35.96</v>
      </c>
      <c r="F792">
        <f>VLOOKUP($A792,Price_Reference!$A$1:$D$1758,4,FALSE)</f>
        <v>38.39</v>
      </c>
      <c r="G792">
        <f>VLOOKUP(I792,'[3]Historical Prices'!$M$141:$N$3512,2,FALSE)</f>
        <v>46.75</v>
      </c>
      <c r="H792">
        <f>VLOOKUP($A792,Price_Reference!$A$1:$E$1758,5,FALSE)</f>
        <v>19.32</v>
      </c>
      <c r="I792" s="2" t="str">
        <f t="shared" si="24"/>
        <v>04/22/2024</v>
      </c>
    </row>
    <row r="793" spans="1:9" x14ac:dyDescent="0.25">
      <c r="A793" s="2">
        <f t="shared" si="25"/>
        <v>45405</v>
      </c>
      <c r="B793">
        <f>VLOOKUP(I793,'[3]Historical Prices'!$E$545:$F$3512,2,FALSE)</f>
        <v>33.25</v>
      </c>
      <c r="C793">
        <f>VLOOKUP(I793,'[3]Historical Prices'!$I$186:$J$3512,2,FALSE)</f>
        <v>56</v>
      </c>
      <c r="D793">
        <f>VLOOKUP($A793,Price_Reference!$A$1:$C$1758,2,FALSE)</f>
        <v>64.37</v>
      </c>
      <c r="E793">
        <f>VLOOKUP($A793,Price_Reference!$A$1:$C$1758,3,FALSE)</f>
        <v>36.72</v>
      </c>
      <c r="F793">
        <f>VLOOKUP($A793,Price_Reference!$A$1:$D$1758,4,FALSE)</f>
        <v>38.200000000000003</v>
      </c>
      <c r="G793">
        <f>VLOOKUP(I793,'[3]Historical Prices'!$M$141:$N$3512,2,FALSE)</f>
        <v>46.75</v>
      </c>
      <c r="H793">
        <f>VLOOKUP($A793,Price_Reference!$A$1:$E$1758,5,FALSE)</f>
        <v>19.7</v>
      </c>
      <c r="I793" s="2" t="str">
        <f t="shared" ref="I793:I796" si="26">TEXT(A793, "mm") &amp; "/" &amp; TEXT(A793, "dd") &amp; "/" &amp; TEXT(A793, "yyyy")</f>
        <v>04/23/2024</v>
      </c>
    </row>
    <row r="794" spans="1:9" x14ac:dyDescent="0.25">
      <c r="A794" s="2">
        <f t="shared" si="25"/>
        <v>45406</v>
      </c>
      <c r="B794">
        <f>VLOOKUP(I794,'[3]Historical Prices'!$E$545:$F$3512,2,FALSE)</f>
        <v>33.5</v>
      </c>
      <c r="C794">
        <f>VLOOKUP(I794,'[3]Historical Prices'!$I$186:$J$3512,2,FALSE)</f>
        <v>55.9</v>
      </c>
      <c r="D794">
        <f>VLOOKUP($A794,Price_Reference!$A$1:$C$1758,2,FALSE)</f>
        <v>65.180000000000007</v>
      </c>
      <c r="E794">
        <f>VLOOKUP($A794,Price_Reference!$A$1:$C$1758,3,FALSE)</f>
        <v>37.14</v>
      </c>
      <c r="F794">
        <f>VLOOKUP($A794,Price_Reference!$A$1:$D$1758,4,FALSE)</f>
        <v>37.909999999999997</v>
      </c>
      <c r="G794">
        <f>VLOOKUP(I794,'[3]Historical Prices'!$M$141:$N$3512,2,FALSE)</f>
        <v>46.75</v>
      </c>
      <c r="H794">
        <f>VLOOKUP($A794,Price_Reference!$A$1:$E$1758,5,FALSE)</f>
        <v>19.850000000000001</v>
      </c>
      <c r="I794" s="2" t="str">
        <f t="shared" si="26"/>
        <v>04/24/2024</v>
      </c>
    </row>
    <row r="795" spans="1:9" x14ac:dyDescent="0.25">
      <c r="A795" s="2">
        <f t="shared" si="25"/>
        <v>45407</v>
      </c>
      <c r="B795">
        <f>VLOOKUP(I795,'[3]Historical Prices'!$E$545:$F$3512,2,FALSE)</f>
        <v>33.5</v>
      </c>
      <c r="C795">
        <f>VLOOKUP(I795,'[3]Historical Prices'!$I$186:$J$3512,2,FALSE)</f>
        <v>55.9</v>
      </c>
      <c r="D795">
        <f>VLOOKUP($A795,Price_Reference!$A$1:$C$1758,2,FALSE)</f>
        <v>67.03</v>
      </c>
      <c r="E795">
        <f>VLOOKUP($A795,Price_Reference!$A$1:$C$1758,3,FALSE)</f>
        <v>36.44</v>
      </c>
      <c r="F795">
        <f>VLOOKUP($A795,Price_Reference!$A$1:$D$1758,4,FALSE)</f>
        <v>37.9</v>
      </c>
      <c r="G795">
        <f>VLOOKUP(I795,'[3]Historical Prices'!$M$141:$N$3512,2,FALSE)</f>
        <v>46.5</v>
      </c>
      <c r="H795">
        <f>VLOOKUP($A795,Price_Reference!$A$1:$E$1758,5,FALSE)</f>
        <v>20.65</v>
      </c>
      <c r="I795" s="2" t="str">
        <f t="shared" si="26"/>
        <v>04/25/2024</v>
      </c>
    </row>
    <row r="796" spans="1:9" x14ac:dyDescent="0.25">
      <c r="A796" s="2">
        <f t="shared" si="25"/>
        <v>45408</v>
      </c>
      <c r="B796">
        <f>VLOOKUP(I796,'[3]Historical Prices'!$E$545:$F$3512,2,FALSE)</f>
        <v>34</v>
      </c>
      <c r="C796">
        <f>VLOOKUP(I796,'[3]Historical Prices'!$I$186:$J$3512,2,FALSE)</f>
        <v>55.75</v>
      </c>
      <c r="D796">
        <f>VLOOKUP($A796,Price_Reference!$A$1:$C$1758,2,FALSE)</f>
        <v>65.59</v>
      </c>
      <c r="E796">
        <f>VLOOKUP($A796,Price_Reference!$A$1:$C$1758,3,FALSE)</f>
        <v>36.049999999999997</v>
      </c>
      <c r="F796">
        <f>VLOOKUP($A796,Price_Reference!$A$1:$D$1758,4,FALSE)</f>
        <v>38.08</v>
      </c>
      <c r="G796">
        <f>VLOOKUP(I796,'[3]Historical Prices'!$M$141:$N$3512,2,FALSE)</f>
        <v>46.5</v>
      </c>
      <c r="H796">
        <f>VLOOKUP($A796,Price_Reference!$A$1:$E$1758,5,FALSE)</f>
        <v>20.43</v>
      </c>
      <c r="I796" s="2" t="str">
        <f t="shared" si="26"/>
        <v>04/26/2024</v>
      </c>
    </row>
    <row r="797" spans="1:9" x14ac:dyDescent="0.25">
      <c r="A797" s="2">
        <f t="shared" si="25"/>
        <v>45411</v>
      </c>
      <c r="B797">
        <f>VLOOKUP(I797,'[3]Historical Prices'!$E$545:$F$3512,2,FALSE)</f>
        <v>34.25</v>
      </c>
      <c r="C797">
        <f>VLOOKUP(I797,'[3]Historical Prices'!$I$186:$J$3512,2,FALSE)</f>
        <v>55.25</v>
      </c>
      <c r="D797">
        <f>VLOOKUP($A797,Price_Reference!$A$1:$C$1758,2,FALSE)</f>
        <v>64.2</v>
      </c>
      <c r="E797">
        <f>VLOOKUP($A797,Price_Reference!$A$1:$C$1758,3,FALSE)</f>
        <v>35.32</v>
      </c>
      <c r="F797">
        <f>VLOOKUP($A797,Price_Reference!$A$1:$D$1758,4,FALSE)</f>
        <v>37.869999999999997</v>
      </c>
      <c r="G797">
        <f>VLOOKUP(I797,'[3]Historical Prices'!$M$141:$N$3512,2,FALSE)</f>
        <v>46.35</v>
      </c>
      <c r="H797">
        <f>VLOOKUP($A797,Price_Reference!$A$1:$E$1758,5,FALSE)</f>
        <v>20.76</v>
      </c>
      <c r="I797" s="2" t="str">
        <f t="shared" ref="I797:I799" si="27">TEXT(A797, "mm") &amp; "/" &amp; TEXT(A797, "dd") &amp; "/" &amp; TEXT(A797, "yyyy")</f>
        <v>04/29/2024</v>
      </c>
    </row>
    <row r="798" spans="1:9" x14ac:dyDescent="0.25">
      <c r="A798" s="2">
        <f t="shared" si="25"/>
        <v>45412</v>
      </c>
      <c r="B798">
        <f>VLOOKUP(I798,'[3]Historical Prices'!$E$545:$F$3512,2,FALSE)</f>
        <v>33.75</v>
      </c>
      <c r="C798">
        <f>VLOOKUP(I798,'[3]Historical Prices'!$I$186:$J$3512,2,FALSE)</f>
        <v>55.25</v>
      </c>
      <c r="D798">
        <f>VLOOKUP($A798,Price_Reference!$A$1:$C$1758,2,FALSE)</f>
        <v>67.180000000000007</v>
      </c>
      <c r="E798">
        <f>VLOOKUP($A798,Price_Reference!$A$1:$C$1758,3,FALSE)</f>
        <v>35.78</v>
      </c>
      <c r="F798">
        <f>VLOOKUP($A798,Price_Reference!$A$1:$D$1758,4,FALSE)</f>
        <v>37.71</v>
      </c>
      <c r="G798">
        <f>VLOOKUP(I798,'[3]Historical Prices'!$M$141:$N$3512,2,FALSE)</f>
        <v>46.5</v>
      </c>
      <c r="H798">
        <f>VLOOKUP($A798,Price_Reference!$A$1:$E$1758,5,FALSE)</f>
        <v>20.98</v>
      </c>
      <c r="I798" s="2" t="str">
        <f t="shared" si="27"/>
        <v>04/30/2024</v>
      </c>
    </row>
    <row r="799" spans="1:9" x14ac:dyDescent="0.25">
      <c r="A799" s="2">
        <f t="shared" si="25"/>
        <v>45413</v>
      </c>
      <c r="B799">
        <f>VLOOKUP(I799,'[3]Historical Prices'!$E$545:$F$3512,2,FALSE)</f>
        <v>34</v>
      </c>
      <c r="C799">
        <f>VLOOKUP(I799,'[3]Historical Prices'!$I$186:$J$3512,2,FALSE)</f>
        <v>55.5</v>
      </c>
      <c r="D799">
        <f>VLOOKUP($A799,Price_Reference!$A$1:$C$1758,2,FALSE)</f>
        <v>66.45</v>
      </c>
      <c r="E799">
        <f>VLOOKUP($A799,Price_Reference!$A$1:$C$1758,3,FALSE)</f>
        <v>36.700000000000003</v>
      </c>
      <c r="F799">
        <f>VLOOKUP($A799,Price_Reference!$A$1:$D$1758,4,FALSE)</f>
        <v>37.69</v>
      </c>
      <c r="G799">
        <f>VLOOKUP(I799,'[3]Historical Prices'!$M$141:$N$3512,2,FALSE)</f>
        <v>46.5</v>
      </c>
      <c r="H799">
        <f>VLOOKUP($A799,Price_Reference!$A$1:$E$1758,5,FALSE)</f>
        <v>21.38</v>
      </c>
      <c r="I799" s="2" t="str">
        <f t="shared" si="27"/>
        <v>05/01/2024</v>
      </c>
    </row>
    <row r="800" spans="1:9" x14ac:dyDescent="0.25">
      <c r="A800" s="2">
        <f t="shared" si="25"/>
        <v>45414</v>
      </c>
      <c r="B800">
        <f>VLOOKUP(I800,'[3]Historical Prices'!$E$545:$F$3512,2,FALSE)</f>
        <v>34</v>
      </c>
      <c r="C800">
        <f>VLOOKUP(I800,'[3]Historical Prices'!$I$186:$J$3512,2,FALSE)</f>
        <v>55.05</v>
      </c>
      <c r="D800">
        <f>VLOOKUP($A800,Price_Reference!$A$1:$C$1758,2,FALSE)</f>
        <v>71.08</v>
      </c>
      <c r="E800">
        <f>VLOOKUP($A800,Price_Reference!$A$1:$C$1758,3,FALSE)</f>
        <v>37.46</v>
      </c>
      <c r="F800">
        <f>VLOOKUP($A800,Price_Reference!$A$1:$D$1758,4,FALSE)</f>
        <v>37.89</v>
      </c>
      <c r="G800">
        <f>VLOOKUP(I800,'[3]Historical Prices'!$M$141:$N$3512,2,FALSE)</f>
        <v>47.3</v>
      </c>
      <c r="H800">
        <f>VLOOKUP($A800,Price_Reference!$A$1:$E$1758,5,FALSE)</f>
        <v>21.7</v>
      </c>
      <c r="I800" s="2" t="str">
        <f t="shared" ref="I800:I805" si="28">TEXT(A800, "mm") &amp; "/" &amp; TEXT(A800, "dd") &amp; "/" &amp; TEXT(A800, "yyyy")</f>
        <v>05/02/2024</v>
      </c>
    </row>
    <row r="801" spans="1:9" x14ac:dyDescent="0.25">
      <c r="A801" s="2">
        <f t="shared" si="25"/>
        <v>45415</v>
      </c>
      <c r="B801">
        <f>VLOOKUP(I801,'[3]Historical Prices'!$E$545:$F$3512,2,FALSE)</f>
        <v>34</v>
      </c>
      <c r="C801">
        <f>VLOOKUP(I801,'[3]Historical Prices'!$I$186:$J$3512,2,FALSE)</f>
        <v>54.75</v>
      </c>
      <c r="D801">
        <f>VLOOKUP($A801,Price_Reference!$A$1:$C$1758,2,FALSE)</f>
        <v>70.58</v>
      </c>
      <c r="E801">
        <f>VLOOKUP($A801,Price_Reference!$A$1:$C$1758,3,FALSE)</f>
        <v>37.07</v>
      </c>
      <c r="F801">
        <f>VLOOKUP($A801,Price_Reference!$A$1:$D$1758,4,FALSE)</f>
        <v>38.1</v>
      </c>
      <c r="G801">
        <f>VLOOKUP(I801,'[3]Historical Prices'!$M$141:$N$3512,2,FALSE)</f>
        <v>47.3</v>
      </c>
      <c r="H801">
        <f>VLOOKUP($A801,Price_Reference!$A$1:$E$1758,5,FALSE)</f>
        <v>20.7</v>
      </c>
      <c r="I801" s="2" t="str">
        <f t="shared" si="28"/>
        <v>05/03/2024</v>
      </c>
    </row>
    <row r="802" spans="1:9" x14ac:dyDescent="0.25">
      <c r="A802" s="2">
        <f t="shared" si="25"/>
        <v>45418</v>
      </c>
      <c r="B802">
        <f>VLOOKUP(I802,'[3]Historical Prices'!$E$545:$F$3512,2,FALSE)</f>
        <v>34</v>
      </c>
      <c r="C802">
        <f>VLOOKUP(I802,'[3]Historical Prices'!$I$186:$J$3512,2,FALSE)</f>
        <v>55</v>
      </c>
      <c r="D802">
        <f>VLOOKUP($A802,Price_Reference!$A$1:$C$1758,2,FALSE)</f>
        <v>71.760000000000005</v>
      </c>
      <c r="E802">
        <f>AVERAGE(E801,E803)</f>
        <v>37.32</v>
      </c>
      <c r="F802">
        <f>VLOOKUP($A802,Price_Reference!$A$1:$D$1758,4,FALSE)</f>
        <v>38.799999999999997</v>
      </c>
      <c r="G802">
        <f>VLOOKUP(I802,'[3]Historical Prices'!$M$141:$N$3512,2,FALSE)</f>
        <v>47.3</v>
      </c>
      <c r="H802">
        <f>VLOOKUP($A802,Price_Reference!$A$1:$E$1758,5,FALSE)</f>
        <v>20.6</v>
      </c>
      <c r="I802" s="2" t="str">
        <f t="shared" si="28"/>
        <v>05/06/2024</v>
      </c>
    </row>
    <row r="803" spans="1:9" x14ac:dyDescent="0.25">
      <c r="A803" s="2">
        <f t="shared" si="25"/>
        <v>45419</v>
      </c>
      <c r="B803">
        <f>VLOOKUP(I803,'[3]Historical Prices'!$E$545:$F$3512,2,FALSE)</f>
        <v>34</v>
      </c>
      <c r="C803">
        <f>VLOOKUP(I803,'[3]Historical Prices'!$I$186:$J$3512,2,FALSE)</f>
        <v>54.5</v>
      </c>
      <c r="D803">
        <f>VLOOKUP($A803,Price_Reference!$A$1:$C$1758,2,FALSE)</f>
        <v>69.569999999999993</v>
      </c>
      <c r="E803">
        <f>VLOOKUP($A803,Price_Reference!$A$1:$C$1758,3,FALSE)</f>
        <v>37.57</v>
      </c>
      <c r="F803">
        <f>VLOOKUP($A803,Price_Reference!$A$1:$D$1758,4,FALSE)</f>
        <v>38.770000000000003</v>
      </c>
      <c r="G803">
        <f>VLOOKUP(I803,'[3]Historical Prices'!$M$141:$N$3512,2,FALSE)</f>
        <v>47.3</v>
      </c>
      <c r="H803">
        <f>VLOOKUP($A803,Price_Reference!$A$1:$E$1758,5,FALSE)</f>
        <v>20.53</v>
      </c>
      <c r="I803" s="2" t="str">
        <f t="shared" si="28"/>
        <v>05/07/2024</v>
      </c>
    </row>
    <row r="804" spans="1:9" x14ac:dyDescent="0.25">
      <c r="A804" s="2">
        <f t="shared" si="25"/>
        <v>45420</v>
      </c>
      <c r="B804">
        <f>VLOOKUP(I804,'[3]Historical Prices'!$E$545:$F$3512,2,FALSE)</f>
        <v>33.85</v>
      </c>
      <c r="C804">
        <f>VLOOKUP(I804,'[3]Historical Prices'!$I$186:$J$3512,2,FALSE)</f>
        <v>54.5</v>
      </c>
      <c r="D804">
        <f>VLOOKUP($A804,Price_Reference!$A$1:$C$1758,2,FALSE)</f>
        <v>70.28</v>
      </c>
      <c r="E804">
        <f>VLOOKUP($A804,Price_Reference!$A$1:$C$1758,3,FALSE)</f>
        <v>37.630000000000003</v>
      </c>
      <c r="F804">
        <f>VLOOKUP($A804,Price_Reference!$A$1:$D$1758,4,FALSE)</f>
        <v>38.69</v>
      </c>
      <c r="G804">
        <f>VLOOKUP(I804,'[3]Historical Prices'!$M$141:$N$3512,2,FALSE)</f>
        <v>47.3</v>
      </c>
      <c r="H804">
        <f>VLOOKUP($A804,Price_Reference!$A$1:$E$1758,5,FALSE)</f>
        <v>21.07</v>
      </c>
      <c r="I804" s="2" t="str">
        <f t="shared" si="28"/>
        <v>05/08/2024</v>
      </c>
    </row>
    <row r="805" spans="1:9" x14ac:dyDescent="0.25">
      <c r="A805" s="2">
        <f t="shared" si="25"/>
        <v>45421</v>
      </c>
      <c r="B805">
        <f>VLOOKUP(I805,'[3]Historical Prices'!$E$545:$F$3512,2,FALSE)</f>
        <v>33.85</v>
      </c>
      <c r="C805">
        <f>VLOOKUP(I805,'[3]Historical Prices'!$I$186:$J$3512,2,FALSE)</f>
        <v>55</v>
      </c>
      <c r="D805">
        <f>VLOOKUP($A805,Price_Reference!$A$1:$C$1758,2,FALSE)</f>
        <v>71.819999999999993</v>
      </c>
      <c r="E805">
        <f>VLOOKUP($A805,Price_Reference!$A$1:$C$1758,3,FALSE)</f>
        <v>38.18</v>
      </c>
      <c r="F805">
        <f>VLOOKUP($A805,Price_Reference!$A$1:$D$1758,4,FALSE)</f>
        <v>38.47</v>
      </c>
      <c r="G805">
        <f>VLOOKUP(I805,'[3]Historical Prices'!$M$141:$N$3512,2,FALSE)</f>
        <v>47.4</v>
      </c>
      <c r="H805">
        <f>VLOOKUP($A805,Price_Reference!$A$1:$E$1758,5,FALSE)</f>
        <v>21</v>
      </c>
      <c r="I805" s="2" t="str">
        <f t="shared" si="28"/>
        <v>05/09/2024</v>
      </c>
    </row>
    <row r="806" spans="1:9" x14ac:dyDescent="0.25">
      <c r="A806" s="2">
        <f t="shared" si="25"/>
        <v>45422</v>
      </c>
      <c r="B806">
        <f>VLOOKUP(I806,'[3]Historical Prices'!$E$545:$F$3512,2,FALSE)</f>
        <v>33.85</v>
      </c>
      <c r="C806">
        <f>VLOOKUP(I806,'[3]Historical Prices'!$I$186:$J$3512,2,FALSE)</f>
        <v>55</v>
      </c>
      <c r="D806">
        <f>VLOOKUP($A806,Price_Reference!$A$1:$C$1758,2,FALSE)</f>
        <v>70.510000000000005</v>
      </c>
      <c r="E806">
        <f>VLOOKUP($A806,Price_Reference!$A$1:$C$1758,3,FALSE)</f>
        <v>38.42</v>
      </c>
      <c r="F806">
        <f>VLOOKUP($A806,Price_Reference!$A$1:$D$1758,4,FALSE)</f>
        <v>38.14</v>
      </c>
      <c r="G806">
        <f>VLOOKUP(I806,'[3]Historical Prices'!$M$141:$N$3512,2,FALSE)</f>
        <v>47.4</v>
      </c>
      <c r="H806">
        <f>VLOOKUP($A806,Price_Reference!$A$1:$E$1758,5,FALSE)</f>
        <v>20.72</v>
      </c>
      <c r="I806" s="2" t="str">
        <f t="shared" ref="I806:I814" si="29">TEXT(A806, "mm") &amp; "/" &amp; TEXT(A806, "dd") &amp; "/" &amp; TEXT(A806, "yyyy")</f>
        <v>05/10/2024</v>
      </c>
    </row>
    <row r="807" spans="1:9" x14ac:dyDescent="0.25">
      <c r="A807" s="2">
        <f t="shared" si="25"/>
        <v>45425</v>
      </c>
      <c r="B807">
        <f>VLOOKUP(I807,'[3]Historical Prices'!$E$545:$F$3512,2,FALSE)</f>
        <v>33.75</v>
      </c>
      <c r="C807">
        <f>VLOOKUP(I807,'[3]Historical Prices'!$I$186:$J$3512,2,FALSE)</f>
        <v>54.75</v>
      </c>
      <c r="D807">
        <f>VLOOKUP($A807,Price_Reference!$A$1:$C$1758,2,FALSE)</f>
        <v>68.430000000000007</v>
      </c>
      <c r="E807">
        <f>VLOOKUP($A807,Price_Reference!$A$1:$C$1758,3,FALSE)</f>
        <v>37.71</v>
      </c>
      <c r="F807">
        <f>VLOOKUP($A807,Price_Reference!$A$1:$D$1758,4,FALSE)</f>
        <v>37.99</v>
      </c>
      <c r="G807">
        <f>VLOOKUP(I807,'[3]Historical Prices'!$M$141:$N$3512,2,FALSE)</f>
        <v>47.4</v>
      </c>
      <c r="H807">
        <f>VLOOKUP($A807,Price_Reference!$A$1:$E$1758,5,FALSE)</f>
        <v>20.8</v>
      </c>
      <c r="I807" s="2" t="str">
        <f t="shared" si="29"/>
        <v>05/13/2024</v>
      </c>
    </row>
    <row r="808" spans="1:9" x14ac:dyDescent="0.25">
      <c r="A808" s="2">
        <f t="shared" si="25"/>
        <v>45426</v>
      </c>
      <c r="B808">
        <f>VLOOKUP(I808,'[3]Historical Prices'!$E$545:$F$3512,2,FALSE)</f>
        <v>33.950000000000003</v>
      </c>
      <c r="C808">
        <f>VLOOKUP(I808,'[3]Historical Prices'!$I$186:$J$3512,2,FALSE)</f>
        <v>56</v>
      </c>
      <c r="D808">
        <f>VLOOKUP($A808,Price_Reference!$A$1:$C$1758,2,FALSE)</f>
        <v>68.83</v>
      </c>
      <c r="E808">
        <f>VLOOKUP($A808,Price_Reference!$A$1:$C$1758,3,FALSE)</f>
        <v>36.96</v>
      </c>
      <c r="F808">
        <f>VLOOKUP($A808,Price_Reference!$A$1:$D$1758,4,FALSE)</f>
        <v>38.04</v>
      </c>
      <c r="G808">
        <f>VLOOKUP(I808,'[3]Historical Prices'!$M$141:$N$3512,2,FALSE)</f>
        <v>47</v>
      </c>
      <c r="H808">
        <f>VLOOKUP($A808,Price_Reference!$A$1:$E$1758,5,FALSE)</f>
        <v>20.9</v>
      </c>
      <c r="I808" s="2" t="str">
        <f t="shared" si="29"/>
        <v>05/14/2024</v>
      </c>
    </row>
    <row r="809" spans="1:9" x14ac:dyDescent="0.25">
      <c r="A809" s="2">
        <f t="shared" si="25"/>
        <v>45427</v>
      </c>
      <c r="B809">
        <f>VLOOKUP(I809,'[3]Historical Prices'!$E$545:$F$3512,2,FALSE)</f>
        <v>33.950000000000003</v>
      </c>
      <c r="C809">
        <f>VLOOKUP(I809,'[3]Historical Prices'!$I$186:$J$3512,2,FALSE)</f>
        <v>54.25</v>
      </c>
      <c r="D809">
        <f>VLOOKUP($A809,Price_Reference!$A$1:$C$1758,2,FALSE)</f>
        <v>68.08</v>
      </c>
      <c r="E809">
        <f>VLOOKUP($A809,Price_Reference!$A$1:$C$1758,3,FALSE)</f>
        <v>38.92</v>
      </c>
      <c r="F809">
        <f>VLOOKUP($A809,Price_Reference!$A$1:$D$1758,4,FALSE)</f>
        <v>38.21</v>
      </c>
      <c r="G809">
        <f>VLOOKUP(I809,'[3]Historical Prices'!$M$141:$N$3512,2,FALSE)</f>
        <v>46.35</v>
      </c>
      <c r="H809">
        <f>VLOOKUP($A809,Price_Reference!$A$1:$E$1758,5,FALSE)</f>
        <v>21.3</v>
      </c>
      <c r="I809" s="2" t="str">
        <f t="shared" si="29"/>
        <v>05/15/2024</v>
      </c>
    </row>
    <row r="810" spans="1:9" x14ac:dyDescent="0.25">
      <c r="A810" s="2">
        <f t="shared" si="25"/>
        <v>45428</v>
      </c>
      <c r="B810">
        <f>VLOOKUP(I810,'[3]Historical Prices'!$E$545:$F$3512,2,FALSE)</f>
        <v>33.950000000000003</v>
      </c>
      <c r="C810">
        <f>VLOOKUP(I810,'[3]Historical Prices'!$I$186:$J$3512,2,FALSE)</f>
        <v>53.35</v>
      </c>
      <c r="D810">
        <f>VLOOKUP($A810,Price_Reference!$A$1:$C$1758,2,FALSE)</f>
        <v>68.7</v>
      </c>
      <c r="E810">
        <f>VLOOKUP($A810,Price_Reference!$A$1:$C$1758,3,FALSE)</f>
        <v>39.69</v>
      </c>
      <c r="F810">
        <f>VLOOKUP($A810,Price_Reference!$A$1:$D$1758,4,FALSE)</f>
        <v>38.6</v>
      </c>
      <c r="G810">
        <f>VLOOKUP(I810,'[3]Historical Prices'!$M$141:$N$3512,2,FALSE)</f>
        <v>46.15</v>
      </c>
      <c r="H810">
        <f>VLOOKUP($A810,Price_Reference!$A$1:$E$1758,5,FALSE)</f>
        <v>21.78</v>
      </c>
      <c r="I810" s="2" t="str">
        <f t="shared" si="29"/>
        <v>05/16/2024</v>
      </c>
    </row>
    <row r="811" spans="1:9" x14ac:dyDescent="0.25">
      <c r="A811" s="2">
        <f t="shared" si="25"/>
        <v>45429</v>
      </c>
      <c r="B811">
        <f>VLOOKUP(I811,'[3]Historical Prices'!$E$545:$F$3512,2,FALSE)</f>
        <v>33.950000000000003</v>
      </c>
      <c r="C811">
        <f>VLOOKUP(I811,'[3]Historical Prices'!$I$186:$J$3512,2,FALSE)</f>
        <v>50</v>
      </c>
      <c r="D811">
        <f>VLOOKUP($A811,Price_Reference!$A$1:$C$1758,2,FALSE)</f>
        <v>69.290000000000006</v>
      </c>
      <c r="E811">
        <f>VLOOKUP($A811,Price_Reference!$A$1:$C$1758,3,FALSE)</f>
        <v>39.799999999999997</v>
      </c>
      <c r="F811">
        <f>VLOOKUP($A811,Price_Reference!$A$1:$D$1758,4,FALSE)</f>
        <v>38.31</v>
      </c>
      <c r="G811">
        <f>VLOOKUP(I811,'[3]Historical Prices'!$M$141:$N$3512,2,FALSE)</f>
        <v>46</v>
      </c>
      <c r="H811">
        <f>VLOOKUP($A811,Price_Reference!$A$1:$E$1758,5,FALSE)</f>
        <v>21.83</v>
      </c>
      <c r="I811" s="2" t="str">
        <f t="shared" si="29"/>
        <v>05/17/2024</v>
      </c>
    </row>
    <row r="812" spans="1:9" x14ac:dyDescent="0.25">
      <c r="A812" s="2">
        <f t="shared" si="25"/>
        <v>45432</v>
      </c>
      <c r="B812">
        <f>VLOOKUP(I812,'[3]Historical Prices'!$E$545:$F$3512,2,FALSE)</f>
        <v>33.6</v>
      </c>
      <c r="C812">
        <f>VLOOKUP(I812,'[3]Historical Prices'!$I$186:$J$3512,2,FALSE)</f>
        <v>46</v>
      </c>
      <c r="D812">
        <f>VLOOKUP($A812,Price_Reference!$A$1:$C$1758,2,FALSE)</f>
        <v>72.7</v>
      </c>
      <c r="E812">
        <f>VLOOKUP($A812,Price_Reference!$A$1:$C$1758,3,FALSE)</f>
        <v>42.88</v>
      </c>
      <c r="F812">
        <f>VLOOKUP($A812,Price_Reference!$A$1:$D$1758,4,FALSE)</f>
        <v>38.64</v>
      </c>
      <c r="G812">
        <f>VLOOKUP(I812,'[3]Historical Prices'!$M$141:$N$3512,2,FALSE)</f>
        <v>46.1</v>
      </c>
      <c r="H812">
        <f>VLOOKUP($A812,Price_Reference!$A$1:$E$1758,5,FALSE)</f>
        <v>21.48</v>
      </c>
      <c r="I812" s="2" t="str">
        <f t="shared" si="29"/>
        <v>05/20/2024</v>
      </c>
    </row>
    <row r="813" spans="1:9" x14ac:dyDescent="0.25">
      <c r="A813" s="2">
        <f t="shared" si="25"/>
        <v>45433</v>
      </c>
      <c r="B813">
        <f>VLOOKUP(I813,'[3]Historical Prices'!$E$545:$F$3512,2,FALSE)</f>
        <v>33</v>
      </c>
      <c r="C813">
        <f>VLOOKUP(I813,'[3]Historical Prices'!$I$186:$J$3512,2,FALSE)</f>
        <v>49</v>
      </c>
      <c r="D813">
        <f>VLOOKUP($A813,Price_Reference!$A$1:$C$1758,2,FALSE)</f>
        <v>74.66</v>
      </c>
      <c r="E813">
        <f>VLOOKUP($A813,Price_Reference!$A$1:$C$1758,3,FALSE)</f>
        <v>43.33</v>
      </c>
      <c r="F813">
        <f>VLOOKUP($A813,Price_Reference!$A$1:$D$1758,4,FALSE)</f>
        <v>38.590000000000003</v>
      </c>
      <c r="G813">
        <f>VLOOKUP(I813,'[3]Historical Prices'!$M$141:$N$3512,2,FALSE)</f>
        <v>46.1</v>
      </c>
      <c r="H813">
        <f>VLOOKUP($A813,Price_Reference!$A$1:$E$1758,5,FALSE)</f>
        <v>21.02</v>
      </c>
      <c r="I813" s="2" t="str">
        <f t="shared" si="29"/>
        <v>05/21/2024</v>
      </c>
    </row>
    <row r="814" spans="1:9" x14ac:dyDescent="0.25">
      <c r="A814" s="2">
        <f t="shared" si="25"/>
        <v>45434</v>
      </c>
      <c r="B814">
        <f>VLOOKUP(I814,'[3]Historical Prices'!$E$545:$F$3512,2,FALSE)</f>
        <v>33</v>
      </c>
      <c r="C814">
        <f>VLOOKUP(I814,'[3]Historical Prices'!$I$186:$J$3512,2,FALSE)</f>
        <v>47.5</v>
      </c>
      <c r="D814">
        <f>VLOOKUP($A814,Price_Reference!$A$1:$C$1758,2,FALSE)</f>
        <v>74.62</v>
      </c>
      <c r="E814">
        <f>VLOOKUP($A814,Price_Reference!$A$1:$C$1758,3,FALSE)</f>
        <v>43.34</v>
      </c>
      <c r="F814">
        <f>VLOOKUP($A814,Price_Reference!$A$1:$D$1758,4,FALSE)</f>
        <v>38.74</v>
      </c>
      <c r="G814">
        <f>VLOOKUP(I814,'[3]Historical Prices'!$M$141:$N$3512,2,FALSE)</f>
        <v>46.1</v>
      </c>
      <c r="H814">
        <f>VLOOKUP($A814,Price_Reference!$A$1:$E$1758,5,FALSE)</f>
        <v>21.32</v>
      </c>
      <c r="I814" s="2" t="str">
        <f t="shared" si="29"/>
        <v>05/22/2024</v>
      </c>
    </row>
    <row r="815" spans="1:9" x14ac:dyDescent="0.25">
      <c r="A815" s="2">
        <f t="shared" si="25"/>
        <v>45435</v>
      </c>
      <c r="B815">
        <f>VLOOKUP(I815,'[3]Historical Prices'!$E$545:$F$3512,2,FALSE)</f>
        <v>32.5</v>
      </c>
      <c r="C815">
        <f>VLOOKUP(I815,'[3]Historical Prices'!$I$186:$J$3512,2,FALSE)</f>
        <v>45</v>
      </c>
      <c r="D815">
        <f>VLOOKUP($A815,Price_Reference!$A$1:$C$1758,2,FALSE)</f>
        <v>74.23</v>
      </c>
      <c r="E815">
        <f>VLOOKUP($A815,Price_Reference!$A$1:$C$1758,3,FALSE)</f>
        <v>44.48</v>
      </c>
      <c r="F815">
        <f>VLOOKUP($A815,Price_Reference!$A$1:$D$1758,4,FALSE)</f>
        <v>38.92</v>
      </c>
      <c r="G815">
        <f>VLOOKUP(I815,'[3]Historical Prices'!$M$141:$N$3512,2,FALSE)</f>
        <v>46.1</v>
      </c>
      <c r="H815">
        <f>VLOOKUP($A815,Price_Reference!$A$1:$E$1758,5,FALSE)</f>
        <v>21.38</v>
      </c>
      <c r="I815" s="2" t="str">
        <f t="shared" ref="I815:I817" si="30">TEXT(A815, "mm") &amp; "/" &amp; TEXT(A815, "dd") &amp; "/" &amp; TEXT(A815, "yyyy")</f>
        <v>05/23/2024</v>
      </c>
    </row>
    <row r="816" spans="1:9" x14ac:dyDescent="0.25">
      <c r="A816" s="2">
        <f t="shared" si="25"/>
        <v>45436</v>
      </c>
      <c r="B816">
        <f>VLOOKUP(I816,'[3]Historical Prices'!$E$545:$F$3512,2,FALSE)</f>
        <v>32.5</v>
      </c>
      <c r="C816">
        <f>VLOOKUP(I816,'[3]Historical Prices'!$I$186:$J$3512,2,FALSE)</f>
        <v>45.25</v>
      </c>
      <c r="D816">
        <f>VLOOKUP($A816,Price_Reference!$A$1:$C$1758,2,FALSE)</f>
        <v>74.040000000000006</v>
      </c>
      <c r="E816">
        <f>VLOOKUP($A816,Price_Reference!$A$1:$C$1758,3,FALSE)</f>
        <v>45.83</v>
      </c>
      <c r="F816">
        <f>VLOOKUP($A816,Price_Reference!$A$1:$D$1758,4,FALSE)</f>
        <v>39.130000000000003</v>
      </c>
      <c r="G816">
        <f>VLOOKUP(I816,'[3]Historical Prices'!$M$141:$N$3512,2,FALSE)</f>
        <v>46.1</v>
      </c>
      <c r="H816">
        <f>VLOOKUP($A816,Price_Reference!$A$1:$E$1758,5,FALSE)</f>
        <v>21.45</v>
      </c>
      <c r="I816" s="2" t="str">
        <f t="shared" si="30"/>
        <v>05/24/2024</v>
      </c>
    </row>
    <row r="817" spans="1:9" x14ac:dyDescent="0.25">
      <c r="A817" s="2">
        <f t="shared" si="25"/>
        <v>45439</v>
      </c>
      <c r="B817">
        <f>VLOOKUP(I817,'[3]Historical Prices'!$E$545:$F$3512,2,FALSE)</f>
        <v>32.5</v>
      </c>
      <c r="C817">
        <f>VLOOKUP(I817,'[3]Historical Prices'!$I$186:$J$3512,2,FALSE)</f>
        <v>44.63</v>
      </c>
      <c r="D817">
        <f>VLOOKUP($A817,Price_Reference!$A$1:$C$1758,2,FALSE)</f>
        <v>74.59</v>
      </c>
      <c r="E817" s="33">
        <f>AVERAGE(E816,E818)</f>
        <v>45.54</v>
      </c>
      <c r="F817">
        <f>VLOOKUP($A817,Price_Reference!$A$1:$D$1758,4,FALSE)</f>
        <v>39.130000000000003</v>
      </c>
      <c r="G817">
        <f>VLOOKUP(I817,'[3]Historical Prices'!$M$141:$N$3512,2,FALSE)</f>
        <v>46.1</v>
      </c>
      <c r="H817">
        <f>VLOOKUP($A817,Price_Reference!$A$1:$E$1758,5,FALSE)</f>
        <v>21.45</v>
      </c>
      <c r="I817" s="2" t="str">
        <f t="shared" si="30"/>
        <v>05/27/2024</v>
      </c>
    </row>
    <row r="818" spans="1:9" x14ac:dyDescent="0.25">
      <c r="A818" s="2">
        <f t="shared" si="25"/>
        <v>45440</v>
      </c>
      <c r="B818">
        <f>VLOOKUP(I818,'[3]Historical Prices'!$E$545:$F$3512,2,FALSE)</f>
        <v>32.5</v>
      </c>
      <c r="C818">
        <f>VLOOKUP(I818,'[3]Historical Prices'!$I$186:$J$3512,2,FALSE)</f>
        <v>45.5</v>
      </c>
      <c r="D818">
        <f>VLOOKUP($A818,Price_Reference!$A$1:$C$1758,2,FALSE)</f>
        <v>73.010000000000005</v>
      </c>
      <c r="E818">
        <f>VLOOKUP($A818,Price_Reference!$A$1:$C$1758,3,FALSE)</f>
        <v>45.25</v>
      </c>
      <c r="F818">
        <f>VLOOKUP($A818,Price_Reference!$A$1:$D$1758,4,FALSE)</f>
        <v>39.21</v>
      </c>
      <c r="G818">
        <f>VLOOKUP(I818,'[3]Historical Prices'!$M$141:$N$3512,2,FALSE)</f>
        <v>46</v>
      </c>
      <c r="H818">
        <f>VLOOKUP($A818,Price_Reference!$A$1:$E$1758,5,FALSE)</f>
        <v>21.59</v>
      </c>
      <c r="I818" s="2" t="str">
        <f t="shared" ref="I818:I823" si="31">TEXT(A818, "mm") &amp; "/" &amp; TEXT(A818, "dd") &amp; "/" &amp; TEXT(A818, "yyyy")</f>
        <v>05/28/2024</v>
      </c>
    </row>
    <row r="819" spans="1:9" x14ac:dyDescent="0.25">
      <c r="A819" s="2">
        <f t="shared" si="25"/>
        <v>45441</v>
      </c>
      <c r="B819">
        <f>VLOOKUP(I819,'[3]Historical Prices'!$E$545:$F$3512,2,FALSE)</f>
        <v>32.75</v>
      </c>
      <c r="C819">
        <f>VLOOKUP(I819,'[3]Historical Prices'!$I$186:$J$3512,2,FALSE)</f>
        <v>47.5</v>
      </c>
      <c r="D819">
        <f>VLOOKUP($A819,Price_Reference!$A$1:$C$1758,2,FALSE)</f>
        <v>72.31</v>
      </c>
      <c r="E819">
        <f>VLOOKUP($A819,Price_Reference!$A$1:$C$1758,3,FALSE)</f>
        <v>45.02</v>
      </c>
      <c r="F819">
        <f>VLOOKUP($A819,Price_Reference!$A$1:$D$1758,4,FALSE)</f>
        <v>39.46</v>
      </c>
      <c r="G819">
        <f>VLOOKUP(I819,'[3]Historical Prices'!$M$141:$N$3512,2,FALSE)</f>
        <v>46</v>
      </c>
      <c r="H819">
        <f>VLOOKUP($A819,Price_Reference!$A$1:$E$1758,5,FALSE)</f>
        <v>21.99</v>
      </c>
      <c r="I819" s="2" t="str">
        <f t="shared" si="31"/>
        <v>05/29/2024</v>
      </c>
    </row>
    <row r="820" spans="1:9" x14ac:dyDescent="0.25">
      <c r="A820" s="2">
        <f t="shared" si="25"/>
        <v>45442</v>
      </c>
      <c r="B820">
        <f>VLOOKUP(I820,'[3]Historical Prices'!$E$545:$F$3512,2,FALSE)</f>
        <v>33</v>
      </c>
      <c r="C820">
        <f>VLOOKUP(I820,'[3]Historical Prices'!$I$186:$J$3512,2,FALSE)</f>
        <v>49</v>
      </c>
      <c r="D820">
        <f>VLOOKUP($A820,Price_Reference!$A$1:$C$1758,2,FALSE)</f>
        <v>73.95</v>
      </c>
      <c r="E820">
        <f>VLOOKUP($A820,Price_Reference!$A$1:$C$1758,3,FALSE)</f>
        <v>46.42</v>
      </c>
      <c r="F820">
        <f>VLOOKUP($A820,Price_Reference!$A$1:$D$1758,4,FALSE)</f>
        <v>37.94</v>
      </c>
      <c r="G820">
        <f>VLOOKUP(I820,'[3]Historical Prices'!$M$141:$N$3512,2,FALSE)</f>
        <v>46</v>
      </c>
      <c r="H820">
        <f>VLOOKUP($A820,Price_Reference!$A$1:$E$1758,5,FALSE)</f>
        <v>21.59</v>
      </c>
      <c r="I820" s="2" t="str">
        <f t="shared" si="31"/>
        <v>05/30/2024</v>
      </c>
    </row>
    <row r="821" spans="1:9" x14ac:dyDescent="0.25">
      <c r="A821" s="2">
        <f t="shared" si="25"/>
        <v>45443</v>
      </c>
      <c r="B821">
        <f>VLOOKUP(I821,'[3]Historical Prices'!$E$545:$F$3512,2,FALSE)</f>
        <v>33</v>
      </c>
      <c r="C821">
        <f>VLOOKUP(I821,'[3]Historical Prices'!$I$186:$J$3512,2,FALSE)</f>
        <v>50</v>
      </c>
      <c r="D821">
        <f>VLOOKUP($A821,Price_Reference!$A$1:$C$1758,2,FALSE)</f>
        <v>72.599999999999994</v>
      </c>
      <c r="E821">
        <f>VLOOKUP($A821,Price_Reference!$A$1:$C$1758,3,FALSE)</f>
        <v>48.61</v>
      </c>
      <c r="F821">
        <f>VLOOKUP($A821,Price_Reference!$A$1:$D$1758,4,FALSE)</f>
        <v>37.799999999999997</v>
      </c>
      <c r="G821">
        <f>VLOOKUP(I821,'[3]Historical Prices'!$M$141:$N$3512,2,FALSE)</f>
        <v>46</v>
      </c>
      <c r="H821">
        <f>VLOOKUP($A821,Price_Reference!$A$1:$E$1758,5,FALSE)</f>
        <v>21.17</v>
      </c>
      <c r="I821" s="2" t="str">
        <f t="shared" si="31"/>
        <v>05/31/2024</v>
      </c>
    </row>
    <row r="822" spans="1:9" x14ac:dyDescent="0.25">
      <c r="A822" s="2">
        <f t="shared" si="25"/>
        <v>45446</v>
      </c>
      <c r="B822">
        <f>VLOOKUP(I822,'[3]Historical Prices'!$E$545:$F$3512,2,FALSE)</f>
        <v>33</v>
      </c>
      <c r="C822">
        <f>VLOOKUP(I822,'[3]Historical Prices'!$I$186:$J$3512,2,FALSE)</f>
        <v>50</v>
      </c>
      <c r="D822">
        <f>VLOOKUP($A822,Price_Reference!$A$1:$C$1758,2,FALSE)</f>
        <v>73.05</v>
      </c>
      <c r="E822">
        <f>VLOOKUP($A822,Price_Reference!$A$1:$C$1758,3,FALSE)</f>
        <v>48.65</v>
      </c>
      <c r="F822">
        <f>VLOOKUP($A822,Price_Reference!$A$1:$D$1758,4,FALSE)</f>
        <v>36.729999999999997</v>
      </c>
      <c r="G822">
        <f>VLOOKUP(I822,'[3]Historical Prices'!$M$141:$N$3512,2,FALSE)</f>
        <v>46</v>
      </c>
      <c r="H822">
        <f>VLOOKUP($A822,Price_Reference!$A$1:$E$1758,5,FALSE)</f>
        <v>20.94</v>
      </c>
      <c r="I822" s="2" t="str">
        <f t="shared" si="31"/>
        <v>06/03/2024</v>
      </c>
    </row>
    <row r="823" spans="1:9" x14ac:dyDescent="0.25">
      <c r="A823" s="2">
        <f t="shared" si="25"/>
        <v>45447</v>
      </c>
      <c r="B823">
        <f>VLOOKUP(I823,'[3]Historical Prices'!$E$545:$F$3512,2,FALSE)</f>
        <v>33</v>
      </c>
      <c r="C823">
        <f>VLOOKUP(I823,'[3]Historical Prices'!$I$186:$J$3512,2,FALSE)</f>
        <v>55.5</v>
      </c>
      <c r="D823">
        <f>VLOOKUP($A823,Price_Reference!$A$1:$C$1758,2,FALSE)</f>
        <v>70.84</v>
      </c>
      <c r="E823">
        <f>VLOOKUP($A823,Price_Reference!$A$1:$C$1758,3,FALSE)</f>
        <v>47.24</v>
      </c>
      <c r="F823">
        <f>VLOOKUP($A823,Price_Reference!$A$1:$D$1758,4,FALSE)</f>
        <v>35.07</v>
      </c>
      <c r="G823">
        <f>VLOOKUP(I823,'[3]Historical Prices'!$M$141:$N$3512,2,FALSE)</f>
        <v>45.5</v>
      </c>
      <c r="H823">
        <f>VLOOKUP($A823,Price_Reference!$A$1:$E$1758,5,FALSE)</f>
        <v>20.65</v>
      </c>
      <c r="I823" s="2" t="str">
        <f t="shared" si="31"/>
        <v>06/04/2024</v>
      </c>
    </row>
    <row r="824" spans="1:9" x14ac:dyDescent="0.25">
      <c r="A824" s="2">
        <f t="shared" si="25"/>
        <v>45448</v>
      </c>
      <c r="B824">
        <f>VLOOKUP(I824,'[3]Historical Prices'!$E$545:$F$3512,2,FALSE)</f>
        <v>33</v>
      </c>
      <c r="C824">
        <f>VLOOKUP(I824,'[3]Historical Prices'!$I$186:$J$3512,2,FALSE)</f>
        <v>56</v>
      </c>
      <c r="D824">
        <f>VLOOKUP($A824,Price_Reference!$A$1:$C$1758,2,FALSE)</f>
        <v>70.34</v>
      </c>
      <c r="E824">
        <f>VLOOKUP($A824,Price_Reference!$A$1:$C$1758,3,FALSE)</f>
        <v>46.53</v>
      </c>
      <c r="F824">
        <f>VLOOKUP($A824,Price_Reference!$A$1:$D$1758,4,FALSE)</f>
        <v>34.82</v>
      </c>
      <c r="G824">
        <f>VLOOKUP(I824,'[3]Historical Prices'!$M$141:$N$3512,2,FALSE)</f>
        <v>45.25</v>
      </c>
      <c r="H824">
        <f>VLOOKUP($A824,Price_Reference!$A$1:$E$1758,5,FALSE)</f>
        <v>20.45</v>
      </c>
      <c r="I824" s="2" t="str">
        <f t="shared" ref="I824:I839" si="32">TEXT(A824, "mm") &amp; "/" &amp; TEXT(A824, "dd") &amp; "/" &amp; TEXT(A824, "yyyy")</f>
        <v>06/05/2024</v>
      </c>
    </row>
    <row r="825" spans="1:9" x14ac:dyDescent="0.25">
      <c r="A825" s="2">
        <f t="shared" si="25"/>
        <v>45449</v>
      </c>
      <c r="B825">
        <f>VLOOKUP(I825,'[3]Historical Prices'!$E$545:$F$3512,2,FALSE)</f>
        <v>33.1</v>
      </c>
      <c r="C825">
        <f>VLOOKUP(I825,'[3]Historical Prices'!$I$186:$J$3512,2,FALSE)</f>
        <v>54</v>
      </c>
      <c r="D825">
        <f>VLOOKUP($A825,Price_Reference!$A$1:$C$1758,2,FALSE)</f>
        <v>70.62</v>
      </c>
      <c r="E825">
        <f>VLOOKUP($A825,Price_Reference!$A$1:$C$1758,3,FALSE)</f>
        <v>46.98</v>
      </c>
      <c r="F825">
        <f>VLOOKUP($A825,Price_Reference!$A$1:$D$1758,4,FALSE)</f>
        <v>35.99</v>
      </c>
      <c r="G825">
        <f>VLOOKUP(I825,'[3]Historical Prices'!$M$141:$N$3512,2,FALSE)</f>
        <v>45.25</v>
      </c>
      <c r="H825">
        <f>VLOOKUP($A825,Price_Reference!$A$1:$E$1758,5,FALSE)</f>
        <v>20.54</v>
      </c>
      <c r="I825" s="2" t="str">
        <f t="shared" si="32"/>
        <v>06/06/2024</v>
      </c>
    </row>
    <row r="826" spans="1:9" x14ac:dyDescent="0.25">
      <c r="A826" s="2">
        <f t="shared" si="25"/>
        <v>45450</v>
      </c>
      <c r="B826">
        <f>VLOOKUP(I826,'[3]Historical Prices'!$E$545:$F$3512,2,FALSE)</f>
        <v>33.25</v>
      </c>
      <c r="C826">
        <f>VLOOKUP(I826,'[3]Historical Prices'!$I$186:$J$3512,2,FALSE)</f>
        <v>52.75</v>
      </c>
      <c r="D826">
        <f>VLOOKUP($A826,Price_Reference!$A$1:$C$1758,2,FALSE)</f>
        <v>69.91</v>
      </c>
      <c r="E826">
        <f>VLOOKUP($A826,Price_Reference!$A$1:$C$1758,3,FALSE)</f>
        <v>47.44</v>
      </c>
      <c r="F826">
        <f>VLOOKUP($A826,Price_Reference!$A$1:$D$1758,4,FALSE)</f>
        <v>35.94</v>
      </c>
      <c r="G826">
        <f>VLOOKUP(I826,'[3]Historical Prices'!$M$141:$N$3512,2,FALSE)</f>
        <v>45</v>
      </c>
      <c r="H826">
        <f>VLOOKUP($A826,Price_Reference!$A$1:$E$1758,5,FALSE)</f>
        <v>20.93</v>
      </c>
      <c r="I826" s="2" t="str">
        <f t="shared" si="32"/>
        <v>06/07/2024</v>
      </c>
    </row>
    <row r="827" spans="1:9" x14ac:dyDescent="0.25">
      <c r="A827" s="2">
        <f t="shared" si="25"/>
        <v>45453</v>
      </c>
      <c r="B827">
        <f>VLOOKUP(I827,'[3]Historical Prices'!$E$545:$F$3512,2,FALSE)</f>
        <v>33.25</v>
      </c>
      <c r="C827">
        <f>VLOOKUP(I827,'[3]Historical Prices'!$I$186:$J$3512,2,FALSE)</f>
        <v>51</v>
      </c>
      <c r="D827">
        <f>VLOOKUP($A827,Price_Reference!$A$1:$C$1758,2,FALSE)</f>
        <v>69.34</v>
      </c>
      <c r="E827">
        <f>VLOOKUP($A827,Price_Reference!$A$1:$C$1758,3,FALSE)</f>
        <v>46.47</v>
      </c>
      <c r="F827">
        <f>VLOOKUP($A827,Price_Reference!$A$1:$D$1758,4,FALSE)</f>
        <v>35.99</v>
      </c>
      <c r="G827">
        <f>VLOOKUP(I827,'[3]Historical Prices'!$M$141:$N$3512,2,FALSE)</f>
        <v>45</v>
      </c>
      <c r="H827">
        <f>VLOOKUP($A827,Price_Reference!$A$1:$E$1758,5,FALSE)</f>
        <v>20.83</v>
      </c>
      <c r="I827" s="2" t="str">
        <f t="shared" si="32"/>
        <v>06/10/2024</v>
      </c>
    </row>
    <row r="828" spans="1:9" x14ac:dyDescent="0.25">
      <c r="A828" s="2">
        <f t="shared" si="25"/>
        <v>45454</v>
      </c>
      <c r="B828">
        <f>VLOOKUP(I828,'[3]Historical Prices'!$E$545:$F$3512,2,FALSE)</f>
        <v>33.25</v>
      </c>
      <c r="C828">
        <f>VLOOKUP(I828,'[3]Historical Prices'!$I$186:$J$3512,2,FALSE)</f>
        <v>51</v>
      </c>
      <c r="D828">
        <f>VLOOKUP($A828,Price_Reference!$A$1:$C$1758,2,FALSE)</f>
        <v>69.180000000000007</v>
      </c>
      <c r="E828">
        <f>VLOOKUP($A828,Price_Reference!$A$1:$C$1758,3,FALSE)</f>
        <v>47.97</v>
      </c>
      <c r="F828">
        <f>VLOOKUP($A828,Price_Reference!$A$1:$D$1758,4,FALSE)</f>
        <v>35.659999999999997</v>
      </c>
      <c r="G828">
        <f>VLOOKUP(I828,'[3]Historical Prices'!$M$141:$N$3512,2,FALSE)</f>
        <v>44.4</v>
      </c>
      <c r="H828">
        <f>VLOOKUP($A828,Price_Reference!$A$1:$E$1758,5,FALSE)</f>
        <v>21.39</v>
      </c>
      <c r="I828" s="2" t="str">
        <f t="shared" si="32"/>
        <v>06/11/2024</v>
      </c>
    </row>
    <row r="829" spans="1:9" x14ac:dyDescent="0.25">
      <c r="A829" s="2">
        <f t="shared" si="25"/>
        <v>45455</v>
      </c>
      <c r="B829">
        <f>VLOOKUP(I829,'[3]Historical Prices'!$E$545:$F$3512,2,FALSE)</f>
        <v>33.25</v>
      </c>
      <c r="C829">
        <f>VLOOKUP(I829,'[3]Historical Prices'!$I$186:$J$3512,2,FALSE)</f>
        <v>52.25</v>
      </c>
      <c r="D829">
        <f>VLOOKUP($A829,Price_Reference!$A$1:$C$1758,2,FALSE)</f>
        <v>69.290000000000006</v>
      </c>
      <c r="E829">
        <f>VLOOKUP($A829,Price_Reference!$A$1:$C$1758,3,FALSE)</f>
        <v>48.75</v>
      </c>
      <c r="F829">
        <f>VLOOKUP($A829,Price_Reference!$A$1:$D$1758,4,FALSE)</f>
        <v>35.840000000000003</v>
      </c>
      <c r="G829">
        <f>VLOOKUP(I829,'[3]Historical Prices'!$M$141:$N$3512,2,FALSE)</f>
        <v>44.25</v>
      </c>
      <c r="H829">
        <f>VLOOKUP($A829,Price_Reference!$A$1:$E$1758,5,FALSE)</f>
        <v>22.14</v>
      </c>
      <c r="I829" s="2" t="str">
        <f t="shared" si="32"/>
        <v>06/12/2024</v>
      </c>
    </row>
    <row r="830" spans="1:9" x14ac:dyDescent="0.25">
      <c r="A830" s="2">
        <f t="shared" si="25"/>
        <v>45456</v>
      </c>
      <c r="B830">
        <f>VLOOKUP(I830,'[3]Historical Prices'!$E$545:$F$3512,2,FALSE)</f>
        <v>33.6</v>
      </c>
      <c r="C830">
        <f>VLOOKUP(I830,'[3]Historical Prices'!$I$186:$J$3512,2,FALSE)</f>
        <v>52</v>
      </c>
      <c r="D830">
        <f>VLOOKUP($A830,Price_Reference!$A$1:$C$1758,2,FALSE)</f>
        <v>69.27</v>
      </c>
      <c r="E830">
        <f>VLOOKUP($A830,Price_Reference!$A$1:$C$1758,3,FALSE)</f>
        <v>49.33</v>
      </c>
      <c r="F830">
        <f>VLOOKUP($A830,Price_Reference!$A$1:$D$1758,4,FALSE)</f>
        <v>35.67</v>
      </c>
      <c r="G830">
        <f>VLOOKUP(I830,'[3]Historical Prices'!$M$141:$N$3512,2,FALSE)</f>
        <v>45</v>
      </c>
      <c r="H830">
        <f>VLOOKUP($A830,Price_Reference!$A$1:$E$1758,5,FALSE)</f>
        <v>22.85</v>
      </c>
      <c r="I830" s="2" t="str">
        <f t="shared" si="32"/>
        <v>06/13/2024</v>
      </c>
    </row>
    <row r="831" spans="1:9" x14ac:dyDescent="0.25">
      <c r="A831" s="2">
        <f t="shared" si="25"/>
        <v>45457</v>
      </c>
      <c r="B831">
        <f>VLOOKUP(I831,'[3]Historical Prices'!$E$545:$F$3512,2,FALSE)</f>
        <v>33.75</v>
      </c>
      <c r="C831">
        <f>VLOOKUP(I831,'[3]Historical Prices'!$I$186:$J$3512,2,FALSE)</f>
        <v>50</v>
      </c>
      <c r="D831">
        <f>VLOOKUP($A831,Price_Reference!$A$1:$C$1758,2,FALSE)</f>
        <v>66.87</v>
      </c>
      <c r="E831">
        <f>VLOOKUP($A831,Price_Reference!$A$1:$C$1758,3,FALSE)</f>
        <v>48.6</v>
      </c>
      <c r="F831">
        <f>VLOOKUP($A831,Price_Reference!$A$1:$D$1758,4,FALSE)</f>
        <v>35.28</v>
      </c>
      <c r="G831">
        <f>VLOOKUP(I831,'[3]Historical Prices'!$M$141:$N$3512,2,FALSE)</f>
        <v>44.5</v>
      </c>
      <c r="H831">
        <f>VLOOKUP($A831,Price_Reference!$A$1:$E$1758,5,FALSE)</f>
        <v>22.35</v>
      </c>
      <c r="I831" s="2" t="str">
        <f t="shared" si="32"/>
        <v>06/14/2024</v>
      </c>
    </row>
    <row r="832" spans="1:9" x14ac:dyDescent="0.25">
      <c r="A832" s="2">
        <f t="shared" si="25"/>
        <v>45460</v>
      </c>
      <c r="B832">
        <f>VLOOKUP(I832,'[3]Historical Prices'!$E$545:$F$3512,2,FALSE)</f>
        <v>33.75</v>
      </c>
      <c r="C832">
        <f>VLOOKUP(I832,'[3]Historical Prices'!$I$186:$J$3512,2,FALSE)</f>
        <v>50</v>
      </c>
      <c r="D832">
        <f>VLOOKUP($A832,Price_Reference!$A$1:$C$1758,2,FALSE)</f>
        <v>66.59</v>
      </c>
      <c r="E832">
        <f>VLOOKUP($A832,Price_Reference!$A$1:$C$1758,3,FALSE)</f>
        <v>49.33</v>
      </c>
      <c r="F832">
        <f>VLOOKUP($A832,Price_Reference!$A$1:$D$1758,4,FALSE)</f>
        <v>35.54</v>
      </c>
      <c r="G832">
        <f>VLOOKUP(I832,'[3]Historical Prices'!$M$141:$N$3512,2,FALSE)</f>
        <v>44.5</v>
      </c>
      <c r="H832">
        <f>VLOOKUP($A832,Price_Reference!$A$1:$E$1758,5,FALSE)</f>
        <v>22.14</v>
      </c>
      <c r="I832" s="2" t="str">
        <f t="shared" si="32"/>
        <v>06/17/2024</v>
      </c>
    </row>
    <row r="833" spans="1:9" x14ac:dyDescent="0.25">
      <c r="A833" s="2">
        <f t="shared" si="25"/>
        <v>45461</v>
      </c>
      <c r="B833">
        <f>VLOOKUP(I833,'[3]Historical Prices'!$E$545:$F$3512,2,FALSE)</f>
        <v>34.25</v>
      </c>
      <c r="C833">
        <f>VLOOKUP(I833,'[3]Historical Prices'!$I$186:$J$3512,2,FALSE)</f>
        <v>50</v>
      </c>
      <c r="D833">
        <f>VLOOKUP($A833,Price_Reference!$A$1:$C$1758,2,FALSE)</f>
        <v>67.08</v>
      </c>
      <c r="E833">
        <f>VLOOKUP($A833,Price_Reference!$A$1:$C$1758,3,FALSE)</f>
        <v>50.03</v>
      </c>
      <c r="F833">
        <f>VLOOKUP($A833,Price_Reference!$A$1:$D$1758,4,FALSE)</f>
        <v>35.4</v>
      </c>
      <c r="G833">
        <f>VLOOKUP(I833,'[3]Historical Prices'!$M$141:$N$3512,2,FALSE)</f>
        <v>45.25</v>
      </c>
      <c r="H833">
        <f>VLOOKUP($A833,Price_Reference!$A$1:$E$1758,5,FALSE)</f>
        <v>22.11</v>
      </c>
      <c r="I833" s="2" t="str">
        <f t="shared" si="32"/>
        <v>06/18/2024</v>
      </c>
    </row>
    <row r="834" spans="1:9" x14ac:dyDescent="0.25">
      <c r="A834" s="2">
        <f t="shared" si="25"/>
        <v>45462</v>
      </c>
      <c r="B834">
        <f>VLOOKUP(I834,'[3]Historical Prices'!$E$545:$F$3512,2,FALSE)</f>
        <v>34.25</v>
      </c>
      <c r="C834">
        <f>VLOOKUP(I834,'[3]Historical Prices'!$I$186:$J$3512,2,FALSE)</f>
        <v>49</v>
      </c>
      <c r="D834">
        <f>VLOOKUP($A834,Price_Reference!$A$1:$C$1758,2,FALSE)</f>
        <v>68.849999999999994</v>
      </c>
      <c r="E834">
        <f>VLOOKUP($A834,Price_Reference!$A$1:$C$1758,3,FALSE)</f>
        <v>49.37</v>
      </c>
      <c r="F834">
        <f>VLOOKUP($A834,Price_Reference!$A$1:$D$1758,4,FALSE)</f>
        <v>35.4</v>
      </c>
      <c r="G834">
        <f>VLOOKUP(I834,'[3]Historical Prices'!$M$141:$N$3512,2,FALSE)</f>
        <v>45.15</v>
      </c>
      <c r="H834">
        <f>VLOOKUP($A834,Price_Reference!$A$1:$E$1758,5,FALSE)</f>
        <v>22.11</v>
      </c>
      <c r="I834" s="2" t="str">
        <f t="shared" si="32"/>
        <v>06/19/2024</v>
      </c>
    </row>
    <row r="835" spans="1:9" x14ac:dyDescent="0.25">
      <c r="A835" s="2">
        <f t="shared" si="25"/>
        <v>45463</v>
      </c>
      <c r="B835">
        <f>VLOOKUP(I835,'[3]Historical Prices'!$E$545:$F$3512,2,FALSE)</f>
        <v>34.25</v>
      </c>
      <c r="C835">
        <f>VLOOKUP(I835,'[3]Historical Prices'!$I$186:$J$3512,2,FALSE)</f>
        <v>49</v>
      </c>
      <c r="D835">
        <f>VLOOKUP($A835,Price_Reference!$A$1:$C$1758,2,FALSE)</f>
        <v>67.760000000000005</v>
      </c>
      <c r="E835">
        <f>VLOOKUP($A835,Price_Reference!$A$1:$C$1758,3,FALSE)</f>
        <v>45.55</v>
      </c>
      <c r="F835">
        <f>VLOOKUP($A835,Price_Reference!$A$1:$D$1758,4,FALSE)</f>
        <v>35.14</v>
      </c>
      <c r="G835">
        <f>VLOOKUP(I835,'[3]Historical Prices'!$M$141:$N$3512,2,FALSE)</f>
        <v>45.15</v>
      </c>
      <c r="H835">
        <f>VLOOKUP($A835,Price_Reference!$A$1:$E$1758,5,FALSE)</f>
        <v>22.31</v>
      </c>
      <c r="I835" s="2" t="str">
        <f t="shared" si="32"/>
        <v>06/20/2024</v>
      </c>
    </row>
    <row r="836" spans="1:9" x14ac:dyDescent="0.25">
      <c r="A836" s="2">
        <f t="shared" si="25"/>
        <v>45464</v>
      </c>
      <c r="B836">
        <f>VLOOKUP(I836,'[3]Historical Prices'!$E$545:$F$3512,2,FALSE)</f>
        <v>34</v>
      </c>
      <c r="C836">
        <f>VLOOKUP(I836,'[3]Historical Prices'!$I$186:$J$3512,2,FALSE)</f>
        <v>51.25</v>
      </c>
      <c r="D836">
        <f>VLOOKUP($A836,Price_Reference!$A$1:$C$1758,2,FALSE)</f>
        <v>66.72</v>
      </c>
      <c r="E836">
        <f>VLOOKUP($A836,Price_Reference!$A$1:$C$1758,3,FALSE)</f>
        <v>44.82</v>
      </c>
      <c r="F836">
        <f>VLOOKUP($A836,Price_Reference!$A$1:$D$1758,4,FALSE)</f>
        <v>34.58</v>
      </c>
      <c r="G836">
        <f>VLOOKUP(I836,'[3]Historical Prices'!$M$141:$N$3512,2,FALSE)</f>
        <v>45.15</v>
      </c>
      <c r="H836">
        <f>VLOOKUP($A836,Price_Reference!$A$1:$E$1758,5,FALSE)</f>
        <v>22.52</v>
      </c>
      <c r="I836" s="2" t="str">
        <f t="shared" si="32"/>
        <v>06/21/2024</v>
      </c>
    </row>
    <row r="837" spans="1:9" x14ac:dyDescent="0.25">
      <c r="A837" s="2">
        <f t="shared" si="25"/>
        <v>45467</v>
      </c>
      <c r="B837">
        <f>VLOOKUP(I837,'[3]Historical Prices'!$E$545:$F$3512,2,FALSE)</f>
        <v>34.25</v>
      </c>
      <c r="C837">
        <f>VLOOKUP(I837,'[3]Historical Prices'!$I$186:$J$3512,2,FALSE)</f>
        <v>51.25</v>
      </c>
      <c r="D837">
        <f>VLOOKUP($A837,Price_Reference!$A$1:$C$1758,2,FALSE)</f>
        <v>65.97</v>
      </c>
      <c r="E837">
        <f>VLOOKUP($A837,Price_Reference!$A$1:$C$1758,3,FALSE)</f>
        <v>45.9</v>
      </c>
      <c r="F837">
        <f>VLOOKUP($A837,Price_Reference!$A$1:$D$1758,4,FALSE)</f>
        <v>35</v>
      </c>
      <c r="G837">
        <f>VLOOKUP(I837,'[3]Historical Prices'!$M$141:$N$3512,2,FALSE)</f>
        <v>45</v>
      </c>
      <c r="H837">
        <f>VLOOKUP($A837,Price_Reference!$A$1:$E$1758,5,FALSE)</f>
        <v>22.46</v>
      </c>
      <c r="I837" s="2" t="str">
        <f t="shared" si="32"/>
        <v>06/24/2024</v>
      </c>
    </row>
    <row r="838" spans="1:9" x14ac:dyDescent="0.25">
      <c r="A838" s="2">
        <f t="shared" si="25"/>
        <v>45468</v>
      </c>
      <c r="B838">
        <f>VLOOKUP(I838,'[3]Historical Prices'!$E$545:$F$3512,2,FALSE)</f>
        <v>34.25</v>
      </c>
      <c r="C838">
        <f>VLOOKUP(I838,'[3]Historical Prices'!$I$186:$J$3512,2,FALSE)</f>
        <v>50.55</v>
      </c>
      <c r="D838">
        <f>VLOOKUP($A838,Price_Reference!$A$1:$C$1758,2,FALSE)</f>
        <v>67.290000000000006</v>
      </c>
      <c r="E838">
        <f>VLOOKUP($A838,Price_Reference!$A$1:$C$1758,3,FALSE)</f>
        <v>47.54</v>
      </c>
      <c r="F838">
        <f>VLOOKUP($A838,Price_Reference!$A$1:$D$1758,4,FALSE)</f>
        <v>35.53</v>
      </c>
      <c r="G838">
        <f>VLOOKUP(I838,'[3]Historical Prices'!$M$141:$N$3512,2,FALSE)</f>
        <v>45</v>
      </c>
      <c r="H838">
        <f>VLOOKUP($A838,Price_Reference!$A$1:$E$1758,5,FALSE)</f>
        <v>22.98</v>
      </c>
      <c r="I838" s="2" t="str">
        <f t="shared" si="32"/>
        <v>06/25/2024</v>
      </c>
    </row>
    <row r="839" spans="1:9" x14ac:dyDescent="0.25">
      <c r="A839" s="2">
        <f t="shared" si="25"/>
        <v>45469</v>
      </c>
      <c r="B839">
        <f>VLOOKUP(I839,'[3]Historical Prices'!$E$545:$F$3512,2,FALSE)</f>
        <v>34.25</v>
      </c>
      <c r="C839">
        <f>VLOOKUP(I839,'[3]Historical Prices'!$I$186:$J$3512,2,FALSE)</f>
        <v>50.5</v>
      </c>
      <c r="D839">
        <f>VLOOKUP($A839,Price_Reference!$A$1:$C$1758,2,FALSE)</f>
        <v>66.3</v>
      </c>
      <c r="E839">
        <f>VLOOKUP($A839,Price_Reference!$A$1:$C$1758,3,FALSE)</f>
        <v>45.98</v>
      </c>
      <c r="F839">
        <f>VLOOKUP($A839,Price_Reference!$A$1:$D$1758,4,FALSE)</f>
        <v>36.25</v>
      </c>
      <c r="G839">
        <f>VLOOKUP(I839,'[3]Historical Prices'!$M$141:$N$3512,2,FALSE)</f>
        <v>45</v>
      </c>
      <c r="H839">
        <f>VLOOKUP($A839,Price_Reference!$A$1:$E$1758,5,FALSE)</f>
        <v>23.46</v>
      </c>
      <c r="I839" s="2" t="str">
        <f t="shared" si="32"/>
        <v>06/26/2024</v>
      </c>
    </row>
    <row r="840" spans="1:9" x14ac:dyDescent="0.25">
      <c r="A840" s="2">
        <f t="shared" si="25"/>
        <v>45470</v>
      </c>
      <c r="B840">
        <f>VLOOKUP(I840,'[3]Historical Prices'!$E$545:$F$3512,2,FALSE)</f>
        <v>34.25</v>
      </c>
      <c r="C840">
        <f>VLOOKUP(I840,'[3]Historical Prices'!$I$186:$J$3512,2,FALSE)</f>
        <v>50.5</v>
      </c>
      <c r="D840">
        <f>VLOOKUP($A840,Price_Reference!$A$1:$C$1758,2,FALSE)</f>
        <v>66.069999999999993</v>
      </c>
      <c r="E840">
        <f>VLOOKUP($A840,Price_Reference!$A$1:$C$1758,3,FALSE)</f>
        <v>46.02</v>
      </c>
      <c r="F840">
        <f>VLOOKUP($A840,Price_Reference!$A$1:$D$1758,4,FALSE)</f>
        <v>36.82</v>
      </c>
      <c r="G840">
        <f>VLOOKUP(I840,'[3]Historical Prices'!$M$141:$N$3512,2,FALSE)</f>
        <v>45.5</v>
      </c>
      <c r="H840">
        <f>VLOOKUP($A840,Price_Reference!$A$1:$E$1758,5,FALSE)</f>
        <v>24.35</v>
      </c>
      <c r="I840" s="2" t="str">
        <f t="shared" ref="I840:I859" si="33">TEXT(A840, "mm") &amp; "/" &amp; TEXT(A840, "dd") &amp; "/" &amp; TEXT(A840, "yyyy")</f>
        <v>06/27/2024</v>
      </c>
    </row>
    <row r="841" spans="1:9" x14ac:dyDescent="0.25">
      <c r="A841" s="2">
        <f t="shared" ref="A841:A904" si="34">A836+7</f>
        <v>45471</v>
      </c>
      <c r="B841">
        <f>VLOOKUP(I841,'[3]Historical Prices'!$E$545:$F$3512,2,FALSE)</f>
        <v>34.25</v>
      </c>
      <c r="C841">
        <f>VLOOKUP(I841,'[3]Historical Prices'!$I$186:$J$3512,2,FALSE)</f>
        <v>50.5</v>
      </c>
      <c r="D841">
        <f>VLOOKUP($A841,Price_Reference!$A$1:$C$1758,2,FALSE)</f>
        <v>66.87</v>
      </c>
      <c r="E841">
        <f>VLOOKUP($A841,Price_Reference!$A$1:$C$1758,3,FALSE)</f>
        <v>46.26</v>
      </c>
      <c r="F841">
        <f>VLOOKUP($A841,Price_Reference!$A$1:$D$1758,4,FALSE)</f>
        <v>36.909999999999997</v>
      </c>
      <c r="G841">
        <f>VLOOKUP(I841,'[3]Historical Prices'!$M$141:$N$3512,2,FALSE)</f>
        <v>45.5</v>
      </c>
      <c r="H841">
        <f>VLOOKUP($A841,Price_Reference!$A$1:$E$1758,5,FALSE)</f>
        <v>24.04</v>
      </c>
      <c r="I841" s="2" t="str">
        <f t="shared" si="33"/>
        <v>06/28/2024</v>
      </c>
    </row>
    <row r="842" spans="1:9" x14ac:dyDescent="0.25">
      <c r="A842" s="2">
        <f t="shared" si="34"/>
        <v>45474</v>
      </c>
      <c r="B842">
        <f>VLOOKUP(I842,'[3]Historical Prices'!$E$545:$F$3512,2,FALSE)</f>
        <v>33.75</v>
      </c>
      <c r="C842">
        <f>VLOOKUP(I842,'[3]Historical Prices'!$I$186:$J$3512,2,FALSE)</f>
        <v>51.5</v>
      </c>
      <c r="D842">
        <f>VLOOKUP($A842,Price_Reference!$A$1:$C$1758,2,FALSE)</f>
        <v>67.430000000000007</v>
      </c>
      <c r="E842">
        <f>VLOOKUP($A842,Price_Reference!$A$1:$C$1758,3,FALSE)</f>
        <v>45.71</v>
      </c>
      <c r="F842">
        <f>VLOOKUP($A842,Price_Reference!$A$1:$D$1758,4,FALSE)</f>
        <v>37.14</v>
      </c>
      <c r="G842">
        <f>VLOOKUP(I842,'[3]Historical Prices'!$M$141:$N$3512,2,FALSE)</f>
        <v>46.25</v>
      </c>
      <c r="H842">
        <f>VLOOKUP($A842,Price_Reference!$A$1:$E$1758,5,FALSE)</f>
        <v>23.38</v>
      </c>
      <c r="I842" s="2" t="str">
        <f t="shared" si="33"/>
        <v>07/01/2024</v>
      </c>
    </row>
    <row r="843" spans="1:9" x14ac:dyDescent="0.25">
      <c r="A843" s="2">
        <f t="shared" si="34"/>
        <v>45475</v>
      </c>
      <c r="B843">
        <f>VLOOKUP(I843,'[3]Historical Prices'!$E$545:$F$3512,2,FALSE)</f>
        <v>33.25</v>
      </c>
      <c r="C843">
        <f>VLOOKUP(I843,'[3]Historical Prices'!$I$186:$J$3512,2,FALSE)</f>
        <v>50</v>
      </c>
      <c r="D843">
        <f>VLOOKUP($A843,Price_Reference!$A$1:$C$1758,2,FALSE)</f>
        <v>70.06</v>
      </c>
      <c r="E843">
        <f>VLOOKUP($A843,Price_Reference!$A$1:$C$1758,3,FALSE)</f>
        <v>46.72</v>
      </c>
      <c r="F843">
        <f>VLOOKUP($A843,Price_Reference!$A$1:$D$1758,4,FALSE)</f>
        <v>37.29</v>
      </c>
      <c r="G843">
        <f>VLOOKUP(I843,'[3]Historical Prices'!$M$141:$N$3512,2,FALSE)</f>
        <v>46.25</v>
      </c>
      <c r="H843">
        <f>VLOOKUP($A843,Price_Reference!$A$1:$E$1758,5,FALSE)</f>
        <v>23.16</v>
      </c>
      <c r="I843" s="2" t="str">
        <f t="shared" si="33"/>
        <v>07/02/2024</v>
      </c>
    </row>
    <row r="844" spans="1:9" x14ac:dyDescent="0.25">
      <c r="A844" s="2">
        <f t="shared" si="34"/>
        <v>45476</v>
      </c>
      <c r="B844">
        <f>VLOOKUP(I844,'[3]Historical Prices'!$E$545:$F$3512,2,FALSE)</f>
        <v>33.4</v>
      </c>
      <c r="C844">
        <f>VLOOKUP(I844,'[3]Historical Prices'!$I$186:$J$3512,2,FALSE)</f>
        <v>51</v>
      </c>
      <c r="D844">
        <f>VLOOKUP($A844,Price_Reference!$A$1:$C$1758,2,FALSE)</f>
        <v>70.14</v>
      </c>
      <c r="E844">
        <f>VLOOKUP($A844,Price_Reference!$A$1:$C$1758,3,FALSE)</f>
        <v>45.9</v>
      </c>
      <c r="F844">
        <f>VLOOKUP($A844,Price_Reference!$A$1:$D$1758,4,FALSE)</f>
        <v>37.26</v>
      </c>
      <c r="G844">
        <f>VLOOKUP(I844,'[3]Historical Prices'!$M$141:$N$3512,2,FALSE)</f>
        <v>46.5</v>
      </c>
      <c r="H844">
        <f>VLOOKUP($A844,Price_Reference!$A$1:$E$1758,5,FALSE)</f>
        <v>23.23</v>
      </c>
      <c r="I844" s="2" t="str">
        <f t="shared" si="33"/>
        <v>07/03/2024</v>
      </c>
    </row>
    <row r="845" spans="1:9" x14ac:dyDescent="0.25">
      <c r="A845" s="2">
        <f t="shared" si="34"/>
        <v>45477</v>
      </c>
      <c r="B845">
        <f>VLOOKUP(I845,'[3]Historical Prices'!$E$545:$F$3512,2,FALSE)</f>
        <v>33.5</v>
      </c>
      <c r="C845">
        <f>VLOOKUP(I845,'[3]Historical Prices'!$I$186:$J$3512,2,FALSE)</f>
        <v>52.25</v>
      </c>
      <c r="D845">
        <f>VLOOKUP($A845,Price_Reference!$A$1:$C$1758,2,FALSE)</f>
        <v>69.42</v>
      </c>
      <c r="E845">
        <f>VLOOKUP($A845,Price_Reference!$A$1:$C$1758,3,FALSE)</f>
        <v>46.56</v>
      </c>
      <c r="F845">
        <f>VLOOKUP($A845,Price_Reference!$A$1:$D$1758,4,FALSE)</f>
        <v>37.26</v>
      </c>
      <c r="G845">
        <f>VLOOKUP(I845,'[3]Historical Prices'!$M$141:$N$3512,2,FALSE)</f>
        <v>46.75</v>
      </c>
      <c r="H845">
        <f>VLOOKUP($A845,Price_Reference!$A$1:$E$1758,5,FALSE)</f>
        <v>23.23</v>
      </c>
      <c r="I845" s="2" t="str">
        <f t="shared" si="33"/>
        <v>07/04/2024</v>
      </c>
    </row>
    <row r="846" spans="1:9" x14ac:dyDescent="0.25">
      <c r="A846" s="2">
        <f t="shared" si="34"/>
        <v>45478</v>
      </c>
      <c r="B846">
        <f>VLOOKUP(I846,'[3]Historical Prices'!$E$545:$F$3512,2,FALSE)</f>
        <v>33.5</v>
      </c>
      <c r="C846">
        <f>VLOOKUP(I846,'[3]Historical Prices'!$I$186:$J$3512,2,FALSE)</f>
        <v>51.5</v>
      </c>
      <c r="D846">
        <f>VLOOKUP($A846,Price_Reference!$A$1:$C$1758,2,FALSE)</f>
        <v>69.72</v>
      </c>
      <c r="E846">
        <f>VLOOKUP($A846,Price_Reference!$A$1:$C$1758,3,FALSE)</f>
        <v>45.33</v>
      </c>
      <c r="F846">
        <f>VLOOKUP($A846,Price_Reference!$A$1:$D$1758,4,FALSE)</f>
        <v>37.14</v>
      </c>
      <c r="G846">
        <f>VLOOKUP(I846,'[3]Historical Prices'!$M$141:$N$3512,2,FALSE)</f>
        <v>47</v>
      </c>
      <c r="H846">
        <f>VLOOKUP($A846,Price_Reference!$A$1:$E$1758,5,FALSE)</f>
        <v>23.05</v>
      </c>
      <c r="I846" s="2" t="str">
        <f t="shared" si="33"/>
        <v>07/05/2024</v>
      </c>
    </row>
    <row r="847" spans="1:9" x14ac:dyDescent="0.25">
      <c r="A847" s="2">
        <f t="shared" si="34"/>
        <v>45481</v>
      </c>
      <c r="B847">
        <f>VLOOKUP(I847,'[3]Historical Prices'!$E$545:$F$3512,2,FALSE)</f>
        <v>33.75</v>
      </c>
      <c r="C847">
        <f>VLOOKUP(I847,'[3]Historical Prices'!$I$186:$J$3512,2,FALSE)</f>
        <v>52.75</v>
      </c>
      <c r="D847">
        <f>VLOOKUP($A847,Price_Reference!$A$1:$C$1758,2,FALSE)</f>
        <v>68.36</v>
      </c>
      <c r="E847">
        <f>VLOOKUP($A847,Price_Reference!$A$1:$C$1758,3,FALSE)</f>
        <v>43.89</v>
      </c>
      <c r="F847">
        <f>VLOOKUP($A847,Price_Reference!$A$1:$D$1758,4,FALSE)</f>
        <v>37.35</v>
      </c>
      <c r="G847">
        <f>VLOOKUP(I847,'[3]Historical Prices'!$M$141:$N$3512,2,FALSE)</f>
        <v>47.5</v>
      </c>
      <c r="H847">
        <f>VLOOKUP($A847,Price_Reference!$A$1:$E$1758,5,FALSE)</f>
        <v>23.56</v>
      </c>
      <c r="I847" s="2" t="str">
        <f t="shared" si="33"/>
        <v>07/08/2024</v>
      </c>
    </row>
    <row r="848" spans="1:9" x14ac:dyDescent="0.25">
      <c r="A848" s="2">
        <f t="shared" si="34"/>
        <v>45482</v>
      </c>
      <c r="B848">
        <f>VLOOKUP(I848,'[3]Historical Prices'!$E$545:$F$3512,2,FALSE)</f>
        <v>34.25</v>
      </c>
      <c r="C848">
        <f>VLOOKUP(I848,'[3]Historical Prices'!$I$186:$J$3512,2,FALSE)</f>
        <v>52.65</v>
      </c>
      <c r="D848">
        <f>VLOOKUP($A848,Price_Reference!$A$1:$C$1758,2,FALSE)</f>
        <v>67.930000000000007</v>
      </c>
      <c r="E848">
        <f>VLOOKUP($A848,Price_Reference!$A$1:$C$1758,3,FALSE)</f>
        <v>43.04</v>
      </c>
      <c r="F848">
        <f>VLOOKUP($A848,Price_Reference!$A$1:$D$1758,4,FALSE)</f>
        <v>36.79</v>
      </c>
      <c r="G848">
        <f>VLOOKUP(I848,'[3]Historical Prices'!$M$141:$N$3512,2,FALSE)</f>
        <v>47.75</v>
      </c>
      <c r="H848">
        <f>VLOOKUP($A848,Price_Reference!$A$1:$E$1758,5,FALSE)</f>
        <v>23.82</v>
      </c>
      <c r="I848" s="2" t="str">
        <f t="shared" si="33"/>
        <v>07/09/2024</v>
      </c>
    </row>
    <row r="849" spans="1:9" x14ac:dyDescent="0.25">
      <c r="A849" s="2">
        <f t="shared" si="34"/>
        <v>45483</v>
      </c>
      <c r="B849">
        <f>VLOOKUP(I849,'[3]Historical Prices'!$E$545:$F$3512,2,FALSE)</f>
        <v>34.15</v>
      </c>
      <c r="C849">
        <f>VLOOKUP(I849,'[3]Historical Prices'!$I$186:$J$3512,2,FALSE)</f>
        <v>53.2</v>
      </c>
      <c r="D849">
        <f>VLOOKUP($A849,Price_Reference!$A$1:$C$1758,2,FALSE)</f>
        <v>67.33</v>
      </c>
      <c r="E849">
        <f>VLOOKUP($A849,Price_Reference!$A$1:$C$1758,3,FALSE)</f>
        <v>41.97</v>
      </c>
      <c r="F849">
        <f>VLOOKUP($A849,Price_Reference!$A$1:$D$1758,4,FALSE)</f>
        <v>35.35</v>
      </c>
      <c r="G849">
        <f>VLOOKUP(I849,'[3]Historical Prices'!$M$141:$N$3512,2,FALSE)</f>
        <v>47.5</v>
      </c>
      <c r="H849">
        <f>VLOOKUP($A849,Price_Reference!$A$1:$E$1758,5,FALSE)</f>
        <v>24.22</v>
      </c>
      <c r="I849" s="2" t="str">
        <f t="shared" si="33"/>
        <v>07/10/2024</v>
      </c>
    </row>
    <row r="850" spans="1:9" x14ac:dyDescent="0.25">
      <c r="A850" s="2">
        <f t="shared" si="34"/>
        <v>45484</v>
      </c>
      <c r="B850">
        <f>VLOOKUP(I850,'[3]Historical Prices'!$E$545:$F$3512,2,FALSE)</f>
        <v>34.75</v>
      </c>
      <c r="C850">
        <f>VLOOKUP(I850,'[3]Historical Prices'!$I$186:$J$3512,2,FALSE)</f>
        <v>53</v>
      </c>
      <c r="D850">
        <f>VLOOKUP($A850,Price_Reference!$A$1:$C$1758,2,FALSE)</f>
        <v>67.760000000000005</v>
      </c>
      <c r="E850">
        <f>VLOOKUP($A850,Price_Reference!$A$1:$C$1758,3,FALSE)</f>
        <v>41.29</v>
      </c>
      <c r="F850">
        <f>VLOOKUP($A850,Price_Reference!$A$1:$D$1758,4,FALSE)</f>
        <v>35.15</v>
      </c>
      <c r="G850">
        <f>VLOOKUP(I850,'[3]Historical Prices'!$M$141:$N$3512,2,FALSE)</f>
        <v>47.25</v>
      </c>
      <c r="H850">
        <f>VLOOKUP($A850,Price_Reference!$A$1:$E$1758,5,FALSE)</f>
        <v>24.07</v>
      </c>
      <c r="I850" s="2" t="str">
        <f t="shared" si="33"/>
        <v>07/11/2024</v>
      </c>
    </row>
    <row r="851" spans="1:9" x14ac:dyDescent="0.25">
      <c r="A851" s="2">
        <f t="shared" si="34"/>
        <v>45485</v>
      </c>
      <c r="B851">
        <f>VLOOKUP(I851,'[3]Historical Prices'!$E$545:$F$3512,2,FALSE)</f>
        <v>34.75</v>
      </c>
      <c r="C851">
        <f>VLOOKUP(I851,'[3]Historical Prices'!$I$186:$J$3512,2,FALSE)</f>
        <v>53</v>
      </c>
      <c r="D851">
        <f>VLOOKUP($A851,Price_Reference!$A$1:$C$1758,2,FALSE)</f>
        <v>68.56</v>
      </c>
      <c r="E851">
        <f>VLOOKUP($A851,Price_Reference!$A$1:$C$1758,3,FALSE)</f>
        <v>40.770000000000003</v>
      </c>
      <c r="F851">
        <f>VLOOKUP($A851,Price_Reference!$A$1:$D$1758,4,FALSE)</f>
        <v>35.049999999999997</v>
      </c>
      <c r="G851">
        <f>VLOOKUP(I851,'[3]Historical Prices'!$M$141:$N$3512,2,FALSE)</f>
        <v>47.25</v>
      </c>
      <c r="H851">
        <f>VLOOKUP($A851,Price_Reference!$A$1:$E$1758,5,FALSE)</f>
        <v>24.14</v>
      </c>
      <c r="I851" s="2" t="str">
        <f t="shared" si="33"/>
        <v>07/12/2024</v>
      </c>
    </row>
    <row r="852" spans="1:9" x14ac:dyDescent="0.25">
      <c r="A852" s="2">
        <f t="shared" si="34"/>
        <v>45488</v>
      </c>
      <c r="B852">
        <f>VLOOKUP(I852,'[3]Historical Prices'!$E$545:$F$3512,2,FALSE)</f>
        <v>34.25</v>
      </c>
      <c r="C852">
        <f>VLOOKUP(I852,'[3]Historical Prices'!$I$186:$J$3512,2,FALSE)</f>
        <v>54</v>
      </c>
      <c r="D852">
        <f>VLOOKUP($A852,Price_Reference!$A$1:$C$1758,2,FALSE)</f>
        <v>67.02</v>
      </c>
      <c r="E852">
        <f>VLOOKUP($A852,Price_Reference!$A$1:$C$1758,3,FALSE)</f>
        <v>40.479999999999997</v>
      </c>
      <c r="F852">
        <f>VLOOKUP($A852,Price_Reference!$A$1:$D$1758,4,FALSE)</f>
        <v>34.5</v>
      </c>
      <c r="G852">
        <f>VLOOKUP(I852,'[3]Historical Prices'!$M$141:$N$3512,2,FALSE)</f>
        <v>46.5</v>
      </c>
      <c r="H852">
        <f>VLOOKUP($A852,Price_Reference!$A$1:$E$1758,5,FALSE)</f>
        <v>23.94</v>
      </c>
      <c r="I852" s="2" t="str">
        <f t="shared" si="33"/>
        <v>07/15/2024</v>
      </c>
    </row>
    <row r="853" spans="1:9" x14ac:dyDescent="0.25">
      <c r="A853" s="2">
        <f t="shared" si="34"/>
        <v>45489</v>
      </c>
      <c r="B853">
        <f>VLOOKUP(I853,'[3]Historical Prices'!$E$545:$F$3512,2,FALSE)</f>
        <v>34.25</v>
      </c>
      <c r="C853">
        <f>VLOOKUP(I853,'[3]Historical Prices'!$I$186:$J$3512,2,FALSE)</f>
        <v>53.85</v>
      </c>
      <c r="D853">
        <f>VLOOKUP($A853,Price_Reference!$A$1:$C$1758,2,FALSE)</f>
        <v>67.38</v>
      </c>
      <c r="E853">
        <f>VLOOKUP($A853,Price_Reference!$A$1:$C$1758,3,FALSE)</f>
        <v>40.97</v>
      </c>
      <c r="F853">
        <f>VLOOKUP($A853,Price_Reference!$A$1:$D$1758,4,FALSE)</f>
        <v>33.56</v>
      </c>
      <c r="G853">
        <f>VLOOKUP(I853,'[3]Historical Prices'!$M$141:$N$3512,2,FALSE)</f>
        <v>45.75</v>
      </c>
      <c r="H853">
        <f>VLOOKUP($A853,Price_Reference!$A$1:$E$1758,5,FALSE)</f>
        <v>24.04</v>
      </c>
      <c r="I853" s="2" t="str">
        <f t="shared" si="33"/>
        <v>07/16/2024</v>
      </c>
    </row>
    <row r="854" spans="1:9" x14ac:dyDescent="0.25">
      <c r="A854" s="2">
        <f t="shared" si="34"/>
        <v>45490</v>
      </c>
      <c r="B854">
        <f>VLOOKUP(I854,'[3]Historical Prices'!$E$545:$F$3512,2,FALSE)</f>
        <v>34.299999999999997</v>
      </c>
      <c r="C854">
        <f>VLOOKUP(I854,'[3]Historical Prices'!$I$186:$J$3512,2,FALSE)</f>
        <v>54.75</v>
      </c>
      <c r="D854">
        <f>VLOOKUP($A854,Price_Reference!$A$1:$C$1758,2,FALSE)</f>
        <v>65.95</v>
      </c>
      <c r="E854">
        <f>VLOOKUP($A854,Price_Reference!$A$1:$C$1758,3,FALSE)</f>
        <v>40.93</v>
      </c>
      <c r="F854">
        <f>VLOOKUP($A854,Price_Reference!$A$1:$D$1758,4,FALSE)</f>
        <v>33.61</v>
      </c>
      <c r="G854">
        <f>VLOOKUP(I854,'[3]Historical Prices'!$M$141:$N$3512,2,FALSE)</f>
        <v>46</v>
      </c>
      <c r="H854">
        <f>VLOOKUP($A854,Price_Reference!$A$1:$E$1758,5,FALSE)</f>
        <v>24.68</v>
      </c>
      <c r="I854" s="2" t="str">
        <f t="shared" si="33"/>
        <v>07/17/2024</v>
      </c>
    </row>
    <row r="855" spans="1:9" x14ac:dyDescent="0.25">
      <c r="A855" s="2">
        <f t="shared" si="34"/>
        <v>45491</v>
      </c>
      <c r="B855">
        <f>VLOOKUP(I855,'[3]Historical Prices'!$E$545:$F$3512,2,FALSE)</f>
        <v>34.25</v>
      </c>
      <c r="C855">
        <f>VLOOKUP(I855,'[3]Historical Prices'!$I$186:$J$3512,2,FALSE)</f>
        <v>52.75</v>
      </c>
      <c r="D855">
        <f>VLOOKUP($A855,Price_Reference!$A$1:$C$1758,2,FALSE)</f>
        <v>65.819999999999993</v>
      </c>
      <c r="E855">
        <f>VLOOKUP($A855,Price_Reference!$A$1:$C$1758,3,FALSE)</f>
        <v>41.13</v>
      </c>
      <c r="F855">
        <f>VLOOKUP($A855,Price_Reference!$A$1:$D$1758,4,FALSE)</f>
        <v>33.96</v>
      </c>
      <c r="G855">
        <f>VLOOKUP(I855,'[3]Historical Prices'!$M$141:$N$3512,2,FALSE)</f>
        <v>45.75</v>
      </c>
      <c r="H855">
        <f>VLOOKUP($A855,Price_Reference!$A$1:$E$1758,5,FALSE)</f>
        <v>24.66</v>
      </c>
      <c r="I855" s="2" t="str">
        <f t="shared" si="33"/>
        <v>07/18/2024</v>
      </c>
    </row>
    <row r="856" spans="1:9" x14ac:dyDescent="0.25">
      <c r="A856" s="2">
        <f t="shared" si="34"/>
        <v>45492</v>
      </c>
      <c r="B856">
        <f>VLOOKUP(I856,'[3]Historical Prices'!$E$545:$F$3512,2,FALSE)</f>
        <v>34.25</v>
      </c>
      <c r="C856">
        <f>VLOOKUP(I856,'[3]Historical Prices'!$I$186:$J$3512,2,FALSE)</f>
        <v>53</v>
      </c>
      <c r="D856">
        <f>VLOOKUP($A856,Price_Reference!$A$1:$C$1758,2,FALSE)</f>
        <v>65.709999999999994</v>
      </c>
      <c r="E856">
        <f>VLOOKUP($A856,Price_Reference!$A$1:$C$1758,3,FALSE)</f>
        <v>40.72</v>
      </c>
      <c r="F856">
        <f>VLOOKUP($A856,Price_Reference!$A$1:$D$1758,4,FALSE)</f>
        <v>33.950000000000003</v>
      </c>
      <c r="G856">
        <f>VLOOKUP(I856,'[3]Historical Prices'!$M$141:$N$3512,2,FALSE)</f>
        <v>45.75</v>
      </c>
      <c r="H856">
        <f>VLOOKUP($A856,Price_Reference!$A$1:$E$1758,5,FALSE)</f>
        <v>24.69</v>
      </c>
      <c r="I856" s="2" t="str">
        <f t="shared" si="33"/>
        <v>07/19/2024</v>
      </c>
    </row>
    <row r="857" spans="1:9" x14ac:dyDescent="0.25">
      <c r="A857" s="2">
        <f t="shared" si="34"/>
        <v>45495</v>
      </c>
      <c r="B857">
        <f>VLOOKUP(I857,'[3]Historical Prices'!$E$545:$F$3512,2,FALSE)</f>
        <v>34</v>
      </c>
      <c r="C857">
        <f>VLOOKUP(I857,'[3]Historical Prices'!$I$186:$J$3512,2,FALSE)</f>
        <v>52.5</v>
      </c>
      <c r="D857">
        <f>VLOOKUP($A857,Price_Reference!$A$1:$C$1758,2,FALSE)</f>
        <v>64.150000000000006</v>
      </c>
      <c r="E857">
        <f>VLOOKUP($A857,Price_Reference!$A$1:$C$1758,3,FALSE)</f>
        <v>39.950000000000003</v>
      </c>
      <c r="F857">
        <f>VLOOKUP($A857,Price_Reference!$A$1:$D$1758,4,FALSE)</f>
        <v>33.86</v>
      </c>
      <c r="G857">
        <f>VLOOKUP(I857,'[3]Historical Prices'!$M$141:$N$3512,2,FALSE)</f>
        <v>45.75</v>
      </c>
      <c r="H857">
        <f>VLOOKUP($A857,Price_Reference!$A$1:$E$1758,5,FALSE)</f>
        <v>24.71</v>
      </c>
      <c r="I857" s="2" t="str">
        <f t="shared" si="33"/>
        <v>07/22/2024</v>
      </c>
    </row>
    <row r="858" spans="1:9" x14ac:dyDescent="0.25">
      <c r="A858" s="2">
        <f t="shared" si="34"/>
        <v>45496</v>
      </c>
      <c r="B858">
        <f>VLOOKUP(I858,'[3]Historical Prices'!$E$545:$F$3512,2,FALSE)</f>
        <v>34</v>
      </c>
      <c r="C858">
        <f>VLOOKUP(I858,'[3]Historical Prices'!$I$186:$J$3512,2,FALSE)</f>
        <v>51.75</v>
      </c>
      <c r="D858">
        <f>VLOOKUP($A858,Price_Reference!$A$1:$C$1758,2,FALSE)</f>
        <v>65.14</v>
      </c>
      <c r="E858">
        <f>VLOOKUP($A858,Price_Reference!$A$1:$C$1758,3,FALSE)</f>
        <v>40.369999999999997</v>
      </c>
      <c r="F858">
        <f>VLOOKUP($A858,Price_Reference!$A$1:$D$1758,4,FALSE)</f>
        <v>33.89</v>
      </c>
      <c r="G858">
        <f>VLOOKUP(I858,'[3]Historical Prices'!$M$141:$N$3512,2,FALSE)</f>
        <v>45.25</v>
      </c>
      <c r="H858">
        <f>VLOOKUP($A858,Price_Reference!$A$1:$E$1758,5,FALSE)</f>
        <v>24.77</v>
      </c>
      <c r="I858" s="2" t="str">
        <f t="shared" si="33"/>
        <v>07/23/2024</v>
      </c>
    </row>
    <row r="859" spans="1:9" x14ac:dyDescent="0.25">
      <c r="A859" s="2">
        <f t="shared" si="34"/>
        <v>45497</v>
      </c>
      <c r="B859">
        <f>VLOOKUP(I859,'[3]Historical Prices'!$E$545:$F$3512,2,FALSE)</f>
        <v>34</v>
      </c>
      <c r="C859">
        <f>VLOOKUP(I859,'[3]Historical Prices'!$I$186:$J$3512,2,FALSE)</f>
        <v>51.75</v>
      </c>
      <c r="D859">
        <f>VLOOKUP($A859,Price_Reference!$A$1:$C$1758,2,FALSE)</f>
        <v>67.819999999999993</v>
      </c>
      <c r="E859">
        <f>VLOOKUP($A859,Price_Reference!$A$1:$C$1758,3,FALSE)</f>
        <v>39.54</v>
      </c>
      <c r="F859">
        <f>VLOOKUP($A859,Price_Reference!$A$1:$D$1758,4,FALSE)</f>
        <v>33.82</v>
      </c>
      <c r="G859">
        <f>VLOOKUP(I859,'[3]Historical Prices'!$M$141:$N$3512,2,FALSE)</f>
        <v>45.25</v>
      </c>
      <c r="H859">
        <f>VLOOKUP($A859,Price_Reference!$A$1:$E$1758,5,FALSE)</f>
        <v>25.28</v>
      </c>
      <c r="I859" s="2" t="str">
        <f t="shared" si="33"/>
        <v>07/24/2024</v>
      </c>
    </row>
    <row r="860" spans="1:9" x14ac:dyDescent="0.25">
      <c r="A860" s="2">
        <f t="shared" si="34"/>
        <v>45498</v>
      </c>
      <c r="B860">
        <f>VLOOKUP(I860,'[3]Historical Prices'!$E$545:$F$3512,2,FALSE)</f>
        <v>34</v>
      </c>
      <c r="C860">
        <f>VLOOKUP(I860,'[3]Historical Prices'!$I$186:$J$3512,2,FALSE)</f>
        <v>50.75</v>
      </c>
      <c r="D860">
        <f>VLOOKUP($A860,Price_Reference!$A$1:$C$1758,2,FALSE)</f>
        <v>66.22</v>
      </c>
      <c r="E860">
        <f>VLOOKUP($A860,Price_Reference!$A$1:$C$1758,3,FALSE)</f>
        <v>39.78</v>
      </c>
      <c r="F860">
        <f>VLOOKUP($A860,Price_Reference!$A$1:$D$1758,4,FALSE)</f>
        <v>33.43</v>
      </c>
      <c r="G860">
        <f>VLOOKUP(I860,'[3]Historical Prices'!$M$141:$N$3512,2,FALSE)</f>
        <v>45.25</v>
      </c>
      <c r="H860">
        <f>VLOOKUP($A860,Price_Reference!$A$1:$E$1758,5,FALSE)</f>
        <v>25.89</v>
      </c>
      <c r="I860" s="2" t="str">
        <f t="shared" ref="I860:I876" si="35">TEXT(A860, "mm") &amp; "/" &amp; TEXT(A860, "dd") &amp; "/" &amp; TEXT(A860, "yyyy")</f>
        <v>07/25/2024</v>
      </c>
    </row>
    <row r="861" spans="1:9" x14ac:dyDescent="0.25">
      <c r="A861" s="2">
        <f t="shared" si="34"/>
        <v>45499</v>
      </c>
      <c r="B861">
        <f>VLOOKUP(I861,'[3]Historical Prices'!$E$545:$F$3512,2,FALSE)</f>
        <v>33.799999999999997</v>
      </c>
      <c r="C861">
        <f>VLOOKUP(I861,'[3]Historical Prices'!$I$186:$J$3512,2,FALSE)</f>
        <v>51</v>
      </c>
      <c r="D861">
        <f>VLOOKUP($A861,Price_Reference!$A$1:$C$1758,2,FALSE)</f>
        <v>67.27</v>
      </c>
      <c r="E861">
        <f>VLOOKUP($A861,Price_Reference!$A$1:$C$1758,3,FALSE)</f>
        <v>39.58</v>
      </c>
      <c r="F861">
        <f>VLOOKUP($A861,Price_Reference!$A$1:$D$1758,4,FALSE)</f>
        <v>33.07</v>
      </c>
      <c r="G861">
        <f>VLOOKUP(I861,'[3]Historical Prices'!$M$141:$N$3512,2,FALSE)</f>
        <v>45.25</v>
      </c>
      <c r="H861">
        <f>VLOOKUP($A861,Price_Reference!$A$1:$E$1758,5,FALSE)</f>
        <v>26.85</v>
      </c>
      <c r="I861" s="2" t="str">
        <f t="shared" si="35"/>
        <v>07/26/2024</v>
      </c>
    </row>
    <row r="862" spans="1:9" x14ac:dyDescent="0.25">
      <c r="A862" s="2">
        <f t="shared" si="34"/>
        <v>45502</v>
      </c>
      <c r="B862">
        <f>VLOOKUP(I862,'[3]Historical Prices'!$E$545:$F$3512,2,FALSE)</f>
        <v>33.799999999999997</v>
      </c>
      <c r="C862">
        <f>VLOOKUP(I862,'[3]Historical Prices'!$I$186:$J$3512,2,FALSE)</f>
        <v>51.5</v>
      </c>
      <c r="D862">
        <f>VLOOKUP($A862,Price_Reference!$A$1:$C$1758,2,FALSE)</f>
        <v>68.08</v>
      </c>
      <c r="E862">
        <f>VLOOKUP($A862,Price_Reference!$A$1:$C$1758,3,FALSE)</f>
        <v>39.35</v>
      </c>
      <c r="F862">
        <f>VLOOKUP($A862,Price_Reference!$A$1:$D$1758,4,FALSE)</f>
        <v>32.69</v>
      </c>
      <c r="G862">
        <f>VLOOKUP(I862,'[3]Historical Prices'!$M$141:$N$3512,2,FALSE)</f>
        <v>44.75</v>
      </c>
      <c r="H862">
        <f>VLOOKUP($A862,Price_Reference!$A$1:$E$1758,5,FALSE)</f>
        <v>27.05</v>
      </c>
      <c r="I862" s="2" t="str">
        <f t="shared" si="35"/>
        <v>07/29/2024</v>
      </c>
    </row>
    <row r="863" spans="1:9" x14ac:dyDescent="0.25">
      <c r="A863" s="2">
        <f t="shared" si="34"/>
        <v>45503</v>
      </c>
      <c r="B863">
        <f>VLOOKUP(I863,'[3]Historical Prices'!$E$545:$F$3512,2,FALSE)</f>
        <v>33.799999999999997</v>
      </c>
      <c r="C863">
        <f>VLOOKUP(I863,'[3]Historical Prices'!$I$186:$J$3512,2,FALSE)</f>
        <v>52.75</v>
      </c>
      <c r="D863">
        <f>VLOOKUP($A863,Price_Reference!$A$1:$C$1758,2,FALSE)</f>
        <v>68.05</v>
      </c>
      <c r="E863">
        <f>VLOOKUP($A863,Price_Reference!$A$1:$C$1758,3,FALSE)</f>
        <v>38.72</v>
      </c>
      <c r="F863">
        <f>VLOOKUP($A863,Price_Reference!$A$1:$D$1758,4,FALSE)</f>
        <v>32.08</v>
      </c>
      <c r="G863">
        <f>VLOOKUP(I863,'[3]Historical Prices'!$M$141:$N$3512,2,FALSE)</f>
        <v>44.75</v>
      </c>
      <c r="H863">
        <f>VLOOKUP($A863,Price_Reference!$A$1:$E$1758,5,FALSE)</f>
        <v>26.57</v>
      </c>
      <c r="I863" s="2" t="str">
        <f t="shared" si="35"/>
        <v>07/30/2024</v>
      </c>
    </row>
    <row r="864" spans="1:9" x14ac:dyDescent="0.25">
      <c r="A864" s="2">
        <f t="shared" si="34"/>
        <v>45504</v>
      </c>
      <c r="B864">
        <f>VLOOKUP(I864,'[3]Historical Prices'!$E$545:$F$3512,2,FALSE)</f>
        <v>34.25</v>
      </c>
      <c r="C864">
        <f>VLOOKUP(I864,'[3]Historical Prices'!$I$186:$J$3512,2,FALSE)</f>
        <v>52.5</v>
      </c>
      <c r="D864">
        <f>VLOOKUP($A864,Price_Reference!$A$1:$C$1758,2,FALSE)</f>
        <v>68.61</v>
      </c>
      <c r="E864">
        <f>VLOOKUP($A864,Price_Reference!$A$1:$C$1758,3,FALSE)</f>
        <v>38.29</v>
      </c>
      <c r="F864">
        <f>VLOOKUP($A864,Price_Reference!$A$1:$D$1758,4,FALSE)</f>
        <v>33.31</v>
      </c>
      <c r="G864">
        <f>VLOOKUP(I864,'[3]Historical Prices'!$M$141:$N$3512,2,FALSE)</f>
        <v>44.75</v>
      </c>
      <c r="H864">
        <f>VLOOKUP($A864,Price_Reference!$A$1:$E$1758,5,FALSE)</f>
        <v>26.76</v>
      </c>
      <c r="I864" s="2" t="str">
        <f t="shared" si="35"/>
        <v>07/31/2024</v>
      </c>
    </row>
    <row r="865" spans="1:9" x14ac:dyDescent="0.25">
      <c r="A865" s="2">
        <f t="shared" si="34"/>
        <v>45505</v>
      </c>
      <c r="B865">
        <f>VLOOKUP(I865,'[3]Historical Prices'!$E$545:$F$3512,2,FALSE)</f>
        <v>34.5</v>
      </c>
      <c r="C865">
        <f>VLOOKUP(I865,'[3]Historical Prices'!$I$186:$J$3512,2,FALSE)</f>
        <v>52.95</v>
      </c>
      <c r="D865">
        <f>VLOOKUP($A865,Price_Reference!$A$1:$C$1758,2,FALSE)</f>
        <v>70.569999999999993</v>
      </c>
      <c r="E865">
        <f>VLOOKUP($A865,Price_Reference!$A$1:$C$1758,3,FALSE)</f>
        <v>39.909999999999997</v>
      </c>
      <c r="F865">
        <f>VLOOKUP($A865,Price_Reference!$A$1:$D$1758,4,FALSE)</f>
        <v>34.42</v>
      </c>
      <c r="G865">
        <f>VLOOKUP(I865,'[3]Historical Prices'!$M$141:$N$3512,2,FALSE)</f>
        <v>44.75</v>
      </c>
      <c r="H865">
        <f>VLOOKUP($A865,Price_Reference!$A$1:$E$1758,5,FALSE)</f>
        <v>26.94</v>
      </c>
      <c r="I865" s="2" t="str">
        <f t="shared" si="35"/>
        <v>08/01/2024</v>
      </c>
    </row>
    <row r="866" spans="1:9" x14ac:dyDescent="0.25">
      <c r="A866" s="2">
        <f t="shared" si="34"/>
        <v>45506</v>
      </c>
      <c r="B866">
        <f>VLOOKUP(I866,'[3]Historical Prices'!$E$545:$F$3512,2,FALSE)</f>
        <v>34.5</v>
      </c>
      <c r="C866">
        <f>VLOOKUP(I866,'[3]Historical Prices'!$I$186:$J$3512,2,FALSE)</f>
        <v>53.65</v>
      </c>
      <c r="D866">
        <f>VLOOKUP($A866,Price_Reference!$A$1:$C$1758,2,FALSE)</f>
        <v>69.98</v>
      </c>
      <c r="E866">
        <f>VLOOKUP($A866,Price_Reference!$A$1:$C$1758,3,FALSE)</f>
        <v>38.82</v>
      </c>
      <c r="F866">
        <f>VLOOKUP($A866,Price_Reference!$A$1:$D$1758,4,FALSE)</f>
        <v>33.729999999999997</v>
      </c>
      <c r="G866">
        <f>VLOOKUP(I866,'[3]Historical Prices'!$M$141:$N$3512,2,FALSE)</f>
        <v>45</v>
      </c>
      <c r="H866">
        <f>VLOOKUP($A866,Price_Reference!$A$1:$E$1758,5,FALSE)</f>
        <v>26.46</v>
      </c>
      <c r="I866" s="2" t="str">
        <f t="shared" si="35"/>
        <v>08/02/2024</v>
      </c>
    </row>
    <row r="867" spans="1:9" x14ac:dyDescent="0.25">
      <c r="A867" s="2">
        <f t="shared" si="34"/>
        <v>45509</v>
      </c>
      <c r="B867">
        <f>VLOOKUP(I867,'[3]Historical Prices'!$E$545:$F$3512,2,FALSE)</f>
        <v>34.35</v>
      </c>
      <c r="C867">
        <f>VLOOKUP(I867,'[3]Historical Prices'!$I$186:$J$3512,2,FALSE)</f>
        <v>54</v>
      </c>
      <c r="D867">
        <f>VLOOKUP($A867,Price_Reference!$A$1:$C$1758,2,FALSE)</f>
        <v>68.180000000000007</v>
      </c>
      <c r="E867">
        <f>VLOOKUP($A867,Price_Reference!$A$1:$C$1758,3,FALSE)</f>
        <v>38.520000000000003</v>
      </c>
      <c r="F867">
        <f>VLOOKUP($A867,Price_Reference!$A$1:$D$1758,4,FALSE)</f>
        <v>33.5</v>
      </c>
      <c r="G867">
        <f>VLOOKUP(I867,'[3]Historical Prices'!$M$141:$N$3512,2,FALSE)</f>
        <v>45</v>
      </c>
      <c r="H867">
        <f>VLOOKUP($A867,Price_Reference!$A$1:$E$1758,5,FALSE)</f>
        <v>26.28</v>
      </c>
      <c r="I867" s="2" t="str">
        <f t="shared" si="35"/>
        <v>08/05/2024</v>
      </c>
    </row>
    <row r="868" spans="1:9" x14ac:dyDescent="0.25">
      <c r="A868" s="2">
        <f t="shared" si="34"/>
        <v>45510</v>
      </c>
      <c r="B868">
        <f>VLOOKUP(I868,'[3]Historical Prices'!$E$545:$F$3512,2,FALSE)</f>
        <v>34.25</v>
      </c>
      <c r="C868">
        <f>VLOOKUP(I868,'[3]Historical Prices'!$I$186:$J$3512,2,FALSE)</f>
        <v>53.75</v>
      </c>
      <c r="D868">
        <f>VLOOKUP($A868,Price_Reference!$A$1:$C$1758,2,FALSE)</f>
        <v>69.38</v>
      </c>
      <c r="E868">
        <f>VLOOKUP($A868,Price_Reference!$A$1:$C$1758,3,FALSE)</f>
        <v>39</v>
      </c>
      <c r="F868">
        <f>VLOOKUP($A868,Price_Reference!$A$1:$D$1758,4,FALSE)</f>
        <v>33.909999999999997</v>
      </c>
      <c r="G868">
        <f>VLOOKUP(I868,'[3]Historical Prices'!$M$141:$N$3512,2,FALSE)</f>
        <v>46</v>
      </c>
      <c r="H868">
        <f>VLOOKUP($A868,Price_Reference!$A$1:$E$1758,5,FALSE)</f>
        <v>26.19</v>
      </c>
      <c r="I868" s="2" t="str">
        <f t="shared" si="35"/>
        <v>08/06/2024</v>
      </c>
    </row>
    <row r="869" spans="1:9" x14ac:dyDescent="0.25">
      <c r="A869" s="2">
        <f t="shared" si="34"/>
        <v>45511</v>
      </c>
      <c r="B869">
        <f>VLOOKUP(I869,'[3]Historical Prices'!$E$545:$F$3512,2,FALSE)</f>
        <v>34.25</v>
      </c>
      <c r="C869">
        <f>VLOOKUP(I869,'[3]Historical Prices'!$I$186:$J$3512,2,FALSE)</f>
        <v>53.7</v>
      </c>
      <c r="D869">
        <f>VLOOKUP($A869,Price_Reference!$A$1:$C$1758,2,FALSE)</f>
        <v>69.98</v>
      </c>
      <c r="E869">
        <f>VLOOKUP($A869,Price_Reference!$A$1:$C$1758,3,FALSE)</f>
        <v>38.15</v>
      </c>
      <c r="F869">
        <f>VLOOKUP($A869,Price_Reference!$A$1:$D$1758,4,FALSE)</f>
        <v>34.020000000000003</v>
      </c>
      <c r="G869">
        <f>VLOOKUP(I869,'[3]Historical Prices'!$M$141:$N$3512,2,FALSE)</f>
        <v>45.25</v>
      </c>
      <c r="H869">
        <f>VLOOKUP($A869,Price_Reference!$A$1:$E$1758,5,FALSE)</f>
        <v>26.41</v>
      </c>
      <c r="I869" s="2" t="str">
        <f t="shared" si="35"/>
        <v>08/07/2024</v>
      </c>
    </row>
    <row r="870" spans="1:9" x14ac:dyDescent="0.25">
      <c r="A870" s="2">
        <f t="shared" si="34"/>
        <v>45512</v>
      </c>
      <c r="B870">
        <f>VLOOKUP(I870,'[3]Historical Prices'!$E$545:$F$3512,2,FALSE)</f>
        <v>34.25</v>
      </c>
      <c r="C870">
        <f>VLOOKUP(I870,'[3]Historical Prices'!$I$186:$J$3512,2,FALSE)</f>
        <v>54</v>
      </c>
      <c r="D870">
        <f>VLOOKUP($A870,Price_Reference!$A$1:$C$1758,2,FALSE)</f>
        <v>70.47</v>
      </c>
      <c r="E870">
        <f>VLOOKUP($A870,Price_Reference!$A$1:$C$1758,3,FALSE)</f>
        <v>38.590000000000003</v>
      </c>
      <c r="F870">
        <f>VLOOKUP($A870,Price_Reference!$A$1:$D$1758,4,FALSE)</f>
        <v>33.520000000000003</v>
      </c>
      <c r="G870">
        <f>VLOOKUP(I870,'[3]Historical Prices'!$M$141:$N$3512,2,FALSE)</f>
        <v>45.25</v>
      </c>
      <c r="H870">
        <f>VLOOKUP($A870,Price_Reference!$A$1:$E$1758,5,FALSE)</f>
        <v>26.59</v>
      </c>
      <c r="I870" s="2" t="str">
        <f t="shared" si="35"/>
        <v>08/08/2024</v>
      </c>
    </row>
    <row r="871" spans="1:9" x14ac:dyDescent="0.25">
      <c r="A871" s="2">
        <f t="shared" si="34"/>
        <v>45513</v>
      </c>
      <c r="B871">
        <f>VLOOKUP(I871,'[3]Historical Prices'!$E$545:$F$3512,2,FALSE)</f>
        <v>34.25</v>
      </c>
      <c r="C871">
        <f>VLOOKUP(I871,'[3]Historical Prices'!$I$186:$J$3512,2,FALSE)</f>
        <v>54.25</v>
      </c>
      <c r="D871">
        <f>VLOOKUP($A871,Price_Reference!$A$1:$C$1758,2,FALSE)</f>
        <v>69.55</v>
      </c>
      <c r="E871">
        <f>VLOOKUP($A871,Price_Reference!$A$1:$C$1758,3,FALSE)</f>
        <v>37.869999999999997</v>
      </c>
      <c r="F871">
        <f>VLOOKUP($A871,Price_Reference!$A$1:$D$1758,4,FALSE)</f>
        <v>33.31</v>
      </c>
      <c r="G871">
        <f>VLOOKUP(I871,'[3]Historical Prices'!$M$141:$N$3512,2,FALSE)</f>
        <v>45.5</v>
      </c>
      <c r="H871">
        <f>VLOOKUP($A871,Price_Reference!$A$1:$E$1758,5,FALSE)</f>
        <v>26.76</v>
      </c>
      <c r="I871" s="2" t="str">
        <f t="shared" si="35"/>
        <v>08/09/2024</v>
      </c>
    </row>
    <row r="872" spans="1:9" x14ac:dyDescent="0.25">
      <c r="A872" s="2">
        <f t="shared" si="34"/>
        <v>45516</v>
      </c>
      <c r="B872">
        <f>VLOOKUP(I872,'[3]Historical Prices'!$E$545:$F$3512,2,FALSE)</f>
        <v>34.25</v>
      </c>
      <c r="C872">
        <f>VLOOKUP(I872,'[3]Historical Prices'!$I$186:$J$3512,2,FALSE)</f>
        <v>54.5</v>
      </c>
      <c r="D872">
        <f>VLOOKUP($A872,Price_Reference!$A$1:$C$1758,2,FALSE)</f>
        <v>72.02</v>
      </c>
      <c r="E872">
        <f>VLOOKUP($A872,Price_Reference!$A$1:$C$1758,3,FALSE)</f>
        <v>38.69</v>
      </c>
      <c r="F872">
        <f>VLOOKUP($A872,Price_Reference!$A$1:$D$1758,4,FALSE)</f>
        <v>32.99</v>
      </c>
      <c r="G872">
        <f>VLOOKUP(I872,'[3]Historical Prices'!$M$141:$N$3512,2,FALSE)</f>
        <v>45.5</v>
      </c>
      <c r="H872">
        <f>VLOOKUP($A872,Price_Reference!$A$1:$E$1758,5,FALSE)</f>
        <v>26.66</v>
      </c>
      <c r="I872" s="2" t="str">
        <f t="shared" si="35"/>
        <v>08/12/2024</v>
      </c>
    </row>
    <row r="873" spans="1:9" x14ac:dyDescent="0.25">
      <c r="A873" s="2">
        <f t="shared" si="34"/>
        <v>45517</v>
      </c>
      <c r="B873">
        <f>VLOOKUP(I873,'[3]Historical Prices'!$E$545:$F$3512,2,FALSE)</f>
        <v>34.5</v>
      </c>
      <c r="C873">
        <f>VLOOKUP(I873,'[3]Historical Prices'!$I$186:$J$3512,2,FALSE)</f>
        <v>54.1</v>
      </c>
      <c r="D873">
        <f>VLOOKUP($A873,Price_Reference!$A$1:$C$1758,2,FALSE)</f>
        <v>70.66</v>
      </c>
      <c r="E873">
        <f>VLOOKUP($A873,Price_Reference!$A$1:$C$1758,3,FALSE)</f>
        <v>38.450000000000003</v>
      </c>
      <c r="F873">
        <f>VLOOKUP($A873,Price_Reference!$A$1:$D$1758,4,FALSE)</f>
        <v>33.07</v>
      </c>
      <c r="G873">
        <f>VLOOKUP(I873,'[3]Historical Prices'!$M$141:$N$3512,2,FALSE)</f>
        <v>45.75</v>
      </c>
      <c r="H873">
        <f>VLOOKUP($A873,Price_Reference!$A$1:$E$1758,5,FALSE)</f>
        <v>26.68</v>
      </c>
      <c r="I873" s="2" t="str">
        <f t="shared" si="35"/>
        <v>08/13/2024</v>
      </c>
    </row>
    <row r="874" spans="1:9" x14ac:dyDescent="0.25">
      <c r="A874" s="2">
        <f t="shared" si="34"/>
        <v>45518</v>
      </c>
      <c r="B874">
        <f>VLOOKUP(I874,'[3]Historical Prices'!$E$545:$F$3512,2,FALSE)</f>
        <v>34.5</v>
      </c>
      <c r="C874">
        <f>VLOOKUP(I874,'[3]Historical Prices'!$I$186:$J$3512,2,FALSE)</f>
        <v>53.5</v>
      </c>
      <c r="D874">
        <f>VLOOKUP($A874,Price_Reference!$A$1:$C$1758,2,FALSE)</f>
        <v>71.239999999999995</v>
      </c>
      <c r="E874">
        <f>VLOOKUP($A874,Price_Reference!$A$1:$C$1758,3,FALSE)</f>
        <v>38.81</v>
      </c>
      <c r="F874">
        <f>VLOOKUP($A874,Price_Reference!$A$1:$D$1758,4,FALSE)</f>
        <v>32.93</v>
      </c>
      <c r="G874">
        <f>VLOOKUP(I874,'[3]Historical Prices'!$M$141:$N$3512,2,FALSE)</f>
        <v>45.75</v>
      </c>
      <c r="H874">
        <f>VLOOKUP($A874,Price_Reference!$A$1:$E$1758,5,FALSE)</f>
        <v>26.57</v>
      </c>
      <c r="I874" s="2" t="str">
        <f t="shared" si="35"/>
        <v>08/14/2024</v>
      </c>
    </row>
    <row r="875" spans="1:9" x14ac:dyDescent="0.25">
      <c r="A875" s="2">
        <f t="shared" si="34"/>
        <v>45519</v>
      </c>
      <c r="B875">
        <f>VLOOKUP(I875,'[3]Historical Prices'!$E$545:$F$3512,2,FALSE)</f>
        <v>34.5</v>
      </c>
      <c r="C875">
        <f>VLOOKUP(I875,'[3]Historical Prices'!$I$186:$J$3512,2,FALSE)</f>
        <v>53</v>
      </c>
      <c r="D875">
        <f>VLOOKUP($A875,Price_Reference!$A$1:$C$1758,2,FALSE)</f>
        <v>71.459999999999994</v>
      </c>
      <c r="E875">
        <f>VLOOKUP($A875,Price_Reference!$A$1:$C$1758,3,FALSE)</f>
        <v>40.56</v>
      </c>
      <c r="F875">
        <f>VLOOKUP($A875,Price_Reference!$A$1:$D$1758,4,FALSE)</f>
        <v>32.46</v>
      </c>
      <c r="G875">
        <f>VLOOKUP(I875,'[3]Historical Prices'!$M$141:$N$3512,2,FALSE)</f>
        <v>45.5</v>
      </c>
      <c r="H875">
        <f>VLOOKUP($A875,Price_Reference!$A$1:$E$1758,5,FALSE)</f>
        <v>26.98</v>
      </c>
      <c r="I875" s="2" t="str">
        <f t="shared" si="35"/>
        <v>08/15/2024</v>
      </c>
    </row>
    <row r="876" spans="1:9" x14ac:dyDescent="0.25">
      <c r="A876" s="2">
        <f t="shared" si="34"/>
        <v>45520</v>
      </c>
      <c r="B876">
        <f>VLOOKUP(I876,'[3]Historical Prices'!$E$545:$F$3512,2,FALSE)</f>
        <v>34.5</v>
      </c>
      <c r="C876">
        <f>VLOOKUP(I876,'[3]Historical Prices'!$I$186:$J$3512,2,FALSE)</f>
        <v>54</v>
      </c>
      <c r="D876">
        <f>VLOOKUP($A876,Price_Reference!$A$1:$C$1758,2,FALSE)</f>
        <v>71.87</v>
      </c>
      <c r="E876">
        <f>VLOOKUP($A876,Price_Reference!$A$1:$C$1758,3,FALSE)</f>
        <v>40.909999999999997</v>
      </c>
      <c r="F876">
        <f>VLOOKUP($A876,Price_Reference!$A$1:$D$1758,4,FALSE)</f>
        <v>32.33</v>
      </c>
      <c r="G876">
        <f>VLOOKUP(I876,'[3]Historical Prices'!$M$141:$N$3512,2,FALSE)</f>
        <v>45.5</v>
      </c>
      <c r="H876">
        <f>VLOOKUP($A876,Price_Reference!$A$1:$E$1758,5,FALSE)</f>
        <v>26.73</v>
      </c>
      <c r="I876" s="2" t="str">
        <f t="shared" si="35"/>
        <v>08/16/2024</v>
      </c>
    </row>
    <row r="877" spans="1:9" x14ac:dyDescent="0.25">
      <c r="A877" s="2">
        <f t="shared" si="34"/>
        <v>45523</v>
      </c>
      <c r="B877">
        <f>VLOOKUP(I877,'[3]Historical Prices'!$E$545:$F$3512,2,FALSE)</f>
        <v>34.5</v>
      </c>
      <c r="C877">
        <f>VLOOKUP(I877,'[3]Historical Prices'!$I$186:$J$3512,2,FALSE)</f>
        <v>56</v>
      </c>
      <c r="D877">
        <f>VLOOKUP($A877,Price_Reference!$A$1:$C$1758,2,FALSE)</f>
        <v>72.489999999999995</v>
      </c>
      <c r="E877">
        <f>VLOOKUP($A877,Price_Reference!$A$1:$C$1758,3,FALSE)</f>
        <v>40.61</v>
      </c>
      <c r="F877">
        <f>VLOOKUP($A877,Price_Reference!$A$1:$D$1758,4,FALSE)</f>
        <v>32.21</v>
      </c>
      <c r="G877">
        <f>VLOOKUP(I877,'[3]Historical Prices'!$M$141:$N$3512,2,FALSE)</f>
        <v>45.3</v>
      </c>
      <c r="H877">
        <f>VLOOKUP($A877,Price_Reference!$A$1:$E$1758,5,FALSE)</f>
        <v>26.86</v>
      </c>
      <c r="I877" s="2" t="str">
        <f t="shared" ref="I877:I903" si="36">TEXT(A877, "mm") &amp; "/" &amp; TEXT(A877, "dd") &amp; "/" &amp; TEXT(A877, "yyyy")</f>
        <v>08/19/2024</v>
      </c>
    </row>
    <row r="878" spans="1:9" x14ac:dyDescent="0.25">
      <c r="A878" s="2">
        <f t="shared" si="34"/>
        <v>45524</v>
      </c>
      <c r="B878">
        <f>VLOOKUP(I878,'[3]Historical Prices'!$E$545:$F$3512,2,FALSE)</f>
        <v>34.75</v>
      </c>
      <c r="C878">
        <f>VLOOKUP(I878,'[3]Historical Prices'!$I$186:$J$3512,2,FALSE)</f>
        <v>60</v>
      </c>
      <c r="D878">
        <f>VLOOKUP($A878,Price_Reference!$A$1:$C$1758,2,FALSE)</f>
        <v>72.430000000000007</v>
      </c>
      <c r="E878">
        <f>VLOOKUP($A878,Price_Reference!$A$1:$C$1758,3,FALSE)</f>
        <v>40.92</v>
      </c>
      <c r="F878">
        <f>VLOOKUP($A878,Price_Reference!$A$1:$D$1758,4,FALSE)</f>
        <v>32.049999999999997</v>
      </c>
      <c r="G878">
        <f>VLOOKUP(I878,'[3]Historical Prices'!$M$141:$N$3512,2,FALSE)</f>
        <v>45.25</v>
      </c>
      <c r="H878">
        <f>VLOOKUP($A878,Price_Reference!$A$1:$E$1758,5,FALSE)</f>
        <v>27.38</v>
      </c>
      <c r="I878" s="2" t="str">
        <f t="shared" si="36"/>
        <v>08/20/2024</v>
      </c>
    </row>
    <row r="879" spans="1:9" x14ac:dyDescent="0.25">
      <c r="A879" s="2">
        <f t="shared" si="34"/>
        <v>45525</v>
      </c>
      <c r="B879">
        <f>VLOOKUP(I879,'[3]Historical Prices'!$E$545:$F$3512,2,FALSE)</f>
        <v>34.85</v>
      </c>
      <c r="C879">
        <f>VLOOKUP(I879,'[3]Historical Prices'!$I$186:$J$3512,2,FALSE)</f>
        <v>59.75</v>
      </c>
      <c r="D879">
        <f>VLOOKUP($A879,Price_Reference!$A$1:$C$1758,2,FALSE)</f>
        <v>71.510000000000005</v>
      </c>
      <c r="E879">
        <f>VLOOKUP($A879,Price_Reference!$A$1:$C$1758,3,FALSE)</f>
        <v>40.549999999999997</v>
      </c>
      <c r="F879">
        <f>VLOOKUP($A879,Price_Reference!$A$1:$D$1758,4,FALSE)</f>
        <v>30.64</v>
      </c>
      <c r="G879">
        <f>VLOOKUP(I879,'[3]Historical Prices'!$M$141:$N$3512,2,FALSE)</f>
        <v>45.5</v>
      </c>
      <c r="H879">
        <f>VLOOKUP($A879,Price_Reference!$A$1:$E$1758,5,FALSE)</f>
        <v>27.23</v>
      </c>
      <c r="I879" s="2" t="str">
        <f t="shared" si="36"/>
        <v>08/21/2024</v>
      </c>
    </row>
    <row r="880" spans="1:9" x14ac:dyDescent="0.25">
      <c r="A880" s="2">
        <f t="shared" si="34"/>
        <v>45526</v>
      </c>
      <c r="B880">
        <f>VLOOKUP(I880,'[3]Historical Prices'!$E$545:$F$3512,2,FALSE)</f>
        <v>35.049999999999997</v>
      </c>
      <c r="C880">
        <f>VLOOKUP(I880,'[3]Historical Prices'!$I$186:$J$3512,2,FALSE)</f>
        <v>60.1</v>
      </c>
      <c r="D880">
        <f>VLOOKUP($A880,Price_Reference!$A$1:$C$1758,2,FALSE)</f>
        <v>70.939989999999995</v>
      </c>
      <c r="E880">
        <f>VLOOKUP($A880,Price_Reference!$A$1:$C$1758,3,FALSE)</f>
        <v>40</v>
      </c>
      <c r="F880">
        <f>VLOOKUP($A880,Price_Reference!$A$1:$D$1758,4,FALSE)</f>
        <v>31.92</v>
      </c>
      <c r="G880">
        <f>VLOOKUP(I880,'[3]Historical Prices'!$M$141:$N$3512,2,FALSE)</f>
        <v>45.5</v>
      </c>
      <c r="H880">
        <f>VLOOKUP($A880,Price_Reference!$A$1:$E$1758,5,FALSE)</f>
        <v>26.94</v>
      </c>
      <c r="I880" s="2" t="str">
        <f t="shared" si="36"/>
        <v>08/22/2024</v>
      </c>
    </row>
    <row r="881" spans="1:9" x14ac:dyDescent="0.25">
      <c r="A881" s="2">
        <f t="shared" si="34"/>
        <v>45527</v>
      </c>
      <c r="B881">
        <f>VLOOKUP(I881,'[3]Historical Prices'!$E$545:$F$3512,2,FALSE)</f>
        <v>35.049999999999997</v>
      </c>
      <c r="C881">
        <f>VLOOKUP(I881,'[3]Historical Prices'!$I$186:$J$3512,2,FALSE)</f>
        <v>60.55</v>
      </c>
      <c r="D881">
        <f>VLOOKUP($A881,Price_Reference!$A$1:$C$1758,2,FALSE)</f>
        <v>70.510000000000005</v>
      </c>
      <c r="E881">
        <f>VLOOKUP($A881,Price_Reference!$A$1:$C$1758,3,FALSE)</f>
        <v>40.1</v>
      </c>
      <c r="F881">
        <f>VLOOKUP($A881,Price_Reference!$A$1:$D$1758,4,FALSE)</f>
        <v>31.82</v>
      </c>
      <c r="G881">
        <f>VLOOKUP(I881,'[3]Historical Prices'!$M$141:$N$3512,2,FALSE)</f>
        <v>45.5</v>
      </c>
      <c r="H881">
        <f>VLOOKUP($A881,Price_Reference!$A$1:$E$1758,5,FALSE)</f>
        <v>26.64</v>
      </c>
      <c r="I881" s="2" t="str">
        <f t="shared" si="36"/>
        <v>08/23/2024</v>
      </c>
    </row>
    <row r="882" spans="1:9" x14ac:dyDescent="0.25">
      <c r="A882" s="2">
        <f t="shared" si="34"/>
        <v>45530</v>
      </c>
      <c r="B882">
        <f>VLOOKUP(I882,'[3]Historical Prices'!$E$545:$F$3512,2,FALSE)</f>
        <v>35.049999999999997</v>
      </c>
      <c r="C882">
        <f>VLOOKUP(I882,'[3]Historical Prices'!$I$186:$J$3512,2,FALSE)</f>
        <v>61.75</v>
      </c>
      <c r="D882">
        <f>VLOOKUP($A882,Price_Reference!$A$1:$C$1758,2,FALSE)</f>
        <v>69.89</v>
      </c>
      <c r="E882">
        <f>E881</f>
        <v>40.1</v>
      </c>
      <c r="F882">
        <f>VLOOKUP($A882,Price_Reference!$A$1:$D$1758,4,FALSE)</f>
        <v>32.85</v>
      </c>
      <c r="G882">
        <f>VLOOKUP(I882,'[3]Historical Prices'!$M$141:$N$3512,2,FALSE)</f>
        <v>45.3</v>
      </c>
      <c r="H882">
        <f>VLOOKUP($A882,Price_Reference!$A$1:$E$1758,5,FALSE)</f>
        <v>25.74</v>
      </c>
      <c r="I882" s="2" t="str">
        <f t="shared" si="36"/>
        <v>08/26/2024</v>
      </c>
    </row>
    <row r="883" spans="1:9" x14ac:dyDescent="0.25">
      <c r="A883" s="2">
        <f t="shared" si="34"/>
        <v>45531</v>
      </c>
      <c r="B883">
        <f>VLOOKUP(I883,'[3]Historical Prices'!$E$545:$F$3512,2,FALSE)</f>
        <v>35.15</v>
      </c>
      <c r="C883">
        <f>VLOOKUP(I883,'[3]Historical Prices'!$I$186:$J$3512,2,FALSE)</f>
        <v>61</v>
      </c>
      <c r="D883">
        <f>VLOOKUP($A883,Price_Reference!$A$1:$C$1758,2,FALSE)</f>
        <v>70.87</v>
      </c>
      <c r="E883">
        <f>VLOOKUP($A883,Price_Reference!$A$1:$C$1758,3,FALSE)</f>
        <v>40.4</v>
      </c>
      <c r="F883">
        <f>VLOOKUP($A883,Price_Reference!$A$1:$D$1758,4,FALSE)</f>
        <v>33.619999999999997</v>
      </c>
      <c r="G883">
        <f>VLOOKUP(I883,'[3]Historical Prices'!$M$141:$N$3512,2,FALSE)</f>
        <v>45.05</v>
      </c>
      <c r="H883">
        <f>VLOOKUP($A883,Price_Reference!$A$1:$E$1758,5,FALSE)</f>
        <v>26.09</v>
      </c>
      <c r="I883" s="2" t="str">
        <f t="shared" si="36"/>
        <v>08/27/2024</v>
      </c>
    </row>
    <row r="884" spans="1:9" x14ac:dyDescent="0.25">
      <c r="A884" s="2">
        <f t="shared" si="34"/>
        <v>45532</v>
      </c>
      <c r="B884">
        <f>VLOOKUP(I884,'[3]Historical Prices'!$E$545:$F$3512,2,FALSE)</f>
        <v>35.6</v>
      </c>
      <c r="C884">
        <f>VLOOKUP(I884,'[3]Historical Prices'!$I$186:$J$3512,2,FALSE)</f>
        <v>61.3</v>
      </c>
      <c r="D884">
        <f>VLOOKUP($A884,Price_Reference!$A$1:$C$1758,2,FALSE)</f>
        <v>70.17</v>
      </c>
      <c r="E884">
        <f>VLOOKUP($A884,Price_Reference!$A$1:$C$1758,3,FALSE)</f>
        <v>41.75</v>
      </c>
      <c r="F884">
        <f>VLOOKUP($A884,Price_Reference!$A$1:$D$1758,4,FALSE)</f>
        <v>33.76</v>
      </c>
      <c r="G884">
        <f>VLOOKUP(I884,'[3]Historical Prices'!$M$141:$N$3512,2,FALSE)</f>
        <v>45.1</v>
      </c>
      <c r="H884">
        <f>VLOOKUP($A884,Price_Reference!$A$1:$E$1758,5,FALSE)</f>
        <v>25.8</v>
      </c>
      <c r="I884" s="2" t="str">
        <f t="shared" si="36"/>
        <v>08/28/2024</v>
      </c>
    </row>
    <row r="885" spans="1:9" x14ac:dyDescent="0.25">
      <c r="A885" s="2">
        <f t="shared" si="34"/>
        <v>45533</v>
      </c>
      <c r="B885">
        <f>VLOOKUP(I885,'[3]Historical Prices'!$E$545:$F$3512,2,FALSE)</f>
        <v>35.35</v>
      </c>
      <c r="C885">
        <f>VLOOKUP(I885,'[3]Historical Prices'!$I$186:$J$3512,2,FALSE)</f>
        <v>61.6</v>
      </c>
      <c r="D885">
        <f>VLOOKUP($A885,Price_Reference!$A$1:$C$1758,2,FALSE)</f>
        <v>70.47</v>
      </c>
      <c r="E885">
        <f>VLOOKUP($A885,Price_Reference!$A$1:$C$1758,3,FALSE)</f>
        <v>42.21</v>
      </c>
      <c r="F885">
        <f>VLOOKUP($A885,Price_Reference!$A$1:$D$1758,4,FALSE)</f>
        <v>34.08</v>
      </c>
      <c r="G885">
        <f>VLOOKUP(I885,'[3]Historical Prices'!$M$141:$N$3512,2,FALSE)</f>
        <v>45</v>
      </c>
      <c r="H885">
        <f>VLOOKUP($A885,Price_Reference!$A$1:$E$1758,5,FALSE)</f>
        <v>25.88</v>
      </c>
      <c r="I885" s="2" t="str">
        <f t="shared" si="36"/>
        <v>08/29/2024</v>
      </c>
    </row>
    <row r="886" spans="1:9" x14ac:dyDescent="0.25">
      <c r="A886" s="2">
        <f t="shared" si="34"/>
        <v>45534</v>
      </c>
      <c r="B886">
        <f>VLOOKUP(I886,'[3]Historical Prices'!$E$545:$F$3512,2,FALSE)</f>
        <v>35.35</v>
      </c>
      <c r="C886">
        <f>VLOOKUP(I886,'[3]Historical Prices'!$I$186:$J$3512,2,FALSE)</f>
        <v>62.5</v>
      </c>
      <c r="D886">
        <f>VLOOKUP($A886,Price_Reference!$A$1:$C$1758,2,FALSE)</f>
        <v>69.7</v>
      </c>
      <c r="E886">
        <f>VLOOKUP($A886,Price_Reference!$A$1:$C$1758,3,FALSE)</f>
        <v>43.31</v>
      </c>
      <c r="F886">
        <f>VLOOKUP($A886,Price_Reference!$A$1:$D$1758,4,FALSE)</f>
        <v>34.54</v>
      </c>
      <c r="G886">
        <f>VLOOKUP(I886,'[3]Historical Prices'!$M$141:$N$3512,2,FALSE)</f>
        <v>44.5</v>
      </c>
      <c r="H886">
        <f>VLOOKUP($A886,Price_Reference!$A$1:$E$1758,5,FALSE)</f>
        <v>25.73</v>
      </c>
      <c r="I886" s="2" t="str">
        <f t="shared" si="36"/>
        <v>08/30/2024</v>
      </c>
    </row>
    <row r="887" spans="1:9" x14ac:dyDescent="0.25">
      <c r="A887" s="2">
        <f t="shared" si="34"/>
        <v>45537</v>
      </c>
      <c r="B887">
        <f>VLOOKUP(I887,'[3]Historical Prices'!$E$545:$F$3512,2,FALSE)</f>
        <v>35.049999999999997</v>
      </c>
      <c r="C887">
        <f>VLOOKUP(I887,'[3]Historical Prices'!$I$186:$J$3512,2,FALSE)</f>
        <v>62.25</v>
      </c>
      <c r="D887">
        <f>VLOOKUP($A887,Price_Reference!$A$1:$C$1758,2,FALSE)</f>
        <v>69.81</v>
      </c>
      <c r="E887">
        <f>VLOOKUP($A887,Price_Reference!$A$1:$C$1758,3,FALSE)</f>
        <v>42.68</v>
      </c>
      <c r="F887">
        <f>VLOOKUP($A887,Price_Reference!$A$1:$D$1758,4,FALSE)</f>
        <v>34.54</v>
      </c>
      <c r="G887">
        <f>VLOOKUP(I887,'[3]Historical Prices'!$M$141:$N$3512,2,FALSE)</f>
        <v>44.5</v>
      </c>
      <c r="H887">
        <f>VLOOKUP($A887,Price_Reference!$A$1:$E$1758,5,FALSE)</f>
        <v>25.73</v>
      </c>
      <c r="I887" s="2" t="str">
        <f t="shared" si="36"/>
        <v>09/02/2024</v>
      </c>
    </row>
    <row r="888" spans="1:9" x14ac:dyDescent="0.25">
      <c r="A888" s="2">
        <f t="shared" si="34"/>
        <v>45538</v>
      </c>
      <c r="B888">
        <f>VLOOKUP(I888,'[3]Historical Prices'!$E$545:$F$3512,2,FALSE)</f>
        <v>35.5</v>
      </c>
      <c r="C888">
        <f>VLOOKUP(I888,'[3]Historical Prices'!$I$186:$J$3512,2,FALSE)</f>
        <v>61.95</v>
      </c>
      <c r="D888">
        <f>VLOOKUP($A888,Price_Reference!$A$1:$C$1758,2,FALSE)</f>
        <v>67.56</v>
      </c>
      <c r="E888">
        <f>VLOOKUP($A888,Price_Reference!$A$1:$C$1758,3,FALSE)</f>
        <v>42.32</v>
      </c>
      <c r="F888">
        <f>VLOOKUP($A888,Price_Reference!$A$1:$D$1758,4,FALSE)</f>
        <v>35</v>
      </c>
      <c r="G888">
        <f>VLOOKUP(I888,'[3]Historical Prices'!$M$141:$N$3512,2,FALSE)</f>
        <v>44.8</v>
      </c>
      <c r="H888">
        <f>VLOOKUP($A888,Price_Reference!$A$1:$E$1758,5,FALSE)</f>
        <v>25.55</v>
      </c>
      <c r="I888" s="2" t="str">
        <f t="shared" si="36"/>
        <v>09/03/2024</v>
      </c>
    </row>
    <row r="889" spans="1:9" x14ac:dyDescent="0.25">
      <c r="A889" s="2">
        <f t="shared" si="34"/>
        <v>45539</v>
      </c>
      <c r="B889">
        <f>VLOOKUP(I889,'[3]Historical Prices'!$E$545:$F$3512,2,FALSE)</f>
        <v>35.5</v>
      </c>
      <c r="C889">
        <f>VLOOKUP(I889,'[3]Historical Prices'!$I$186:$J$3512,2,FALSE)</f>
        <v>62.25</v>
      </c>
      <c r="D889">
        <f>VLOOKUP($A889,Price_Reference!$A$1:$C$1758,2,FALSE)</f>
        <v>66.41</v>
      </c>
      <c r="E889">
        <f>VLOOKUP($A889,Price_Reference!$A$1:$C$1758,3,FALSE)</f>
        <v>41.77</v>
      </c>
      <c r="F889">
        <f>VLOOKUP($A889,Price_Reference!$A$1:$D$1758,4,FALSE)</f>
        <v>34.549999999999997</v>
      </c>
      <c r="G889">
        <f>VLOOKUP(I889,'[3]Historical Prices'!$M$141:$N$3512,2,FALSE)</f>
        <v>44.8</v>
      </c>
      <c r="H889">
        <f>VLOOKUP($A889,Price_Reference!$A$1:$E$1758,5,FALSE)</f>
        <v>25.76</v>
      </c>
      <c r="I889" s="2" t="str">
        <f t="shared" si="36"/>
        <v>09/04/2024</v>
      </c>
    </row>
    <row r="890" spans="1:9" x14ac:dyDescent="0.25">
      <c r="A890" s="2">
        <f t="shared" si="34"/>
        <v>45540</v>
      </c>
      <c r="B890">
        <f>VLOOKUP(I890,'[3]Historical Prices'!$E$545:$F$3512,2,FALSE)</f>
        <v>35.4</v>
      </c>
      <c r="C890">
        <f>VLOOKUP(I890,'[3]Historical Prices'!$I$186:$J$3512,2,FALSE)</f>
        <v>62.25</v>
      </c>
      <c r="D890">
        <f>VLOOKUP($A890,Price_Reference!$A$1:$C$1758,2,FALSE)</f>
        <v>65.64</v>
      </c>
      <c r="E890">
        <f>VLOOKUP($A890,Price_Reference!$A$1:$C$1758,3,FALSE)</f>
        <v>41.99</v>
      </c>
      <c r="F890">
        <f>VLOOKUP($A890,Price_Reference!$A$1:$D$1758,4,FALSE)</f>
        <v>34.01</v>
      </c>
      <c r="G890">
        <f>VLOOKUP(I890,'[3]Historical Prices'!$M$141:$N$3512,2,FALSE)</f>
        <v>45</v>
      </c>
      <c r="H890">
        <f>VLOOKUP($A890,Price_Reference!$A$1:$E$1758,5,FALSE)</f>
        <v>25.8</v>
      </c>
      <c r="I890" s="2" t="str">
        <f t="shared" si="36"/>
        <v>09/05/2024</v>
      </c>
    </row>
    <row r="891" spans="1:9" x14ac:dyDescent="0.25">
      <c r="A891" s="2">
        <f t="shared" si="34"/>
        <v>45541</v>
      </c>
      <c r="B891">
        <f>VLOOKUP(I891,'[3]Historical Prices'!$E$545:$F$3512,2,FALSE)</f>
        <v>35.4</v>
      </c>
      <c r="C891">
        <f>VLOOKUP(I891,'[3]Historical Prices'!$I$186:$J$3512,2,FALSE)</f>
        <v>61.65</v>
      </c>
      <c r="D891">
        <f>VLOOKUP($A891,Price_Reference!$A$1:$C$1758,2,FALSE)</f>
        <v>65.930000000000007</v>
      </c>
      <c r="E891">
        <f>VLOOKUP($A891,Price_Reference!$A$1:$C$1758,3,FALSE)</f>
        <v>41.75</v>
      </c>
      <c r="F891">
        <f>VLOOKUP($A891,Price_Reference!$A$1:$D$1758,4,FALSE)</f>
        <v>33.57</v>
      </c>
      <c r="G891">
        <f>VLOOKUP(I891,'[3]Historical Prices'!$M$141:$N$3512,2,FALSE)</f>
        <v>44.5</v>
      </c>
      <c r="H891">
        <f>VLOOKUP($A891,Price_Reference!$A$1:$E$1758,5,FALSE)</f>
        <v>26.39</v>
      </c>
      <c r="I891" s="2" t="str">
        <f t="shared" si="36"/>
        <v>09/06/2024</v>
      </c>
    </row>
    <row r="892" spans="1:9" x14ac:dyDescent="0.25">
      <c r="A892" s="2">
        <f t="shared" si="34"/>
        <v>45544</v>
      </c>
      <c r="B892">
        <f>VLOOKUP(I892,'[3]Historical Prices'!$E$545:$F$3512,2,FALSE)</f>
        <v>35.65</v>
      </c>
      <c r="C892">
        <f>VLOOKUP(I892,'[3]Historical Prices'!$I$186:$J$3512,2,FALSE)</f>
        <v>61.75</v>
      </c>
      <c r="D892">
        <f>VLOOKUP($A892,Price_Reference!$A$1:$C$1758,2,FALSE)</f>
        <v>65.95</v>
      </c>
      <c r="E892">
        <f>VLOOKUP($A892,Price_Reference!$A$1:$C$1758,3,FALSE)</f>
        <v>42.65</v>
      </c>
      <c r="F892">
        <f>VLOOKUP($A892,Price_Reference!$A$1:$D$1758,4,FALSE)</f>
        <v>34.409999999999997</v>
      </c>
      <c r="G892">
        <f>VLOOKUP(I892,'[3]Historical Prices'!$M$141:$N$3512,2,FALSE)</f>
        <v>44.5</v>
      </c>
      <c r="H892">
        <f>VLOOKUP($A892,Price_Reference!$A$1:$E$1758,5,FALSE)</f>
        <v>26.09</v>
      </c>
      <c r="I892" s="2" t="str">
        <f t="shared" si="36"/>
        <v>09/09/2024</v>
      </c>
    </row>
    <row r="893" spans="1:9" x14ac:dyDescent="0.25">
      <c r="A893" s="2">
        <f t="shared" si="34"/>
        <v>45545</v>
      </c>
      <c r="B893">
        <f>VLOOKUP(I893,'[3]Historical Prices'!$E$545:$F$3512,2,FALSE)</f>
        <v>35.9</v>
      </c>
      <c r="C893">
        <f>VLOOKUP(I893,'[3]Historical Prices'!$I$186:$J$3512,2,FALSE)</f>
        <v>61.75</v>
      </c>
      <c r="D893">
        <f>VLOOKUP($A893,Price_Reference!$A$1:$C$1758,2,FALSE)</f>
        <v>64.37</v>
      </c>
      <c r="E893">
        <f>VLOOKUP($A893,Price_Reference!$A$1:$C$1758,3,FALSE)</f>
        <v>42.27</v>
      </c>
      <c r="F893">
        <f>VLOOKUP($A893,Price_Reference!$A$1:$D$1758,4,FALSE)</f>
        <v>33.83</v>
      </c>
      <c r="G893">
        <f>VLOOKUP(I893,'[3]Historical Prices'!$M$141:$N$3512,2,FALSE)</f>
        <v>44</v>
      </c>
      <c r="H893">
        <f>VLOOKUP($A893,Price_Reference!$A$1:$E$1758,5,FALSE)</f>
        <v>24.63</v>
      </c>
      <c r="I893" s="2" t="str">
        <f t="shared" si="36"/>
        <v>09/10/2024</v>
      </c>
    </row>
    <row r="894" spans="1:9" x14ac:dyDescent="0.25">
      <c r="A894" s="2">
        <f t="shared" si="34"/>
        <v>45546</v>
      </c>
      <c r="B894">
        <f>VLOOKUP(I894,'[3]Historical Prices'!$E$545:$F$3512,2,FALSE)</f>
        <v>35.9</v>
      </c>
      <c r="C894">
        <f>VLOOKUP(I894,'[3]Historical Prices'!$I$186:$J$3512,2,FALSE)</f>
        <v>61.8</v>
      </c>
      <c r="D894">
        <f>VLOOKUP($A894,Price_Reference!$A$1:$C$1758,2,FALSE)</f>
        <v>65.849999999999994</v>
      </c>
      <c r="E894">
        <f>VLOOKUP($A894,Price_Reference!$A$1:$C$1758,3,FALSE)</f>
        <v>42.45</v>
      </c>
      <c r="F894">
        <f>VLOOKUP($A894,Price_Reference!$A$1:$D$1758,4,FALSE)</f>
        <v>34.06</v>
      </c>
      <c r="G894">
        <f>VLOOKUP(I894,'[3]Historical Prices'!$M$141:$N$3512,2,FALSE)</f>
        <v>43.75</v>
      </c>
      <c r="H894">
        <f>VLOOKUP($A894,Price_Reference!$A$1:$E$1758,5,FALSE)</f>
        <v>24.01</v>
      </c>
      <c r="I894" s="2" t="str">
        <f t="shared" si="36"/>
        <v>09/11/2024</v>
      </c>
    </row>
    <row r="895" spans="1:9" x14ac:dyDescent="0.25">
      <c r="A895" s="2">
        <f t="shared" si="34"/>
        <v>45547</v>
      </c>
      <c r="B895">
        <f>VLOOKUP(I895,'[3]Historical Prices'!$E$545:$F$3512,2,FALSE)</f>
        <v>36.4</v>
      </c>
      <c r="C895">
        <f>VLOOKUP(I895,'[3]Historical Prices'!$I$186:$J$3512,2,FALSE)</f>
        <v>61.85</v>
      </c>
      <c r="D895">
        <f>VLOOKUP($A895,Price_Reference!$A$1:$C$1758,2,FALSE)</f>
        <v>64.89</v>
      </c>
      <c r="E895">
        <f>VLOOKUP($A895,Price_Reference!$A$1:$C$1758,3,FALSE)</f>
        <v>42.54</v>
      </c>
      <c r="F895">
        <f>VLOOKUP($A895,Price_Reference!$A$1:$D$1758,4,FALSE)</f>
        <v>34.53</v>
      </c>
      <c r="G895">
        <f>VLOOKUP(I895,'[3]Historical Prices'!$M$141:$N$3512,2,FALSE)</f>
        <v>43.75</v>
      </c>
      <c r="H895">
        <f>VLOOKUP($A895,Price_Reference!$A$1:$E$1758,5,FALSE)</f>
        <v>21.93</v>
      </c>
      <c r="I895" s="2" t="str">
        <f t="shared" si="36"/>
        <v>09/12/2024</v>
      </c>
    </row>
    <row r="896" spans="1:9" x14ac:dyDescent="0.25">
      <c r="A896" s="2">
        <f t="shared" si="34"/>
        <v>45548</v>
      </c>
      <c r="B896">
        <f>VLOOKUP(I896,'[3]Historical Prices'!$E$545:$F$3512,2,FALSE)</f>
        <v>36.4</v>
      </c>
      <c r="C896">
        <f>VLOOKUP(I896,'[3]Historical Prices'!$I$186:$J$3512,2,FALSE)</f>
        <v>61.8</v>
      </c>
      <c r="D896">
        <f>VLOOKUP($A896,Price_Reference!$A$1:$C$1758,2,FALSE)</f>
        <v>64.430000000000007</v>
      </c>
      <c r="E896">
        <f>VLOOKUP($A896,Price_Reference!$A$1:$C$1758,3,FALSE)</f>
        <v>42.91</v>
      </c>
      <c r="F896">
        <f>VLOOKUP($A896,Price_Reference!$A$1:$D$1758,4,FALSE)</f>
        <v>35.14</v>
      </c>
      <c r="G896">
        <f>VLOOKUP(I896,'[3]Historical Prices'!$M$141:$N$3512,2,FALSE)</f>
        <v>43.75</v>
      </c>
      <c r="H896">
        <f>VLOOKUP($A896,Price_Reference!$A$1:$E$1758,5,FALSE)</f>
        <v>22.44</v>
      </c>
      <c r="I896" s="2" t="str">
        <f t="shared" si="36"/>
        <v>09/13/2024</v>
      </c>
    </row>
    <row r="897" spans="1:9" x14ac:dyDescent="0.25">
      <c r="A897" s="2">
        <f t="shared" si="34"/>
        <v>45551</v>
      </c>
      <c r="B897">
        <f>VLOOKUP(I897,'[3]Historical Prices'!$E$545:$F$3512,2,FALSE)</f>
        <v>36.4</v>
      </c>
      <c r="C897">
        <f>VLOOKUP(I897,'[3]Historical Prices'!$I$186:$J$3512,2,FALSE)</f>
        <v>61.25</v>
      </c>
      <c r="D897">
        <f>VLOOKUP($A897,Price_Reference!$A$1:$C$1758,2,FALSE)</f>
        <v>62.67</v>
      </c>
      <c r="E897">
        <f>VLOOKUP($A897,Price_Reference!$A$1:$C$1758,3,FALSE)</f>
        <v>41.65</v>
      </c>
      <c r="F897">
        <f>VLOOKUP($A897,Price_Reference!$A$1:$D$1758,4,FALSE)</f>
        <v>34.99</v>
      </c>
      <c r="G897">
        <f>VLOOKUP(I897,'[3]Historical Prices'!$M$141:$N$3512,2,FALSE)</f>
        <v>43.75</v>
      </c>
      <c r="H897">
        <f>VLOOKUP($A897,Price_Reference!$A$1:$E$1758,5,FALSE)</f>
        <v>22.55</v>
      </c>
      <c r="I897" s="2" t="str">
        <f t="shared" si="36"/>
        <v>09/16/2024</v>
      </c>
    </row>
    <row r="898" spans="1:9" x14ac:dyDescent="0.25">
      <c r="A898" s="2">
        <f t="shared" si="34"/>
        <v>45552</v>
      </c>
      <c r="B898">
        <f>VLOOKUP(I898,'[3]Historical Prices'!$E$545:$F$3512,2,FALSE)</f>
        <v>36.4</v>
      </c>
      <c r="C898">
        <f>VLOOKUP(I898,'[3]Historical Prices'!$I$186:$J$3512,2,FALSE)</f>
        <v>61.25</v>
      </c>
      <c r="D898">
        <f>VLOOKUP($A898,Price_Reference!$A$1:$C$1758,2,FALSE)</f>
        <v>63.79</v>
      </c>
      <c r="E898">
        <f>VLOOKUP($A898,Price_Reference!$A$1:$C$1758,3,FALSE)</f>
        <v>40.619999999999997</v>
      </c>
      <c r="F898">
        <f>VLOOKUP($A898,Price_Reference!$A$1:$D$1758,4,FALSE)</f>
        <v>35.11</v>
      </c>
      <c r="G898">
        <f>VLOOKUP(I898,'[3]Historical Prices'!$M$141:$N$3512,2,FALSE)</f>
        <v>43.75</v>
      </c>
      <c r="H898">
        <f>VLOOKUP($A898,Price_Reference!$A$1:$E$1758,5,FALSE)</f>
        <v>23.11</v>
      </c>
      <c r="I898" s="2" t="str">
        <f t="shared" si="36"/>
        <v>09/17/2024</v>
      </c>
    </row>
    <row r="899" spans="1:9" x14ac:dyDescent="0.25">
      <c r="A899" s="2">
        <f t="shared" si="34"/>
        <v>45553</v>
      </c>
      <c r="B899">
        <f>VLOOKUP(I899,'[3]Historical Prices'!$E$545:$F$3512,2,FALSE)</f>
        <v>37.299999999999997</v>
      </c>
      <c r="C899">
        <f>VLOOKUP(I899,'[3]Historical Prices'!$I$186:$J$3512,2,FALSE)</f>
        <v>61.5</v>
      </c>
      <c r="D899">
        <f>VLOOKUP($A899,Price_Reference!$A$1:$C$1758,2,FALSE)</f>
        <v>63.16</v>
      </c>
      <c r="E899">
        <f>VLOOKUP($A899,Price_Reference!$A$1:$C$1758,3,FALSE)</f>
        <v>39.61</v>
      </c>
      <c r="F899">
        <f>VLOOKUP($A899,Price_Reference!$A$1:$D$1758,4,FALSE)</f>
        <v>35.07</v>
      </c>
      <c r="G899">
        <f>VLOOKUP(I899,'[3]Historical Prices'!$M$141:$N$3512,2,FALSE)</f>
        <v>43.75</v>
      </c>
      <c r="H899">
        <f>VLOOKUP($A899,Price_Reference!$A$1:$E$1758,5,FALSE)</f>
        <v>24.13</v>
      </c>
      <c r="I899" s="2" t="str">
        <f t="shared" si="36"/>
        <v>09/18/2024</v>
      </c>
    </row>
    <row r="900" spans="1:9" x14ac:dyDescent="0.25">
      <c r="A900" s="2">
        <f t="shared" si="34"/>
        <v>45554</v>
      </c>
      <c r="B900">
        <f>VLOOKUP(I900,'[3]Historical Prices'!$E$545:$F$3512,2,FALSE)</f>
        <v>37.200000000000003</v>
      </c>
      <c r="C900">
        <f>VLOOKUP(I900,'[3]Historical Prices'!$I$186:$J$3512,2,FALSE)</f>
        <v>62</v>
      </c>
      <c r="D900">
        <f>VLOOKUP($A900,Price_Reference!$A$1:$C$1758,2,FALSE)</f>
        <v>62.28</v>
      </c>
      <c r="E900">
        <f>VLOOKUP($A900,Price_Reference!$A$1:$C$1758,3,FALSE)</f>
        <v>39.04</v>
      </c>
      <c r="F900">
        <f>VLOOKUP($A900,Price_Reference!$A$1:$D$1758,4,FALSE)</f>
        <v>35.159999999999997</v>
      </c>
      <c r="G900">
        <f>VLOOKUP(I900,'[3]Historical Prices'!$M$141:$N$3512,2,FALSE)</f>
        <v>43.6</v>
      </c>
      <c r="H900">
        <f>VLOOKUP($A900,Price_Reference!$A$1:$E$1758,5,FALSE)</f>
        <v>24.6</v>
      </c>
      <c r="I900" s="2" t="str">
        <f t="shared" si="36"/>
        <v>09/19/2024</v>
      </c>
    </row>
    <row r="901" spans="1:9" x14ac:dyDescent="0.25">
      <c r="A901" s="2">
        <f t="shared" si="34"/>
        <v>45555</v>
      </c>
      <c r="B901">
        <f>VLOOKUP(I901,'[3]Historical Prices'!$E$545:$F$3512,2,FALSE)</f>
        <v>36.9</v>
      </c>
      <c r="C901">
        <f>VLOOKUP(I901,'[3]Historical Prices'!$I$186:$J$3512,2,FALSE)</f>
        <v>62.1</v>
      </c>
      <c r="D901">
        <f>VLOOKUP($A901,Price_Reference!$A$1:$C$1758,2,FALSE)</f>
        <v>62.85</v>
      </c>
      <c r="E901">
        <f>VLOOKUP($A901,Price_Reference!$A$1:$C$1758,3,FALSE)</f>
        <v>39.42</v>
      </c>
      <c r="F901">
        <f>VLOOKUP($A901,Price_Reference!$A$1:$D$1758,4,FALSE)</f>
        <v>35.26</v>
      </c>
      <c r="G901">
        <f>VLOOKUP(I901,'[3]Historical Prices'!$M$141:$N$3512,2,FALSE)</f>
        <v>42.75</v>
      </c>
      <c r="H901">
        <f>VLOOKUP($A901,Price_Reference!$A$1:$E$1758,5,FALSE)</f>
        <v>24.57</v>
      </c>
      <c r="I901" s="2" t="str">
        <f t="shared" si="36"/>
        <v>09/20/2024</v>
      </c>
    </row>
    <row r="902" spans="1:9" x14ac:dyDescent="0.25">
      <c r="A902" s="2">
        <f t="shared" si="34"/>
        <v>45558</v>
      </c>
      <c r="B902">
        <f>VLOOKUP(I902,'[3]Historical Prices'!$E$545:$F$3512,2,FALSE)</f>
        <v>36.6</v>
      </c>
      <c r="C902">
        <f>VLOOKUP(I902,'[3]Historical Prices'!$I$186:$J$3512,2,FALSE)</f>
        <v>61.9</v>
      </c>
      <c r="D902">
        <f>VLOOKUP($A902,Price_Reference!$A$1:$C$1758,2,FALSE)</f>
        <v>63.56</v>
      </c>
      <c r="E902">
        <f>VLOOKUP($A902,Price_Reference!$A$1:$C$1758,3,FALSE)</f>
        <v>38.83</v>
      </c>
      <c r="F902">
        <f>VLOOKUP($A902,Price_Reference!$A$1:$D$1758,4,FALSE)</f>
        <v>35.479999999999997</v>
      </c>
      <c r="G902">
        <f>VLOOKUP(I902,'[3]Historical Prices'!$M$141:$N$3512,2,FALSE)</f>
        <v>42</v>
      </c>
      <c r="H902">
        <f>VLOOKUP($A902,Price_Reference!$A$1:$E$1758,5,FALSE)</f>
        <v>21.53</v>
      </c>
      <c r="I902" s="2" t="str">
        <f t="shared" si="36"/>
        <v>09/23/2024</v>
      </c>
    </row>
    <row r="903" spans="1:9" x14ac:dyDescent="0.25">
      <c r="A903" s="2">
        <f t="shared" si="34"/>
        <v>45559</v>
      </c>
      <c r="B903">
        <f>VLOOKUP(I903,'[3]Historical Prices'!$E$545:$F$3512,2,FALSE)</f>
        <v>36.6</v>
      </c>
      <c r="C903">
        <f>VLOOKUP(I903,'[3]Historical Prices'!$I$186:$J$3512,2,FALSE)</f>
        <v>62.2</v>
      </c>
      <c r="D903">
        <f>VLOOKUP($A903,Price_Reference!$A$1:$C$1758,2,FALSE)</f>
        <v>63.34</v>
      </c>
      <c r="E903">
        <f>VLOOKUP($A903,Price_Reference!$A$1:$C$1758,3,FALSE)</f>
        <v>38.56</v>
      </c>
      <c r="F903">
        <f>VLOOKUP($A903,Price_Reference!$A$1:$D$1758,4,FALSE)</f>
        <v>35.08</v>
      </c>
      <c r="G903">
        <f>VLOOKUP(I903,'[3]Historical Prices'!$M$141:$N$3512,2,FALSE)</f>
        <v>40.25</v>
      </c>
      <c r="H903">
        <f>VLOOKUP($A903,Price_Reference!$A$1:$E$1758,5,FALSE)</f>
        <v>20.55</v>
      </c>
      <c r="I903" s="2" t="str">
        <f t="shared" si="36"/>
        <v>09/24/2024</v>
      </c>
    </row>
    <row r="904" spans="1:9" x14ac:dyDescent="0.25">
      <c r="A904" s="2">
        <f t="shared" si="34"/>
        <v>45560</v>
      </c>
      <c r="B904">
        <f>VLOOKUP(I904,'[3]Historical Prices'!$E$545:$F$3512,2,FALSE)</f>
        <v>36.6</v>
      </c>
      <c r="C904">
        <f>VLOOKUP(I904,'[3]Historical Prices'!$I$186:$J$3512,2,FALSE)</f>
        <v>62.5</v>
      </c>
      <c r="D904">
        <f>VLOOKUP($A904,Price_Reference!$A$1:$C$1758,2,FALSE)</f>
        <v>64.709999999999994</v>
      </c>
      <c r="E904">
        <f>VLOOKUP($A904,Price_Reference!$A$1:$C$1758,3,FALSE)</f>
        <v>38.4</v>
      </c>
      <c r="F904">
        <f>VLOOKUP($A904,Price_Reference!$A$1:$D$1758,4,FALSE)</f>
        <v>34.97</v>
      </c>
      <c r="G904">
        <f>VLOOKUP(I904,'[3]Historical Prices'!$M$141:$N$3512,2,FALSE)</f>
        <v>40.25</v>
      </c>
      <c r="H904">
        <f>VLOOKUP($A904,Price_Reference!$A$1:$E$1758,5,FALSE)</f>
        <v>21.19</v>
      </c>
      <c r="I904" s="2" t="str">
        <f t="shared" ref="I904:I951" si="37">TEXT(A904, "mm") &amp; "/" &amp; TEXT(A904, "dd") &amp; "/" &amp; TEXT(A904, "yyyy")</f>
        <v>09/25/2024</v>
      </c>
    </row>
    <row r="905" spans="1:9" x14ac:dyDescent="0.25">
      <c r="A905" s="2">
        <f t="shared" ref="A905:A968" si="38">A900+7</f>
        <v>45561</v>
      </c>
      <c r="B905">
        <f>VLOOKUP(I905,'[3]Historical Prices'!$E$545:$F$3512,2,FALSE)</f>
        <v>37</v>
      </c>
      <c r="C905">
        <f>VLOOKUP(I905,'[3]Historical Prices'!$I$186:$J$3512,2,FALSE)</f>
        <v>62.4</v>
      </c>
      <c r="D905">
        <f>VLOOKUP($A905,Price_Reference!$A$1:$C$1758,2,FALSE)</f>
        <v>65.97</v>
      </c>
      <c r="E905">
        <f>VLOOKUP($A905,Price_Reference!$A$1:$C$1758,3,FALSE)</f>
        <v>37.090000000000003</v>
      </c>
      <c r="F905">
        <f>VLOOKUP($A905,Price_Reference!$A$1:$D$1758,4,FALSE)</f>
        <v>34.99</v>
      </c>
      <c r="G905">
        <f>VLOOKUP(I905,'[3]Historical Prices'!$M$141:$N$3512,2,FALSE)</f>
        <v>40.75</v>
      </c>
      <c r="H905">
        <f>VLOOKUP($A905,Price_Reference!$A$1:$E$1758,5,FALSE)</f>
        <v>21.16</v>
      </c>
      <c r="I905" s="2" t="str">
        <f t="shared" si="37"/>
        <v>09/26/2024</v>
      </c>
    </row>
    <row r="906" spans="1:9" x14ac:dyDescent="0.25">
      <c r="A906" s="2">
        <f t="shared" si="38"/>
        <v>45562</v>
      </c>
      <c r="B906">
        <f>VLOOKUP(I906,'[3]Historical Prices'!$E$545:$F$3512,2,FALSE)</f>
        <v>37</v>
      </c>
      <c r="C906">
        <f>VLOOKUP(I906,'[3]Historical Prices'!$I$186:$J$3512,2,FALSE)</f>
        <v>62.6</v>
      </c>
      <c r="D906">
        <f>VLOOKUP($A906,Price_Reference!$A$1:$C$1758,2,FALSE)</f>
        <v>65.78</v>
      </c>
      <c r="E906">
        <f>VLOOKUP($A906,Price_Reference!$A$1:$C$1758,3,FALSE)</f>
        <v>36.96</v>
      </c>
      <c r="F906">
        <f>VLOOKUP($A906,Price_Reference!$A$1:$D$1758,4,FALSE)</f>
        <v>35.659999999999997</v>
      </c>
      <c r="G906">
        <f>VLOOKUP(I906,'[3]Historical Prices'!$M$141:$N$3512,2,FALSE)</f>
        <v>41.5</v>
      </c>
      <c r="H906">
        <f>VLOOKUP($A906,Price_Reference!$A$1:$E$1758,5,FALSE)</f>
        <v>20.3</v>
      </c>
      <c r="I906" s="2" t="str">
        <f t="shared" si="37"/>
        <v>09/27/2024</v>
      </c>
    </row>
    <row r="907" spans="1:9" x14ac:dyDescent="0.25">
      <c r="A907" s="2">
        <f t="shared" si="38"/>
        <v>45565</v>
      </c>
      <c r="B907">
        <f>VLOOKUP(I907,'[3]Historical Prices'!$E$545:$F$3512,2,FALSE)</f>
        <v>36.25</v>
      </c>
      <c r="C907">
        <f>VLOOKUP(I907,'[3]Historical Prices'!$I$186:$J$3512,2,FALSE)</f>
        <v>62.15</v>
      </c>
      <c r="D907">
        <f>VLOOKUP($A907,Price_Reference!$A$1:$C$1758,2,FALSE)</f>
        <v>65.03</v>
      </c>
      <c r="E907">
        <f>VLOOKUP($A907,Price_Reference!$A$1:$C$1758,3,FALSE)</f>
        <v>36.450000000000003</v>
      </c>
      <c r="F907">
        <f>VLOOKUP($A907,Price_Reference!$A$1:$D$1758,4,FALSE)</f>
        <v>35.869999999999997</v>
      </c>
      <c r="G907">
        <f>VLOOKUP(I907,'[3]Historical Prices'!$M$141:$N$3512,2,FALSE)</f>
        <v>41.5</v>
      </c>
      <c r="H907">
        <f>VLOOKUP($A907,Price_Reference!$A$1:$E$1758,5,FALSE)</f>
        <v>20.05</v>
      </c>
      <c r="I907" s="2" t="str">
        <f t="shared" si="37"/>
        <v>09/30/2024</v>
      </c>
    </row>
    <row r="908" spans="1:9" x14ac:dyDescent="0.25">
      <c r="A908" s="2">
        <f t="shared" si="38"/>
        <v>45566</v>
      </c>
      <c r="B908">
        <f>VLOOKUP(I908,'[3]Historical Prices'!$E$545:$F$3512,2,FALSE)</f>
        <v>37</v>
      </c>
      <c r="C908">
        <f>VLOOKUP(I908,'[3]Historical Prices'!$I$186:$J$3512,2,FALSE)</f>
        <v>62.7</v>
      </c>
      <c r="D908">
        <f>VLOOKUP($A908,Price_Reference!$A$1:$C$1758,2,FALSE)</f>
        <v>63.61</v>
      </c>
      <c r="E908">
        <f>VLOOKUP($A908,Price_Reference!$A$1:$C$1758,3,FALSE)</f>
        <v>36.020000000000003</v>
      </c>
      <c r="F908">
        <f>VLOOKUP($A908,Price_Reference!$A$1:$D$1758,4,FALSE)</f>
        <v>35.68</v>
      </c>
      <c r="G908">
        <f>VLOOKUP(I908,'[3]Historical Prices'!$M$141:$N$3512,2,FALSE)</f>
        <v>41.5</v>
      </c>
      <c r="H908">
        <f>VLOOKUP($A908,Price_Reference!$A$1:$E$1758,5,FALSE)</f>
        <v>19.329999999999998</v>
      </c>
      <c r="I908" s="2" t="str">
        <f t="shared" si="37"/>
        <v>10/01/2024</v>
      </c>
    </row>
    <row r="909" spans="1:9" x14ac:dyDescent="0.25">
      <c r="A909" s="2">
        <f t="shared" si="38"/>
        <v>45567</v>
      </c>
      <c r="B909">
        <f>VLOOKUP(I909,'[3]Historical Prices'!$E$545:$F$3512,2,FALSE)</f>
        <v>36.25</v>
      </c>
      <c r="C909">
        <f>VLOOKUP(I909,'[3]Historical Prices'!$I$186:$J$3512,2,FALSE)</f>
        <v>62.95</v>
      </c>
      <c r="D909">
        <f>VLOOKUP($A909,Price_Reference!$A$1:$C$1758,2,FALSE)</f>
        <v>62.6</v>
      </c>
      <c r="E909">
        <f>VLOOKUP($A909,Price_Reference!$A$1:$C$1758,3,FALSE)</f>
        <v>35.57</v>
      </c>
      <c r="F909">
        <f>VLOOKUP($A909,Price_Reference!$A$1:$D$1758,4,FALSE)</f>
        <v>36.14</v>
      </c>
      <c r="G909">
        <f>VLOOKUP(I909,'[3]Historical Prices'!$M$141:$N$3512,2,FALSE)</f>
        <v>41.5</v>
      </c>
      <c r="H909">
        <f>VLOOKUP($A909,Price_Reference!$A$1:$E$1758,5,FALSE)</f>
        <v>19.13</v>
      </c>
      <c r="I909" s="2" t="str">
        <f t="shared" si="37"/>
        <v>10/02/2024</v>
      </c>
    </row>
    <row r="910" spans="1:9" x14ac:dyDescent="0.25">
      <c r="A910" s="2">
        <f t="shared" si="38"/>
        <v>45568</v>
      </c>
      <c r="B910">
        <f>VLOOKUP(I910,'[3]Historical Prices'!$E$545:$F$3512,2,FALSE)</f>
        <v>36.5</v>
      </c>
      <c r="C910">
        <f>VLOOKUP(I910,'[3]Historical Prices'!$I$186:$J$3512,2,FALSE)</f>
        <v>63.5</v>
      </c>
      <c r="D910">
        <f>VLOOKUP($A910,Price_Reference!$A$1:$C$1758,2,FALSE)</f>
        <v>62.76</v>
      </c>
      <c r="E910">
        <f>VLOOKUP($A910,Price_Reference!$A$1:$C$1758,3,FALSE)</f>
        <v>36.65</v>
      </c>
      <c r="F910">
        <f>VLOOKUP($A910,Price_Reference!$A$1:$D$1758,4,FALSE)</f>
        <v>36.409999999999997</v>
      </c>
      <c r="G910">
        <f>VLOOKUP(I910,'[3]Historical Prices'!$M$141:$N$3512,2,FALSE)</f>
        <v>41.5</v>
      </c>
      <c r="H910">
        <f>VLOOKUP($A910,Price_Reference!$A$1:$E$1758,5,FALSE)</f>
        <v>19.14</v>
      </c>
      <c r="I910" s="2" t="str">
        <f t="shared" si="37"/>
        <v>10/03/2024</v>
      </c>
    </row>
    <row r="911" spans="1:9" x14ac:dyDescent="0.25">
      <c r="A911" s="2">
        <f t="shared" si="38"/>
        <v>45569</v>
      </c>
      <c r="B911">
        <f>VLOOKUP(I911,'[3]Historical Prices'!$E$545:$F$3512,2,FALSE)</f>
        <v>36.5</v>
      </c>
      <c r="C911">
        <f>VLOOKUP(I911,'[3]Historical Prices'!$I$186:$J$3512,2,FALSE)</f>
        <v>63.5</v>
      </c>
      <c r="D911">
        <f>VLOOKUP($A911,Price_Reference!$A$1:$C$1758,2,FALSE)</f>
        <v>62.05</v>
      </c>
      <c r="E911">
        <f>VLOOKUP($A911,Price_Reference!$A$1:$C$1758,3,FALSE)</f>
        <v>36</v>
      </c>
      <c r="F911">
        <f>VLOOKUP($A911,Price_Reference!$A$1:$D$1758,4,FALSE)</f>
        <v>36.81</v>
      </c>
      <c r="G911">
        <f>VLOOKUP(I911,'[3]Historical Prices'!$M$141:$N$3512,2,FALSE)</f>
        <v>41.5</v>
      </c>
      <c r="H911">
        <f>VLOOKUP($A911,Price_Reference!$A$1:$E$1758,5,FALSE)</f>
        <v>18.690000000000001</v>
      </c>
      <c r="I911" s="2" t="str">
        <f t="shared" si="37"/>
        <v>10/04/2024</v>
      </c>
    </row>
    <row r="912" spans="1:9" x14ac:dyDescent="0.25">
      <c r="A912" s="2">
        <f t="shared" si="38"/>
        <v>45572</v>
      </c>
      <c r="B912">
        <f>VLOOKUP(I912,'[3]Historical Prices'!$E$545:$F$3512,2,FALSE)</f>
        <v>36.049999999999997</v>
      </c>
      <c r="C912">
        <f>VLOOKUP(I912,'[3]Historical Prices'!$I$186:$J$3512,2,FALSE)</f>
        <v>62.9</v>
      </c>
      <c r="D912">
        <f>VLOOKUP($A912,Price_Reference!$A$1:$C$1758,2,FALSE)</f>
        <v>61.76</v>
      </c>
      <c r="E912">
        <f>VLOOKUP($A912,Price_Reference!$A$1:$C$1758,3,FALSE)</f>
        <v>35.29</v>
      </c>
      <c r="F912">
        <f>VLOOKUP($A912,Price_Reference!$A$1:$D$1758,4,FALSE)</f>
        <v>36.89</v>
      </c>
      <c r="G912">
        <f>VLOOKUP(I912,'[3]Historical Prices'!$M$141:$N$3512,2,FALSE)</f>
        <v>41.25</v>
      </c>
      <c r="H912">
        <f>VLOOKUP($A912,Price_Reference!$A$1:$E$1758,5,FALSE)</f>
        <v>18.64</v>
      </c>
      <c r="I912" s="2" t="str">
        <f t="shared" si="37"/>
        <v>10/07/2024</v>
      </c>
    </row>
    <row r="913" spans="1:9" x14ac:dyDescent="0.25">
      <c r="A913" s="2">
        <f t="shared" si="38"/>
        <v>45573</v>
      </c>
      <c r="B913">
        <f>VLOOKUP(I913,'[3]Historical Prices'!$E$545:$F$3512,2,FALSE)</f>
        <v>36.049999999999997</v>
      </c>
      <c r="C913">
        <f>VLOOKUP(I913,'[3]Historical Prices'!$I$186:$J$3512,2,FALSE)</f>
        <v>62.65</v>
      </c>
      <c r="D913">
        <f>VLOOKUP($A913,Price_Reference!$A$1:$C$1758,2,FALSE)</f>
        <v>60.29</v>
      </c>
      <c r="E913">
        <f>VLOOKUP($A913,Price_Reference!$A$1:$C$1758,3,FALSE)</f>
        <v>36.01</v>
      </c>
      <c r="F913">
        <f>VLOOKUP($A913,Price_Reference!$A$1:$D$1758,4,FALSE)</f>
        <v>37.25</v>
      </c>
      <c r="G913">
        <f>VLOOKUP(I913,'[3]Historical Prices'!$M$141:$N$3512,2,FALSE)</f>
        <v>41.25</v>
      </c>
      <c r="H913">
        <f>VLOOKUP($A913,Price_Reference!$A$1:$E$1758,5,FALSE)</f>
        <v>18.670000000000002</v>
      </c>
      <c r="I913" s="2" t="str">
        <f t="shared" si="37"/>
        <v>10/08/2024</v>
      </c>
    </row>
    <row r="914" spans="1:9" x14ac:dyDescent="0.25">
      <c r="A914" s="2">
        <f t="shared" si="38"/>
        <v>45574</v>
      </c>
      <c r="B914">
        <f>VLOOKUP(I914,'[3]Historical Prices'!$E$545:$F$3512,2,FALSE)</f>
        <v>36.200000000000003</v>
      </c>
      <c r="C914">
        <f>VLOOKUP(I914,'[3]Historical Prices'!$I$186:$J$3512,2,FALSE)</f>
        <v>62.75</v>
      </c>
      <c r="D914">
        <f>VLOOKUP($A914,Price_Reference!$A$1:$C$1758,2,FALSE)</f>
        <v>62.01</v>
      </c>
      <c r="E914">
        <f>VLOOKUP($A914,Price_Reference!$A$1:$C$1758,3,FALSE)</f>
        <v>36.61</v>
      </c>
      <c r="F914">
        <f>VLOOKUP($A914,Price_Reference!$A$1:$D$1758,4,FALSE)</f>
        <v>36.64</v>
      </c>
      <c r="G914">
        <f>VLOOKUP(I914,'[3]Historical Prices'!$M$141:$N$3512,2,FALSE)</f>
        <v>41</v>
      </c>
      <c r="H914">
        <f>VLOOKUP($A914,Price_Reference!$A$1:$E$1758,5,FALSE)</f>
        <v>19.100000000000001</v>
      </c>
      <c r="I914" s="2" t="str">
        <f t="shared" si="37"/>
        <v>10/09/2024</v>
      </c>
    </row>
    <row r="915" spans="1:9" x14ac:dyDescent="0.25">
      <c r="A915" s="2">
        <f t="shared" si="38"/>
        <v>45575</v>
      </c>
      <c r="B915">
        <f>VLOOKUP(I915,'[3]Historical Prices'!$E$545:$F$3512,2,FALSE)</f>
        <v>36.200000000000003</v>
      </c>
      <c r="C915">
        <f>VLOOKUP(I915,'[3]Historical Prices'!$I$186:$J$3512,2,FALSE)</f>
        <v>62.65</v>
      </c>
      <c r="D915">
        <f>VLOOKUP($A915,Price_Reference!$A$1:$C$1758,2,FALSE)</f>
        <v>65</v>
      </c>
      <c r="E915">
        <f>VLOOKUP($A915,Price_Reference!$A$1:$C$1758,3,FALSE)</f>
        <v>38.07</v>
      </c>
      <c r="F915">
        <f>VLOOKUP($A915,Price_Reference!$A$1:$D$1758,4,FALSE)</f>
        <v>36.380000000000003</v>
      </c>
      <c r="G915">
        <f>VLOOKUP(I915,'[3]Historical Prices'!$M$141:$N$3512,2,FALSE)</f>
        <v>40.75</v>
      </c>
      <c r="H915">
        <f>VLOOKUP($A915,Price_Reference!$A$1:$E$1758,5,FALSE)</f>
        <v>19.690000000000001</v>
      </c>
      <c r="I915" s="2" t="str">
        <f t="shared" si="37"/>
        <v>10/10/2024</v>
      </c>
    </row>
    <row r="916" spans="1:9" x14ac:dyDescent="0.25">
      <c r="A916" s="2">
        <f t="shared" si="38"/>
        <v>45576</v>
      </c>
      <c r="B916">
        <f>VLOOKUP(I916,'[3]Historical Prices'!$E$545:$F$3512,2,FALSE)</f>
        <v>36.799999999999997</v>
      </c>
      <c r="C916">
        <f>VLOOKUP(I916,'[3]Historical Prices'!$I$186:$J$3512,2,FALSE)</f>
        <v>63</v>
      </c>
      <c r="D916">
        <f>VLOOKUP($A916,Price_Reference!$A$1:$C$1758,2,FALSE)</f>
        <v>64.62</v>
      </c>
      <c r="E916">
        <f>VLOOKUP($A916,Price_Reference!$A$1:$C$1758,3,FALSE)</f>
        <v>37.549999999999997</v>
      </c>
      <c r="F916">
        <f>VLOOKUP($A916,Price_Reference!$A$1:$D$1758,4,FALSE)</f>
        <v>36.64</v>
      </c>
      <c r="G916">
        <f>VLOOKUP(I916,'[3]Historical Prices'!$M$141:$N$3512,2,FALSE)</f>
        <v>40.25</v>
      </c>
      <c r="H916">
        <f>VLOOKUP($A916,Price_Reference!$A$1:$E$1758,5,FALSE)</f>
        <v>19.84</v>
      </c>
      <c r="I916" s="2" t="str">
        <f t="shared" si="37"/>
        <v>10/11/2024</v>
      </c>
    </row>
    <row r="917" spans="1:9" x14ac:dyDescent="0.25">
      <c r="A917" s="2">
        <f t="shared" si="38"/>
        <v>45579</v>
      </c>
      <c r="B917">
        <f>VLOOKUP(I917,'[3]Historical Prices'!$E$545:$F$3512,2,FALSE)</f>
        <v>36.799999999999997</v>
      </c>
      <c r="C917">
        <f>VLOOKUP(I917,'[3]Historical Prices'!$I$186:$J$3512,2,FALSE)</f>
        <v>63</v>
      </c>
      <c r="D917">
        <f>VLOOKUP($A917,Price_Reference!$A$1:$C$1758,2,FALSE)</f>
        <v>65.97</v>
      </c>
      <c r="E917">
        <f>VLOOKUP($A917,Price_Reference!$A$1:$C$1758,3,FALSE)</f>
        <v>38.799999999999997</v>
      </c>
      <c r="F917">
        <f>VLOOKUP($A917,Price_Reference!$A$1:$D$1758,4,FALSE)</f>
        <v>36.950000000000003</v>
      </c>
      <c r="G917">
        <f>VLOOKUP(I917,'[3]Historical Prices'!$M$141:$N$3512,2,FALSE)</f>
        <v>38.5</v>
      </c>
      <c r="H917">
        <f>VLOOKUP($A917,Price_Reference!$A$1:$E$1758,5,FALSE)</f>
        <v>19.79</v>
      </c>
      <c r="I917" s="2" t="str">
        <f t="shared" si="37"/>
        <v>10/14/2024</v>
      </c>
    </row>
    <row r="918" spans="1:9" x14ac:dyDescent="0.25">
      <c r="A918" s="2">
        <f t="shared" si="38"/>
        <v>45580</v>
      </c>
      <c r="B918">
        <f>VLOOKUP(I918,'[3]Historical Prices'!$E$545:$F$3512,2,FALSE)</f>
        <v>36.75</v>
      </c>
      <c r="C918">
        <f>VLOOKUP(I918,'[3]Historical Prices'!$I$186:$J$3512,2,FALSE)</f>
        <v>63.05</v>
      </c>
      <c r="D918">
        <f>VLOOKUP($A918,Price_Reference!$A$1:$C$1758,2,FALSE)</f>
        <v>65.09</v>
      </c>
      <c r="E918">
        <f>VLOOKUP($A918,Price_Reference!$A$1:$C$1758,3,FALSE)</f>
        <v>39.04</v>
      </c>
      <c r="F918">
        <f>VLOOKUP($A918,Price_Reference!$A$1:$D$1758,4,FALSE)</f>
        <v>38.04</v>
      </c>
      <c r="G918">
        <f>VLOOKUP(I918,'[3]Historical Prices'!$M$141:$N$3512,2,FALSE)</f>
        <v>37.75</v>
      </c>
      <c r="H918">
        <f>VLOOKUP($A918,Price_Reference!$A$1:$E$1758,5,FALSE)</f>
        <v>19.34</v>
      </c>
      <c r="I918" s="2" t="str">
        <f t="shared" si="37"/>
        <v>10/15/2024</v>
      </c>
    </row>
    <row r="919" spans="1:9" x14ac:dyDescent="0.25">
      <c r="A919" s="2">
        <f t="shared" si="38"/>
        <v>45581</v>
      </c>
      <c r="B919">
        <f>VLOOKUP(I919,'[3]Historical Prices'!$E$545:$F$3512,2,FALSE)</f>
        <v>37</v>
      </c>
      <c r="C919">
        <f>VLOOKUP(I919,'[3]Historical Prices'!$I$186:$J$3512,2,FALSE)</f>
        <v>63.15</v>
      </c>
      <c r="D919">
        <f>VLOOKUP($A919,Price_Reference!$A$1:$C$1758,2,FALSE)</f>
        <v>63.03</v>
      </c>
      <c r="E919">
        <f>VLOOKUP($A919,Price_Reference!$A$1:$C$1758,3,FALSE)</f>
        <v>38.58</v>
      </c>
      <c r="F919">
        <f>VLOOKUP($A919,Price_Reference!$A$1:$D$1758,4,FALSE)</f>
        <v>38.380000000000003</v>
      </c>
      <c r="G919">
        <f>VLOOKUP(I919,'[3]Historical Prices'!$M$141:$N$3512,2,FALSE)</f>
        <v>37.75</v>
      </c>
      <c r="H919">
        <f>VLOOKUP($A919,Price_Reference!$A$1:$E$1758,5,FALSE)</f>
        <v>20.13</v>
      </c>
      <c r="I919" s="2" t="str">
        <f t="shared" si="37"/>
        <v>10/16/2024</v>
      </c>
    </row>
    <row r="920" spans="1:9" x14ac:dyDescent="0.25">
      <c r="A920" s="2">
        <f t="shared" si="38"/>
        <v>45582</v>
      </c>
      <c r="B920">
        <f>VLOOKUP(I920,'[3]Historical Prices'!$E$545:$F$3512,2,FALSE)</f>
        <v>37.5</v>
      </c>
      <c r="C920">
        <f>VLOOKUP(I920,'[3]Historical Prices'!$I$186:$J$3512,2,FALSE)</f>
        <v>63.4</v>
      </c>
      <c r="D920">
        <f>VLOOKUP($A920,Price_Reference!$A$1:$C$1758,2,FALSE)</f>
        <v>62.98</v>
      </c>
      <c r="E920">
        <f>VLOOKUP($A920,Price_Reference!$A$1:$C$1758,3,FALSE)</f>
        <v>38.53</v>
      </c>
      <c r="F920">
        <f>VLOOKUP($A920,Price_Reference!$A$1:$D$1758,4,FALSE)</f>
        <v>38.020000000000003</v>
      </c>
      <c r="G920">
        <f>VLOOKUP(I920,'[3]Historical Prices'!$M$141:$N$3512,2,FALSE)</f>
        <v>38.25</v>
      </c>
      <c r="H920">
        <f>VLOOKUP($A920,Price_Reference!$A$1:$E$1758,5,FALSE)</f>
        <v>20.64</v>
      </c>
      <c r="I920" s="2" t="str">
        <f t="shared" si="37"/>
        <v>10/17/2024</v>
      </c>
    </row>
    <row r="921" spans="1:9" x14ac:dyDescent="0.25">
      <c r="A921" s="2">
        <f t="shared" si="38"/>
        <v>45583</v>
      </c>
      <c r="B921">
        <f>VLOOKUP(I921,'[3]Historical Prices'!$E$545:$F$3512,2,FALSE)</f>
        <v>37.5</v>
      </c>
      <c r="C921">
        <f>VLOOKUP(I921,'[3]Historical Prices'!$I$186:$J$3512,2,FALSE)</f>
        <v>63.1</v>
      </c>
      <c r="D921">
        <f>VLOOKUP($A921,Price_Reference!$A$1:$C$1758,2,FALSE)</f>
        <v>62.28</v>
      </c>
      <c r="E921">
        <f>VLOOKUP($A921,Price_Reference!$A$1:$C$1758,3,FALSE)</f>
        <v>38.880000000000003</v>
      </c>
      <c r="F921">
        <f>VLOOKUP($A921,Price_Reference!$A$1:$D$1758,4,FALSE)</f>
        <v>38.54</v>
      </c>
      <c r="G921">
        <f>VLOOKUP(I921,'[3]Historical Prices'!$M$141:$N$3512,2,FALSE)</f>
        <v>38.5</v>
      </c>
      <c r="H921">
        <f>VLOOKUP($A921,Price_Reference!$A$1:$E$1758,5,FALSE)</f>
        <v>20.8</v>
      </c>
      <c r="I921" s="2" t="str">
        <f t="shared" si="37"/>
        <v>10/18/2024</v>
      </c>
    </row>
    <row r="922" spans="1:9" x14ac:dyDescent="0.25">
      <c r="A922" s="2">
        <f t="shared" si="38"/>
        <v>45586</v>
      </c>
      <c r="B922">
        <f>VLOOKUP(I922,'[3]Historical Prices'!$E$545:$F$3512,2,FALSE)</f>
        <v>37.5</v>
      </c>
      <c r="C922">
        <f>VLOOKUP(I922,'[3]Historical Prices'!$I$186:$J$3512,2,FALSE)</f>
        <v>63.1</v>
      </c>
      <c r="D922">
        <f>VLOOKUP($A922,Price_Reference!$A$1:$C$1758,2,FALSE)</f>
        <v>61.76</v>
      </c>
      <c r="E922">
        <f>VLOOKUP($A922,Price_Reference!$A$1:$C$1758,3,FALSE)</f>
        <v>39.869999999999997</v>
      </c>
      <c r="F922">
        <f>VLOOKUP($A922,Price_Reference!$A$1:$D$1758,4,FALSE)</f>
        <v>38.200000000000003</v>
      </c>
      <c r="G922">
        <f>VLOOKUP(I922,'[3]Historical Prices'!$M$141:$N$3512,2,FALSE)</f>
        <v>39</v>
      </c>
      <c r="H922">
        <f>VLOOKUP($A922,Price_Reference!$A$1:$E$1758,5,FALSE)</f>
        <v>20.73</v>
      </c>
      <c r="I922" s="2" t="str">
        <f t="shared" si="37"/>
        <v>10/21/2024</v>
      </c>
    </row>
    <row r="923" spans="1:9" x14ac:dyDescent="0.25">
      <c r="A923" s="2">
        <f t="shared" si="38"/>
        <v>45587</v>
      </c>
      <c r="B923">
        <f>VLOOKUP(I923,'[3]Historical Prices'!$E$545:$F$3512,2,FALSE)</f>
        <v>37.9</v>
      </c>
      <c r="C923">
        <f>VLOOKUP(I923,'[3]Historical Prices'!$I$186:$J$3512,2,FALSE)</f>
        <v>63</v>
      </c>
      <c r="D923">
        <f>VLOOKUP($A923,Price_Reference!$A$1:$C$1758,2,FALSE)</f>
        <v>62.25</v>
      </c>
      <c r="E923">
        <f>VLOOKUP($A923,Price_Reference!$A$1:$C$1758,3,FALSE)</f>
        <v>40.32</v>
      </c>
      <c r="F923">
        <f>VLOOKUP($A923,Price_Reference!$A$1:$D$1758,4,FALSE)</f>
        <v>37.19</v>
      </c>
      <c r="G923">
        <f>VLOOKUP(I923,'[3]Historical Prices'!$M$141:$N$3512,2,FALSE)</f>
        <v>38.5</v>
      </c>
      <c r="H923">
        <f>VLOOKUP($A923,Price_Reference!$A$1:$E$1758,5,FALSE)</f>
        <v>20.440000000000001</v>
      </c>
      <c r="I923" s="2" t="str">
        <f t="shared" si="37"/>
        <v>10/22/2024</v>
      </c>
    </row>
    <row r="924" spans="1:9" x14ac:dyDescent="0.25">
      <c r="A924" s="2">
        <f t="shared" si="38"/>
        <v>45588</v>
      </c>
      <c r="B924">
        <f>VLOOKUP(I924,'[3]Historical Prices'!$E$545:$F$3512,2,FALSE)</f>
        <v>38</v>
      </c>
      <c r="C924">
        <f>VLOOKUP(I924,'[3]Historical Prices'!$I$186:$J$3512,2,FALSE)</f>
        <v>63</v>
      </c>
      <c r="D924">
        <f>VLOOKUP($A924,Price_Reference!$A$1:$C$1758,2,FALSE)</f>
        <v>64.89</v>
      </c>
      <c r="E924">
        <f>VLOOKUP($A924,Price_Reference!$A$1:$C$1758,3,FALSE)</f>
        <v>40.479999999999997</v>
      </c>
      <c r="F924">
        <f>VLOOKUP($A924,Price_Reference!$A$1:$D$1758,4,FALSE)</f>
        <v>36.94</v>
      </c>
      <c r="G924">
        <f>VLOOKUP(I924,'[3]Historical Prices'!$M$141:$N$3512,2,FALSE)</f>
        <v>38.25</v>
      </c>
      <c r="H924">
        <f>VLOOKUP($A924,Price_Reference!$A$1:$E$1758,5,FALSE)</f>
        <v>20.49</v>
      </c>
      <c r="I924" s="2" t="str">
        <f t="shared" si="37"/>
        <v>10/23/2024</v>
      </c>
    </row>
    <row r="925" spans="1:9" x14ac:dyDescent="0.25">
      <c r="A925" s="2">
        <f t="shared" si="38"/>
        <v>45589</v>
      </c>
      <c r="B925">
        <f>VLOOKUP(I925,'[3]Historical Prices'!$E$545:$F$3512,2,FALSE)</f>
        <v>38</v>
      </c>
      <c r="C925">
        <f>VLOOKUP(I925,'[3]Historical Prices'!$I$186:$J$3512,2,FALSE)</f>
        <v>63.05</v>
      </c>
      <c r="D925">
        <f>VLOOKUP($A925,Price_Reference!$A$1:$C$1758,2,FALSE)</f>
        <v>66.63</v>
      </c>
      <c r="E925">
        <f>VLOOKUP($A925,Price_Reference!$A$1:$C$1758,3,FALSE)</f>
        <v>40</v>
      </c>
      <c r="F925">
        <f>VLOOKUP($A925,Price_Reference!$A$1:$D$1758,4,FALSE)</f>
        <v>36.36</v>
      </c>
      <c r="G925">
        <f>VLOOKUP(I925,'[3]Historical Prices'!$M$141:$N$3512,2,FALSE)</f>
        <v>37</v>
      </c>
      <c r="H925">
        <f>VLOOKUP($A925,Price_Reference!$A$1:$E$1758,5,FALSE)</f>
        <v>20.49</v>
      </c>
      <c r="I925" s="2" t="str">
        <f t="shared" si="37"/>
        <v>10/24/2024</v>
      </c>
    </row>
    <row r="926" spans="1:9" x14ac:dyDescent="0.25">
      <c r="A926" s="2">
        <f t="shared" si="38"/>
        <v>45590</v>
      </c>
      <c r="B926">
        <f>VLOOKUP(I926,'[3]Historical Prices'!$E$545:$F$3512,2,FALSE)</f>
        <v>38</v>
      </c>
      <c r="C926">
        <f>VLOOKUP(I926,'[3]Historical Prices'!$I$186:$J$3512,2,FALSE)</f>
        <v>63.1</v>
      </c>
      <c r="D926">
        <f>VLOOKUP($A926,Price_Reference!$A$1:$C$1758,2,FALSE)</f>
        <v>66.97</v>
      </c>
      <c r="E926">
        <f>VLOOKUP($A926,Price_Reference!$A$1:$C$1758,3,FALSE)</f>
        <v>39.19</v>
      </c>
      <c r="F926">
        <f>VLOOKUP($A926,Price_Reference!$A$1:$D$1758,4,FALSE)</f>
        <v>36.78</v>
      </c>
      <c r="G926">
        <f>VLOOKUP(I926,'[3]Historical Prices'!$M$141:$N$3512,2,FALSE)</f>
        <v>37</v>
      </c>
      <c r="H926">
        <f>VLOOKUP($A926,Price_Reference!$A$1:$E$1758,5,FALSE)</f>
        <v>20.52</v>
      </c>
      <c r="I926" s="2" t="str">
        <f t="shared" si="37"/>
        <v>10/25/2024</v>
      </c>
    </row>
    <row r="927" spans="1:9" x14ac:dyDescent="0.25">
      <c r="A927" s="2">
        <f t="shared" si="38"/>
        <v>45593</v>
      </c>
      <c r="B927">
        <f>VLOOKUP(I927,'[3]Historical Prices'!$E$545:$F$3512,2,FALSE)</f>
        <v>38.25</v>
      </c>
      <c r="C927">
        <f>VLOOKUP(I927,'[3]Historical Prices'!$I$186:$J$3512,2,FALSE)</f>
        <v>63.1</v>
      </c>
      <c r="D927">
        <f>VLOOKUP($A927,Price_Reference!$A$1:$C$1758,2,FALSE)</f>
        <v>66.400000000000006</v>
      </c>
      <c r="E927">
        <f>VLOOKUP($A927,Price_Reference!$A$1:$C$1758,3,FALSE)</f>
        <v>38.46</v>
      </c>
      <c r="F927">
        <f>VLOOKUP($A927,Price_Reference!$A$1:$D$1758,4,FALSE)</f>
        <v>36.69</v>
      </c>
      <c r="G927">
        <f>VLOOKUP(I927,'[3]Historical Prices'!$M$141:$N$3512,2,FALSE)</f>
        <v>37</v>
      </c>
      <c r="H927">
        <f>VLOOKUP($A927,Price_Reference!$A$1:$E$1758,5,FALSE)</f>
        <v>20.6</v>
      </c>
      <c r="I927" s="2" t="str">
        <f t="shared" si="37"/>
        <v>10/28/2024</v>
      </c>
    </row>
    <row r="928" spans="1:9" x14ac:dyDescent="0.25">
      <c r="A928" s="2">
        <f t="shared" si="38"/>
        <v>45594</v>
      </c>
      <c r="B928">
        <f>VLOOKUP(I928,'[3]Historical Prices'!$E$545:$F$3512,2,FALSE)</f>
        <v>38.5</v>
      </c>
      <c r="C928">
        <f>VLOOKUP(I928,'[3]Historical Prices'!$I$186:$J$3512,2,FALSE)</f>
        <v>63.3</v>
      </c>
      <c r="D928">
        <f>VLOOKUP($A928,Price_Reference!$A$1:$C$1758,2,FALSE)</f>
        <v>67.28</v>
      </c>
      <c r="E928">
        <f>VLOOKUP($A928,Price_Reference!$A$1:$C$1758,3,FALSE)</f>
        <v>39.159999999999997</v>
      </c>
      <c r="F928">
        <f>VLOOKUP($A928,Price_Reference!$A$1:$D$1758,4,FALSE)</f>
        <v>36.880000000000003</v>
      </c>
      <c r="G928">
        <f>VLOOKUP(I928,'[3]Historical Prices'!$M$141:$N$3512,2,FALSE)</f>
        <v>36.75</v>
      </c>
      <c r="H928">
        <f>VLOOKUP($A928,Price_Reference!$A$1:$E$1758,5,FALSE)</f>
        <v>20.74</v>
      </c>
      <c r="I928" s="2" t="str">
        <f t="shared" si="37"/>
        <v>10/29/2024</v>
      </c>
    </row>
    <row r="929" spans="1:9" x14ac:dyDescent="0.25">
      <c r="A929" s="2">
        <f t="shared" si="38"/>
        <v>45595</v>
      </c>
      <c r="B929">
        <f>VLOOKUP(I929,'[3]Historical Prices'!$E$545:$F$3512,2,FALSE)</f>
        <v>38.5</v>
      </c>
      <c r="C929">
        <f>VLOOKUP(I929,'[3]Historical Prices'!$I$186:$J$3512,2,FALSE)</f>
        <v>63.6</v>
      </c>
      <c r="D929">
        <f>VLOOKUP($A929,Price_Reference!$A$1:$C$1758,2,FALSE)</f>
        <v>65.47</v>
      </c>
      <c r="E929">
        <f>VLOOKUP($A929,Price_Reference!$A$1:$C$1758,3,FALSE)</f>
        <v>37.369999999999997</v>
      </c>
      <c r="F929">
        <f>VLOOKUP($A929,Price_Reference!$A$1:$D$1758,4,FALSE)</f>
        <v>37.229999999999997</v>
      </c>
      <c r="G929">
        <f>VLOOKUP(I929,'[3]Historical Prices'!$M$141:$N$3512,2,FALSE)</f>
        <v>36.75</v>
      </c>
      <c r="H929">
        <f>VLOOKUP($A929,Price_Reference!$A$1:$E$1758,5,FALSE)</f>
        <v>20.85</v>
      </c>
      <c r="I929" s="2" t="str">
        <f t="shared" si="37"/>
        <v>10/30/2024</v>
      </c>
    </row>
    <row r="930" spans="1:9" x14ac:dyDescent="0.25">
      <c r="A930" s="2">
        <f t="shared" si="38"/>
        <v>45596</v>
      </c>
      <c r="B930">
        <f>VLOOKUP(I930,'[3]Historical Prices'!$E$545:$F$3512,2,FALSE)</f>
        <v>38</v>
      </c>
      <c r="C930">
        <f>VLOOKUP(I930,'[3]Historical Prices'!$I$186:$J$3512,2,FALSE)</f>
        <v>63.7</v>
      </c>
      <c r="D930">
        <f>VLOOKUP($A930,Price_Reference!$A$1:$C$1758,2,FALSE)</f>
        <v>64.58</v>
      </c>
      <c r="E930">
        <f>VLOOKUP($A930,Price_Reference!$A$1:$C$1758,3,FALSE)</f>
        <v>37.89</v>
      </c>
      <c r="F930">
        <f>VLOOKUP($A930,Price_Reference!$A$1:$D$1758,4,FALSE)</f>
        <v>37.72</v>
      </c>
      <c r="G930">
        <f>VLOOKUP(I930,'[3]Historical Prices'!$M$141:$N$3512,2,FALSE)</f>
        <v>36.75</v>
      </c>
      <c r="H930">
        <f>VLOOKUP($A930,Price_Reference!$A$1:$E$1758,5,FALSE)</f>
        <v>20.92</v>
      </c>
      <c r="I930" s="2" t="str">
        <f t="shared" si="37"/>
        <v>10/31/2024</v>
      </c>
    </row>
    <row r="931" spans="1:9" x14ac:dyDescent="0.25">
      <c r="A931" s="2">
        <f t="shared" si="38"/>
        <v>45597</v>
      </c>
      <c r="B931">
        <f>VLOOKUP(I931,'[3]Historical Prices'!$E$545:$F$3512,2,FALSE)</f>
        <v>38.9</v>
      </c>
      <c r="C931">
        <f>VLOOKUP(I931,'[3]Historical Prices'!$I$186:$J$3512,2,FALSE)</f>
        <v>63.75</v>
      </c>
      <c r="D931">
        <f>VLOOKUP($A931,Price_Reference!$A$1:$C$1758,2,FALSE)</f>
        <v>63.87</v>
      </c>
      <c r="E931">
        <f>VLOOKUP($A931,Price_Reference!$A$1:$C$1758,3,FALSE)</f>
        <v>37.89</v>
      </c>
      <c r="F931">
        <f>VLOOKUP($A931,Price_Reference!$A$1:$D$1758,4,FALSE)</f>
        <v>37.78</v>
      </c>
      <c r="G931">
        <f>VLOOKUP(I931,'[3]Historical Prices'!$M$141:$N$3512,2,FALSE)</f>
        <v>36.75</v>
      </c>
      <c r="H931">
        <f>VLOOKUP($A931,Price_Reference!$A$1:$E$1758,5,FALSE)</f>
        <v>20.83</v>
      </c>
      <c r="I931" s="2" t="str">
        <f t="shared" si="37"/>
        <v>11/01/2024</v>
      </c>
    </row>
    <row r="932" spans="1:9" x14ac:dyDescent="0.25">
      <c r="A932" s="2">
        <f t="shared" si="38"/>
        <v>45600</v>
      </c>
      <c r="B932">
        <f>VLOOKUP(I932,'[3]Historical Prices'!$E$545:$F$3512,2,FALSE)</f>
        <v>40.15</v>
      </c>
      <c r="C932">
        <f>VLOOKUP(I932,'[3]Historical Prices'!$I$186:$J$3512,2,FALSE)</f>
        <v>63.75</v>
      </c>
      <c r="D932">
        <f>VLOOKUP($A932,Price_Reference!$A$1:$C$1758,2,FALSE)</f>
        <v>65.22</v>
      </c>
      <c r="E932">
        <f>VLOOKUP($A932,Price_Reference!$A$1:$C$1758,3,FALSE)</f>
        <v>37.99</v>
      </c>
      <c r="F932">
        <f>VLOOKUP($A932,Price_Reference!$A$1:$D$1758,4,FALSE)</f>
        <v>37.29</v>
      </c>
      <c r="G932">
        <f>VLOOKUP(I932,'[3]Historical Prices'!$M$141:$N$3512,2,FALSE)</f>
        <v>36.75</v>
      </c>
      <c r="H932">
        <f>VLOOKUP($A932,Price_Reference!$A$1:$E$1758,5,FALSE)</f>
        <v>20.73</v>
      </c>
      <c r="I932" s="2" t="str">
        <f t="shared" si="37"/>
        <v>11/04/2024</v>
      </c>
    </row>
    <row r="933" spans="1:9" x14ac:dyDescent="0.25">
      <c r="A933" s="2">
        <f t="shared" si="38"/>
        <v>45601</v>
      </c>
      <c r="B933">
        <f>VLOOKUP(I933,'[3]Historical Prices'!$E$545:$F$3512,2,FALSE)</f>
        <v>40.75</v>
      </c>
      <c r="C933">
        <f>VLOOKUP(I933,'[3]Historical Prices'!$I$186:$J$3512,2,FALSE)</f>
        <v>63.9</v>
      </c>
      <c r="D933">
        <f>VLOOKUP($A933,Price_Reference!$A$1:$C$1758,2,FALSE)</f>
        <v>64.3</v>
      </c>
      <c r="E933">
        <f>VLOOKUP($A933,Price_Reference!$A$1:$C$1758,3,FALSE)</f>
        <v>38.340000000000003</v>
      </c>
      <c r="F933">
        <f>VLOOKUP($A933,Price_Reference!$A$1:$D$1758,4,FALSE)</f>
        <v>37.08</v>
      </c>
      <c r="G933">
        <f>VLOOKUP(I933,'[3]Historical Prices'!$M$141:$N$3512,2,FALSE)</f>
        <v>36.75</v>
      </c>
      <c r="H933">
        <f>VLOOKUP($A933,Price_Reference!$A$1:$E$1758,5,FALSE)</f>
        <v>21.35</v>
      </c>
      <c r="I933" s="2" t="str">
        <f t="shared" si="37"/>
        <v>11/05/2024</v>
      </c>
    </row>
    <row r="934" spans="1:9" x14ac:dyDescent="0.25">
      <c r="A934" s="2">
        <f t="shared" si="38"/>
        <v>45602</v>
      </c>
      <c r="B934">
        <f>VLOOKUP(I934,'[3]Historical Prices'!$E$545:$F$3512,2,FALSE)</f>
        <v>40.5</v>
      </c>
      <c r="C934">
        <f>VLOOKUP(I934,'[3]Historical Prices'!$I$186:$J$3512,2,FALSE)</f>
        <v>63.95</v>
      </c>
      <c r="D934">
        <f>VLOOKUP($A934,Price_Reference!$A$1:$C$1758,2,FALSE)</f>
        <v>63.76</v>
      </c>
      <c r="E934">
        <f>VLOOKUP($A934,Price_Reference!$A$1:$C$1758,3,FALSE)</f>
        <v>37.76</v>
      </c>
      <c r="F934">
        <f>VLOOKUP($A934,Price_Reference!$A$1:$D$1758,4,FALSE)</f>
        <v>37.869999999999997</v>
      </c>
      <c r="G934">
        <f>VLOOKUP(I934,'[3]Historical Prices'!$M$141:$N$3512,2,FALSE)</f>
        <v>35.75</v>
      </c>
      <c r="H934">
        <f>VLOOKUP($A934,Price_Reference!$A$1:$E$1758,5,FALSE)</f>
        <v>22.82</v>
      </c>
      <c r="I934" s="2" t="str">
        <f t="shared" si="37"/>
        <v>11/06/2024</v>
      </c>
    </row>
    <row r="935" spans="1:9" x14ac:dyDescent="0.25">
      <c r="A935" s="2">
        <f t="shared" si="38"/>
        <v>45603</v>
      </c>
      <c r="B935">
        <f>VLOOKUP(I935,'[3]Historical Prices'!$E$545:$F$3512,2,FALSE)</f>
        <v>39.5</v>
      </c>
      <c r="C935">
        <f>VLOOKUP(I935,'[3]Historical Prices'!$I$186:$J$3512,2,FALSE)</f>
        <v>63.9</v>
      </c>
      <c r="D935">
        <f>VLOOKUP($A935,Price_Reference!$A$1:$C$1758,2,FALSE)</f>
        <v>66.040000000000006</v>
      </c>
      <c r="E935">
        <f>VLOOKUP($A935,Price_Reference!$A$1:$C$1758,3,FALSE)</f>
        <v>38</v>
      </c>
      <c r="F935">
        <f>VLOOKUP($A935,Price_Reference!$A$1:$D$1758,4,FALSE)</f>
        <v>38.29</v>
      </c>
      <c r="G935">
        <f>VLOOKUP(I935,'[3]Historical Prices'!$M$141:$N$3512,2,FALSE)</f>
        <v>34.75</v>
      </c>
      <c r="H935">
        <f>VLOOKUP($A935,Price_Reference!$A$1:$E$1758,5,FALSE)</f>
        <v>24.02</v>
      </c>
      <c r="I935" s="2" t="str">
        <f t="shared" si="37"/>
        <v>11/07/2024</v>
      </c>
    </row>
    <row r="936" spans="1:9" x14ac:dyDescent="0.25">
      <c r="A936" s="2">
        <f t="shared" si="38"/>
        <v>45604</v>
      </c>
      <c r="B936">
        <f>VLOOKUP(I936,'[3]Historical Prices'!$E$545:$F$3512,2,FALSE)</f>
        <v>40</v>
      </c>
      <c r="C936">
        <f>VLOOKUP(I936,'[3]Historical Prices'!$I$186:$J$3512,2,FALSE)</f>
        <v>63.9</v>
      </c>
      <c r="D936">
        <f>VLOOKUP($A936,Price_Reference!$A$1:$C$1758,2,FALSE)</f>
        <v>68.02</v>
      </c>
      <c r="E936">
        <f>VLOOKUP($A936,Price_Reference!$A$1:$C$1758,3,FALSE)</f>
        <v>39.04</v>
      </c>
      <c r="F936">
        <f>VLOOKUP($A936,Price_Reference!$A$1:$D$1758,4,FALSE)</f>
        <v>38.33</v>
      </c>
      <c r="G936">
        <f>VLOOKUP(I936,'[3]Historical Prices'!$M$141:$N$3512,2,FALSE)</f>
        <v>34</v>
      </c>
      <c r="H936">
        <f>VLOOKUP($A936,Price_Reference!$A$1:$E$1758,5,FALSE)</f>
        <v>23.52</v>
      </c>
      <c r="I936" s="2" t="str">
        <f t="shared" si="37"/>
        <v>11/08/2024</v>
      </c>
    </row>
    <row r="937" spans="1:9" x14ac:dyDescent="0.25">
      <c r="A937" s="2">
        <f t="shared" si="38"/>
        <v>45607</v>
      </c>
      <c r="B937">
        <f>VLOOKUP(I937,'[3]Historical Prices'!$E$545:$F$3512,2,FALSE)</f>
        <v>40.15</v>
      </c>
      <c r="C937">
        <f>VLOOKUP(I937,'[3]Historical Prices'!$I$186:$J$3512,2,FALSE)</f>
        <v>63.95</v>
      </c>
      <c r="D937">
        <f>VLOOKUP($A937,Price_Reference!$A$1:$C$1758,2,FALSE)</f>
        <v>67.569999999999993</v>
      </c>
      <c r="E937">
        <f>VLOOKUP($A937,Price_Reference!$A$1:$C$1758,3,FALSE)</f>
        <v>38.619999999999997</v>
      </c>
      <c r="F937">
        <f>VLOOKUP($A937,Price_Reference!$A$1:$D$1758,4,FALSE)</f>
        <v>38.54</v>
      </c>
      <c r="G937">
        <f>VLOOKUP(I937,'[3]Historical Prices'!$M$141:$N$3512,2,FALSE)</f>
        <v>34</v>
      </c>
      <c r="H937">
        <f>VLOOKUP($A937,Price_Reference!$A$1:$E$1758,5,FALSE)</f>
        <v>23.23</v>
      </c>
      <c r="I937" s="2" t="str">
        <f t="shared" si="37"/>
        <v>11/11/2024</v>
      </c>
    </row>
    <row r="938" spans="1:9" x14ac:dyDescent="0.25">
      <c r="A938" s="2">
        <f t="shared" si="38"/>
        <v>45608</v>
      </c>
      <c r="B938">
        <f>VLOOKUP(I938,'[3]Historical Prices'!$E$545:$F$3512,2,FALSE)</f>
        <v>40.4</v>
      </c>
      <c r="C938">
        <f>VLOOKUP(I938,'[3]Historical Prices'!$I$186:$J$3512,2,FALSE)</f>
        <v>63.95</v>
      </c>
      <c r="D938">
        <f>VLOOKUP($A938,Price_Reference!$A$1:$C$1758,2,FALSE)</f>
        <v>67.53</v>
      </c>
      <c r="E938">
        <f>VLOOKUP($A938,Price_Reference!$A$1:$C$1758,3,FALSE)</f>
        <v>38.46</v>
      </c>
      <c r="F938">
        <f>VLOOKUP($A938,Price_Reference!$A$1:$D$1758,4,FALSE)</f>
        <v>37.119999999999997</v>
      </c>
      <c r="G938">
        <f>VLOOKUP(I938,'[3]Historical Prices'!$M$141:$N$3512,2,FALSE)</f>
        <v>32.5</v>
      </c>
      <c r="H938">
        <f>VLOOKUP($A938,Price_Reference!$A$1:$E$1758,5,FALSE)</f>
        <v>22.72</v>
      </c>
      <c r="I938" s="2" t="str">
        <f t="shared" si="37"/>
        <v>11/12/2024</v>
      </c>
    </row>
    <row r="939" spans="1:9" x14ac:dyDescent="0.25">
      <c r="A939" s="2">
        <f t="shared" si="38"/>
        <v>45609</v>
      </c>
      <c r="B939">
        <f>VLOOKUP(I939,'[3]Historical Prices'!$E$545:$F$3512,2,FALSE)</f>
        <v>40.4</v>
      </c>
      <c r="C939">
        <f>VLOOKUP(I939,'[3]Historical Prices'!$I$186:$J$3512,2,FALSE)</f>
        <v>63.9</v>
      </c>
      <c r="D939">
        <f>VLOOKUP($A939,Price_Reference!$A$1:$C$1758,2,FALSE)</f>
        <v>66.31</v>
      </c>
      <c r="E939">
        <f>VLOOKUP($A939,Price_Reference!$A$1:$C$1758,3,FALSE)</f>
        <v>37.57</v>
      </c>
      <c r="F939">
        <f>VLOOKUP($A939,Price_Reference!$A$1:$D$1758,4,FALSE)</f>
        <v>36.51</v>
      </c>
      <c r="G939">
        <f>VLOOKUP(I939,'[3]Historical Prices'!$M$141:$N$3512,2,FALSE)</f>
        <v>32.5</v>
      </c>
      <c r="H939">
        <f>VLOOKUP($A939,Price_Reference!$A$1:$E$1758,5,FALSE)</f>
        <v>22.73</v>
      </c>
      <c r="I939" s="2" t="str">
        <f t="shared" si="37"/>
        <v>11/13/2024</v>
      </c>
    </row>
    <row r="940" spans="1:9" x14ac:dyDescent="0.25">
      <c r="A940" s="2">
        <f t="shared" si="38"/>
        <v>45610</v>
      </c>
      <c r="B940">
        <f>VLOOKUP(I940,'[3]Historical Prices'!$E$545:$F$3512,2,FALSE)</f>
        <v>41</v>
      </c>
      <c r="C940">
        <f>VLOOKUP(I940,'[3]Historical Prices'!$I$186:$J$3512,2,FALSE)</f>
        <v>63.9</v>
      </c>
      <c r="D940">
        <f>VLOOKUP($A940,Price_Reference!$A$1:$C$1758,2,FALSE)</f>
        <v>68.27</v>
      </c>
      <c r="E940">
        <f>VLOOKUP($A940,Price_Reference!$A$1:$C$1758,3,FALSE)</f>
        <v>38.24</v>
      </c>
      <c r="F940">
        <f>VLOOKUP($A940,Price_Reference!$A$1:$D$1758,4,FALSE)</f>
        <v>34.369999999999997</v>
      </c>
      <c r="G940">
        <f>VLOOKUP(I940,'[3]Historical Prices'!$M$141:$N$3512,2,FALSE)</f>
        <v>27</v>
      </c>
      <c r="H940">
        <f>VLOOKUP($A940,Price_Reference!$A$1:$E$1758,5,FALSE)</f>
        <v>22.79</v>
      </c>
      <c r="I940" s="2" t="str">
        <f t="shared" si="37"/>
        <v>11/14/2024</v>
      </c>
    </row>
    <row r="941" spans="1:9" x14ac:dyDescent="0.25">
      <c r="A941" s="2">
        <f t="shared" si="38"/>
        <v>45611</v>
      </c>
      <c r="B941">
        <f>VLOOKUP(I941,'[3]Historical Prices'!$E$545:$F$3512,2,FALSE)</f>
        <v>42.05</v>
      </c>
      <c r="C941">
        <f>VLOOKUP(I941,'[3]Historical Prices'!$I$186:$J$3512,2,FALSE)</f>
        <v>63.9</v>
      </c>
      <c r="D941">
        <f>VLOOKUP($A941,Price_Reference!$A$1:$C$1758,2,FALSE)</f>
        <v>68.010000000000005</v>
      </c>
      <c r="E941">
        <f>VLOOKUP($A941,Price_Reference!$A$1:$C$1758,3,FALSE)</f>
        <v>38.159999999999997</v>
      </c>
      <c r="F941">
        <f>VLOOKUP($A941,Price_Reference!$A$1:$D$1758,4,FALSE)</f>
        <v>34.01</v>
      </c>
      <c r="G941">
        <f>VLOOKUP(I941,'[3]Historical Prices'!$M$141:$N$3512,2,FALSE)</f>
        <v>28.75</v>
      </c>
      <c r="H941">
        <f>VLOOKUP($A941,Price_Reference!$A$1:$E$1758,5,FALSE)</f>
        <v>22.59</v>
      </c>
      <c r="I941" s="2" t="str">
        <f t="shared" si="37"/>
        <v>11/15/2024</v>
      </c>
    </row>
    <row r="942" spans="1:9" x14ac:dyDescent="0.25">
      <c r="A942" s="2">
        <f t="shared" si="38"/>
        <v>45614</v>
      </c>
      <c r="B942">
        <f>VLOOKUP(I942,'[3]Historical Prices'!$E$545:$F$3512,2,FALSE)</f>
        <v>42.5</v>
      </c>
      <c r="C942">
        <f>VLOOKUP(I942,'[3]Historical Prices'!$I$186:$J$3512,2,FALSE)</f>
        <v>63.9</v>
      </c>
      <c r="D942">
        <f>VLOOKUP($A942,Price_Reference!$A$1:$C$1758,2,FALSE)</f>
        <v>69.510000000000005</v>
      </c>
      <c r="E942">
        <f>VLOOKUP($A942,Price_Reference!$A$1:$C$1758,3,FALSE)</f>
        <v>38.15</v>
      </c>
      <c r="F942">
        <f>VLOOKUP($A942,Price_Reference!$A$1:$D$1758,4,FALSE)</f>
        <v>34.04</v>
      </c>
      <c r="G942">
        <f>VLOOKUP(I942,'[3]Historical Prices'!$M$141:$N$3512,2,FALSE)</f>
        <v>28.75</v>
      </c>
      <c r="H942">
        <f>VLOOKUP($A942,Price_Reference!$A$1:$E$1758,5,FALSE)</f>
        <v>22.88</v>
      </c>
      <c r="I942" s="2" t="str">
        <f t="shared" si="37"/>
        <v>11/18/2024</v>
      </c>
    </row>
    <row r="943" spans="1:9" x14ac:dyDescent="0.25">
      <c r="A943" s="2">
        <f t="shared" si="38"/>
        <v>45615</v>
      </c>
      <c r="B943">
        <f>VLOOKUP(I943,'[3]Historical Prices'!$E$545:$F$3512,2,FALSE)</f>
        <v>42.5</v>
      </c>
      <c r="C943">
        <f>VLOOKUP(I943,'[3]Historical Prices'!$I$186:$J$3512,2,FALSE)</f>
        <v>63.95</v>
      </c>
      <c r="D943">
        <f>VLOOKUP($A943,Price_Reference!$A$1:$C$1758,2,FALSE)</f>
        <v>68.13</v>
      </c>
      <c r="E943">
        <f>VLOOKUP($A943,Price_Reference!$A$1:$C$1758,3,FALSE)</f>
        <v>37.08</v>
      </c>
      <c r="F943">
        <f>VLOOKUP($A943,Price_Reference!$A$1:$D$1758,4,FALSE)</f>
        <v>33.86</v>
      </c>
      <c r="G943">
        <f>VLOOKUP(I943,'[3]Historical Prices'!$M$141:$N$3512,2,FALSE)</f>
        <v>27.75</v>
      </c>
      <c r="H943">
        <f>VLOOKUP($A943,Price_Reference!$A$1:$E$1758,5,FALSE)</f>
        <v>22.93</v>
      </c>
      <c r="I943" s="2" t="str">
        <f t="shared" si="37"/>
        <v>11/19/2024</v>
      </c>
    </row>
    <row r="944" spans="1:9" x14ac:dyDescent="0.25">
      <c r="A944" s="2">
        <f t="shared" si="38"/>
        <v>45616</v>
      </c>
      <c r="B944">
        <f>VLOOKUP(I944,'[3]Historical Prices'!$E$545:$F$3512,2,FALSE)</f>
        <v>41.1</v>
      </c>
      <c r="C944">
        <f>VLOOKUP(I944,'[3]Historical Prices'!$I$186:$J$3512,2,FALSE)</f>
        <v>63.95</v>
      </c>
      <c r="D944">
        <f>VLOOKUP($A944,Price_Reference!$A$1:$C$1758,2,FALSE)</f>
        <v>68.38</v>
      </c>
      <c r="E944">
        <f>VLOOKUP($A944,Price_Reference!$A$1:$C$1758,3,FALSE)</f>
        <v>36.93</v>
      </c>
      <c r="F944">
        <f>VLOOKUP($A944,Price_Reference!$A$1:$D$1758,4,FALSE)</f>
        <v>33.26</v>
      </c>
      <c r="G944">
        <f>VLOOKUP(I944,'[3]Historical Prices'!$M$141:$N$3512,2,FALSE)</f>
        <v>27.75</v>
      </c>
      <c r="H944">
        <f>VLOOKUP($A944,Price_Reference!$A$1:$E$1758,5,FALSE)</f>
        <v>25.17</v>
      </c>
      <c r="I944" s="2" t="str">
        <f t="shared" si="37"/>
        <v>11/20/2024</v>
      </c>
    </row>
    <row r="945" spans="1:9" x14ac:dyDescent="0.25">
      <c r="A945" s="2">
        <f t="shared" si="38"/>
        <v>45617</v>
      </c>
      <c r="B945">
        <f>VLOOKUP(I945,'[3]Historical Prices'!$E$545:$F$3512,2,FALSE)</f>
        <v>41.25</v>
      </c>
      <c r="C945">
        <f>VLOOKUP(I945,'[3]Historical Prices'!$I$186:$J$3512,2,FALSE)</f>
        <v>63.95</v>
      </c>
      <c r="D945">
        <f>VLOOKUP($A945,Price_Reference!$A$1:$C$1758,2,FALSE)</f>
        <v>69.989999999999995</v>
      </c>
      <c r="E945">
        <f>VLOOKUP($A945,Price_Reference!$A$1:$C$1758,3,FALSE)</f>
        <v>37.770000000000003</v>
      </c>
      <c r="F945">
        <f>VLOOKUP($A945,Price_Reference!$A$1:$D$1758,4,FALSE)</f>
        <v>33.049999999999997</v>
      </c>
      <c r="G945">
        <f>VLOOKUP(I945,'[3]Historical Prices'!$M$141:$N$3512,2,FALSE)</f>
        <v>27.75</v>
      </c>
      <c r="H945">
        <f>VLOOKUP($A945,Price_Reference!$A$1:$E$1758,5,FALSE)</f>
        <v>25.19</v>
      </c>
      <c r="I945" s="2" t="str">
        <f t="shared" si="37"/>
        <v>11/21/2024</v>
      </c>
    </row>
    <row r="946" spans="1:9" x14ac:dyDescent="0.25">
      <c r="A946" s="2">
        <f t="shared" si="38"/>
        <v>45618</v>
      </c>
      <c r="B946">
        <f>VLOOKUP(I946,'[3]Historical Prices'!$E$545:$F$3512,2,FALSE)</f>
        <v>41.55</v>
      </c>
      <c r="C946">
        <f>VLOOKUP(I946,'[3]Historical Prices'!$I$186:$J$3512,2,FALSE)</f>
        <v>64</v>
      </c>
      <c r="D946">
        <f>VLOOKUP($A946,Price_Reference!$A$1:$C$1758,2,FALSE)</f>
        <v>69.27</v>
      </c>
      <c r="E946">
        <f>VLOOKUP($A946,Price_Reference!$A$1:$C$1758,3,FALSE)</f>
        <v>37.31</v>
      </c>
      <c r="F946">
        <f>VLOOKUP($A946,Price_Reference!$A$1:$D$1758,4,FALSE)</f>
        <v>33.35</v>
      </c>
      <c r="G946">
        <f>VLOOKUP(I946,'[3]Historical Prices'!$M$141:$N$3512,2,FALSE)</f>
        <v>27</v>
      </c>
      <c r="H946">
        <f>VLOOKUP($A946,Price_Reference!$A$1:$E$1758,5,FALSE)</f>
        <v>24.47</v>
      </c>
      <c r="I946" s="2" t="str">
        <f t="shared" si="37"/>
        <v>11/22/2024</v>
      </c>
    </row>
    <row r="947" spans="1:9" x14ac:dyDescent="0.25">
      <c r="A947" s="2">
        <f t="shared" si="38"/>
        <v>45621</v>
      </c>
      <c r="B947">
        <f>VLOOKUP(I947,'[3]Historical Prices'!$E$545:$F$3512,2,FALSE)</f>
        <v>41.4</v>
      </c>
      <c r="C947">
        <f>VLOOKUP(I947,'[3]Historical Prices'!$I$186:$J$3512,2,FALSE)</f>
        <v>64.05</v>
      </c>
      <c r="D947">
        <f>VLOOKUP($A947,Price_Reference!$A$1:$C$1758,2,FALSE)</f>
        <v>69.86</v>
      </c>
      <c r="E947">
        <f>VLOOKUP($A947,Price_Reference!$A$1:$C$1758,3,FALSE)</f>
        <v>37.479999999999997</v>
      </c>
      <c r="F947">
        <f>VLOOKUP($A947,Price_Reference!$A$1:$D$1758,4,FALSE)</f>
        <v>33.43</v>
      </c>
      <c r="G947">
        <f>VLOOKUP(I947,'[3]Historical Prices'!$M$141:$N$3512,2,FALSE)</f>
        <v>26</v>
      </c>
      <c r="H947">
        <f>VLOOKUP($A947,Price_Reference!$A$1:$E$1758,5,FALSE)</f>
        <v>24.49</v>
      </c>
      <c r="I947" s="2" t="str">
        <f t="shared" si="37"/>
        <v>11/25/2024</v>
      </c>
    </row>
    <row r="948" spans="1:9" x14ac:dyDescent="0.25">
      <c r="A948" s="2">
        <f t="shared" si="38"/>
        <v>45622</v>
      </c>
      <c r="B948">
        <f>VLOOKUP(I948,'[3]Historical Prices'!$E$545:$F$3512,2,FALSE)</f>
        <v>41.45</v>
      </c>
      <c r="C948">
        <f>VLOOKUP(I948,'[3]Historical Prices'!$I$186:$J$3512,2,FALSE)</f>
        <v>64.099999999999994</v>
      </c>
      <c r="D948">
        <f>VLOOKUP($A948,Price_Reference!$A$1:$C$1758,2,FALSE)</f>
        <v>69.23</v>
      </c>
      <c r="E948">
        <f>VLOOKUP($A948,Price_Reference!$A$1:$C$1758,3,FALSE)</f>
        <v>37.119999999999997</v>
      </c>
      <c r="F948">
        <f>VLOOKUP($A948,Price_Reference!$A$1:$D$1758,4,FALSE)</f>
        <v>33.950000000000003</v>
      </c>
      <c r="G948">
        <f>VLOOKUP(I948,'[3]Historical Prices'!$M$141:$N$3512,2,FALSE)</f>
        <v>25.5</v>
      </c>
      <c r="H948">
        <f>VLOOKUP($A948,Price_Reference!$A$1:$E$1758,5,FALSE)</f>
        <v>24.09</v>
      </c>
      <c r="I948" s="2" t="str">
        <f t="shared" si="37"/>
        <v>11/26/2024</v>
      </c>
    </row>
    <row r="949" spans="1:9" x14ac:dyDescent="0.25">
      <c r="A949" s="2">
        <f t="shared" si="38"/>
        <v>45623</v>
      </c>
      <c r="B949">
        <f>VLOOKUP(I949,'[3]Historical Prices'!$E$545:$F$3512,2,FALSE)</f>
        <v>41</v>
      </c>
      <c r="C949">
        <f>VLOOKUP(I949,'[3]Historical Prices'!$I$186:$J$3512,2,FALSE)</f>
        <v>64.05</v>
      </c>
      <c r="D949">
        <f>VLOOKUP($A949,Price_Reference!$A$1:$C$1758,2,FALSE)</f>
        <v>68.47</v>
      </c>
      <c r="E949">
        <f>VLOOKUP($A949,Price_Reference!$A$1:$C$1758,3,FALSE)</f>
        <v>36.01</v>
      </c>
      <c r="F949">
        <f>VLOOKUP($A949,Price_Reference!$A$1:$D$1758,4,FALSE)</f>
        <v>33.9</v>
      </c>
      <c r="G949">
        <f>VLOOKUP(I949,'[3]Historical Prices'!$M$141:$N$3512,2,FALSE)</f>
        <v>27.75</v>
      </c>
      <c r="H949">
        <f>VLOOKUP($A949,Price_Reference!$A$1:$E$1758,5,FALSE)</f>
        <v>23.01</v>
      </c>
      <c r="I949" s="2" t="str">
        <f t="shared" si="37"/>
        <v>11/27/2024</v>
      </c>
    </row>
    <row r="950" spans="1:9" x14ac:dyDescent="0.25">
      <c r="A950" s="2">
        <f t="shared" si="38"/>
        <v>45624</v>
      </c>
      <c r="B950">
        <f>VLOOKUP(I950,'[3]Historical Prices'!$E$545:$F$3512,2,FALSE)</f>
        <v>40.700000000000003</v>
      </c>
      <c r="C950">
        <f>VLOOKUP(I950,'[3]Historical Prices'!$I$186:$J$3512,2,FALSE)</f>
        <v>64.05</v>
      </c>
      <c r="D950">
        <f>VLOOKUP($A950,Price_Reference!$A$1:$C$1758,2,FALSE)</f>
        <v>67.63</v>
      </c>
      <c r="E950">
        <f>VLOOKUP($A950,Price_Reference!$A$1:$C$1758,3,FALSE)</f>
        <v>36.590000000000003</v>
      </c>
      <c r="F950">
        <f>VLOOKUP($A950,Price_Reference!$A$1:$D$1758,4,FALSE)</f>
        <v>33.9</v>
      </c>
      <c r="G950">
        <f>VLOOKUP(I950,'[3]Historical Prices'!$M$141:$N$3512,2,FALSE)</f>
        <v>27.75</v>
      </c>
      <c r="H950">
        <f>VLOOKUP($A950,Price_Reference!$A$1:$E$1758,5,FALSE)</f>
        <v>23.01</v>
      </c>
      <c r="I950" s="2" t="str">
        <f t="shared" si="37"/>
        <v>11/28/2024</v>
      </c>
    </row>
    <row r="951" spans="1:9" x14ac:dyDescent="0.25">
      <c r="A951" s="2">
        <f t="shared" si="38"/>
        <v>45625</v>
      </c>
      <c r="B951">
        <f>VLOOKUP(I951,'[3]Historical Prices'!$E$545:$F$3512,2,FALSE)</f>
        <v>40.65</v>
      </c>
      <c r="C951">
        <f>VLOOKUP(I951,'[3]Historical Prices'!$I$186:$J$3512,2,FALSE)</f>
        <v>64.099999999999994</v>
      </c>
      <c r="D951">
        <f>VLOOKUP($A951,Price_Reference!$A$1:$C$1758,2,FALSE)</f>
        <v>68.400000000000006</v>
      </c>
      <c r="E951">
        <f>VLOOKUP($A951,Price_Reference!$A$1:$C$1758,3,FALSE)</f>
        <v>36.56</v>
      </c>
      <c r="F951">
        <f>VLOOKUP($A951,Price_Reference!$A$1:$D$1758,4,FALSE)</f>
        <v>34.24</v>
      </c>
      <c r="G951">
        <f>VLOOKUP(I951,'[3]Historical Prices'!$M$141:$N$3512,2,FALSE)</f>
        <v>28.5</v>
      </c>
      <c r="H951">
        <f>VLOOKUP($A951,Price_Reference!$A$1:$E$1758,5,FALSE)</f>
        <v>22.55</v>
      </c>
      <c r="I951" s="2" t="str">
        <f t="shared" si="37"/>
        <v>11/29/2024</v>
      </c>
    </row>
    <row r="952" spans="1:9" x14ac:dyDescent="0.25">
      <c r="A952" s="2">
        <f t="shared" si="38"/>
        <v>45628</v>
      </c>
      <c r="B952">
        <f>VLOOKUP(I952,'[3]Historical Prices'!$E$545:$F$3512,2,FALSE)</f>
        <v>39.85</v>
      </c>
      <c r="C952">
        <f>VLOOKUP(I952,'[3]Historical Prices'!$I$186:$J$3512,2,FALSE)</f>
        <v>64.05</v>
      </c>
      <c r="D952">
        <f>VLOOKUP($A952,Price_Reference!$A$1:$C$1758,2,FALSE)</f>
        <v>68.83</v>
      </c>
      <c r="E952">
        <f>VLOOKUP($A952,Price_Reference!$A$1:$C$1758,3,FALSE)</f>
        <v>36.83</v>
      </c>
      <c r="F952">
        <f>VLOOKUP($A952,Price_Reference!$A$1:$D$1758,4,FALSE)</f>
        <v>34.119999999999997</v>
      </c>
      <c r="G952">
        <f>VLOOKUP(I952,'[3]Historical Prices'!$M$141:$N$3512,2,FALSE)</f>
        <v>31.5</v>
      </c>
      <c r="H952">
        <f>VLOOKUP($A952,Price_Reference!$A$1:$E$1758,5,FALSE)</f>
        <v>22.4</v>
      </c>
      <c r="I952" s="2" t="str">
        <f t="shared" ref="I952:I962" si="39">TEXT(A952, "mm") &amp; "/" &amp; TEXT(A952, "dd") &amp; "/" &amp; TEXT(A952, "yyyy")</f>
        <v>12/02/2024</v>
      </c>
    </row>
    <row r="953" spans="1:9" x14ac:dyDescent="0.25">
      <c r="A953" s="2">
        <f t="shared" si="38"/>
        <v>45629</v>
      </c>
      <c r="B953">
        <f>VLOOKUP(I953,'[3]Historical Prices'!$E$545:$F$3512,2,FALSE)</f>
        <v>38.1</v>
      </c>
      <c r="C953">
        <f>VLOOKUP(I953,'[3]Historical Prices'!$I$186:$J$3512,2,FALSE)</f>
        <v>64.099999999999994</v>
      </c>
      <c r="D953">
        <f>VLOOKUP($A953,Price_Reference!$A$1:$C$1758,2,FALSE)</f>
        <v>68.489999999999995</v>
      </c>
      <c r="E953">
        <f>VLOOKUP($A953,Price_Reference!$A$1:$C$1758,3,FALSE)</f>
        <v>36.659999999999997</v>
      </c>
      <c r="F953">
        <f>VLOOKUP($A953,Price_Reference!$A$1:$D$1758,4,FALSE)</f>
        <v>33.78</v>
      </c>
      <c r="G953">
        <f>VLOOKUP(I953,'[3]Historical Prices'!$M$141:$N$3512,2,FALSE)</f>
        <v>32</v>
      </c>
      <c r="H953">
        <f>VLOOKUP($A953,Price_Reference!$A$1:$E$1758,5,FALSE)</f>
        <v>22.41</v>
      </c>
      <c r="I953" s="2" t="str">
        <f t="shared" si="39"/>
        <v>12/03/2024</v>
      </c>
    </row>
    <row r="954" spans="1:9" x14ac:dyDescent="0.25">
      <c r="A954" s="2">
        <f t="shared" si="38"/>
        <v>45630</v>
      </c>
      <c r="B954">
        <f>VLOOKUP(I954,'[3]Historical Prices'!$E$545:$F$3512,2,FALSE)</f>
        <v>38.65</v>
      </c>
      <c r="C954">
        <f>VLOOKUP(I954,'[3]Historical Prices'!$I$186:$J$3512,2,FALSE)</f>
        <v>64.400000000000006</v>
      </c>
      <c r="D954">
        <f>VLOOKUP($A954,Price_Reference!$A$1:$C$1758,2,FALSE)</f>
        <v>67.86</v>
      </c>
      <c r="E954">
        <f>VLOOKUP($A954,Price_Reference!$A$1:$C$1758,3,FALSE)</f>
        <v>36.31</v>
      </c>
      <c r="F954">
        <f>VLOOKUP($A954,Price_Reference!$A$1:$D$1758,4,FALSE)</f>
        <v>32.659999999999997</v>
      </c>
      <c r="G954">
        <f>VLOOKUP(I954,'[3]Historical Prices'!$M$141:$N$3512,2,FALSE)</f>
        <v>33.25</v>
      </c>
      <c r="H954">
        <f>VLOOKUP($A954,Price_Reference!$A$1:$E$1758,5,FALSE)</f>
        <v>22.06</v>
      </c>
      <c r="I954" s="2" t="str">
        <f t="shared" si="39"/>
        <v>12/04/2024</v>
      </c>
    </row>
    <row r="955" spans="1:9" x14ac:dyDescent="0.25">
      <c r="A955" s="2">
        <f t="shared" si="38"/>
        <v>45631</v>
      </c>
      <c r="B955">
        <f>VLOOKUP(I955,'[3]Historical Prices'!$E$545:$F$3512,2,FALSE)</f>
        <v>38.799999999999997</v>
      </c>
      <c r="C955">
        <f>VLOOKUP(I955,'[3]Historical Prices'!$I$186:$J$3512,2,FALSE)</f>
        <v>63</v>
      </c>
      <c r="D955">
        <f>VLOOKUP($A955,Price_Reference!$A$1:$C$1758,2,FALSE)</f>
        <v>67.34</v>
      </c>
      <c r="E955">
        <f>VLOOKUP($A955,Price_Reference!$A$1:$C$1758,3,FALSE)</f>
        <v>36.17</v>
      </c>
      <c r="F955">
        <f>VLOOKUP($A955,Price_Reference!$A$1:$D$1758,4,FALSE)</f>
        <v>31.87</v>
      </c>
      <c r="G955">
        <f>VLOOKUP(I955,'[3]Historical Prices'!$M$141:$N$3512,2,FALSE)</f>
        <v>33.25</v>
      </c>
      <c r="H955">
        <f>VLOOKUP($A955,Price_Reference!$A$1:$E$1758,5,FALSE)</f>
        <v>22.16</v>
      </c>
      <c r="I955" s="2" t="str">
        <f t="shared" si="39"/>
        <v>12/05/2024</v>
      </c>
    </row>
    <row r="956" spans="1:9" x14ac:dyDescent="0.25">
      <c r="A956" s="2">
        <f t="shared" si="38"/>
        <v>45632</v>
      </c>
      <c r="B956">
        <f>VLOOKUP(I956,'[3]Historical Prices'!$E$545:$F$3512,2,FALSE)</f>
        <v>38.799999999999997</v>
      </c>
      <c r="C956">
        <f>VLOOKUP(I956,'[3]Historical Prices'!$I$186:$J$3512,2,FALSE)</f>
        <v>61.5</v>
      </c>
      <c r="D956">
        <f>VLOOKUP($A956,Price_Reference!$A$1:$C$1758,2,FALSE)</f>
        <v>68.31</v>
      </c>
      <c r="E956">
        <f>VLOOKUP($A956,Price_Reference!$A$1:$C$1758,3,FALSE)</f>
        <v>35.35</v>
      </c>
      <c r="F956">
        <f>VLOOKUP($A956,Price_Reference!$A$1:$D$1758,4,FALSE)</f>
        <v>32.94</v>
      </c>
      <c r="G956">
        <f>VLOOKUP(I956,'[3]Historical Prices'!$M$141:$N$3512,2,FALSE)</f>
        <v>33</v>
      </c>
      <c r="H956">
        <f>VLOOKUP($A956,Price_Reference!$A$1:$E$1758,5,FALSE)</f>
        <v>21.13</v>
      </c>
      <c r="I956" s="2" t="str">
        <f t="shared" si="39"/>
        <v>12/06/2024</v>
      </c>
    </row>
    <row r="957" spans="1:9" x14ac:dyDescent="0.25">
      <c r="A957" s="2">
        <f t="shared" si="38"/>
        <v>45635</v>
      </c>
      <c r="B957">
        <f>VLOOKUP(I957,'[3]Historical Prices'!$E$545:$F$3512,2,FALSE)</f>
        <v>38.4</v>
      </c>
      <c r="C957">
        <f>VLOOKUP(I957,'[3]Historical Prices'!$I$186:$J$3512,2,FALSE)</f>
        <v>60</v>
      </c>
      <c r="D957">
        <f>VLOOKUP($A957,Price_Reference!$A$1:$C$1758,2,FALSE)</f>
        <v>66.37</v>
      </c>
      <c r="E957">
        <f>VLOOKUP($A957,Price_Reference!$A$1:$C$1758,3,FALSE)</f>
        <v>34.729999999999997</v>
      </c>
      <c r="F957">
        <f>VLOOKUP($A957,Price_Reference!$A$1:$D$1758,4,FALSE)</f>
        <v>33.01</v>
      </c>
      <c r="G957">
        <f>VLOOKUP(I957,'[3]Historical Prices'!$M$141:$N$3512,2,FALSE)</f>
        <v>32</v>
      </c>
      <c r="H957">
        <f>VLOOKUP($A957,Price_Reference!$A$1:$E$1758,5,FALSE)</f>
        <v>21.38</v>
      </c>
      <c r="I957" s="2" t="str">
        <f t="shared" si="39"/>
        <v>12/09/2024</v>
      </c>
    </row>
    <row r="958" spans="1:9" x14ac:dyDescent="0.25">
      <c r="A958" s="2">
        <f t="shared" si="38"/>
        <v>45636</v>
      </c>
      <c r="B958">
        <f>VLOOKUP(I958,'[3]Historical Prices'!$E$545:$F$3512,2,FALSE)</f>
        <v>37.799999999999997</v>
      </c>
      <c r="C958">
        <f>VLOOKUP(I958,'[3]Historical Prices'!$I$186:$J$3512,2,FALSE)</f>
        <v>60</v>
      </c>
      <c r="D958">
        <f>VLOOKUP($A958,Price_Reference!$A$1:$C$1758,2,FALSE)</f>
        <v>68.180000000000007</v>
      </c>
      <c r="E958">
        <f>VLOOKUP($A958,Price_Reference!$A$1:$C$1758,3,FALSE)</f>
        <v>34.53</v>
      </c>
      <c r="F958">
        <f>VLOOKUP($A958,Price_Reference!$A$1:$D$1758,4,FALSE)</f>
        <v>33.29</v>
      </c>
      <c r="G958">
        <f>VLOOKUP(I958,'[3]Historical Prices'!$M$141:$N$3512,2,FALSE)</f>
        <v>30.25</v>
      </c>
      <c r="H958">
        <f>VLOOKUP($A958,Price_Reference!$A$1:$E$1758,5,FALSE)</f>
        <v>21.88</v>
      </c>
      <c r="I958" s="2" t="str">
        <f t="shared" si="39"/>
        <v>12/10/2024</v>
      </c>
    </row>
    <row r="959" spans="1:9" x14ac:dyDescent="0.25">
      <c r="A959" s="2">
        <f t="shared" si="38"/>
        <v>45637</v>
      </c>
      <c r="B959">
        <f>VLOOKUP(I959,'[3]Historical Prices'!$E$545:$F$3512,2,FALSE)</f>
        <v>37.549999999999997</v>
      </c>
      <c r="C959">
        <f>VLOOKUP(I959,'[3]Historical Prices'!$I$186:$J$3512,2,FALSE)</f>
        <v>60.35</v>
      </c>
      <c r="D959">
        <f>VLOOKUP($A959,Price_Reference!$A$1:$C$1758,2,FALSE)</f>
        <v>68.63</v>
      </c>
      <c r="E959">
        <f>VLOOKUP($A959,Price_Reference!$A$1:$C$1758,3,FALSE)</f>
        <v>34.99</v>
      </c>
      <c r="F959">
        <f>VLOOKUP($A959,Price_Reference!$A$1:$D$1758,4,FALSE)</f>
        <v>33.17</v>
      </c>
      <c r="G959">
        <f>VLOOKUP(I959,'[3]Historical Prices'!$M$141:$N$3512,2,FALSE)</f>
        <v>31.5</v>
      </c>
      <c r="H959">
        <f>VLOOKUP($A959,Price_Reference!$A$1:$E$1758,5,FALSE)</f>
        <v>22.35</v>
      </c>
      <c r="I959" s="2" t="str">
        <f t="shared" si="39"/>
        <v>12/11/2024</v>
      </c>
    </row>
    <row r="960" spans="1:9" x14ac:dyDescent="0.25">
      <c r="A960" s="2">
        <f t="shared" si="38"/>
        <v>45638</v>
      </c>
      <c r="B960">
        <f>VLOOKUP(I960,'[3]Historical Prices'!$E$545:$F$3512,2,FALSE)</f>
        <v>38</v>
      </c>
      <c r="C960">
        <f>VLOOKUP(I960,'[3]Historical Prices'!$I$186:$J$3512,2,FALSE)</f>
        <v>63</v>
      </c>
      <c r="D960">
        <f>VLOOKUP($A960,Price_Reference!$A$1:$C$1758,2,FALSE)</f>
        <v>66.099999999999994</v>
      </c>
      <c r="E960">
        <f>VLOOKUP($A960,Price_Reference!$A$1:$C$1758,3,FALSE)</f>
        <v>34.44</v>
      </c>
      <c r="F960">
        <f>VLOOKUP($A960,Price_Reference!$A$1:$D$1758,4,FALSE)</f>
        <v>33.950000000000003</v>
      </c>
      <c r="G960">
        <f>VLOOKUP(I960,'[3]Historical Prices'!$M$141:$N$3512,2,FALSE)</f>
        <v>31.75</v>
      </c>
      <c r="H960">
        <f>VLOOKUP($A960,Price_Reference!$A$1:$E$1758,5,FALSE)</f>
        <v>22.18</v>
      </c>
      <c r="I960" s="2" t="str">
        <f t="shared" si="39"/>
        <v>12/12/2024</v>
      </c>
    </row>
    <row r="961" spans="1:9" x14ac:dyDescent="0.25">
      <c r="A961" s="2">
        <f t="shared" si="38"/>
        <v>45639</v>
      </c>
      <c r="B961">
        <f>VLOOKUP(I961,'[3]Historical Prices'!$E$545:$F$3512,2,FALSE)</f>
        <v>38</v>
      </c>
      <c r="C961">
        <f>VLOOKUP(I961,'[3]Historical Prices'!$I$186:$J$3512,2,FALSE)</f>
        <v>63</v>
      </c>
      <c r="D961">
        <f>VLOOKUP($A961,Price_Reference!$A$1:$C$1758,2,FALSE)</f>
        <v>64.430000000000007</v>
      </c>
      <c r="E961">
        <f>VLOOKUP($A961,Price_Reference!$A$1:$C$1758,3,FALSE)</f>
        <v>33.56</v>
      </c>
      <c r="F961">
        <f>VLOOKUP($A961,Price_Reference!$A$1:$D$1758,4,FALSE)</f>
        <v>33.93</v>
      </c>
      <c r="G961">
        <f>VLOOKUP(I961,'[3]Historical Prices'!$M$141:$N$3512,2,FALSE)</f>
        <v>31.75</v>
      </c>
      <c r="H961">
        <f>VLOOKUP($A961,Price_Reference!$A$1:$E$1758,5,FALSE)</f>
        <v>22.83</v>
      </c>
      <c r="I961" s="2" t="str">
        <f t="shared" si="39"/>
        <v>12/13/2024</v>
      </c>
    </row>
    <row r="962" spans="1:9" x14ac:dyDescent="0.25">
      <c r="A962" s="2">
        <f t="shared" si="38"/>
        <v>45642</v>
      </c>
      <c r="B962">
        <f>VLOOKUP(I962,'[3]Historical Prices'!$E$545:$F$3512,2,FALSE)</f>
        <v>37.65</v>
      </c>
      <c r="C962">
        <f>VLOOKUP(I962,'[3]Historical Prices'!$I$186:$J$3512,2,FALSE)</f>
        <v>63</v>
      </c>
      <c r="D962">
        <f>VLOOKUP($A962,Price_Reference!$A$1:$C$1758,2,FALSE)</f>
        <v>63.32</v>
      </c>
      <c r="E962">
        <f>VLOOKUP($A962,Price_Reference!$A$1:$C$1758,3,FALSE)</f>
        <v>33.44</v>
      </c>
      <c r="F962">
        <f>VLOOKUP($A962,Price_Reference!$A$1:$D$1758,4,FALSE)</f>
        <v>34.01</v>
      </c>
      <c r="G962">
        <f>VLOOKUP(I962,'[3]Historical Prices'!$M$141:$N$3512,2,FALSE)</f>
        <v>33</v>
      </c>
      <c r="H962">
        <f>VLOOKUP($A962,Price_Reference!$A$1:$E$1758,5,FALSE)</f>
        <v>23.51</v>
      </c>
      <c r="I962" s="2" t="str">
        <f t="shared" si="39"/>
        <v>12/16/2024</v>
      </c>
    </row>
    <row r="963" spans="1:9" x14ac:dyDescent="0.25">
      <c r="A963" s="2">
        <f t="shared" si="38"/>
        <v>45643</v>
      </c>
      <c r="B963">
        <f>VLOOKUP(I963,'[3]Historical Prices'!$E$545:$F$3512,2,FALSE)</f>
        <v>37.1</v>
      </c>
      <c r="C963">
        <f>VLOOKUP(I963,'[3]Historical Prices'!$I$186:$J$3512,2,FALSE)</f>
        <v>61.75</v>
      </c>
      <c r="D963">
        <f>VLOOKUP($A963,Price_Reference!$A$1:$C$1758,2,FALSE)</f>
        <v>62.96</v>
      </c>
      <c r="E963">
        <f>VLOOKUP($A963,Price_Reference!$A$1:$C$1758,3,FALSE)</f>
        <v>32.299999999999997</v>
      </c>
      <c r="F963">
        <f>VLOOKUP($A963,Price_Reference!$A$1:$D$1758,4,FALSE)</f>
        <v>34.67</v>
      </c>
      <c r="G963">
        <f>VLOOKUP(I963,'[3]Historical Prices'!$M$141:$N$3512,2,FALSE)</f>
        <v>32.25</v>
      </c>
      <c r="H963">
        <f>VLOOKUP($A963,Price_Reference!$A$1:$E$1758,5,FALSE)</f>
        <v>23.26</v>
      </c>
      <c r="I963" s="2" t="str">
        <f t="shared" ref="I963:I973" si="40">TEXT(A963, "mm") &amp; "/" &amp; TEXT(A963, "dd") &amp; "/" &amp; TEXT(A963, "yyyy")</f>
        <v>12/17/2024</v>
      </c>
    </row>
    <row r="964" spans="1:9" x14ac:dyDescent="0.25">
      <c r="A964" s="2">
        <f t="shared" si="38"/>
        <v>45644</v>
      </c>
      <c r="B964">
        <f>VLOOKUP(I964,'[3]Historical Prices'!$E$545:$F$3512,2,FALSE)</f>
        <v>37.049999999999997</v>
      </c>
      <c r="C964">
        <f>VLOOKUP(I964,'[3]Historical Prices'!$I$186:$J$3512,2,FALSE)</f>
        <v>61.7</v>
      </c>
      <c r="D964">
        <f>VLOOKUP($A964,Price_Reference!$A$1:$C$1758,2,FALSE)</f>
        <v>63.6</v>
      </c>
      <c r="E964">
        <f>VLOOKUP($A964,Price_Reference!$A$1:$C$1758,3,FALSE)</f>
        <v>32.409999999999997</v>
      </c>
      <c r="F964">
        <f>VLOOKUP($A964,Price_Reference!$A$1:$D$1758,4,FALSE)</f>
        <v>33.9</v>
      </c>
      <c r="G964">
        <f>VLOOKUP(I964,'[3]Historical Prices'!$M$141:$N$3512,2,FALSE)</f>
        <v>32.5</v>
      </c>
      <c r="H964">
        <f>VLOOKUP($A964,Price_Reference!$A$1:$E$1758,5,FALSE)</f>
        <v>23.16</v>
      </c>
      <c r="I964" s="2" t="str">
        <f t="shared" si="40"/>
        <v>12/18/2024</v>
      </c>
    </row>
    <row r="965" spans="1:9" x14ac:dyDescent="0.25">
      <c r="A965" s="2">
        <f t="shared" si="38"/>
        <v>45645</v>
      </c>
      <c r="B965">
        <f>VLOOKUP(I965,'[3]Historical Prices'!$E$545:$F$3512,2,FALSE)</f>
        <v>36.5</v>
      </c>
      <c r="C965">
        <f>VLOOKUP(I965,'[3]Historical Prices'!$I$186:$J$3512,2,FALSE)</f>
        <v>62.5</v>
      </c>
      <c r="D965">
        <f>VLOOKUP($A965,Price_Reference!$A$1:$C$1758,2,FALSE)</f>
        <v>66.36</v>
      </c>
      <c r="E965">
        <f>VLOOKUP($A965,Price_Reference!$A$1:$C$1758,3,FALSE)</f>
        <v>33.15</v>
      </c>
      <c r="F965">
        <f>VLOOKUP($A965,Price_Reference!$A$1:$D$1758,4,FALSE)</f>
        <v>33.86</v>
      </c>
      <c r="G965">
        <f>VLOOKUP(I965,'[3]Historical Prices'!$M$141:$N$3512,2,FALSE)</f>
        <v>32</v>
      </c>
      <c r="H965">
        <f>VLOOKUP($A965,Price_Reference!$A$1:$E$1758,5,FALSE)</f>
        <v>23.21</v>
      </c>
      <c r="I965" s="2" t="str">
        <f t="shared" si="40"/>
        <v>12/19/2024</v>
      </c>
    </row>
    <row r="966" spans="1:9" x14ac:dyDescent="0.25">
      <c r="A966" s="2">
        <f t="shared" si="38"/>
        <v>45646</v>
      </c>
      <c r="B966">
        <f>VLOOKUP(I966,'[3]Historical Prices'!$E$545:$F$3512,2,FALSE)</f>
        <v>36.5</v>
      </c>
      <c r="C966">
        <f>VLOOKUP(I966,'[3]Historical Prices'!$I$186:$J$3512,2,FALSE)</f>
        <v>62.5</v>
      </c>
      <c r="D966">
        <f>VLOOKUP($A966,Price_Reference!$A$1:$C$1758,2,FALSE)</f>
        <v>66.849999999999994</v>
      </c>
      <c r="E966">
        <f>VLOOKUP($A966,Price_Reference!$A$1:$C$1758,3,FALSE)</f>
        <v>32.99</v>
      </c>
      <c r="F966">
        <f>VLOOKUP($A966,Price_Reference!$A$1:$D$1758,4,FALSE)</f>
        <v>33.869999999999997</v>
      </c>
      <c r="G966">
        <f>VLOOKUP(I966,'[3]Historical Prices'!$M$141:$N$3512,2,FALSE)</f>
        <v>32.25</v>
      </c>
      <c r="H966">
        <f>VLOOKUP($A966,Price_Reference!$A$1:$E$1758,5,FALSE)</f>
        <v>23.27</v>
      </c>
      <c r="I966" s="2" t="str">
        <f t="shared" si="40"/>
        <v>12/20/2024</v>
      </c>
    </row>
    <row r="967" spans="1:9" x14ac:dyDescent="0.25">
      <c r="A967" s="2">
        <f t="shared" si="38"/>
        <v>45649</v>
      </c>
      <c r="B967">
        <f>VLOOKUP(I967,'[3]Historical Prices'!$E$545:$F$3512,2,FALSE)</f>
        <v>36.5</v>
      </c>
      <c r="C967">
        <f>VLOOKUP(I967,'[3]Historical Prices'!$I$186:$J$3512,2,FALSE)</f>
        <v>62.9</v>
      </c>
      <c r="D967">
        <f>VLOOKUP($A967,Price_Reference!$A$1:$C$1758,2,FALSE)</f>
        <v>68.290000000000006</v>
      </c>
      <c r="E967">
        <f>VLOOKUP($A967,Price_Reference!$A$1:$C$1758,3,FALSE)</f>
        <v>33.19</v>
      </c>
      <c r="F967">
        <f>VLOOKUP($A967,Price_Reference!$A$1:$D$1758,4,FALSE)</f>
        <v>33.92</v>
      </c>
      <c r="G967">
        <f>VLOOKUP(I967,'[3]Historical Prices'!$M$141:$N$3512,2,FALSE)</f>
        <v>32.25</v>
      </c>
      <c r="H967">
        <f>VLOOKUP($A967,Price_Reference!$A$1:$E$1758,5,FALSE)</f>
        <v>23.46</v>
      </c>
      <c r="I967" s="2" t="str">
        <f t="shared" si="40"/>
        <v>12/23/2024</v>
      </c>
    </row>
    <row r="968" spans="1:9" x14ac:dyDescent="0.25">
      <c r="A968" s="2">
        <f t="shared" si="38"/>
        <v>45650</v>
      </c>
      <c r="B968">
        <f>VLOOKUP(I968,'[3]Historical Prices'!$E$545:$F$3512,2,FALSE)</f>
        <v>36.5</v>
      </c>
      <c r="C968">
        <f>VLOOKUP(I968,'[3]Historical Prices'!$I$186:$J$3512,2,FALSE)</f>
        <v>63</v>
      </c>
      <c r="D968">
        <f>VLOOKUP($A968,Price_Reference!$A$1:$C$1758,2,FALSE)</f>
        <v>68.08</v>
      </c>
      <c r="E968">
        <f>VLOOKUP($A968,Price_Reference!$A$1:$C$1758,3,FALSE)</f>
        <v>32.92</v>
      </c>
      <c r="F968">
        <f>VLOOKUP($A968,Price_Reference!$A$1:$D$1758,4,FALSE)</f>
        <v>33.94</v>
      </c>
      <c r="G968">
        <f>VLOOKUP(I968,'[3]Historical Prices'!$M$141:$N$3512,2,FALSE)</f>
        <v>32.25</v>
      </c>
      <c r="H968">
        <f>VLOOKUP($A968,Price_Reference!$A$1:$E$1758,5,FALSE)</f>
        <v>23.58</v>
      </c>
      <c r="I968" s="2" t="str">
        <f t="shared" si="40"/>
        <v>12/24/2024</v>
      </c>
    </row>
    <row r="969" spans="1:9" x14ac:dyDescent="0.25">
      <c r="A969" s="2">
        <f t="shared" ref="A969:A1018" si="41">A964+7</f>
        <v>45651</v>
      </c>
      <c r="B969">
        <f>VLOOKUP(I969,'[3]Historical Prices'!$E$545:$F$3512,2,FALSE)</f>
        <v>36.5</v>
      </c>
      <c r="C969">
        <f>VLOOKUP(I969,'[3]Historical Prices'!$I$186:$J$3512,2,FALSE)</f>
        <v>63</v>
      </c>
      <c r="D969" t="e">
        <f>VLOOKUP($A969,Price_Reference!$A$1:$C$1758,2,FALSE)</f>
        <v>#N/A</v>
      </c>
      <c r="E969" t="e">
        <f>VLOOKUP($A969,Price_Reference!$A$1:$C$1758,3,FALSE)</f>
        <v>#N/A</v>
      </c>
      <c r="F969" t="e">
        <f>VLOOKUP($A969,Price_Reference!$A$1:$D$1758,4,FALSE)</f>
        <v>#N/A</v>
      </c>
      <c r="G969">
        <f>VLOOKUP(I969,'[3]Historical Prices'!$M$141:$N$3512,2,FALSE)</f>
        <v>32.25</v>
      </c>
      <c r="H969" t="e">
        <f>VLOOKUP($A969,Price_Reference!$A$1:$E$1758,5,FALSE)</f>
        <v>#N/A</v>
      </c>
      <c r="I969" s="2" t="str">
        <f t="shared" si="40"/>
        <v>12/25/2024</v>
      </c>
    </row>
    <row r="970" spans="1:9" x14ac:dyDescent="0.25">
      <c r="A970" s="2">
        <f t="shared" si="41"/>
        <v>45652</v>
      </c>
      <c r="B970">
        <f>VLOOKUP(I970,'[3]Historical Prices'!$E$545:$F$3512,2,FALSE)</f>
        <v>36.5</v>
      </c>
      <c r="C970">
        <f>VLOOKUP(I970,'[3]Historical Prices'!$I$186:$J$3512,2,FALSE)</f>
        <v>63</v>
      </c>
      <c r="D970">
        <f>VLOOKUP($A970,Price_Reference!$A$1:$C$1758,2,FALSE)</f>
        <v>68.08</v>
      </c>
      <c r="E970" t="e">
        <f>VLOOKUP($A970,Price_Reference!$A$1:$C$1758,3,FALSE)</f>
        <v>#N/A</v>
      </c>
      <c r="F970" t="e">
        <f>VLOOKUP($A970,Price_Reference!$A$1:$D$1758,4,FALSE)</f>
        <v>#N/A</v>
      </c>
      <c r="G970">
        <f>VLOOKUP(I970,'[3]Historical Prices'!$M$141:$N$3512,2,FALSE)</f>
        <v>32.25</v>
      </c>
      <c r="H970" t="e">
        <f>VLOOKUP($A970,Price_Reference!$A$1:$E$1758,5,FALSE)</f>
        <v>#N/A</v>
      </c>
      <c r="I970" s="2" t="str">
        <f t="shared" si="40"/>
        <v>12/26/2024</v>
      </c>
    </row>
    <row r="971" spans="1:9" x14ac:dyDescent="0.25">
      <c r="A971" s="2">
        <f t="shared" si="41"/>
        <v>45653</v>
      </c>
      <c r="B971">
        <f>VLOOKUP(I971,'[3]Historical Prices'!$E$545:$F$3512,2,FALSE)</f>
        <v>36.5</v>
      </c>
      <c r="C971">
        <f>VLOOKUP(I971,'[3]Historical Prices'!$I$186:$J$3512,2,FALSE)</f>
        <v>63</v>
      </c>
      <c r="D971">
        <f>VLOOKUP($A971,Price_Reference!$A$1:$C$1758,2,FALSE)</f>
        <v>70.150000000000006</v>
      </c>
      <c r="E971">
        <f>VLOOKUP($A971,Price_Reference!$A$1:$C$1758,3,FALSE)</f>
        <v>33.74</v>
      </c>
      <c r="F971" t="e">
        <f>VLOOKUP($A971,Price_Reference!$A$1:$D$1758,4,FALSE)</f>
        <v>#N/A</v>
      </c>
      <c r="G971">
        <f>VLOOKUP(I971,'[3]Historical Prices'!$M$141:$N$3512,2,FALSE)</f>
        <v>32.25</v>
      </c>
      <c r="H971" t="e">
        <f>VLOOKUP($A971,Price_Reference!$A$1:$E$1758,5,FALSE)</f>
        <v>#N/A</v>
      </c>
      <c r="I971" s="2" t="str">
        <f t="shared" si="40"/>
        <v>12/27/2024</v>
      </c>
    </row>
    <row r="972" spans="1:9" x14ac:dyDescent="0.25">
      <c r="A972" s="2">
        <f t="shared" si="41"/>
        <v>45656</v>
      </c>
      <c r="B972">
        <f>VLOOKUP(I972,'[3]Historical Prices'!$E$545:$F$3512,2,FALSE)</f>
        <v>36.5</v>
      </c>
      <c r="C972">
        <f>VLOOKUP(I972,'[3]Historical Prices'!$I$186:$J$3512,2,FALSE)</f>
        <v>64</v>
      </c>
      <c r="D972">
        <f>VLOOKUP($A972,Price_Reference!$A$1:$C$1758,2,FALSE)</f>
        <v>70.58</v>
      </c>
      <c r="E972">
        <f>VLOOKUP($A972,Price_Reference!$A$1:$C$1758,3,FALSE)</f>
        <v>34.17</v>
      </c>
      <c r="F972" t="e">
        <f>VLOOKUP($A972,Price_Reference!$A$1:$D$1758,4,FALSE)</f>
        <v>#N/A</v>
      </c>
      <c r="G972">
        <f>VLOOKUP(I972,'[3]Historical Prices'!$M$141:$N$3512,2,FALSE)</f>
        <v>32.25</v>
      </c>
      <c r="H972">
        <f>VLOOKUP($A972,Price_Reference!$A$1:$E$1758,5,FALSE)</f>
        <v>23.93</v>
      </c>
      <c r="I972" s="2" t="str">
        <f t="shared" si="40"/>
        <v>12/30/2024</v>
      </c>
    </row>
    <row r="973" spans="1:9" x14ac:dyDescent="0.25">
      <c r="A973" s="2">
        <f t="shared" si="41"/>
        <v>45657</v>
      </c>
      <c r="B973">
        <f>VLOOKUP(I973,'[3]Historical Prices'!$E$545:$F$3512,2,FALSE)</f>
        <v>36.799999999999997</v>
      </c>
      <c r="C973">
        <f>VLOOKUP(I973,'[3]Historical Prices'!$I$186:$J$3512,2,FALSE)</f>
        <v>63.75</v>
      </c>
      <c r="D973">
        <f>VLOOKUP($A973,Price_Reference!$A$1:$C$1758,2,FALSE)</f>
        <v>71.569999999999993</v>
      </c>
      <c r="E973">
        <f>VLOOKUP($A973,Price_Reference!$A$1:$C$1758,3,FALSE)</f>
        <v>34.68</v>
      </c>
      <c r="F973" t="e">
        <f>VLOOKUP($A973,Price_Reference!$A$1:$D$1758,4,FALSE)</f>
        <v>#N/A</v>
      </c>
      <c r="G973">
        <f>VLOOKUP(I973,'[3]Historical Prices'!$M$141:$N$3512,2,FALSE)</f>
        <v>32.25</v>
      </c>
      <c r="H973">
        <f>VLOOKUP($A973,Price_Reference!$A$1:$E$1758,5,FALSE)</f>
        <v>24.09</v>
      </c>
      <c r="I973" s="2" t="str">
        <f t="shared" si="40"/>
        <v>12/31/2024</v>
      </c>
    </row>
    <row r="974" spans="1:9" x14ac:dyDescent="0.25">
      <c r="A974" s="2">
        <f t="shared" si="41"/>
        <v>45658</v>
      </c>
      <c r="B974">
        <f>VLOOKUP(I974,'[3]Historical Prices'!$E$545:$F$3512,2,FALSE)</f>
        <v>36.799999999999997</v>
      </c>
      <c r="C974">
        <f>VLOOKUP(I974,'[3]Historical Prices'!$I$186:$J$3512,2,FALSE)</f>
        <v>63.75</v>
      </c>
      <c r="D974" t="e">
        <f>VLOOKUP($A974,Price_Reference!$A$1:$C$1758,2,FALSE)</f>
        <v>#N/A</v>
      </c>
      <c r="E974" t="e">
        <f>VLOOKUP($A974,Price_Reference!$A$1:$C$1758,3,FALSE)</f>
        <v>#N/A</v>
      </c>
      <c r="F974" t="e">
        <f>VLOOKUP($A974,Price_Reference!$A$1:$D$1758,4,FALSE)</f>
        <v>#N/A</v>
      </c>
      <c r="G974">
        <f>VLOOKUP(I974,'[3]Historical Prices'!$M$141:$N$3512,2,FALSE)</f>
        <v>32.25</v>
      </c>
      <c r="H974" t="e">
        <f>VLOOKUP($A974,Price_Reference!$A$1:$E$1758,5,FALSE)</f>
        <v>#N/A</v>
      </c>
      <c r="I974" s="2" t="str">
        <f t="shared" ref="I974:I1018" si="42">TEXT(A974, "mm") &amp; "/" &amp; TEXT(A974, "dd") &amp; "/" &amp; TEXT(A974, "yyyy")</f>
        <v>01/01/2025</v>
      </c>
    </row>
    <row r="975" spans="1:9" x14ac:dyDescent="0.25">
      <c r="A975" s="2">
        <f t="shared" si="41"/>
        <v>45659</v>
      </c>
      <c r="B975">
        <f>VLOOKUP(I975,'[3]Historical Prices'!$E$545:$F$3512,2,FALSE)</f>
        <v>36.799999999999997</v>
      </c>
      <c r="C975">
        <f>VLOOKUP(I975,'[3]Historical Prices'!$I$186:$J$3512,2,FALSE)</f>
        <v>63.75</v>
      </c>
      <c r="D975">
        <f>VLOOKUP($A975,Price_Reference!$A$1:$C$1758,2,FALSE)</f>
        <v>73.739999999999995</v>
      </c>
      <c r="E975">
        <f>VLOOKUP($A975,Price_Reference!$A$1:$C$1758,3,FALSE)</f>
        <v>35.06</v>
      </c>
      <c r="F975" t="e">
        <f>VLOOKUP($A975,Price_Reference!$A$1:$D$1758,4,FALSE)</f>
        <v>#N/A</v>
      </c>
      <c r="G975">
        <f>VLOOKUP(I975,'[3]Historical Prices'!$M$141:$N$3512,2,FALSE)</f>
        <v>32.25</v>
      </c>
      <c r="H975">
        <f>VLOOKUP($A975,Price_Reference!$A$1:$E$1758,5,FALSE)</f>
        <v>23.07</v>
      </c>
      <c r="I975" s="2" t="str">
        <f t="shared" si="42"/>
        <v>01/02/2025</v>
      </c>
    </row>
    <row r="976" spans="1:9" x14ac:dyDescent="0.25">
      <c r="A976" s="2">
        <f t="shared" si="41"/>
        <v>45660</v>
      </c>
      <c r="B976">
        <f>VLOOKUP(I976,'[3]Historical Prices'!$E$545:$F$3512,2,FALSE)</f>
        <v>36.549999999999997</v>
      </c>
      <c r="C976">
        <f>VLOOKUP(I976,'[3]Historical Prices'!$I$186:$J$3512,2,FALSE)</f>
        <v>64.5</v>
      </c>
      <c r="D976">
        <f>VLOOKUP($A976,Price_Reference!$A$1:$C$1758,2,FALSE)</f>
        <v>74.45</v>
      </c>
      <c r="E976">
        <f>VLOOKUP($A976,Price_Reference!$A$1:$C$1758,3,FALSE)</f>
        <v>35.29</v>
      </c>
      <c r="F976" t="e">
        <f>VLOOKUP($A976,Price_Reference!$A$1:$D$1758,4,FALSE)</f>
        <v>#N/A</v>
      </c>
      <c r="G976">
        <f>VLOOKUP(I976,'[3]Historical Prices'!$M$141:$N$3512,2,FALSE)</f>
        <v>32.25</v>
      </c>
      <c r="H976">
        <f>VLOOKUP($A976,Price_Reference!$A$1:$E$1758,5,FALSE)</f>
        <v>22.85</v>
      </c>
      <c r="I976" s="2" t="str">
        <f t="shared" si="42"/>
        <v>01/03/2025</v>
      </c>
    </row>
    <row r="977" spans="1:9" x14ac:dyDescent="0.25">
      <c r="A977" s="2">
        <f t="shared" si="41"/>
        <v>45663</v>
      </c>
      <c r="B977">
        <f>VLOOKUP(I977,'[3]Historical Prices'!$E$545:$F$3512,2,FALSE)</f>
        <v>36.75</v>
      </c>
      <c r="C977">
        <f>VLOOKUP(I977,'[3]Historical Prices'!$I$186:$J$3512,2,FALSE)</f>
        <v>64.05</v>
      </c>
      <c r="D977">
        <f>VLOOKUP($A977,Price_Reference!$A$1:$C$1758,2,FALSE)</f>
        <v>72.87</v>
      </c>
      <c r="E977">
        <f>VLOOKUP($A977,Price_Reference!$A$1:$C$1758,3,FALSE)</f>
        <v>34.29</v>
      </c>
      <c r="F977" t="e">
        <f>VLOOKUP($A977,Price_Reference!$A$1:$D$1758,4,FALSE)</f>
        <v>#N/A</v>
      </c>
      <c r="G977">
        <f>VLOOKUP(I977,'[3]Historical Prices'!$M$141:$N$3512,2,FALSE)</f>
        <v>33</v>
      </c>
      <c r="H977">
        <f>VLOOKUP($A977,Price_Reference!$A$1:$E$1758,5,FALSE)</f>
        <v>22.96</v>
      </c>
      <c r="I977" s="2" t="str">
        <f t="shared" si="42"/>
        <v>01/06/2025</v>
      </c>
    </row>
    <row r="978" spans="1:9" x14ac:dyDescent="0.25">
      <c r="A978" s="2">
        <f t="shared" si="41"/>
        <v>45664</v>
      </c>
      <c r="B978">
        <f>VLOOKUP(I978,'[3]Historical Prices'!$E$545:$F$3512,2,FALSE)</f>
        <v>36.65</v>
      </c>
      <c r="C978">
        <f>VLOOKUP(I978,'[3]Historical Prices'!$I$186:$J$3512,2,FALSE)</f>
        <v>63.65</v>
      </c>
      <c r="D978">
        <f>VLOOKUP($A978,Price_Reference!$A$1:$C$1758,2,FALSE)</f>
        <v>72.56</v>
      </c>
      <c r="E978">
        <f>VLOOKUP($A978,Price_Reference!$A$1:$C$1758,3,FALSE)</f>
        <v>33.4</v>
      </c>
      <c r="F978" t="e">
        <f>VLOOKUP($A978,Price_Reference!$A$1:$D$1758,4,FALSE)</f>
        <v>#N/A</v>
      </c>
      <c r="G978">
        <f>VLOOKUP(I978,'[3]Historical Prices'!$M$141:$N$3512,2,FALSE)</f>
        <v>33.4</v>
      </c>
      <c r="H978">
        <f>VLOOKUP($A978,Price_Reference!$A$1:$E$1758,5,FALSE)</f>
        <v>21.66</v>
      </c>
      <c r="I978" s="2" t="str">
        <f t="shared" si="42"/>
        <v>01/07/2025</v>
      </c>
    </row>
    <row r="979" spans="1:9" x14ac:dyDescent="0.25">
      <c r="A979" s="2">
        <f t="shared" si="41"/>
        <v>45665</v>
      </c>
      <c r="B979">
        <f>VLOOKUP(I979,'[3]Historical Prices'!$E$545:$F$3512,2,FALSE)</f>
        <v>35.6</v>
      </c>
      <c r="C979">
        <f>VLOOKUP(I979,'[3]Historical Prices'!$I$186:$J$3512,2,FALSE)</f>
        <v>63.05</v>
      </c>
      <c r="D979">
        <f>VLOOKUP($A979,Price_Reference!$A$1:$C$1758,2,FALSE)</f>
        <v>70.7</v>
      </c>
      <c r="E979">
        <f>VLOOKUP($A979,Price_Reference!$A$1:$C$1758,3,FALSE)</f>
        <v>33.32</v>
      </c>
      <c r="F979" t="e">
        <f>VLOOKUP($A979,Price_Reference!$A$1:$D$1758,4,FALSE)</f>
        <v>#N/A</v>
      </c>
      <c r="G979">
        <f>VLOOKUP(I979,'[3]Historical Prices'!$M$141:$N$3512,2,FALSE)</f>
        <v>33.5</v>
      </c>
      <c r="H979">
        <f>VLOOKUP($A979,Price_Reference!$A$1:$E$1758,5,FALSE)</f>
        <v>21.69</v>
      </c>
      <c r="I979" s="2" t="str">
        <f t="shared" si="42"/>
        <v>01/08/2025</v>
      </c>
    </row>
    <row r="980" spans="1:9" x14ac:dyDescent="0.25">
      <c r="A980" s="2">
        <f t="shared" si="41"/>
        <v>45666</v>
      </c>
      <c r="B980">
        <f>VLOOKUP(I980,'[3]Historical Prices'!$E$545:$F$3512,2,FALSE)</f>
        <v>36.4</v>
      </c>
      <c r="C980">
        <f>VLOOKUP(I980,'[3]Historical Prices'!$I$186:$J$3512,2,FALSE)</f>
        <v>62.25</v>
      </c>
      <c r="D980">
        <f>VLOOKUP($A980,Price_Reference!$A$1:$C$1758,2,FALSE)</f>
        <v>71.98</v>
      </c>
      <c r="E980">
        <f>VLOOKUP($A980,Price_Reference!$A$1:$C$1758,3,FALSE)</f>
        <v>32.92</v>
      </c>
      <c r="F980" t="e">
        <f>VLOOKUP($A980,Price_Reference!$A$1:$D$1758,4,FALSE)</f>
        <v>#N/A</v>
      </c>
      <c r="G980">
        <f>VLOOKUP(I980,'[3]Historical Prices'!$M$141:$N$3512,2,FALSE)</f>
        <v>33.1</v>
      </c>
      <c r="H980">
        <f>VLOOKUP($A980,Price_Reference!$A$1:$E$1758,5,FALSE)</f>
        <v>21.38</v>
      </c>
      <c r="I980" s="2" t="str">
        <f t="shared" si="42"/>
        <v>01/09/2025</v>
      </c>
    </row>
    <row r="981" spans="1:9" x14ac:dyDescent="0.25">
      <c r="A981" s="2">
        <f t="shared" si="41"/>
        <v>45667</v>
      </c>
      <c r="B981">
        <f>VLOOKUP(I981,'[3]Historical Prices'!$E$545:$F$3512,2,FALSE)</f>
        <v>35.700000000000003</v>
      </c>
      <c r="C981">
        <f>VLOOKUP(I981,'[3]Historical Prices'!$I$186:$J$3512,2,FALSE)</f>
        <v>62.65</v>
      </c>
      <c r="D981">
        <f>VLOOKUP($A981,Price_Reference!$A$1:$C$1758,2,FALSE)</f>
        <v>73.34</v>
      </c>
      <c r="E981">
        <f>VLOOKUP($A981,Price_Reference!$A$1:$C$1758,3,FALSE)</f>
        <v>33.61</v>
      </c>
      <c r="F981" t="e">
        <f>VLOOKUP($A981,Price_Reference!$A$1:$D$1758,4,FALSE)</f>
        <v>#N/A</v>
      </c>
      <c r="G981">
        <f>VLOOKUP(I981,'[3]Historical Prices'!$M$141:$N$3512,2,FALSE)</f>
        <v>33.1</v>
      </c>
      <c r="H981">
        <f>VLOOKUP($A981,Price_Reference!$A$1:$E$1758,5,FALSE)</f>
        <v>20.88</v>
      </c>
      <c r="I981" s="2" t="str">
        <f t="shared" si="42"/>
        <v>01/10/2025</v>
      </c>
    </row>
    <row r="982" spans="1:9" x14ac:dyDescent="0.25">
      <c r="A982" s="2">
        <f t="shared" si="41"/>
        <v>45670</v>
      </c>
      <c r="B982">
        <f>VLOOKUP(I982,'[3]Historical Prices'!$E$545:$F$3512,2,FALSE)</f>
        <v>35.700000000000003</v>
      </c>
      <c r="C982">
        <f>VLOOKUP(I982,'[3]Historical Prices'!$I$186:$J$3512,2,FALSE)</f>
        <v>63.75</v>
      </c>
      <c r="D982">
        <f>VLOOKUP($A982,Price_Reference!$A$1:$C$1758,2,FALSE)</f>
        <v>75.34</v>
      </c>
      <c r="E982">
        <f>VLOOKUP($A982,Price_Reference!$A$1:$C$1758,3,FALSE)</f>
        <v>33.85</v>
      </c>
      <c r="F982" t="e">
        <f>VLOOKUP($A982,Price_Reference!$A$1:$D$1758,4,FALSE)</f>
        <v>#N/A</v>
      </c>
      <c r="G982">
        <f>VLOOKUP(I982,'[3]Historical Prices'!$M$141:$N$3512,2,FALSE)</f>
        <v>33</v>
      </c>
      <c r="H982">
        <f>VLOOKUP($A982,Price_Reference!$A$1:$E$1758,5,FALSE)</f>
        <v>21.17</v>
      </c>
      <c r="I982" s="2" t="str">
        <f t="shared" si="42"/>
        <v>01/13/2025</v>
      </c>
    </row>
    <row r="983" spans="1:9" x14ac:dyDescent="0.25">
      <c r="A983" s="2">
        <f t="shared" si="41"/>
        <v>45671</v>
      </c>
      <c r="B983">
        <f>VLOOKUP(I983,'[3]Historical Prices'!$E$545:$F$3512,2,FALSE)</f>
        <v>35.6</v>
      </c>
      <c r="C983">
        <f>VLOOKUP(I983,'[3]Historical Prices'!$I$186:$J$3512,2,FALSE)</f>
        <v>64.099999999999994</v>
      </c>
      <c r="D983">
        <f>VLOOKUP($A983,Price_Reference!$A$1:$C$1758,2,FALSE)</f>
        <v>75.36</v>
      </c>
      <c r="E983">
        <f>VLOOKUP($A983,Price_Reference!$A$1:$C$1758,3,FALSE)</f>
        <v>33.08</v>
      </c>
      <c r="F983" t="e">
        <f>VLOOKUP($A983,Price_Reference!$A$1:$D$1758,4,FALSE)</f>
        <v>#N/A</v>
      </c>
      <c r="G983">
        <f>VLOOKUP(I983,'[3]Historical Prices'!$M$141:$N$3512,2,FALSE)</f>
        <v>32.5</v>
      </c>
      <c r="H983">
        <f>VLOOKUP($A983,Price_Reference!$A$1:$E$1758,5,FALSE)</f>
        <v>21.3</v>
      </c>
      <c r="I983" s="2" t="str">
        <f t="shared" si="42"/>
        <v>01/14/2025</v>
      </c>
    </row>
    <row r="984" spans="1:9" x14ac:dyDescent="0.25">
      <c r="A984" s="2">
        <f t="shared" si="41"/>
        <v>45672</v>
      </c>
      <c r="B984">
        <f>VLOOKUP(I984,'[3]Historical Prices'!$E$545:$F$3512,2,FALSE)</f>
        <v>34.65</v>
      </c>
      <c r="C984">
        <f>VLOOKUP(I984,'[3]Historical Prices'!$I$186:$J$3512,2,FALSE)</f>
        <v>63.9</v>
      </c>
      <c r="D984">
        <f>VLOOKUP($A984,Price_Reference!$A$1:$C$1758,2,FALSE)</f>
        <v>76.34</v>
      </c>
      <c r="E984">
        <f>VLOOKUP($A984,Price_Reference!$A$1:$C$1758,3,FALSE)</f>
        <v>32.17</v>
      </c>
      <c r="F984" t="e">
        <f>VLOOKUP($A984,Price_Reference!$A$1:$D$1758,4,FALSE)</f>
        <v>#N/A</v>
      </c>
      <c r="G984">
        <f>VLOOKUP(I984,'[3]Historical Prices'!$M$141:$N$3512,2,FALSE)</f>
        <v>32</v>
      </c>
      <c r="H984">
        <f>VLOOKUP($A984,Price_Reference!$A$1:$E$1758,5,FALSE)</f>
        <v>21.43</v>
      </c>
      <c r="I984" s="2" t="str">
        <f t="shared" si="42"/>
        <v>01/15/2025</v>
      </c>
    </row>
    <row r="985" spans="1:9" x14ac:dyDescent="0.25">
      <c r="A985" s="2">
        <f t="shared" si="41"/>
        <v>45673</v>
      </c>
      <c r="B985">
        <f>VLOOKUP(I985,'[3]Historical Prices'!$E$545:$F$3512,2,FALSE)</f>
        <v>35</v>
      </c>
      <c r="C985">
        <f>VLOOKUP(I985,'[3]Historical Prices'!$I$186:$J$3512,2,FALSE)</f>
        <v>64.05</v>
      </c>
      <c r="D985">
        <f>VLOOKUP($A985,Price_Reference!$A$1:$C$1758,2,FALSE)</f>
        <v>76.689989999999995</v>
      </c>
      <c r="E985">
        <f>VLOOKUP($A985,Price_Reference!$A$1:$C$1758,3,FALSE)</f>
        <v>31.38</v>
      </c>
      <c r="F985" t="e">
        <f>VLOOKUP($A985,Price_Reference!$A$1:$D$1758,4,FALSE)</f>
        <v>#N/A</v>
      </c>
      <c r="G985">
        <f>VLOOKUP(I985,'[3]Historical Prices'!$M$141:$N$3512,2,FALSE)</f>
        <v>31</v>
      </c>
      <c r="H985">
        <f>VLOOKUP($A985,Price_Reference!$A$1:$E$1758,5,FALSE)</f>
        <v>21.87</v>
      </c>
      <c r="I985" s="2" t="str">
        <f t="shared" si="42"/>
        <v>01/16/2025</v>
      </c>
    </row>
    <row r="986" spans="1:9" x14ac:dyDescent="0.25">
      <c r="A986" s="2">
        <f t="shared" si="41"/>
        <v>45674</v>
      </c>
      <c r="B986">
        <f>VLOOKUP(I986,'[3]Historical Prices'!$E$545:$F$3512,2,FALSE)</f>
        <v>35.65</v>
      </c>
      <c r="C986">
        <f>VLOOKUP(I986,'[3]Historical Prices'!$I$186:$J$3512,2,FALSE)</f>
        <v>63.9</v>
      </c>
      <c r="D986">
        <f>VLOOKUP($A986,Price_Reference!$A$1:$C$1758,2,FALSE)</f>
        <v>77.599999999999994</v>
      </c>
      <c r="E986">
        <f>VLOOKUP($A986,Price_Reference!$A$1:$C$1758,3,FALSE)</f>
        <v>30.43</v>
      </c>
      <c r="F986" t="e">
        <f>VLOOKUP($A986,Price_Reference!$A$1:$D$1758,4,FALSE)</f>
        <v>#N/A</v>
      </c>
      <c r="G986">
        <f>VLOOKUP(I986,'[3]Historical Prices'!$M$141:$N$3512,2,FALSE)</f>
        <v>31.5</v>
      </c>
      <c r="H986">
        <f>VLOOKUP($A986,Price_Reference!$A$1:$E$1758,5,FALSE)</f>
        <v>21.99</v>
      </c>
      <c r="I986" s="2" t="str">
        <f t="shared" si="42"/>
        <v>01/17/2025</v>
      </c>
    </row>
    <row r="987" spans="1:9" x14ac:dyDescent="0.25">
      <c r="A987" s="2">
        <f t="shared" si="41"/>
        <v>45677</v>
      </c>
      <c r="B987">
        <f>VLOOKUP(I987,'[3]Historical Prices'!$E$545:$F$3512,2,FALSE)</f>
        <v>35.4</v>
      </c>
      <c r="C987">
        <f>VLOOKUP(I987,'[3]Historical Prices'!$I$186:$J$3512,2,FALSE)</f>
        <v>63.6</v>
      </c>
      <c r="D987">
        <f>VLOOKUP($A987,Price_Reference!$A$1:$C$1758,2,FALSE)</f>
        <v>78.319999999999993</v>
      </c>
      <c r="E987">
        <f>VLOOKUP($A987,Price_Reference!$A$1:$C$1758,3,FALSE)</f>
        <v>31.86</v>
      </c>
      <c r="F987" t="e">
        <f>VLOOKUP($A987,Price_Reference!$A$1:$D$1758,4,FALSE)</f>
        <v>#N/A</v>
      </c>
      <c r="G987">
        <f>VLOOKUP(I987,'[3]Historical Prices'!$M$141:$N$3512,2,FALSE)</f>
        <v>30.75</v>
      </c>
      <c r="H987">
        <f>VLOOKUP($A987,Price_Reference!$A$1:$E$1758,5,FALSE)</f>
        <v>21.99</v>
      </c>
      <c r="I987" s="2" t="str">
        <f t="shared" si="42"/>
        <v>01/20/2025</v>
      </c>
    </row>
    <row r="988" spans="1:9" x14ac:dyDescent="0.25">
      <c r="A988" s="2">
        <f t="shared" si="41"/>
        <v>45678</v>
      </c>
      <c r="B988">
        <f>VLOOKUP(I988,'[3]Historical Prices'!$E$545:$F$3512,2,FALSE)</f>
        <v>34.049999999999997</v>
      </c>
      <c r="C988">
        <f>VLOOKUP(I988,'[3]Historical Prices'!$I$186:$J$3512,2,FALSE)</f>
        <v>63.5</v>
      </c>
      <c r="D988">
        <f>VLOOKUP($A988,Price_Reference!$A$1:$C$1758,2,FALSE)</f>
        <v>78.599999999999994</v>
      </c>
      <c r="E988">
        <f>VLOOKUP($A988,Price_Reference!$A$1:$C$1758,3,FALSE)</f>
        <v>31.79</v>
      </c>
      <c r="F988" t="e">
        <f>VLOOKUP($A988,Price_Reference!$A$1:$D$1758,4,FALSE)</f>
        <v>#N/A</v>
      </c>
      <c r="G988">
        <f>VLOOKUP(I988,'[3]Historical Prices'!$M$141:$N$3512,2,FALSE)</f>
        <v>30.75</v>
      </c>
      <c r="H988">
        <f>VLOOKUP($A988,Price_Reference!$A$1:$E$1758,5,FALSE)</f>
        <v>21.72</v>
      </c>
      <c r="I988" s="2" t="str">
        <f t="shared" si="42"/>
        <v>01/21/2025</v>
      </c>
    </row>
    <row r="989" spans="1:9" x14ac:dyDescent="0.25">
      <c r="A989" s="2">
        <f t="shared" si="41"/>
        <v>45679</v>
      </c>
      <c r="B989">
        <f>VLOOKUP(I989,'[3]Historical Prices'!$E$545:$F$3512,2,FALSE)</f>
        <v>34.75</v>
      </c>
      <c r="C989">
        <f>VLOOKUP(I989,'[3]Historical Prices'!$I$186:$J$3512,2,FALSE)</f>
        <v>63.95</v>
      </c>
      <c r="D989">
        <f>VLOOKUP($A989,Price_Reference!$A$1:$C$1758,2,FALSE)</f>
        <v>77.290000000000006</v>
      </c>
      <c r="E989">
        <f>VLOOKUP($A989,Price_Reference!$A$1:$C$1758,3,FALSE)</f>
        <v>31.51</v>
      </c>
      <c r="F989" t="e">
        <f>VLOOKUP($A989,Price_Reference!$A$1:$D$1758,4,FALSE)</f>
        <v>#N/A</v>
      </c>
      <c r="G989">
        <f>VLOOKUP(I989,'[3]Historical Prices'!$M$141:$N$3512,2,FALSE)</f>
        <v>31</v>
      </c>
      <c r="H989">
        <f>VLOOKUP($A989,Price_Reference!$A$1:$E$1758,5,FALSE)</f>
        <v>21.53</v>
      </c>
      <c r="I989" s="2" t="str">
        <f t="shared" si="42"/>
        <v>01/22/2025</v>
      </c>
    </row>
    <row r="990" spans="1:9" x14ac:dyDescent="0.25">
      <c r="A990" s="2">
        <f t="shared" si="41"/>
        <v>45680</v>
      </c>
      <c r="B990">
        <f>VLOOKUP(I990,'[3]Historical Prices'!$E$545:$F$3512,2,FALSE)</f>
        <v>34.4</v>
      </c>
      <c r="C990">
        <f>VLOOKUP(I990,'[3]Historical Prices'!$I$186:$J$3512,2,FALSE)</f>
        <v>65</v>
      </c>
      <c r="D990">
        <f>VLOOKUP($A990,Price_Reference!$A$1:$C$1758,2,FALSE)</f>
        <v>79.06</v>
      </c>
      <c r="E990">
        <f>VLOOKUP($A990,Price_Reference!$A$1:$C$1758,3,FALSE)</f>
        <v>32.47</v>
      </c>
      <c r="F990" t="e">
        <f>VLOOKUP($A990,Price_Reference!$A$1:$D$1758,4,FALSE)</f>
        <v>#N/A</v>
      </c>
      <c r="G990">
        <f>VLOOKUP(I990,'[3]Historical Prices'!$M$141:$N$3512,2,FALSE)</f>
        <v>30.75</v>
      </c>
      <c r="H990">
        <f>VLOOKUP($A990,Price_Reference!$A$1:$E$1758,5,FALSE)</f>
        <v>21.71</v>
      </c>
      <c r="I990" s="2" t="str">
        <f t="shared" si="42"/>
        <v>01/23/2025</v>
      </c>
    </row>
    <row r="991" spans="1:9" x14ac:dyDescent="0.25">
      <c r="A991" s="2">
        <f t="shared" si="41"/>
        <v>45681</v>
      </c>
      <c r="B991">
        <f>VLOOKUP(I991,'[3]Historical Prices'!$E$545:$F$3512,2,FALSE)</f>
        <v>34.5</v>
      </c>
      <c r="C991">
        <f>VLOOKUP(I991,'[3]Historical Prices'!$I$186:$J$3512,2,FALSE)</f>
        <v>63.9</v>
      </c>
      <c r="D991">
        <f>VLOOKUP($A991,Price_Reference!$A$1:$C$1758,2,FALSE)</f>
        <v>79.95</v>
      </c>
      <c r="E991">
        <f>VLOOKUP($A991,Price_Reference!$A$1:$C$1758,3,FALSE)</f>
        <v>33.869999999999997</v>
      </c>
      <c r="F991" t="e">
        <f>VLOOKUP($A991,Price_Reference!$A$1:$D$1758,4,FALSE)</f>
        <v>#N/A</v>
      </c>
      <c r="G991">
        <f>VLOOKUP(I991,'[3]Historical Prices'!$M$141:$N$3512,2,FALSE)</f>
        <v>30.5</v>
      </c>
      <c r="H991">
        <f>VLOOKUP($A991,Price_Reference!$A$1:$E$1758,5,FALSE)</f>
        <v>21.75</v>
      </c>
      <c r="I991" s="2" t="str">
        <f t="shared" si="42"/>
        <v>01/24/2025</v>
      </c>
    </row>
    <row r="992" spans="1:9" x14ac:dyDescent="0.25">
      <c r="A992" s="2">
        <f t="shared" si="41"/>
        <v>45684</v>
      </c>
      <c r="B992">
        <f>VLOOKUP(I992,'[3]Historical Prices'!$E$545:$F$3512,2,FALSE)</f>
        <v>34.5</v>
      </c>
      <c r="C992">
        <f>VLOOKUP(I992,'[3]Historical Prices'!$I$186:$J$3512,2,FALSE)</f>
        <v>63.8</v>
      </c>
      <c r="D992">
        <f>VLOOKUP($A992,Price_Reference!$A$1:$C$1758,2,FALSE)</f>
        <v>77.650000000000006</v>
      </c>
      <c r="E992">
        <f>VLOOKUP($A992,Price_Reference!$A$1:$C$1758,3,FALSE)</f>
        <v>34.1</v>
      </c>
      <c r="F992" t="e">
        <f>VLOOKUP($A992,Price_Reference!$A$1:$D$1758,4,FALSE)</f>
        <v>#N/A</v>
      </c>
      <c r="G992">
        <f>VLOOKUP(I992,'[3]Historical Prices'!$M$141:$N$3512,2,FALSE)</f>
        <v>32</v>
      </c>
      <c r="H992">
        <f>VLOOKUP($A992,Price_Reference!$A$1:$E$1758,5,FALSE)</f>
        <v>21.42</v>
      </c>
      <c r="I992" s="2" t="str">
        <f t="shared" si="42"/>
        <v>01/27/2025</v>
      </c>
    </row>
    <row r="993" spans="1:9" x14ac:dyDescent="0.25">
      <c r="A993" s="2">
        <f t="shared" si="41"/>
        <v>45685</v>
      </c>
      <c r="B993">
        <f>VLOOKUP(I993,'[3]Historical Prices'!$E$545:$F$3512,2,FALSE)</f>
        <v>33.9</v>
      </c>
      <c r="C993">
        <f>VLOOKUP(I993,'[3]Historical Prices'!$I$186:$J$3512,2,FALSE)</f>
        <v>64</v>
      </c>
      <c r="D993">
        <f>VLOOKUP($A993,Price_Reference!$A$1:$C$1758,2,FALSE)</f>
        <v>78.55</v>
      </c>
      <c r="E993">
        <f>VLOOKUP($A993,Price_Reference!$A$1:$C$1758,3,FALSE)</f>
        <v>38.56</v>
      </c>
      <c r="F993" t="e">
        <f>VLOOKUP($A993,Price_Reference!$A$1:$D$1758,4,FALSE)</f>
        <v>#N/A</v>
      </c>
      <c r="G993">
        <f>VLOOKUP(I993,'[3]Historical Prices'!$M$141:$N$3512,2,FALSE)</f>
        <v>32</v>
      </c>
      <c r="H993">
        <f>VLOOKUP($A993,Price_Reference!$A$1:$E$1758,5,FALSE)</f>
        <v>21.02</v>
      </c>
      <c r="I993" s="2" t="str">
        <f t="shared" si="42"/>
        <v>01/28/2025</v>
      </c>
    </row>
    <row r="994" spans="1:9" x14ac:dyDescent="0.25">
      <c r="A994" s="2">
        <f t="shared" si="41"/>
        <v>45686</v>
      </c>
      <c r="B994">
        <f>VLOOKUP(I994,'[3]Historical Prices'!$E$545:$F$3512,2,FALSE)</f>
        <v>33.9</v>
      </c>
      <c r="C994">
        <f>VLOOKUP(I994,'[3]Historical Prices'!$I$186:$J$3512,2,FALSE)</f>
        <v>64.150000000000006</v>
      </c>
      <c r="D994">
        <f>VLOOKUP($A994,Price_Reference!$A$1:$C$1758,2,FALSE)</f>
        <v>81.180000000000007</v>
      </c>
      <c r="E994">
        <f>VLOOKUP($A994,Price_Reference!$A$1:$C$1758,3,FALSE)</f>
        <v>40.659999999999997</v>
      </c>
      <c r="F994" t="e">
        <f>VLOOKUP($A994,Price_Reference!$A$1:$D$1758,4,FALSE)</f>
        <v>#N/A</v>
      </c>
      <c r="G994">
        <f>VLOOKUP(I994,'[3]Historical Prices'!$M$141:$N$3512,2,FALSE)</f>
        <v>30.25</v>
      </c>
      <c r="H994">
        <f>VLOOKUP($A994,Price_Reference!$A$1:$E$1758,5,FALSE)</f>
        <v>20.98</v>
      </c>
      <c r="I994" s="2" t="str">
        <f t="shared" si="42"/>
        <v>01/29/2025</v>
      </c>
    </row>
    <row r="995" spans="1:9" x14ac:dyDescent="0.25">
      <c r="A995" s="2">
        <f t="shared" si="41"/>
        <v>45687</v>
      </c>
      <c r="B995">
        <f>VLOOKUP(I995,'[3]Historical Prices'!$E$545:$F$3512,2,FALSE)</f>
        <v>34.5</v>
      </c>
      <c r="C995">
        <f>VLOOKUP(I995,'[3]Historical Prices'!$I$186:$J$3512,2,FALSE)</f>
        <v>64.150000000000006</v>
      </c>
      <c r="D995">
        <f>VLOOKUP($A995,Price_Reference!$A$1:$C$1758,2,FALSE)</f>
        <v>80.91</v>
      </c>
      <c r="E995">
        <f>VLOOKUP($A995,Price_Reference!$A$1:$C$1758,3,FALSE)</f>
        <v>42.67</v>
      </c>
      <c r="F995" t="e">
        <f>VLOOKUP($A995,Price_Reference!$A$1:$D$1758,4,FALSE)</f>
        <v>#N/A</v>
      </c>
      <c r="G995">
        <f>VLOOKUP(I995,'[3]Historical Prices'!$M$141:$N$3512,2,FALSE)</f>
        <v>30.25</v>
      </c>
      <c r="H995">
        <f>VLOOKUP($A995,Price_Reference!$A$1:$E$1758,5,FALSE)</f>
        <v>21.19</v>
      </c>
      <c r="I995" s="2" t="str">
        <f t="shared" si="42"/>
        <v>01/30/2025</v>
      </c>
    </row>
    <row r="996" spans="1:9" x14ac:dyDescent="0.25">
      <c r="A996" s="2">
        <f t="shared" si="41"/>
        <v>45688</v>
      </c>
      <c r="B996">
        <f>VLOOKUP(I996,'[3]Historical Prices'!$E$545:$F$3512,2,FALSE)</f>
        <v>34.5</v>
      </c>
      <c r="C996">
        <f>VLOOKUP(I996,'[3]Historical Prices'!$I$186:$J$3512,2,FALSE)</f>
        <v>64.349999999999994</v>
      </c>
      <c r="D996">
        <f>VLOOKUP($A996,Price_Reference!$A$1:$C$1758,2,FALSE)</f>
        <v>82.189989999999995</v>
      </c>
      <c r="E996">
        <f>VLOOKUP($A996,Price_Reference!$A$1:$C$1758,3,FALSE)</f>
        <v>44.32</v>
      </c>
      <c r="F996" t="e">
        <f>VLOOKUP($A996,Price_Reference!$A$1:$D$1758,4,FALSE)</f>
        <v>#N/A</v>
      </c>
      <c r="G996">
        <f>VLOOKUP(I996,'[3]Historical Prices'!$M$141:$N$3512,2,FALSE)</f>
        <v>30.5</v>
      </c>
      <c r="H996">
        <f>VLOOKUP($A996,Price_Reference!$A$1:$E$1758,5,FALSE)</f>
        <v>21.27</v>
      </c>
      <c r="I996" s="2" t="str">
        <f t="shared" si="42"/>
        <v>01/31/2025</v>
      </c>
    </row>
    <row r="997" spans="1:9" x14ac:dyDescent="0.25">
      <c r="A997" s="2">
        <f t="shared" si="41"/>
        <v>45691</v>
      </c>
      <c r="B997">
        <f>VLOOKUP(I997,'[3]Historical Prices'!$E$545:$F$3512,2,FALSE)</f>
        <v>34.5</v>
      </c>
      <c r="C997">
        <f>VLOOKUP(I997,'[3]Historical Prices'!$I$186:$J$3512,2,FALSE)</f>
        <v>63.9</v>
      </c>
      <c r="D997">
        <f>VLOOKUP($A997,Price_Reference!$A$1:$C$1758,2,FALSE)</f>
        <v>79.3</v>
      </c>
      <c r="E997">
        <f>VLOOKUP($A997,Price_Reference!$A$1:$C$1758,3,FALSE)</f>
        <v>43.54</v>
      </c>
      <c r="F997" t="e">
        <f>VLOOKUP($A997,Price_Reference!$A$1:$D$1758,4,FALSE)</f>
        <v>#N/A</v>
      </c>
      <c r="G997">
        <f>VLOOKUP(I997,'[3]Historical Prices'!$M$141:$N$3512,2,FALSE)</f>
        <v>30.5</v>
      </c>
      <c r="H997">
        <f>VLOOKUP($A997,Price_Reference!$A$1:$E$1758,5,FALSE)</f>
        <v>21.48</v>
      </c>
      <c r="I997" s="2" t="str">
        <f t="shared" si="42"/>
        <v>02/03/2025</v>
      </c>
    </row>
    <row r="998" spans="1:9" x14ac:dyDescent="0.25">
      <c r="A998" s="2">
        <f t="shared" si="41"/>
        <v>45692</v>
      </c>
      <c r="B998">
        <f>VLOOKUP(I998,'[3]Historical Prices'!$E$545:$F$3512,2,FALSE)</f>
        <v>34.5</v>
      </c>
      <c r="C998">
        <f>VLOOKUP(I998,'[3]Historical Prices'!$I$186:$J$3512,2,FALSE)</f>
        <v>64.099999999999994</v>
      </c>
      <c r="D998">
        <f>VLOOKUP($A998,Price_Reference!$A$1:$C$1758,2,FALSE)</f>
        <v>79.23</v>
      </c>
      <c r="E998">
        <f>VLOOKUP($A998,Price_Reference!$A$1:$C$1758,3,FALSE)</f>
        <v>42.58</v>
      </c>
      <c r="F998" t="e">
        <f>VLOOKUP($A998,Price_Reference!$A$1:$D$1758,4,FALSE)</f>
        <v>#N/A</v>
      </c>
      <c r="G998">
        <f>VLOOKUP(I998,'[3]Historical Prices'!$M$141:$N$3512,2,FALSE)</f>
        <v>30.5</v>
      </c>
      <c r="H998">
        <f>VLOOKUP($A998,Price_Reference!$A$1:$E$1758,5,FALSE)</f>
        <v>21.41</v>
      </c>
      <c r="I998" s="2" t="str">
        <f t="shared" si="42"/>
        <v>02/04/2025</v>
      </c>
    </row>
    <row r="999" spans="1:9" x14ac:dyDescent="0.25">
      <c r="A999" s="2">
        <f t="shared" si="41"/>
        <v>45693</v>
      </c>
      <c r="B999">
        <f>VLOOKUP(I999,'[3]Historical Prices'!$E$545:$F$3512,2,FALSE)</f>
        <v>34.5</v>
      </c>
      <c r="C999">
        <f>VLOOKUP(I999,'[3]Historical Prices'!$I$186:$J$3512,2,FALSE)</f>
        <v>64.099999999999994</v>
      </c>
      <c r="D999">
        <f>VLOOKUP($A999,Price_Reference!$A$1:$C$1758,2,FALSE)</f>
        <v>79.489999999999995</v>
      </c>
      <c r="E999">
        <f>VLOOKUP($A999,Price_Reference!$A$1:$C$1758,3,FALSE)</f>
        <v>44.18</v>
      </c>
      <c r="F999" t="e">
        <f>VLOOKUP($A999,Price_Reference!$A$1:$D$1758,4,FALSE)</f>
        <v>#N/A</v>
      </c>
      <c r="G999">
        <f>VLOOKUP(I999,'[3]Historical Prices'!$M$141:$N$3512,2,FALSE)</f>
        <v>31</v>
      </c>
      <c r="H999">
        <f>VLOOKUP($A999,Price_Reference!$A$1:$E$1758,5,FALSE)</f>
        <v>21.02</v>
      </c>
      <c r="I999" s="2" t="str">
        <f t="shared" si="42"/>
        <v>02/05/2025</v>
      </c>
    </row>
    <row r="1000" spans="1:9" x14ac:dyDescent="0.25">
      <c r="A1000" s="2">
        <f t="shared" si="41"/>
        <v>45694</v>
      </c>
      <c r="B1000">
        <f>VLOOKUP(I1000,'[3]Historical Prices'!$E$545:$F$3512,2,FALSE)</f>
        <v>35</v>
      </c>
      <c r="C1000">
        <f>VLOOKUP(I1000,'[3]Historical Prices'!$I$186:$J$3512,2,FALSE)</f>
        <v>63.75</v>
      </c>
      <c r="D1000">
        <f>VLOOKUP($A1000,Price_Reference!$A$1:$C$1758,2,FALSE)</f>
        <v>80.3</v>
      </c>
      <c r="E1000">
        <f>VLOOKUP($A1000,Price_Reference!$A$1:$C$1758,3,FALSE)</f>
        <v>44.27</v>
      </c>
      <c r="F1000" t="e">
        <f>VLOOKUP($A1000,Price_Reference!$A$1:$D$1758,4,FALSE)</f>
        <v>#N/A</v>
      </c>
      <c r="G1000">
        <f>VLOOKUP(I1000,'[3]Historical Prices'!$M$141:$N$3512,2,FALSE)</f>
        <v>31</v>
      </c>
      <c r="H1000">
        <f>VLOOKUP($A1000,Price_Reference!$A$1:$E$1758,5,FALSE)</f>
        <v>21.26</v>
      </c>
      <c r="I1000" s="2" t="str">
        <f t="shared" si="42"/>
        <v>02/06/2025</v>
      </c>
    </row>
    <row r="1001" spans="1:9" x14ac:dyDescent="0.25">
      <c r="A1001" s="2">
        <f t="shared" si="41"/>
        <v>45695</v>
      </c>
      <c r="B1001">
        <f>VLOOKUP(I1001,'[3]Historical Prices'!$E$545:$F$3512,2,FALSE)</f>
        <v>34.75</v>
      </c>
      <c r="C1001">
        <f>VLOOKUP(I1001,'[3]Historical Prices'!$I$186:$J$3512,2,FALSE)</f>
        <v>63.5</v>
      </c>
      <c r="D1001">
        <f>VLOOKUP($A1001,Price_Reference!$A$1:$C$1758,2,FALSE)</f>
        <v>80.650000000000006</v>
      </c>
      <c r="E1001">
        <f>VLOOKUP($A1001,Price_Reference!$A$1:$C$1758,3,FALSE)</f>
        <v>45.39</v>
      </c>
      <c r="F1001" t="e">
        <f>VLOOKUP($A1001,Price_Reference!$A$1:$D$1758,4,FALSE)</f>
        <v>#N/A</v>
      </c>
      <c r="G1001">
        <f>VLOOKUP(I1001,'[3]Historical Prices'!$M$141:$N$3512,2,FALSE)</f>
        <v>29.5</v>
      </c>
      <c r="H1001">
        <f>VLOOKUP($A1001,Price_Reference!$A$1:$E$1758,5,FALSE)</f>
        <v>21.1</v>
      </c>
      <c r="I1001" s="2" t="str">
        <f t="shared" si="42"/>
        <v>02/07/2025</v>
      </c>
    </row>
    <row r="1002" spans="1:9" x14ac:dyDescent="0.25">
      <c r="A1002" s="2">
        <f t="shared" si="41"/>
        <v>45698</v>
      </c>
      <c r="B1002">
        <f>VLOOKUP(I1002,'[3]Historical Prices'!$E$545:$F$3512,2,FALSE)</f>
        <v>33.75</v>
      </c>
      <c r="C1002">
        <f>VLOOKUP(I1002,'[3]Historical Prices'!$I$186:$J$3512,2,FALSE)</f>
        <v>63.5</v>
      </c>
      <c r="D1002">
        <f>VLOOKUP($A1002,Price_Reference!$A$1:$C$1758,2,FALSE)</f>
        <v>81.290000000000006</v>
      </c>
      <c r="E1002">
        <f>VLOOKUP($A1002,Price_Reference!$A$1:$C$1758,3,FALSE)</f>
        <v>46.78</v>
      </c>
      <c r="F1002" t="e">
        <f>VLOOKUP($A1002,Price_Reference!$A$1:$D$1758,4,FALSE)</f>
        <v>#N/A</v>
      </c>
      <c r="G1002">
        <f>VLOOKUP(I1002,'[3]Historical Prices'!$M$141:$N$3512,2,FALSE)</f>
        <v>29.5</v>
      </c>
      <c r="H1002">
        <f>VLOOKUP($A1002,Price_Reference!$A$1:$E$1758,5,FALSE)</f>
        <v>20.66</v>
      </c>
      <c r="I1002" s="2" t="str">
        <f t="shared" si="42"/>
        <v>02/10/2025</v>
      </c>
    </row>
    <row r="1003" spans="1:9" x14ac:dyDescent="0.25">
      <c r="A1003" s="2">
        <f t="shared" si="41"/>
        <v>45699</v>
      </c>
      <c r="B1003">
        <f>VLOOKUP(I1003,'[3]Historical Prices'!$E$545:$F$3512,2,FALSE)</f>
        <v>33.700000000000003</v>
      </c>
      <c r="C1003">
        <f>VLOOKUP(I1003,'[3]Historical Prices'!$I$186:$J$3512,2,FALSE)</f>
        <v>63.2</v>
      </c>
      <c r="D1003">
        <f>VLOOKUP($A1003,Price_Reference!$A$1:$C$1758,2,FALSE)</f>
        <v>80.92</v>
      </c>
      <c r="E1003">
        <f>VLOOKUP($A1003,Price_Reference!$A$1:$C$1758,3,FALSE)</f>
        <v>46.03</v>
      </c>
      <c r="F1003" t="e">
        <f>VLOOKUP($A1003,Price_Reference!$A$1:$D$1758,4,FALSE)</f>
        <v>#N/A</v>
      </c>
      <c r="G1003">
        <f>VLOOKUP(I1003,'[3]Historical Prices'!$M$141:$N$3512,2,FALSE)</f>
        <v>29.75</v>
      </c>
      <c r="H1003">
        <f>VLOOKUP($A1003,Price_Reference!$A$1:$E$1758,5,FALSE)</f>
        <v>21.02</v>
      </c>
      <c r="I1003" s="2" t="str">
        <f t="shared" si="42"/>
        <v>02/11/2025</v>
      </c>
    </row>
    <row r="1004" spans="1:9" x14ac:dyDescent="0.25">
      <c r="A1004" s="2">
        <f t="shared" si="41"/>
        <v>45700</v>
      </c>
      <c r="B1004">
        <f>VLOOKUP(I1004,'[3]Historical Prices'!$E$545:$F$3512,2,FALSE)</f>
        <v>33.700000000000003</v>
      </c>
      <c r="C1004">
        <f>VLOOKUP(I1004,'[3]Historical Prices'!$I$186:$J$3512,2,FALSE)</f>
        <v>63.6</v>
      </c>
      <c r="D1004">
        <f>VLOOKUP($A1004,Price_Reference!$A$1:$C$1758,2,FALSE)</f>
        <v>78.64</v>
      </c>
      <c r="E1004">
        <f>VLOOKUP($A1004,Price_Reference!$A$1:$C$1758,3,FALSE)</f>
        <v>44.71</v>
      </c>
      <c r="F1004" t="e">
        <f>VLOOKUP($A1004,Price_Reference!$A$1:$D$1758,4,FALSE)</f>
        <v>#N/A</v>
      </c>
      <c r="G1004">
        <f>VLOOKUP(I1004,'[3]Historical Prices'!$M$141:$N$3512,2,FALSE)</f>
        <v>29.5</v>
      </c>
      <c r="H1004">
        <f>VLOOKUP($A1004,Price_Reference!$A$1:$E$1758,5,FALSE)</f>
        <v>21.24</v>
      </c>
      <c r="I1004" s="2" t="str">
        <f t="shared" si="42"/>
        <v>02/12/2025</v>
      </c>
    </row>
    <row r="1005" spans="1:9" x14ac:dyDescent="0.25">
      <c r="A1005" s="2">
        <f t="shared" si="41"/>
        <v>45701</v>
      </c>
      <c r="B1005">
        <f>VLOOKUP(I1005,'[3]Historical Prices'!$E$545:$F$3512,2,FALSE)</f>
        <v>34.1</v>
      </c>
      <c r="C1005">
        <f>VLOOKUP(I1005,'[3]Historical Prices'!$I$186:$J$3512,2,FALSE)</f>
        <v>63.25</v>
      </c>
      <c r="D1005">
        <f>VLOOKUP($A1005,Price_Reference!$A$1:$C$1758,2,FALSE)</f>
        <v>76.439989999999995</v>
      </c>
      <c r="E1005">
        <f>VLOOKUP($A1005,Price_Reference!$A$1:$C$1758,3,FALSE)</f>
        <v>44.53</v>
      </c>
      <c r="F1005" t="e">
        <f>VLOOKUP($A1005,Price_Reference!$A$1:$D$1758,4,FALSE)</f>
        <v>#N/A</v>
      </c>
      <c r="G1005">
        <f>VLOOKUP(I1005,'[3]Historical Prices'!$M$141:$N$3512,2,FALSE)</f>
        <v>28.25</v>
      </c>
      <c r="H1005">
        <f>VLOOKUP($A1005,Price_Reference!$A$1:$E$1758,5,FALSE)</f>
        <v>21.68</v>
      </c>
      <c r="I1005" s="2" t="str">
        <f t="shared" si="42"/>
        <v>02/13/2025</v>
      </c>
    </row>
    <row r="1006" spans="1:9" x14ac:dyDescent="0.25">
      <c r="A1006" s="2">
        <f t="shared" si="41"/>
        <v>45702</v>
      </c>
      <c r="B1006">
        <f>VLOOKUP(I1006,'[3]Historical Prices'!$E$545:$F$3512,2,FALSE)</f>
        <v>35.25</v>
      </c>
      <c r="C1006">
        <f>VLOOKUP(I1006,'[3]Historical Prices'!$I$186:$J$3512,2,FALSE)</f>
        <v>63.4</v>
      </c>
      <c r="D1006">
        <f>VLOOKUP($A1006,Price_Reference!$A$1:$C$1758,2,FALSE)</f>
        <v>78.12</v>
      </c>
      <c r="E1006">
        <f>VLOOKUP($A1006,Price_Reference!$A$1:$C$1758,3,FALSE)</f>
        <v>45.06</v>
      </c>
      <c r="F1006" t="e">
        <f>VLOOKUP($A1006,Price_Reference!$A$1:$D$1758,4,FALSE)</f>
        <v>#N/A</v>
      </c>
      <c r="G1006">
        <f>VLOOKUP(I1006,'[3]Historical Prices'!$M$141:$N$3512,2,FALSE)</f>
        <v>28.25</v>
      </c>
      <c r="H1006">
        <f>VLOOKUP($A1006,Price_Reference!$A$1:$E$1758,5,FALSE)</f>
        <v>21.54</v>
      </c>
      <c r="I1006" s="2" t="str">
        <f t="shared" si="42"/>
        <v>02/14/2025</v>
      </c>
    </row>
    <row r="1007" spans="1:9" x14ac:dyDescent="0.25">
      <c r="A1007" s="2">
        <f t="shared" si="41"/>
        <v>45705</v>
      </c>
      <c r="B1007">
        <f>VLOOKUP(I1007,'[3]Historical Prices'!$E$545:$F$3512,2,FALSE)</f>
        <v>34.700000000000003</v>
      </c>
      <c r="C1007">
        <f>VLOOKUP(I1007,'[3]Historical Prices'!$I$186:$J$3512,2,FALSE)</f>
        <v>63</v>
      </c>
      <c r="D1007">
        <f>VLOOKUP($A1007,Price_Reference!$A$1:$C$1758,2,FALSE)</f>
        <v>75.61</v>
      </c>
      <c r="E1007">
        <f>VLOOKUP($A1007,Price_Reference!$A$1:$C$1758,3,FALSE)</f>
        <v>43.67</v>
      </c>
      <c r="F1007">
        <f>VLOOKUP($A1007,Price_Reference!$A$1:$D$1758,4,FALSE)</f>
        <v>29.7</v>
      </c>
      <c r="G1007">
        <f>VLOOKUP(I1007,'[3]Historical Prices'!$M$141:$N$3512,2,FALSE)</f>
        <v>27.75</v>
      </c>
      <c r="H1007">
        <f>VLOOKUP($A1007,Price_Reference!$A$1:$E$1758,5,FALSE)</f>
        <v>21.54</v>
      </c>
      <c r="I1007" s="2" t="str">
        <f t="shared" si="42"/>
        <v>02/17/2025</v>
      </c>
    </row>
    <row r="1008" spans="1:9" x14ac:dyDescent="0.25">
      <c r="A1008" s="2">
        <f t="shared" si="41"/>
        <v>45706</v>
      </c>
      <c r="B1008">
        <f>VLOOKUP(I1008,'[3]Historical Prices'!$E$545:$F$3512,2,FALSE)</f>
        <v>34.5</v>
      </c>
      <c r="C1008">
        <f>VLOOKUP(I1008,'[3]Historical Prices'!$I$186:$J$3512,2,FALSE)</f>
        <v>62.9</v>
      </c>
      <c r="D1008">
        <f>VLOOKUP($A1008,Price_Reference!$A$1:$C$1758,2,FALSE)</f>
        <v>74.16</v>
      </c>
      <c r="E1008">
        <f>VLOOKUP($A1008,Price_Reference!$A$1:$C$1758,3,FALSE)</f>
        <v>42.8</v>
      </c>
      <c r="F1008">
        <f>VLOOKUP($A1008,Price_Reference!$A$1:$D$1758,4,FALSE)</f>
        <v>29.19</v>
      </c>
      <c r="G1008">
        <f>VLOOKUP(I1008,'[3]Historical Prices'!$M$141:$N$3512,2,FALSE)</f>
        <v>28.25</v>
      </c>
      <c r="H1008">
        <f>VLOOKUP($A1008,Price_Reference!$A$1:$E$1758,5,FALSE)</f>
        <v>21.27</v>
      </c>
      <c r="I1008" s="2" t="str">
        <f t="shared" si="42"/>
        <v>02/18/2025</v>
      </c>
    </row>
    <row r="1009" spans="1:9" x14ac:dyDescent="0.25">
      <c r="A1009" s="2">
        <f t="shared" si="41"/>
        <v>45707</v>
      </c>
      <c r="B1009">
        <f>VLOOKUP(I1009,'[3]Historical Prices'!$E$545:$F$3512,2,FALSE)</f>
        <v>34.25</v>
      </c>
      <c r="C1009">
        <f>VLOOKUP(I1009,'[3]Historical Prices'!$I$186:$J$3512,2,FALSE)</f>
        <v>62.75</v>
      </c>
      <c r="D1009">
        <f>VLOOKUP($A1009,Price_Reference!$A$1:$C$1758,2,FALSE)</f>
        <v>72.47</v>
      </c>
      <c r="E1009">
        <f>VLOOKUP($A1009,Price_Reference!$A$1:$C$1758,3,FALSE)</f>
        <v>41.45</v>
      </c>
      <c r="F1009">
        <f>VLOOKUP($A1009,Price_Reference!$A$1:$D$1758,4,FALSE)</f>
        <v>28.61</v>
      </c>
      <c r="G1009">
        <f>VLOOKUP(I1009,'[3]Historical Prices'!$M$141:$N$3512,2,FALSE)</f>
        <v>28</v>
      </c>
      <c r="H1009">
        <f>VLOOKUP($A1009,Price_Reference!$A$1:$E$1758,5,FALSE)</f>
        <v>21.39</v>
      </c>
      <c r="I1009" s="2" t="str">
        <f t="shared" si="42"/>
        <v>02/19/2025</v>
      </c>
    </row>
    <row r="1010" spans="1:9" x14ac:dyDescent="0.25">
      <c r="A1010" s="2">
        <f t="shared" si="41"/>
        <v>45708</v>
      </c>
      <c r="B1010">
        <f>VLOOKUP(I1010,'[3]Historical Prices'!$E$545:$F$3512,2,FALSE)</f>
        <v>34.25</v>
      </c>
      <c r="C1010">
        <f>VLOOKUP(I1010,'[3]Historical Prices'!$I$186:$J$3512,2,FALSE)</f>
        <v>62.9</v>
      </c>
      <c r="D1010">
        <f>VLOOKUP($A1010,Price_Reference!$A$1:$C$1758,2,FALSE)</f>
        <v>71.13</v>
      </c>
      <c r="E1010">
        <f>VLOOKUP($A1010,Price_Reference!$A$1:$C$1758,3,FALSE)</f>
        <v>38.799999999999997</v>
      </c>
      <c r="F1010">
        <f>VLOOKUP($A1010,Price_Reference!$A$1:$D$1758,4,FALSE)</f>
        <v>29.26</v>
      </c>
      <c r="G1010">
        <f>VLOOKUP(I1010,'[3]Historical Prices'!$M$141:$N$3512,2,FALSE)</f>
        <v>27.5</v>
      </c>
      <c r="H1010">
        <f>VLOOKUP($A1010,Price_Reference!$A$1:$E$1758,5,FALSE)</f>
        <v>21.07</v>
      </c>
      <c r="I1010" s="2" t="str">
        <f t="shared" si="42"/>
        <v>02/20/2025</v>
      </c>
    </row>
    <row r="1011" spans="1:9" x14ac:dyDescent="0.25">
      <c r="A1011" s="2">
        <f t="shared" si="41"/>
        <v>45709</v>
      </c>
      <c r="B1011">
        <f>VLOOKUP(I1011,'[3]Historical Prices'!$E$545:$F$3512,2,FALSE)</f>
        <v>34.25</v>
      </c>
      <c r="C1011">
        <f>VLOOKUP(I1011,'[3]Historical Prices'!$I$186:$J$3512,2,FALSE)</f>
        <v>63.6</v>
      </c>
      <c r="D1011">
        <f>VLOOKUP($A1011,Price_Reference!$A$1:$C$1758,2,FALSE)</f>
        <v>72.37</v>
      </c>
      <c r="E1011">
        <f>VLOOKUP($A1011,Price_Reference!$A$1:$C$1758,3,FALSE)</f>
        <v>39.26</v>
      </c>
      <c r="F1011">
        <f>VLOOKUP($A1011,Price_Reference!$A$1:$D$1758,4,FALSE)</f>
        <v>29.76</v>
      </c>
      <c r="G1011">
        <f>VLOOKUP(I1011,'[3]Historical Prices'!$M$141:$N$3512,2,FALSE)</f>
        <v>27.5</v>
      </c>
      <c r="H1011">
        <f>VLOOKUP($A1011,Price_Reference!$A$1:$E$1758,5,FALSE)</f>
        <v>21.28</v>
      </c>
      <c r="I1011" s="2" t="str">
        <f t="shared" si="42"/>
        <v>02/21/2025</v>
      </c>
    </row>
    <row r="1012" spans="1:9" x14ac:dyDescent="0.25">
      <c r="A1012" s="2">
        <f t="shared" si="41"/>
        <v>45712</v>
      </c>
      <c r="B1012">
        <f>VLOOKUP(I1012,'[3]Historical Prices'!$E$545:$F$3512,2,FALSE)</f>
        <v>34.25</v>
      </c>
      <c r="C1012">
        <f>VLOOKUP(I1012,'[3]Historical Prices'!$I$186:$J$3512,2,FALSE)</f>
        <v>63.4</v>
      </c>
      <c r="D1012">
        <f>VLOOKUP($A1012,Price_Reference!$A$1:$C$1758,2,FALSE)</f>
        <v>72.14</v>
      </c>
      <c r="E1012">
        <f>VLOOKUP($A1012,Price_Reference!$A$1:$C$1758,3,FALSE)</f>
        <v>39.79</v>
      </c>
      <c r="F1012">
        <f>VLOOKUP($A1012,Price_Reference!$A$1:$D$1758,4,FALSE)</f>
        <v>29.9</v>
      </c>
      <c r="G1012">
        <f>VLOOKUP(I1012,'[3]Historical Prices'!$M$141:$N$3512,2,FALSE)</f>
        <v>27</v>
      </c>
      <c r="H1012">
        <f>VLOOKUP($A1012,Price_Reference!$A$1:$E$1758,5,FALSE)</f>
        <v>20.79</v>
      </c>
      <c r="I1012" s="2" t="str">
        <f t="shared" si="42"/>
        <v>02/24/2025</v>
      </c>
    </row>
    <row r="1013" spans="1:9" x14ac:dyDescent="0.25">
      <c r="A1013" s="2">
        <f t="shared" si="41"/>
        <v>45713</v>
      </c>
      <c r="B1013">
        <f>VLOOKUP(I1013,'[3]Historical Prices'!$E$545:$F$3512,2,FALSE)</f>
        <v>34.5</v>
      </c>
      <c r="C1013">
        <f>VLOOKUP(I1013,'[3]Historical Prices'!$I$186:$J$3512,2,FALSE)</f>
        <v>63.2</v>
      </c>
      <c r="D1013">
        <f>VLOOKUP($A1013,Price_Reference!$A$1:$C$1758,2,FALSE)</f>
        <v>70.260000000000005</v>
      </c>
      <c r="E1013">
        <f>VLOOKUP($A1013,Price_Reference!$A$1:$C$1758,3,FALSE)</f>
        <v>39.369999999999997</v>
      </c>
      <c r="F1013">
        <f>VLOOKUP($A1013,Price_Reference!$A$1:$D$1758,4,FALSE)</f>
        <v>30</v>
      </c>
      <c r="G1013">
        <f>VLOOKUP(I1013,'[3]Historical Prices'!$M$141:$N$3512,2,FALSE)</f>
        <v>27</v>
      </c>
      <c r="H1013">
        <f>VLOOKUP($A1013,Price_Reference!$A$1:$E$1758,5,FALSE)</f>
        <v>20.75</v>
      </c>
      <c r="I1013" s="2" t="str">
        <f t="shared" si="42"/>
        <v>02/25/2025</v>
      </c>
    </row>
    <row r="1014" spans="1:9" x14ac:dyDescent="0.25">
      <c r="A1014" s="2">
        <f t="shared" si="41"/>
        <v>45714</v>
      </c>
      <c r="B1014">
        <f>VLOOKUP(I1014,'[3]Historical Prices'!$E$545:$F$3512,2,FALSE)</f>
        <v>34.5</v>
      </c>
      <c r="C1014">
        <f>VLOOKUP(I1014,'[3]Historical Prices'!$I$186:$J$3512,2,FALSE)</f>
        <v>63.25</v>
      </c>
      <c r="D1014">
        <f>VLOOKUP($A1014,Price_Reference!$A$1:$C$1758,2,FALSE)</f>
        <v>69.56</v>
      </c>
      <c r="E1014">
        <f>VLOOKUP($A1014,Price_Reference!$A$1:$C$1758,3,FALSE)</f>
        <v>40.479999999999997</v>
      </c>
      <c r="F1014">
        <f>VLOOKUP($A1014,Price_Reference!$A$1:$D$1758,4,FALSE)</f>
        <v>30.72</v>
      </c>
      <c r="G1014">
        <f>VLOOKUP(I1014,'[3]Historical Prices'!$M$141:$N$3512,2,FALSE)</f>
        <v>26.25</v>
      </c>
      <c r="H1014">
        <f>VLOOKUP($A1014,Price_Reference!$A$1:$E$1758,5,FALSE)</f>
        <v>20.49</v>
      </c>
      <c r="I1014" s="2" t="str">
        <f t="shared" si="42"/>
        <v>02/26/2025</v>
      </c>
    </row>
    <row r="1015" spans="1:9" x14ac:dyDescent="0.25">
      <c r="A1015" s="2">
        <f t="shared" si="41"/>
        <v>45715</v>
      </c>
      <c r="B1015">
        <f>VLOOKUP(I1015,'[3]Historical Prices'!$E$545:$F$3512,2,FALSE)</f>
        <v>34.5</v>
      </c>
      <c r="C1015">
        <f>VLOOKUP(I1015,'[3]Historical Prices'!$I$186:$J$3512,2,FALSE)</f>
        <v>63.25</v>
      </c>
      <c r="D1015">
        <f>VLOOKUP($A1015,Price_Reference!$A$1:$C$1758,2,FALSE)</f>
        <v>71.319999999999993</v>
      </c>
      <c r="E1015">
        <f>VLOOKUP($A1015,Price_Reference!$A$1:$C$1758,3,FALSE)</f>
        <v>42.07</v>
      </c>
      <c r="F1015">
        <f>VLOOKUP($A1015,Price_Reference!$A$1:$D$1758,4,FALSE)</f>
        <v>30.9</v>
      </c>
      <c r="G1015">
        <f>VLOOKUP(I1015,'[3]Historical Prices'!$M$141:$N$3512,2,FALSE)</f>
        <v>26.25</v>
      </c>
      <c r="H1015">
        <f>VLOOKUP($A1015,Price_Reference!$A$1:$E$1758,5,FALSE)</f>
        <v>20.58</v>
      </c>
      <c r="I1015" s="2" t="str">
        <f t="shared" si="42"/>
        <v>02/27/2025</v>
      </c>
    </row>
    <row r="1016" spans="1:9" x14ac:dyDescent="0.25">
      <c r="A1016" s="2">
        <f t="shared" si="41"/>
        <v>45716</v>
      </c>
      <c r="B1016">
        <f>VLOOKUP(I1016,'[3]Historical Prices'!$E$545:$F$3512,2,FALSE)</f>
        <v>33.5</v>
      </c>
      <c r="C1016">
        <f>VLOOKUP(I1016,'[3]Historical Prices'!$I$186:$J$3512,2,FALSE)</f>
        <v>63.25</v>
      </c>
      <c r="D1016">
        <f>VLOOKUP($A1016,Price_Reference!$A$1:$C$1758,2,FALSE)</f>
        <v>69.56</v>
      </c>
      <c r="E1016">
        <f>VLOOKUP($A1016,Price_Reference!$A$1:$C$1758,3,FALSE)</f>
        <v>41.54</v>
      </c>
      <c r="F1016">
        <f>VLOOKUP($A1016,Price_Reference!$A$1:$D$1758,4,FALSE)</f>
        <v>30.81</v>
      </c>
      <c r="G1016">
        <f>VLOOKUP(I1016,'[3]Historical Prices'!$M$141:$N$3512,2,FALSE)</f>
        <v>25.75</v>
      </c>
      <c r="H1016">
        <f>VLOOKUP($A1016,Price_Reference!$A$1:$E$1758,5,FALSE)</f>
        <v>20.82</v>
      </c>
      <c r="I1016" s="2" t="str">
        <f t="shared" si="42"/>
        <v>02/28/2025</v>
      </c>
    </row>
    <row r="1017" spans="1:9" x14ac:dyDescent="0.25">
      <c r="A1017" s="2">
        <f t="shared" si="41"/>
        <v>45719</v>
      </c>
      <c r="B1017">
        <f>VLOOKUP(I1017,'[3]Historical Prices'!$E$545:$F$3512,2,FALSE)</f>
        <v>34</v>
      </c>
      <c r="C1017">
        <f>VLOOKUP(I1017,'[3]Historical Prices'!$I$186:$J$3512,2,FALSE)</f>
        <v>63.1</v>
      </c>
      <c r="D1017">
        <f>VLOOKUP($A1017,Price_Reference!$A$1:$C$1758,2,FALSE)</f>
        <v>70.12</v>
      </c>
      <c r="E1017">
        <f>VLOOKUP($A1017,Price_Reference!$A$1:$C$1758,3,FALSE)</f>
        <v>40.15</v>
      </c>
      <c r="F1017">
        <f>VLOOKUP($A1017,Price_Reference!$A$1:$D$1758,4,FALSE)</f>
        <v>30.96</v>
      </c>
      <c r="G1017">
        <f>VLOOKUP(I1017,'[3]Historical Prices'!$M$141:$N$3512,2,FALSE)</f>
        <v>25.75</v>
      </c>
      <c r="H1017">
        <f>VLOOKUP($A1017,Price_Reference!$A$1:$E$1758,5,FALSE)</f>
        <v>21.28</v>
      </c>
      <c r="I1017" s="2" t="str">
        <f t="shared" si="42"/>
        <v>03/03/2025</v>
      </c>
    </row>
    <row r="1018" spans="1:9" x14ac:dyDescent="0.25">
      <c r="A1018" s="2">
        <f t="shared" si="41"/>
        <v>45720</v>
      </c>
      <c r="B1018">
        <f>VLOOKUP(I1018,'[3]Historical Prices'!$E$545:$F$3512,2,FALSE)</f>
        <v>34</v>
      </c>
      <c r="C1018">
        <f>VLOOKUP(I1018,'[3]Historical Prices'!$I$186:$J$3512,2,FALSE)</f>
        <v>62.75</v>
      </c>
      <c r="D1018">
        <f>VLOOKUP($A1018,Price_Reference!$A$1:$C$1758,2,FALSE)</f>
        <v>67.13</v>
      </c>
      <c r="E1018">
        <f>VLOOKUP($A1018,Price_Reference!$A$1:$C$1758,3,FALSE)</f>
        <v>38.450000000000003</v>
      </c>
      <c r="F1018">
        <f>VLOOKUP($A1018,Price_Reference!$A$1:$D$1758,4,FALSE)</f>
        <v>30.88</v>
      </c>
      <c r="G1018">
        <f>VLOOKUP(I1018,'[3]Historical Prices'!$M$141:$N$3512,2,FALSE)</f>
        <v>26</v>
      </c>
      <c r="H1018">
        <f>VLOOKUP($A1018,Price_Reference!$A$1:$E$1758,5,FALSE)</f>
        <v>21.11</v>
      </c>
      <c r="I1018" s="2" t="str">
        <f t="shared" si="42"/>
        <v>03/04/2025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FD4A-CEE0-4A04-8D8B-755B22033F10}">
  <sheetPr codeName="Sheet10"/>
  <dimension ref="A1:E1464"/>
  <sheetViews>
    <sheetView workbookViewId="0">
      <pane xSplit="1" ySplit="2" topLeftCell="B1432" activePane="bottomRight" state="frozen"/>
      <selection pane="topRight" activeCell="B1" sqref="B1"/>
      <selection pane="bottomLeft" activeCell="A3" sqref="A3"/>
      <selection pane="bottomRight" activeCell="N1451" sqref="N1451"/>
    </sheetView>
  </sheetViews>
  <sheetFormatPr defaultRowHeight="15" x14ac:dyDescent="0.25"/>
  <cols>
    <col min="1" max="1" width="10.7109375" bestFit="1" customWidth="1"/>
  </cols>
  <sheetData>
    <row r="1" spans="1:5" x14ac:dyDescent="0.25">
      <c r="A1" t="str">
        <f>_xll.BQL("MO1 Comdty, UKE1 Comdty, CQC1 Comdty,LUI1 Comdty", "px_last(dates=range(-4y, 0d))","cols=5;rows=1464")</f>
        <v/>
      </c>
      <c r="B1" t="s">
        <v>37</v>
      </c>
      <c r="C1" t="s">
        <v>38</v>
      </c>
      <c r="D1" t="s">
        <v>59</v>
      </c>
      <c r="E1" t="s">
        <v>60</v>
      </c>
    </row>
    <row r="2" spans="1:5" x14ac:dyDescent="0.25">
      <c r="A2" t="s">
        <v>39</v>
      </c>
      <c r="B2" t="s">
        <v>66</v>
      </c>
      <c r="C2" t="s">
        <v>66</v>
      </c>
      <c r="D2" t="s">
        <v>66</v>
      </c>
      <c r="E2" t="s">
        <v>66</v>
      </c>
    </row>
    <row r="3" spans="1:5" x14ac:dyDescent="0.25">
      <c r="A3" s="2">
        <v>44386</v>
      </c>
      <c r="B3">
        <v>54.2</v>
      </c>
      <c r="C3">
        <v>45.35</v>
      </c>
      <c r="D3">
        <v>23.49</v>
      </c>
      <c r="E3">
        <v>8.64</v>
      </c>
    </row>
    <row r="4" spans="1:5" x14ac:dyDescent="0.25">
      <c r="A4" s="2">
        <v>44387</v>
      </c>
      <c r="B4" t="e">
        <v>#N/A</v>
      </c>
      <c r="C4" t="e">
        <v>#N/A</v>
      </c>
      <c r="D4" t="e">
        <v>#N/A</v>
      </c>
      <c r="E4" t="e">
        <v>#N/A</v>
      </c>
    </row>
    <row r="5" spans="1:5" x14ac:dyDescent="0.25">
      <c r="A5" s="2">
        <v>44388</v>
      </c>
      <c r="B5" t="e">
        <v>#N/A</v>
      </c>
      <c r="C5" t="e">
        <v>#N/A</v>
      </c>
      <c r="D5" t="e">
        <v>#N/A</v>
      </c>
      <c r="E5" t="e">
        <v>#N/A</v>
      </c>
    </row>
    <row r="6" spans="1:5" x14ac:dyDescent="0.25">
      <c r="A6" s="2">
        <v>44389</v>
      </c>
      <c r="B6">
        <v>51.65</v>
      </c>
      <c r="C6">
        <v>43.05</v>
      </c>
      <c r="D6">
        <v>23.76</v>
      </c>
      <c r="E6">
        <v>8.64</v>
      </c>
    </row>
    <row r="7" spans="1:5" x14ac:dyDescent="0.25">
      <c r="A7" s="2">
        <v>44390</v>
      </c>
      <c r="B7">
        <v>52.79</v>
      </c>
      <c r="C7">
        <v>43.46</v>
      </c>
      <c r="D7">
        <v>23.81</v>
      </c>
      <c r="E7">
        <v>8.7100000000000009</v>
      </c>
    </row>
    <row r="8" spans="1:5" x14ac:dyDescent="0.25">
      <c r="A8" s="2">
        <v>44391</v>
      </c>
      <c r="B8">
        <v>53.3</v>
      </c>
      <c r="C8">
        <v>43.22</v>
      </c>
      <c r="D8">
        <v>23.72</v>
      </c>
      <c r="E8">
        <v>8.7799999999999994</v>
      </c>
    </row>
    <row r="9" spans="1:5" x14ac:dyDescent="0.25">
      <c r="A9" s="2">
        <v>44392</v>
      </c>
      <c r="B9">
        <v>52.91</v>
      </c>
      <c r="C9">
        <v>43.4</v>
      </c>
      <c r="D9">
        <v>23.35</v>
      </c>
      <c r="E9">
        <v>8.7200000000000006</v>
      </c>
    </row>
    <row r="10" spans="1:5" x14ac:dyDescent="0.25">
      <c r="A10" s="2">
        <v>44393</v>
      </c>
      <c r="B10">
        <v>52.82</v>
      </c>
      <c r="C10">
        <v>43.6</v>
      </c>
      <c r="D10">
        <v>23.32</v>
      </c>
      <c r="E10">
        <v>8.75</v>
      </c>
    </row>
    <row r="11" spans="1:5" x14ac:dyDescent="0.25">
      <c r="A11" s="2">
        <v>44394</v>
      </c>
      <c r="B11" t="e">
        <v>#N/A</v>
      </c>
      <c r="C11" t="e">
        <v>#N/A</v>
      </c>
      <c r="D11" t="e">
        <v>#N/A</v>
      </c>
      <c r="E11" t="e">
        <v>#N/A</v>
      </c>
    </row>
    <row r="12" spans="1:5" x14ac:dyDescent="0.25">
      <c r="A12" s="2">
        <v>44395</v>
      </c>
      <c r="B12" t="e">
        <v>#N/A</v>
      </c>
      <c r="C12" t="e">
        <v>#N/A</v>
      </c>
      <c r="D12" t="e">
        <v>#N/A</v>
      </c>
      <c r="E12" t="e">
        <v>#N/A</v>
      </c>
    </row>
    <row r="13" spans="1:5" x14ac:dyDescent="0.25">
      <c r="A13" s="2">
        <v>44396</v>
      </c>
      <c r="B13">
        <v>52.34</v>
      </c>
      <c r="C13">
        <v>43.9</v>
      </c>
      <c r="D13">
        <v>22.78</v>
      </c>
      <c r="E13">
        <v>8.76</v>
      </c>
    </row>
    <row r="14" spans="1:5" x14ac:dyDescent="0.25">
      <c r="A14" s="2">
        <v>44397</v>
      </c>
      <c r="B14">
        <v>51.15</v>
      </c>
      <c r="C14">
        <v>43</v>
      </c>
      <c r="D14">
        <v>22.85</v>
      </c>
      <c r="E14">
        <v>8.7200000000000006</v>
      </c>
    </row>
    <row r="15" spans="1:5" x14ac:dyDescent="0.25">
      <c r="A15" s="2">
        <v>44398</v>
      </c>
      <c r="B15">
        <v>52.08</v>
      </c>
      <c r="C15">
        <v>43.7</v>
      </c>
      <c r="D15">
        <v>22.88</v>
      </c>
      <c r="E15">
        <v>8.76</v>
      </c>
    </row>
    <row r="16" spans="1:5" x14ac:dyDescent="0.25">
      <c r="A16" s="2">
        <v>44399</v>
      </c>
      <c r="B16">
        <v>50.74</v>
      </c>
      <c r="C16">
        <v>42.9</v>
      </c>
      <c r="D16">
        <v>22.9</v>
      </c>
      <c r="E16">
        <v>8.82</v>
      </c>
    </row>
    <row r="17" spans="1:5" x14ac:dyDescent="0.25">
      <c r="A17" s="2">
        <v>44400</v>
      </c>
      <c r="B17">
        <v>50.84</v>
      </c>
      <c r="C17">
        <v>42.4</v>
      </c>
      <c r="D17">
        <v>22.86</v>
      </c>
      <c r="E17">
        <v>8.81</v>
      </c>
    </row>
    <row r="18" spans="1:5" x14ac:dyDescent="0.25">
      <c r="A18" s="2">
        <v>44401</v>
      </c>
      <c r="B18" t="e">
        <v>#N/A</v>
      </c>
      <c r="C18" t="e">
        <v>#N/A</v>
      </c>
      <c r="D18" t="e">
        <v>#N/A</v>
      </c>
      <c r="E18" t="e">
        <v>#N/A</v>
      </c>
    </row>
    <row r="19" spans="1:5" x14ac:dyDescent="0.25">
      <c r="A19" s="2">
        <v>44402</v>
      </c>
      <c r="B19" t="e">
        <v>#N/A</v>
      </c>
      <c r="C19" t="e">
        <v>#N/A</v>
      </c>
      <c r="D19" t="e">
        <v>#N/A</v>
      </c>
      <c r="E19" t="e">
        <v>#N/A</v>
      </c>
    </row>
    <row r="20" spans="1:5" x14ac:dyDescent="0.25">
      <c r="A20" s="2">
        <v>44403</v>
      </c>
      <c r="B20">
        <v>53.15</v>
      </c>
      <c r="C20">
        <v>43.48</v>
      </c>
      <c r="D20">
        <v>22.84</v>
      </c>
      <c r="E20">
        <v>8.82</v>
      </c>
    </row>
    <row r="21" spans="1:5" x14ac:dyDescent="0.25">
      <c r="A21" s="2">
        <v>44404</v>
      </c>
      <c r="B21">
        <v>52.85</v>
      </c>
      <c r="C21">
        <v>42.62</v>
      </c>
      <c r="D21">
        <v>22.64</v>
      </c>
      <c r="E21">
        <v>8.8000000000000007</v>
      </c>
    </row>
    <row r="22" spans="1:5" x14ac:dyDescent="0.25">
      <c r="A22" s="2">
        <v>44405</v>
      </c>
      <c r="B22">
        <v>53.78</v>
      </c>
      <c r="C22">
        <v>43.41</v>
      </c>
      <c r="D22">
        <v>22.66</v>
      </c>
      <c r="E22">
        <v>8.83</v>
      </c>
    </row>
    <row r="23" spans="1:5" x14ac:dyDescent="0.25">
      <c r="A23" s="2">
        <v>44406</v>
      </c>
      <c r="B23">
        <v>54</v>
      </c>
      <c r="C23">
        <v>43.97</v>
      </c>
      <c r="D23">
        <v>22.69</v>
      </c>
      <c r="E23">
        <v>8.93</v>
      </c>
    </row>
    <row r="24" spans="1:5" x14ac:dyDescent="0.25">
      <c r="A24" s="2">
        <v>44407</v>
      </c>
      <c r="B24">
        <v>53.28</v>
      </c>
      <c r="C24">
        <v>43.98</v>
      </c>
      <c r="D24">
        <v>22.82</v>
      </c>
      <c r="E24">
        <v>8.93</v>
      </c>
    </row>
    <row r="25" spans="1:5" x14ac:dyDescent="0.25">
      <c r="A25" s="2">
        <v>44408</v>
      </c>
      <c r="B25" t="e">
        <v>#N/A</v>
      </c>
      <c r="C25" t="e">
        <v>#N/A</v>
      </c>
      <c r="D25" t="e">
        <v>#N/A</v>
      </c>
      <c r="E25" t="e">
        <v>#N/A</v>
      </c>
    </row>
    <row r="26" spans="1:5" x14ac:dyDescent="0.25">
      <c r="A26" s="2">
        <v>44409</v>
      </c>
      <c r="B26" t="e">
        <v>#N/A</v>
      </c>
      <c r="C26" t="e">
        <v>#N/A</v>
      </c>
      <c r="D26" t="e">
        <v>#N/A</v>
      </c>
      <c r="E26" t="e">
        <v>#N/A</v>
      </c>
    </row>
    <row r="27" spans="1:5" x14ac:dyDescent="0.25">
      <c r="A27" s="2">
        <v>44410</v>
      </c>
      <c r="B27">
        <v>54.38</v>
      </c>
      <c r="C27">
        <v>45.61</v>
      </c>
      <c r="D27">
        <v>23.07</v>
      </c>
      <c r="E27">
        <v>9.0399999999999991</v>
      </c>
    </row>
    <row r="28" spans="1:5" x14ac:dyDescent="0.25">
      <c r="A28" s="2">
        <v>44411</v>
      </c>
      <c r="B28">
        <v>54.14</v>
      </c>
      <c r="C28">
        <v>45.65</v>
      </c>
      <c r="D28">
        <v>23.11</v>
      </c>
      <c r="E28">
        <v>9.0299999999999994</v>
      </c>
    </row>
    <row r="29" spans="1:5" x14ac:dyDescent="0.25">
      <c r="A29" s="2">
        <v>44412</v>
      </c>
      <c r="B29">
        <v>55.41</v>
      </c>
      <c r="C29">
        <v>46.96</v>
      </c>
      <c r="D29">
        <v>23.43</v>
      </c>
      <c r="E29">
        <v>9.0500000000000007</v>
      </c>
    </row>
    <row r="30" spans="1:5" x14ac:dyDescent="0.25">
      <c r="A30" s="2">
        <v>44413</v>
      </c>
      <c r="B30">
        <v>55.93</v>
      </c>
      <c r="C30">
        <v>47.85</v>
      </c>
      <c r="D30">
        <v>23.42</v>
      </c>
      <c r="E30">
        <v>9.01</v>
      </c>
    </row>
    <row r="31" spans="1:5" x14ac:dyDescent="0.25">
      <c r="A31" s="2">
        <v>44414</v>
      </c>
      <c r="B31">
        <v>56.61</v>
      </c>
      <c r="C31">
        <v>48.25</v>
      </c>
      <c r="D31">
        <v>23.51</v>
      </c>
      <c r="E31">
        <v>9.0399999999999991</v>
      </c>
    </row>
    <row r="32" spans="1:5" x14ac:dyDescent="0.25">
      <c r="A32" s="2">
        <v>44415</v>
      </c>
      <c r="B32" t="e">
        <v>#N/A</v>
      </c>
      <c r="C32" t="e">
        <v>#N/A</v>
      </c>
      <c r="D32" t="e">
        <v>#N/A</v>
      </c>
      <c r="E32" t="e">
        <v>#N/A</v>
      </c>
    </row>
    <row r="33" spans="1:5" x14ac:dyDescent="0.25">
      <c r="A33" s="2">
        <v>44416</v>
      </c>
      <c r="B33" t="e">
        <v>#N/A</v>
      </c>
      <c r="C33" t="e">
        <v>#N/A</v>
      </c>
      <c r="D33" t="e">
        <v>#N/A</v>
      </c>
      <c r="E33" t="e">
        <v>#N/A</v>
      </c>
    </row>
    <row r="34" spans="1:5" x14ac:dyDescent="0.25">
      <c r="A34" s="2">
        <v>44417</v>
      </c>
      <c r="B34">
        <v>56.57</v>
      </c>
      <c r="C34">
        <v>48.02</v>
      </c>
      <c r="D34">
        <v>23.55</v>
      </c>
      <c r="E34">
        <v>9.1</v>
      </c>
    </row>
    <row r="35" spans="1:5" x14ac:dyDescent="0.25">
      <c r="A35" s="2">
        <v>44418</v>
      </c>
      <c r="B35">
        <v>57.36</v>
      </c>
      <c r="C35">
        <v>48</v>
      </c>
      <c r="D35">
        <v>23.69</v>
      </c>
      <c r="E35">
        <v>9.1199999999999992</v>
      </c>
    </row>
    <row r="36" spans="1:5" x14ac:dyDescent="0.25">
      <c r="A36" s="2">
        <v>44419</v>
      </c>
      <c r="B36">
        <v>57.73</v>
      </c>
      <c r="C36">
        <v>49.05</v>
      </c>
      <c r="D36">
        <v>23.85</v>
      </c>
      <c r="E36">
        <v>9.2899999999999991</v>
      </c>
    </row>
    <row r="37" spans="1:5" x14ac:dyDescent="0.25">
      <c r="A37" s="2">
        <v>44420</v>
      </c>
      <c r="B37">
        <v>56.21</v>
      </c>
      <c r="C37">
        <v>48.5</v>
      </c>
      <c r="D37">
        <v>23.81</v>
      </c>
      <c r="E37">
        <v>9.3699999999999992</v>
      </c>
    </row>
    <row r="38" spans="1:5" x14ac:dyDescent="0.25">
      <c r="A38" s="2">
        <v>44421</v>
      </c>
      <c r="B38">
        <v>55.33</v>
      </c>
      <c r="C38">
        <v>48.2</v>
      </c>
      <c r="D38">
        <v>23.85</v>
      </c>
      <c r="E38">
        <v>9.3800000000000008</v>
      </c>
    </row>
    <row r="39" spans="1:5" x14ac:dyDescent="0.25">
      <c r="A39" s="2">
        <v>44422</v>
      </c>
      <c r="B39" t="e">
        <v>#N/A</v>
      </c>
      <c r="C39" t="e">
        <v>#N/A</v>
      </c>
      <c r="D39" t="e">
        <v>#N/A</v>
      </c>
      <c r="E39" t="e">
        <v>#N/A</v>
      </c>
    </row>
    <row r="40" spans="1:5" x14ac:dyDescent="0.25">
      <c r="A40" s="2">
        <v>44423</v>
      </c>
      <c r="B40" t="e">
        <v>#N/A</v>
      </c>
      <c r="C40" t="e">
        <v>#N/A</v>
      </c>
      <c r="D40" t="e">
        <v>#N/A</v>
      </c>
      <c r="E40" t="e">
        <v>#N/A</v>
      </c>
    </row>
    <row r="41" spans="1:5" x14ac:dyDescent="0.25">
      <c r="A41" s="2">
        <v>44424</v>
      </c>
      <c r="B41">
        <v>58.11</v>
      </c>
      <c r="C41">
        <v>49.8</v>
      </c>
      <c r="D41">
        <v>23.93</v>
      </c>
      <c r="E41">
        <v>9.3699999999999992</v>
      </c>
    </row>
    <row r="42" spans="1:5" x14ac:dyDescent="0.25">
      <c r="A42" s="2">
        <v>44425</v>
      </c>
      <c r="B42">
        <v>57.18</v>
      </c>
      <c r="C42">
        <v>49.39</v>
      </c>
      <c r="D42">
        <v>23.8</v>
      </c>
      <c r="E42">
        <v>9.35</v>
      </c>
    </row>
    <row r="43" spans="1:5" x14ac:dyDescent="0.25">
      <c r="A43" s="2">
        <v>44426</v>
      </c>
      <c r="B43">
        <v>57.08</v>
      </c>
      <c r="C43">
        <v>49.19</v>
      </c>
      <c r="D43">
        <v>23.62</v>
      </c>
      <c r="E43">
        <v>9.24</v>
      </c>
    </row>
    <row r="44" spans="1:5" x14ac:dyDescent="0.25">
      <c r="A44" s="2">
        <v>44427</v>
      </c>
      <c r="B44">
        <v>53.45</v>
      </c>
      <c r="C44">
        <v>47.04</v>
      </c>
      <c r="D44">
        <v>23.07</v>
      </c>
      <c r="E44">
        <v>9.09</v>
      </c>
    </row>
    <row r="45" spans="1:5" x14ac:dyDescent="0.25">
      <c r="A45" s="2">
        <v>44428</v>
      </c>
      <c r="B45">
        <v>54.33</v>
      </c>
      <c r="C45">
        <v>47.65</v>
      </c>
      <c r="D45">
        <v>22.63</v>
      </c>
      <c r="E45">
        <v>8.69</v>
      </c>
    </row>
    <row r="46" spans="1:5" x14ac:dyDescent="0.25">
      <c r="A46" s="2">
        <v>44429</v>
      </c>
      <c r="B46" t="e">
        <v>#N/A</v>
      </c>
      <c r="C46" t="e">
        <v>#N/A</v>
      </c>
      <c r="D46" t="e">
        <v>#N/A</v>
      </c>
      <c r="E46" t="e">
        <v>#N/A</v>
      </c>
    </row>
    <row r="47" spans="1:5" x14ac:dyDescent="0.25">
      <c r="A47" s="2">
        <v>44430</v>
      </c>
      <c r="B47" t="e">
        <v>#N/A</v>
      </c>
      <c r="C47" t="e">
        <v>#N/A</v>
      </c>
      <c r="D47" t="e">
        <v>#N/A</v>
      </c>
      <c r="E47" t="e">
        <v>#N/A</v>
      </c>
    </row>
    <row r="48" spans="1:5" x14ac:dyDescent="0.25">
      <c r="A48" s="2">
        <v>44431</v>
      </c>
      <c r="B48">
        <v>55.3</v>
      </c>
      <c r="C48">
        <v>48.49</v>
      </c>
      <c r="D48">
        <v>22.85</v>
      </c>
      <c r="E48">
        <v>8.94</v>
      </c>
    </row>
    <row r="49" spans="1:5" x14ac:dyDescent="0.25">
      <c r="A49" s="2">
        <v>44432</v>
      </c>
      <c r="B49">
        <v>56.6</v>
      </c>
      <c r="C49">
        <v>48.79</v>
      </c>
      <c r="D49">
        <v>23.03</v>
      </c>
      <c r="E49">
        <v>8.92</v>
      </c>
    </row>
    <row r="50" spans="1:5" x14ac:dyDescent="0.25">
      <c r="A50" s="2">
        <v>44433</v>
      </c>
      <c r="B50">
        <v>56.5</v>
      </c>
      <c r="C50">
        <v>48.78</v>
      </c>
      <c r="D50">
        <v>24.06</v>
      </c>
      <c r="E50">
        <v>8.9700000000000006</v>
      </c>
    </row>
    <row r="51" spans="1:5" x14ac:dyDescent="0.25">
      <c r="A51" s="2">
        <v>44434</v>
      </c>
      <c r="B51">
        <v>56.82</v>
      </c>
      <c r="C51">
        <v>49.2</v>
      </c>
      <c r="D51">
        <v>25.16</v>
      </c>
      <c r="E51">
        <v>8.9600000000000009</v>
      </c>
    </row>
    <row r="52" spans="1:5" x14ac:dyDescent="0.25">
      <c r="A52" s="2">
        <v>44435</v>
      </c>
      <c r="B52">
        <v>58.96</v>
      </c>
      <c r="C52">
        <v>50.75</v>
      </c>
      <c r="D52">
        <v>25.51</v>
      </c>
      <c r="E52">
        <v>9.0500000000000007</v>
      </c>
    </row>
    <row r="53" spans="1:5" x14ac:dyDescent="0.25">
      <c r="A53" s="2">
        <v>44436</v>
      </c>
      <c r="B53" t="e">
        <v>#N/A</v>
      </c>
      <c r="C53" t="e">
        <v>#N/A</v>
      </c>
      <c r="D53" t="e">
        <v>#N/A</v>
      </c>
      <c r="E53" t="e">
        <v>#N/A</v>
      </c>
    </row>
    <row r="54" spans="1:5" x14ac:dyDescent="0.25">
      <c r="A54" s="2">
        <v>44437</v>
      </c>
      <c r="B54" t="e">
        <v>#N/A</v>
      </c>
      <c r="C54" t="e">
        <v>#N/A</v>
      </c>
      <c r="D54" t="e">
        <v>#N/A</v>
      </c>
      <c r="E54" t="e">
        <v>#N/A</v>
      </c>
    </row>
    <row r="55" spans="1:5" x14ac:dyDescent="0.25">
      <c r="A55" s="2">
        <v>44438</v>
      </c>
      <c r="B55">
        <v>60.72</v>
      </c>
      <c r="C55" t="e">
        <v>#N/A</v>
      </c>
      <c r="D55">
        <v>25.93</v>
      </c>
      <c r="E55">
        <v>9.06</v>
      </c>
    </row>
    <row r="56" spans="1:5" x14ac:dyDescent="0.25">
      <c r="A56" s="2">
        <v>44439</v>
      </c>
      <c r="B56">
        <v>60.72</v>
      </c>
      <c r="C56">
        <v>52.16</v>
      </c>
      <c r="D56">
        <v>25.39</v>
      </c>
      <c r="E56">
        <v>9.0500000000000007</v>
      </c>
    </row>
    <row r="57" spans="1:5" x14ac:dyDescent="0.25">
      <c r="A57" s="2">
        <v>44440</v>
      </c>
      <c r="B57">
        <v>60.07</v>
      </c>
      <c r="C57">
        <v>52.09</v>
      </c>
      <c r="D57">
        <v>24.66</v>
      </c>
      <c r="E57">
        <v>9.14</v>
      </c>
    </row>
    <row r="58" spans="1:5" x14ac:dyDescent="0.25">
      <c r="A58" s="2">
        <v>44441</v>
      </c>
      <c r="B58">
        <v>61.48</v>
      </c>
      <c r="C58">
        <v>53.12</v>
      </c>
      <c r="D58">
        <v>24.67</v>
      </c>
      <c r="E58">
        <v>9.11</v>
      </c>
    </row>
    <row r="59" spans="1:5" x14ac:dyDescent="0.25">
      <c r="A59" s="2">
        <v>44442</v>
      </c>
      <c r="B59">
        <v>61.28</v>
      </c>
      <c r="C59">
        <v>53.01</v>
      </c>
      <c r="D59">
        <v>25.08</v>
      </c>
      <c r="E59">
        <v>9.14</v>
      </c>
    </row>
    <row r="60" spans="1:5" x14ac:dyDescent="0.25">
      <c r="A60" s="2">
        <v>44443</v>
      </c>
      <c r="B60" t="e">
        <v>#N/A</v>
      </c>
      <c r="C60" t="e">
        <v>#N/A</v>
      </c>
      <c r="D60" t="e">
        <v>#N/A</v>
      </c>
      <c r="E60" t="e">
        <v>#N/A</v>
      </c>
    </row>
    <row r="61" spans="1:5" x14ac:dyDescent="0.25">
      <c r="A61" s="2">
        <v>44444</v>
      </c>
      <c r="B61" t="e">
        <v>#N/A</v>
      </c>
      <c r="C61" t="e">
        <v>#N/A</v>
      </c>
      <c r="D61" t="e">
        <v>#N/A</v>
      </c>
      <c r="E61" t="e">
        <v>#N/A</v>
      </c>
    </row>
    <row r="62" spans="1:5" x14ac:dyDescent="0.25">
      <c r="A62" s="2">
        <v>44445</v>
      </c>
      <c r="B62">
        <v>62.27</v>
      </c>
      <c r="C62">
        <v>53.73</v>
      </c>
      <c r="D62">
        <v>25.08</v>
      </c>
      <c r="E62">
        <v>9.14</v>
      </c>
    </row>
    <row r="63" spans="1:5" x14ac:dyDescent="0.25">
      <c r="A63" s="2">
        <v>44446</v>
      </c>
      <c r="B63">
        <v>61.95</v>
      </c>
      <c r="C63">
        <v>53.5</v>
      </c>
      <c r="D63">
        <v>25.23</v>
      </c>
      <c r="E63">
        <v>9.11</v>
      </c>
    </row>
    <row r="64" spans="1:5" x14ac:dyDescent="0.25">
      <c r="A64" s="2">
        <v>44447</v>
      </c>
      <c r="B64">
        <v>62.41</v>
      </c>
      <c r="C64">
        <v>53.76</v>
      </c>
      <c r="D64">
        <v>24.95</v>
      </c>
      <c r="E64">
        <v>9.31</v>
      </c>
    </row>
    <row r="65" spans="1:5" x14ac:dyDescent="0.25">
      <c r="A65" s="2">
        <v>44448</v>
      </c>
      <c r="B65">
        <v>62.69</v>
      </c>
      <c r="C65">
        <v>54.05</v>
      </c>
      <c r="D65">
        <v>24.8</v>
      </c>
      <c r="E65">
        <v>9.41</v>
      </c>
    </row>
    <row r="66" spans="1:5" x14ac:dyDescent="0.25">
      <c r="A66" s="2">
        <v>44449</v>
      </c>
      <c r="B66">
        <v>60.86</v>
      </c>
      <c r="C66">
        <v>53.2</v>
      </c>
      <c r="D66">
        <v>24.6</v>
      </c>
      <c r="E66">
        <v>9.4700000000000006</v>
      </c>
    </row>
    <row r="67" spans="1:5" x14ac:dyDescent="0.25">
      <c r="A67" s="2">
        <v>44450</v>
      </c>
      <c r="B67" t="e">
        <v>#N/A</v>
      </c>
      <c r="C67" t="e">
        <v>#N/A</v>
      </c>
      <c r="D67" t="e">
        <v>#N/A</v>
      </c>
      <c r="E67" t="e">
        <v>#N/A</v>
      </c>
    </row>
    <row r="68" spans="1:5" x14ac:dyDescent="0.25">
      <c r="A68" s="2">
        <v>44451</v>
      </c>
      <c r="B68" t="e">
        <v>#N/A</v>
      </c>
      <c r="C68" t="e">
        <v>#N/A</v>
      </c>
      <c r="D68" t="e">
        <v>#N/A</v>
      </c>
      <c r="E68" t="e">
        <v>#N/A</v>
      </c>
    </row>
    <row r="69" spans="1:5" x14ac:dyDescent="0.25">
      <c r="A69" s="2">
        <v>44452</v>
      </c>
      <c r="B69">
        <v>61.01</v>
      </c>
      <c r="C69">
        <v>53.35</v>
      </c>
      <c r="D69">
        <v>24.55</v>
      </c>
      <c r="E69">
        <v>9.52</v>
      </c>
    </row>
    <row r="70" spans="1:5" x14ac:dyDescent="0.25">
      <c r="A70" s="2">
        <v>44453</v>
      </c>
      <c r="B70">
        <v>59.8</v>
      </c>
      <c r="C70">
        <v>52.94</v>
      </c>
      <c r="D70">
        <v>25.16</v>
      </c>
      <c r="E70">
        <v>9.59</v>
      </c>
    </row>
    <row r="71" spans="1:5" x14ac:dyDescent="0.25">
      <c r="A71" s="2">
        <v>44454</v>
      </c>
      <c r="B71">
        <v>59.8</v>
      </c>
      <c r="C71">
        <v>53.8</v>
      </c>
      <c r="D71">
        <v>26.22</v>
      </c>
      <c r="E71">
        <v>9.68</v>
      </c>
    </row>
    <row r="72" spans="1:5" x14ac:dyDescent="0.25">
      <c r="A72" s="2">
        <v>44455</v>
      </c>
      <c r="B72">
        <v>59.26</v>
      </c>
      <c r="C72">
        <v>54.03</v>
      </c>
      <c r="D72">
        <v>26.41</v>
      </c>
      <c r="E72">
        <v>9.6999999999999993</v>
      </c>
    </row>
    <row r="73" spans="1:5" x14ac:dyDescent="0.25">
      <c r="A73" s="2">
        <v>44456</v>
      </c>
      <c r="B73">
        <v>59.43</v>
      </c>
      <c r="C73">
        <v>55.16</v>
      </c>
      <c r="D73">
        <v>26.41</v>
      </c>
      <c r="E73">
        <v>9.69</v>
      </c>
    </row>
    <row r="74" spans="1:5" x14ac:dyDescent="0.25">
      <c r="A74" s="2">
        <v>44457</v>
      </c>
      <c r="B74" t="e">
        <v>#N/A</v>
      </c>
      <c r="C74" t="e">
        <v>#N/A</v>
      </c>
      <c r="D74" t="e">
        <v>#N/A</v>
      </c>
      <c r="E74" t="e">
        <v>#N/A</v>
      </c>
    </row>
    <row r="75" spans="1:5" x14ac:dyDescent="0.25">
      <c r="A75" s="2">
        <v>44458</v>
      </c>
      <c r="B75" t="e">
        <v>#N/A</v>
      </c>
      <c r="C75" t="e">
        <v>#N/A</v>
      </c>
      <c r="D75" t="e">
        <v>#N/A</v>
      </c>
      <c r="E75" t="e">
        <v>#N/A</v>
      </c>
    </row>
    <row r="76" spans="1:5" x14ac:dyDescent="0.25">
      <c r="A76" s="2">
        <v>44459</v>
      </c>
      <c r="B76">
        <v>60.63</v>
      </c>
      <c r="C76">
        <v>56.14</v>
      </c>
      <c r="D76">
        <v>25.87</v>
      </c>
      <c r="E76">
        <v>9.67</v>
      </c>
    </row>
    <row r="77" spans="1:5" x14ac:dyDescent="0.25">
      <c r="A77" s="2">
        <v>44460</v>
      </c>
      <c r="B77">
        <v>60.11</v>
      </c>
      <c r="C77">
        <v>55.78</v>
      </c>
      <c r="D77">
        <v>26.14</v>
      </c>
      <c r="E77">
        <v>9.6999999999999993</v>
      </c>
    </row>
    <row r="78" spans="1:5" x14ac:dyDescent="0.25">
      <c r="A78" s="2">
        <v>44461</v>
      </c>
      <c r="B78">
        <v>60.54</v>
      </c>
      <c r="C78">
        <v>56.66</v>
      </c>
      <c r="D78">
        <v>26.38</v>
      </c>
      <c r="E78">
        <v>9.7100000000000009</v>
      </c>
    </row>
    <row r="79" spans="1:5" x14ac:dyDescent="0.25">
      <c r="A79" s="2">
        <v>44462</v>
      </c>
      <c r="B79">
        <v>60.48</v>
      </c>
      <c r="C79">
        <v>59.2</v>
      </c>
      <c r="D79">
        <v>26.33</v>
      </c>
      <c r="E79">
        <v>9.69</v>
      </c>
    </row>
    <row r="80" spans="1:5" x14ac:dyDescent="0.25">
      <c r="A80" s="2">
        <v>44463</v>
      </c>
      <c r="B80">
        <v>62.88</v>
      </c>
      <c r="C80">
        <v>64.75</v>
      </c>
      <c r="D80">
        <v>26.79</v>
      </c>
      <c r="E80">
        <v>9.7899999999999991</v>
      </c>
    </row>
    <row r="81" spans="1:5" x14ac:dyDescent="0.25">
      <c r="A81" s="2">
        <v>44464</v>
      </c>
      <c r="B81" t="e">
        <v>#N/A</v>
      </c>
      <c r="C81" t="e">
        <v>#N/A</v>
      </c>
      <c r="D81" t="e">
        <v>#N/A</v>
      </c>
      <c r="E81" t="e">
        <v>#N/A</v>
      </c>
    </row>
    <row r="82" spans="1:5" x14ac:dyDescent="0.25">
      <c r="A82" s="2">
        <v>44465</v>
      </c>
      <c r="B82" t="e">
        <v>#N/A</v>
      </c>
      <c r="C82" t="e">
        <v>#N/A</v>
      </c>
      <c r="D82" t="e">
        <v>#N/A</v>
      </c>
      <c r="E82" t="e">
        <v>#N/A</v>
      </c>
    </row>
    <row r="83" spans="1:5" x14ac:dyDescent="0.25">
      <c r="A83" s="2">
        <v>44466</v>
      </c>
      <c r="B83">
        <v>64.31</v>
      </c>
      <c r="C83">
        <v>71.349999999999994</v>
      </c>
      <c r="D83">
        <v>27.57</v>
      </c>
      <c r="E83">
        <v>10.26</v>
      </c>
    </row>
    <row r="84" spans="1:5" x14ac:dyDescent="0.25">
      <c r="A84" s="2">
        <v>44467</v>
      </c>
      <c r="B84">
        <v>61.92</v>
      </c>
      <c r="C84">
        <v>74.47</v>
      </c>
      <c r="D84">
        <v>27.49</v>
      </c>
      <c r="E84">
        <v>10.41</v>
      </c>
    </row>
    <row r="85" spans="1:5" x14ac:dyDescent="0.25">
      <c r="A85" s="2">
        <v>44468</v>
      </c>
      <c r="B85">
        <v>62.88</v>
      </c>
      <c r="C85">
        <v>75.56</v>
      </c>
      <c r="D85">
        <v>27.65</v>
      </c>
      <c r="E85">
        <v>10.93</v>
      </c>
    </row>
    <row r="86" spans="1:5" x14ac:dyDescent="0.25">
      <c r="A86" s="2">
        <v>44469</v>
      </c>
      <c r="B86">
        <v>61.74</v>
      </c>
      <c r="C86">
        <v>74.2</v>
      </c>
      <c r="D86">
        <v>27.82</v>
      </c>
      <c r="E86">
        <v>11.07</v>
      </c>
    </row>
    <row r="87" spans="1:5" x14ac:dyDescent="0.25">
      <c r="A87" s="2">
        <v>44470</v>
      </c>
      <c r="B87">
        <v>62.04</v>
      </c>
      <c r="C87">
        <v>73.849999999999994</v>
      </c>
      <c r="D87">
        <v>28.65</v>
      </c>
      <c r="E87">
        <v>11.25</v>
      </c>
    </row>
    <row r="88" spans="1:5" x14ac:dyDescent="0.25">
      <c r="A88" s="2">
        <v>44471</v>
      </c>
      <c r="B88" t="e">
        <v>#N/A</v>
      </c>
      <c r="C88" t="e">
        <v>#N/A</v>
      </c>
      <c r="D88" t="e">
        <v>#N/A</v>
      </c>
      <c r="E88" t="e">
        <v>#N/A</v>
      </c>
    </row>
    <row r="89" spans="1:5" x14ac:dyDescent="0.25">
      <c r="A89" s="2">
        <v>44472</v>
      </c>
      <c r="B89" t="e">
        <v>#N/A</v>
      </c>
      <c r="C89" t="e">
        <v>#N/A</v>
      </c>
      <c r="D89" t="e">
        <v>#N/A</v>
      </c>
      <c r="E89" t="e">
        <v>#N/A</v>
      </c>
    </row>
    <row r="90" spans="1:5" x14ac:dyDescent="0.25">
      <c r="A90" s="2">
        <v>44473</v>
      </c>
      <c r="B90">
        <v>63.4</v>
      </c>
      <c r="C90">
        <v>69</v>
      </c>
      <c r="D90">
        <v>28.79</v>
      </c>
      <c r="E90">
        <v>11.31</v>
      </c>
    </row>
    <row r="91" spans="1:5" x14ac:dyDescent="0.25">
      <c r="A91" s="2">
        <v>44474</v>
      </c>
      <c r="B91">
        <v>64.72</v>
      </c>
      <c r="C91">
        <v>69.400000000000006</v>
      </c>
      <c r="D91">
        <v>29.46</v>
      </c>
      <c r="E91">
        <v>11.33</v>
      </c>
    </row>
    <row r="92" spans="1:5" x14ac:dyDescent="0.25">
      <c r="A92" s="2">
        <v>44475</v>
      </c>
      <c r="B92">
        <v>59.12</v>
      </c>
      <c r="C92">
        <v>60.48</v>
      </c>
      <c r="D92">
        <v>28.85</v>
      </c>
      <c r="E92">
        <v>11.07</v>
      </c>
    </row>
    <row r="93" spans="1:5" x14ac:dyDescent="0.25">
      <c r="A93" s="2">
        <v>44476</v>
      </c>
      <c r="B93">
        <v>60.37</v>
      </c>
      <c r="C93">
        <v>62.68</v>
      </c>
      <c r="D93">
        <v>28.27</v>
      </c>
      <c r="E93">
        <v>10.99</v>
      </c>
    </row>
    <row r="94" spans="1:5" x14ac:dyDescent="0.25">
      <c r="A94" s="2">
        <v>44477</v>
      </c>
      <c r="B94">
        <v>58.33</v>
      </c>
      <c r="C94">
        <v>62.36</v>
      </c>
      <c r="D94">
        <v>27.88</v>
      </c>
      <c r="E94">
        <v>10.88</v>
      </c>
    </row>
    <row r="95" spans="1:5" x14ac:dyDescent="0.25">
      <c r="A95" s="2">
        <v>44478</v>
      </c>
      <c r="B95" t="e">
        <v>#N/A</v>
      </c>
      <c r="C95" t="e">
        <v>#N/A</v>
      </c>
      <c r="D95" t="e">
        <v>#N/A</v>
      </c>
      <c r="E95" t="e">
        <v>#N/A</v>
      </c>
    </row>
    <row r="96" spans="1:5" x14ac:dyDescent="0.25">
      <c r="A96" s="2">
        <v>44479</v>
      </c>
      <c r="B96" t="e">
        <v>#N/A</v>
      </c>
      <c r="C96" t="e">
        <v>#N/A</v>
      </c>
      <c r="D96" t="e">
        <v>#N/A</v>
      </c>
      <c r="E96" t="e">
        <v>#N/A</v>
      </c>
    </row>
    <row r="97" spans="1:5" x14ac:dyDescent="0.25">
      <c r="A97" s="2">
        <v>44480</v>
      </c>
      <c r="B97">
        <v>59.15</v>
      </c>
      <c r="C97">
        <v>63.92</v>
      </c>
      <c r="D97">
        <v>28.23</v>
      </c>
      <c r="E97">
        <v>11.13</v>
      </c>
    </row>
    <row r="98" spans="1:5" x14ac:dyDescent="0.25">
      <c r="A98" s="2">
        <v>44481</v>
      </c>
      <c r="B98">
        <v>58.93</v>
      </c>
      <c r="C98">
        <v>64.650000000000006</v>
      </c>
      <c r="D98">
        <v>28.51</v>
      </c>
      <c r="E98">
        <v>11.28</v>
      </c>
    </row>
    <row r="99" spans="1:5" x14ac:dyDescent="0.25">
      <c r="A99" s="2">
        <v>44482</v>
      </c>
      <c r="B99">
        <v>59.07</v>
      </c>
      <c r="C99">
        <v>65.930000000000007</v>
      </c>
      <c r="D99">
        <v>28.62</v>
      </c>
      <c r="E99">
        <v>11.39</v>
      </c>
    </row>
    <row r="100" spans="1:5" x14ac:dyDescent="0.25">
      <c r="A100" s="2">
        <v>44483</v>
      </c>
      <c r="B100">
        <v>61.44</v>
      </c>
      <c r="C100">
        <v>66.239999999999995</v>
      </c>
      <c r="D100">
        <v>28.55</v>
      </c>
      <c r="E100">
        <v>11.77</v>
      </c>
    </row>
    <row r="101" spans="1:5" x14ac:dyDescent="0.25">
      <c r="A101" s="2">
        <v>44484</v>
      </c>
      <c r="B101">
        <v>59.44</v>
      </c>
      <c r="C101">
        <v>60.58</v>
      </c>
      <c r="D101">
        <v>28.74</v>
      </c>
      <c r="E101">
        <v>11.85</v>
      </c>
    </row>
    <row r="102" spans="1:5" x14ac:dyDescent="0.25">
      <c r="A102" s="2">
        <v>44485</v>
      </c>
      <c r="B102" t="e">
        <v>#N/A</v>
      </c>
      <c r="C102" t="e">
        <v>#N/A</v>
      </c>
      <c r="D102" t="e">
        <v>#N/A</v>
      </c>
      <c r="E102" t="e">
        <v>#N/A</v>
      </c>
    </row>
    <row r="103" spans="1:5" x14ac:dyDescent="0.25">
      <c r="A103" s="2">
        <v>44486</v>
      </c>
      <c r="B103" t="e">
        <v>#N/A</v>
      </c>
      <c r="C103" t="e">
        <v>#N/A</v>
      </c>
      <c r="D103" t="e">
        <v>#N/A</v>
      </c>
      <c r="E103" t="e">
        <v>#N/A</v>
      </c>
    </row>
    <row r="104" spans="1:5" x14ac:dyDescent="0.25">
      <c r="A104" s="2">
        <v>44487</v>
      </c>
      <c r="B104">
        <v>58.56</v>
      </c>
      <c r="C104">
        <v>58.75</v>
      </c>
      <c r="D104">
        <v>28.77</v>
      </c>
      <c r="E104">
        <v>11.86</v>
      </c>
    </row>
    <row r="105" spans="1:5" x14ac:dyDescent="0.25">
      <c r="A105" s="2">
        <v>44488</v>
      </c>
      <c r="B105">
        <v>54.55</v>
      </c>
      <c r="C105">
        <v>54.07</v>
      </c>
      <c r="D105">
        <v>28.87</v>
      </c>
      <c r="E105">
        <v>11.96</v>
      </c>
    </row>
    <row r="106" spans="1:5" x14ac:dyDescent="0.25">
      <c r="A106" s="2">
        <v>44489</v>
      </c>
      <c r="B106">
        <v>57.78</v>
      </c>
      <c r="C106">
        <v>56.84</v>
      </c>
      <c r="D106">
        <v>29.14</v>
      </c>
      <c r="E106">
        <v>12.12</v>
      </c>
    </row>
    <row r="107" spans="1:5" x14ac:dyDescent="0.25">
      <c r="A107" s="2">
        <v>44490</v>
      </c>
      <c r="B107">
        <v>57.98</v>
      </c>
      <c r="C107">
        <v>58</v>
      </c>
      <c r="D107">
        <v>30.15</v>
      </c>
      <c r="E107">
        <v>12.39</v>
      </c>
    </row>
    <row r="108" spans="1:5" x14ac:dyDescent="0.25">
      <c r="A108" s="2">
        <v>44491</v>
      </c>
      <c r="B108">
        <v>58.27</v>
      </c>
      <c r="C108">
        <v>58.46</v>
      </c>
      <c r="D108">
        <v>30.77</v>
      </c>
      <c r="E108">
        <v>12.47</v>
      </c>
    </row>
    <row r="109" spans="1:5" x14ac:dyDescent="0.25">
      <c r="A109" s="2">
        <v>44492</v>
      </c>
      <c r="B109" t="e">
        <v>#N/A</v>
      </c>
      <c r="C109" t="e">
        <v>#N/A</v>
      </c>
      <c r="D109" t="e">
        <v>#N/A</v>
      </c>
      <c r="E109" t="e">
        <v>#N/A</v>
      </c>
    </row>
    <row r="110" spans="1:5" x14ac:dyDescent="0.25">
      <c r="A110" s="2">
        <v>44493</v>
      </c>
      <c r="B110" t="e">
        <v>#N/A</v>
      </c>
      <c r="C110" t="e">
        <v>#N/A</v>
      </c>
      <c r="D110" t="e">
        <v>#N/A</v>
      </c>
      <c r="E110" t="e">
        <v>#N/A</v>
      </c>
    </row>
    <row r="111" spans="1:5" x14ac:dyDescent="0.25">
      <c r="A111" s="2">
        <v>44494</v>
      </c>
      <c r="B111">
        <v>58.99</v>
      </c>
      <c r="C111">
        <v>57.8</v>
      </c>
      <c r="D111">
        <v>31.01</v>
      </c>
      <c r="E111">
        <v>12.63</v>
      </c>
    </row>
    <row r="112" spans="1:5" x14ac:dyDescent="0.25">
      <c r="A112" s="2">
        <v>44495</v>
      </c>
      <c r="B112">
        <v>59.81</v>
      </c>
      <c r="C112">
        <v>56</v>
      </c>
      <c r="D112">
        <v>30.86</v>
      </c>
      <c r="E112">
        <v>12.79</v>
      </c>
    </row>
    <row r="113" spans="1:5" x14ac:dyDescent="0.25">
      <c r="A113" s="2">
        <v>44496</v>
      </c>
      <c r="B113">
        <v>59.9</v>
      </c>
      <c r="C113">
        <v>54.38</v>
      </c>
      <c r="D113">
        <v>30.74</v>
      </c>
      <c r="E113">
        <v>12.08</v>
      </c>
    </row>
    <row r="114" spans="1:5" x14ac:dyDescent="0.25">
      <c r="A114" s="2">
        <v>44497</v>
      </c>
      <c r="B114">
        <v>58.57</v>
      </c>
      <c r="C114">
        <v>53.5</v>
      </c>
      <c r="D114">
        <v>30.53</v>
      </c>
      <c r="E114">
        <v>12.26</v>
      </c>
    </row>
    <row r="115" spans="1:5" x14ac:dyDescent="0.25">
      <c r="A115" s="2">
        <v>44498</v>
      </c>
      <c r="B115">
        <v>58.71</v>
      </c>
      <c r="C115">
        <v>53.7</v>
      </c>
      <c r="D115">
        <v>31.24</v>
      </c>
      <c r="E115">
        <v>12.59</v>
      </c>
    </row>
    <row r="116" spans="1:5" x14ac:dyDescent="0.25">
      <c r="A116" s="2">
        <v>44499</v>
      </c>
      <c r="B116" t="e">
        <v>#N/A</v>
      </c>
      <c r="C116" t="e">
        <v>#N/A</v>
      </c>
      <c r="D116" t="e">
        <v>#N/A</v>
      </c>
      <c r="E116" t="e">
        <v>#N/A</v>
      </c>
    </row>
    <row r="117" spans="1:5" x14ac:dyDescent="0.25">
      <c r="A117" s="2">
        <v>44500</v>
      </c>
      <c r="B117" t="e">
        <v>#N/A</v>
      </c>
      <c r="C117" t="e">
        <v>#N/A</v>
      </c>
      <c r="D117" t="e">
        <v>#N/A</v>
      </c>
      <c r="E117" t="e">
        <v>#N/A</v>
      </c>
    </row>
    <row r="118" spans="1:5" x14ac:dyDescent="0.25">
      <c r="A118" s="2">
        <v>44501</v>
      </c>
      <c r="B118">
        <v>56.94</v>
      </c>
      <c r="C118">
        <v>51.7</v>
      </c>
      <c r="D118">
        <v>32.51</v>
      </c>
      <c r="E118">
        <v>12.03</v>
      </c>
    </row>
    <row r="119" spans="1:5" x14ac:dyDescent="0.25">
      <c r="A119" s="2">
        <v>44502</v>
      </c>
      <c r="B119">
        <v>59.46</v>
      </c>
      <c r="C119">
        <v>51.7</v>
      </c>
      <c r="D119">
        <v>32.56</v>
      </c>
      <c r="E119">
        <v>12.48</v>
      </c>
    </row>
    <row r="120" spans="1:5" x14ac:dyDescent="0.25">
      <c r="A120" s="2">
        <v>44503</v>
      </c>
      <c r="B120">
        <v>59.82</v>
      </c>
      <c r="C120">
        <v>53.9</v>
      </c>
      <c r="D120">
        <v>32.58</v>
      </c>
      <c r="E120">
        <v>12.37</v>
      </c>
    </row>
    <row r="121" spans="1:5" x14ac:dyDescent="0.25">
      <c r="A121" s="2">
        <v>44504</v>
      </c>
      <c r="B121">
        <v>59.86</v>
      </c>
      <c r="C121">
        <v>54</v>
      </c>
      <c r="D121">
        <v>32.479999999999997</v>
      </c>
      <c r="E121">
        <v>12.34</v>
      </c>
    </row>
    <row r="122" spans="1:5" x14ac:dyDescent="0.25">
      <c r="A122" s="2">
        <v>44505</v>
      </c>
      <c r="B122">
        <v>59.39</v>
      </c>
      <c r="C122">
        <v>54.2</v>
      </c>
      <c r="D122">
        <v>32.46</v>
      </c>
      <c r="E122">
        <v>12.56</v>
      </c>
    </row>
    <row r="123" spans="1:5" x14ac:dyDescent="0.25">
      <c r="A123" s="2">
        <v>44506</v>
      </c>
      <c r="B123" t="e">
        <v>#N/A</v>
      </c>
      <c r="C123" t="e">
        <v>#N/A</v>
      </c>
      <c r="D123" t="e">
        <v>#N/A</v>
      </c>
      <c r="E123" t="e">
        <v>#N/A</v>
      </c>
    </row>
    <row r="124" spans="1:5" x14ac:dyDescent="0.25">
      <c r="A124" s="2">
        <v>44507</v>
      </c>
      <c r="B124" t="e">
        <v>#N/A</v>
      </c>
      <c r="C124" t="e">
        <v>#N/A</v>
      </c>
      <c r="D124" t="e">
        <v>#N/A</v>
      </c>
      <c r="E124" t="e">
        <v>#N/A</v>
      </c>
    </row>
    <row r="125" spans="1:5" x14ac:dyDescent="0.25">
      <c r="A125" s="2">
        <v>44508</v>
      </c>
      <c r="B125">
        <v>60.63</v>
      </c>
      <c r="C125">
        <v>54.17</v>
      </c>
      <c r="D125">
        <v>32.659999999999997</v>
      </c>
      <c r="E125">
        <v>12.83</v>
      </c>
    </row>
    <row r="126" spans="1:5" x14ac:dyDescent="0.25">
      <c r="A126" s="2">
        <v>44509</v>
      </c>
      <c r="B126">
        <v>60.41</v>
      </c>
      <c r="C126">
        <v>54.65</v>
      </c>
      <c r="D126">
        <v>33</v>
      </c>
      <c r="E126">
        <v>12.96</v>
      </c>
    </row>
    <row r="127" spans="1:5" x14ac:dyDescent="0.25">
      <c r="A127" s="2">
        <v>44510</v>
      </c>
      <c r="B127">
        <v>63.16</v>
      </c>
      <c r="C127">
        <v>55.79</v>
      </c>
      <c r="D127">
        <v>34.1</v>
      </c>
      <c r="E127">
        <v>13.18</v>
      </c>
    </row>
    <row r="128" spans="1:5" x14ac:dyDescent="0.25">
      <c r="A128" s="2">
        <v>44511</v>
      </c>
      <c r="B128">
        <v>63.7</v>
      </c>
      <c r="C128">
        <v>56.48</v>
      </c>
      <c r="D128">
        <v>34.93</v>
      </c>
      <c r="E128">
        <v>13.26</v>
      </c>
    </row>
    <row r="129" spans="1:5" x14ac:dyDescent="0.25">
      <c r="A129" s="2">
        <v>44512</v>
      </c>
      <c r="B129">
        <v>63.27</v>
      </c>
      <c r="C129">
        <v>56.98</v>
      </c>
      <c r="D129">
        <v>34.94</v>
      </c>
      <c r="E129">
        <v>13.17</v>
      </c>
    </row>
    <row r="130" spans="1:5" x14ac:dyDescent="0.25">
      <c r="A130" s="2">
        <v>44513</v>
      </c>
      <c r="B130" t="e">
        <v>#N/A</v>
      </c>
      <c r="C130" t="e">
        <v>#N/A</v>
      </c>
      <c r="D130" t="e">
        <v>#N/A</v>
      </c>
      <c r="E130" t="e">
        <v>#N/A</v>
      </c>
    </row>
    <row r="131" spans="1:5" x14ac:dyDescent="0.25">
      <c r="A131" s="2">
        <v>44514</v>
      </c>
      <c r="B131" t="e">
        <v>#N/A</v>
      </c>
      <c r="C131" t="e">
        <v>#N/A</v>
      </c>
      <c r="D131" t="e">
        <v>#N/A</v>
      </c>
      <c r="E131" t="e">
        <v>#N/A</v>
      </c>
    </row>
    <row r="132" spans="1:5" x14ac:dyDescent="0.25">
      <c r="A132" s="2">
        <v>44515</v>
      </c>
      <c r="B132">
        <v>65.930000000000007</v>
      </c>
      <c r="C132">
        <v>59.02</v>
      </c>
      <c r="D132">
        <v>36.36</v>
      </c>
      <c r="E132">
        <v>13.13</v>
      </c>
    </row>
    <row r="133" spans="1:5" x14ac:dyDescent="0.25">
      <c r="A133" s="2">
        <v>44516</v>
      </c>
      <c r="B133">
        <v>67.55</v>
      </c>
      <c r="C133">
        <v>58.86</v>
      </c>
      <c r="D133">
        <v>36.049999999999997</v>
      </c>
      <c r="E133">
        <v>12.99</v>
      </c>
    </row>
    <row r="134" spans="1:5" x14ac:dyDescent="0.25">
      <c r="A134" s="2">
        <v>44517</v>
      </c>
      <c r="B134">
        <v>67.16</v>
      </c>
      <c r="C134">
        <v>60.26</v>
      </c>
      <c r="D134">
        <v>35.520000000000003</v>
      </c>
      <c r="E134">
        <v>13.1</v>
      </c>
    </row>
    <row r="135" spans="1:5" x14ac:dyDescent="0.25">
      <c r="A135" s="2">
        <v>44518</v>
      </c>
      <c r="B135">
        <v>69.099999999999994</v>
      </c>
      <c r="C135">
        <v>62.45</v>
      </c>
      <c r="D135">
        <v>36.14</v>
      </c>
      <c r="E135">
        <v>13.24</v>
      </c>
    </row>
    <row r="136" spans="1:5" x14ac:dyDescent="0.25">
      <c r="A136" s="2">
        <v>44519</v>
      </c>
      <c r="B136">
        <v>69.36</v>
      </c>
      <c r="C136">
        <v>63.44</v>
      </c>
      <c r="D136">
        <v>35.770000000000003</v>
      </c>
      <c r="E136">
        <v>13.38</v>
      </c>
    </row>
    <row r="137" spans="1:5" x14ac:dyDescent="0.25">
      <c r="A137" s="2">
        <v>44520</v>
      </c>
      <c r="B137" t="e">
        <v>#N/A</v>
      </c>
      <c r="C137" t="e">
        <v>#N/A</v>
      </c>
      <c r="D137" t="e">
        <v>#N/A</v>
      </c>
      <c r="E137" t="e">
        <v>#N/A</v>
      </c>
    </row>
    <row r="138" spans="1:5" x14ac:dyDescent="0.25">
      <c r="A138" s="2">
        <v>44521</v>
      </c>
      <c r="B138" t="e">
        <v>#N/A</v>
      </c>
      <c r="C138" t="e">
        <v>#N/A</v>
      </c>
      <c r="D138" t="e">
        <v>#N/A</v>
      </c>
      <c r="E138" t="e">
        <v>#N/A</v>
      </c>
    </row>
    <row r="139" spans="1:5" x14ac:dyDescent="0.25">
      <c r="A139" s="2">
        <v>44522</v>
      </c>
      <c r="B139">
        <v>69.91</v>
      </c>
      <c r="C139">
        <v>65.25</v>
      </c>
      <c r="D139">
        <v>35.74</v>
      </c>
      <c r="E139">
        <v>13.4</v>
      </c>
    </row>
    <row r="140" spans="1:5" x14ac:dyDescent="0.25">
      <c r="A140" s="2">
        <v>44523</v>
      </c>
      <c r="B140">
        <v>69.17</v>
      </c>
      <c r="C140">
        <v>66.75</v>
      </c>
      <c r="D140">
        <v>35.270000000000003</v>
      </c>
      <c r="E140">
        <v>13.33</v>
      </c>
    </row>
    <row r="141" spans="1:5" x14ac:dyDescent="0.25">
      <c r="A141" s="2">
        <v>44524</v>
      </c>
      <c r="B141">
        <v>72.91</v>
      </c>
      <c r="C141">
        <v>68.849999999999994</v>
      </c>
      <c r="D141">
        <v>31.97</v>
      </c>
      <c r="E141">
        <v>13.01</v>
      </c>
    </row>
    <row r="142" spans="1:5" x14ac:dyDescent="0.25">
      <c r="A142" s="2">
        <v>44525</v>
      </c>
      <c r="B142">
        <v>74.459999999999994</v>
      </c>
      <c r="C142">
        <v>70.439989999999995</v>
      </c>
      <c r="D142" t="e">
        <v>#N/A</v>
      </c>
      <c r="E142" t="e">
        <v>#N/A</v>
      </c>
    </row>
    <row r="143" spans="1:5" x14ac:dyDescent="0.25">
      <c r="A143" s="2">
        <v>44526</v>
      </c>
      <c r="B143">
        <v>72.78</v>
      </c>
      <c r="C143">
        <v>69.25</v>
      </c>
      <c r="D143">
        <v>32.5</v>
      </c>
      <c r="E143">
        <v>13.03</v>
      </c>
    </row>
    <row r="144" spans="1:5" x14ac:dyDescent="0.25">
      <c r="A144" s="2">
        <v>44527</v>
      </c>
      <c r="B144" t="e">
        <v>#N/A</v>
      </c>
      <c r="C144" t="e">
        <v>#N/A</v>
      </c>
      <c r="D144" t="e">
        <v>#N/A</v>
      </c>
      <c r="E144" t="e">
        <v>#N/A</v>
      </c>
    </row>
    <row r="145" spans="1:5" x14ac:dyDescent="0.25">
      <c r="A145" s="2">
        <v>44528</v>
      </c>
      <c r="B145" t="e">
        <v>#N/A</v>
      </c>
      <c r="C145" t="e">
        <v>#N/A</v>
      </c>
      <c r="D145" t="e">
        <v>#N/A</v>
      </c>
      <c r="E145" t="e">
        <v>#N/A</v>
      </c>
    </row>
    <row r="146" spans="1:5" x14ac:dyDescent="0.25">
      <c r="A146" s="2">
        <v>44529</v>
      </c>
      <c r="B146">
        <v>74.209999999999994</v>
      </c>
      <c r="C146">
        <v>69.75</v>
      </c>
      <c r="D146">
        <v>33.5</v>
      </c>
      <c r="E146">
        <v>13.05</v>
      </c>
    </row>
    <row r="147" spans="1:5" x14ac:dyDescent="0.25">
      <c r="A147" s="2">
        <v>44530</v>
      </c>
      <c r="B147">
        <v>75.37</v>
      </c>
      <c r="C147">
        <v>73.02</v>
      </c>
      <c r="D147">
        <v>32.69</v>
      </c>
      <c r="E147">
        <v>12.9</v>
      </c>
    </row>
    <row r="148" spans="1:5" x14ac:dyDescent="0.25">
      <c r="A148" s="2">
        <v>44531</v>
      </c>
      <c r="B148">
        <v>76.81</v>
      </c>
      <c r="C148">
        <v>68.42</v>
      </c>
      <c r="D148">
        <v>31.86</v>
      </c>
      <c r="E148">
        <v>12.74</v>
      </c>
    </row>
    <row r="149" spans="1:5" x14ac:dyDescent="0.25">
      <c r="A149" s="2">
        <v>44532</v>
      </c>
      <c r="B149">
        <v>79.86</v>
      </c>
      <c r="C149">
        <v>68.81</v>
      </c>
      <c r="D149">
        <v>28.62</v>
      </c>
      <c r="E149">
        <v>12.9</v>
      </c>
    </row>
    <row r="150" spans="1:5" x14ac:dyDescent="0.25">
      <c r="A150" s="2">
        <v>44533</v>
      </c>
      <c r="B150">
        <v>78.25</v>
      </c>
      <c r="C150">
        <v>69</v>
      </c>
      <c r="D150">
        <v>29.13</v>
      </c>
      <c r="E150">
        <v>13.42</v>
      </c>
    </row>
    <row r="151" spans="1:5" x14ac:dyDescent="0.25">
      <c r="A151" s="2">
        <v>44534</v>
      </c>
      <c r="B151" t="e">
        <v>#N/A</v>
      </c>
      <c r="C151" t="e">
        <v>#N/A</v>
      </c>
      <c r="D151" t="e">
        <v>#N/A</v>
      </c>
      <c r="E151" t="e">
        <v>#N/A</v>
      </c>
    </row>
    <row r="152" spans="1:5" x14ac:dyDescent="0.25">
      <c r="A152" s="2">
        <v>44535</v>
      </c>
      <c r="B152" t="e">
        <v>#N/A</v>
      </c>
      <c r="C152" t="e">
        <v>#N/A</v>
      </c>
      <c r="D152" t="e">
        <v>#N/A</v>
      </c>
      <c r="E152" t="e">
        <v>#N/A</v>
      </c>
    </row>
    <row r="153" spans="1:5" x14ac:dyDescent="0.25">
      <c r="A153" s="2">
        <v>44536</v>
      </c>
      <c r="B153">
        <v>81.25</v>
      </c>
      <c r="C153">
        <v>70.27</v>
      </c>
      <c r="D153">
        <v>30.25</v>
      </c>
      <c r="E153">
        <v>13.59</v>
      </c>
    </row>
    <row r="154" spans="1:5" x14ac:dyDescent="0.25">
      <c r="A154" s="2">
        <v>44537</v>
      </c>
      <c r="B154">
        <v>84.91</v>
      </c>
      <c r="C154">
        <v>71.189989999999995</v>
      </c>
      <c r="D154">
        <v>31.61</v>
      </c>
      <c r="E154">
        <v>13.95</v>
      </c>
    </row>
    <row r="155" spans="1:5" x14ac:dyDescent="0.25">
      <c r="A155" s="2">
        <v>44538</v>
      </c>
      <c r="B155">
        <v>88.88</v>
      </c>
      <c r="C155">
        <v>74.439989999999995</v>
      </c>
      <c r="D155">
        <v>33.14</v>
      </c>
      <c r="E155">
        <v>13.62</v>
      </c>
    </row>
    <row r="156" spans="1:5" x14ac:dyDescent="0.25">
      <c r="A156" s="2">
        <v>44539</v>
      </c>
      <c r="B156">
        <v>80.2</v>
      </c>
      <c r="C156">
        <v>72.86</v>
      </c>
      <c r="D156">
        <v>32.43</v>
      </c>
      <c r="E156">
        <v>13.1</v>
      </c>
    </row>
    <row r="157" spans="1:5" x14ac:dyDescent="0.25">
      <c r="A157" s="2">
        <v>44540</v>
      </c>
      <c r="B157">
        <v>83.73</v>
      </c>
      <c r="C157">
        <v>73.14</v>
      </c>
      <c r="D157">
        <v>32.18</v>
      </c>
      <c r="E157">
        <v>13.57</v>
      </c>
    </row>
    <row r="158" spans="1:5" x14ac:dyDescent="0.25">
      <c r="A158" s="2">
        <v>44541</v>
      </c>
      <c r="B158" t="e">
        <v>#N/A</v>
      </c>
      <c r="C158" t="e">
        <v>#N/A</v>
      </c>
      <c r="D158" t="e">
        <v>#N/A</v>
      </c>
      <c r="E158" t="e">
        <v>#N/A</v>
      </c>
    </row>
    <row r="159" spans="1:5" x14ac:dyDescent="0.25">
      <c r="A159" s="2">
        <v>44542</v>
      </c>
      <c r="B159" t="e">
        <v>#N/A</v>
      </c>
      <c r="C159" t="e">
        <v>#N/A</v>
      </c>
      <c r="D159" t="e">
        <v>#N/A</v>
      </c>
      <c r="E159" t="e">
        <v>#N/A</v>
      </c>
    </row>
    <row r="160" spans="1:5" x14ac:dyDescent="0.25">
      <c r="A160" s="2">
        <v>44543</v>
      </c>
      <c r="B160">
        <v>82.12</v>
      </c>
      <c r="C160">
        <v>73.319999999999993</v>
      </c>
      <c r="D160">
        <v>31.2</v>
      </c>
      <c r="E160">
        <v>13.66</v>
      </c>
    </row>
    <row r="161" spans="1:5" x14ac:dyDescent="0.25">
      <c r="A161" s="2">
        <v>44544</v>
      </c>
      <c r="B161">
        <v>79.48</v>
      </c>
      <c r="C161">
        <v>72.260000000000005</v>
      </c>
      <c r="D161">
        <v>30.48</v>
      </c>
      <c r="E161">
        <v>13.92</v>
      </c>
    </row>
    <row r="162" spans="1:5" x14ac:dyDescent="0.25">
      <c r="A162" s="2">
        <v>44545</v>
      </c>
      <c r="B162">
        <v>80.5</v>
      </c>
      <c r="C162">
        <v>74.23</v>
      </c>
      <c r="D162">
        <v>31.29</v>
      </c>
      <c r="E162">
        <v>13.95</v>
      </c>
    </row>
    <row r="163" spans="1:5" x14ac:dyDescent="0.25">
      <c r="A163" s="2">
        <v>44546</v>
      </c>
      <c r="B163">
        <v>84.77</v>
      </c>
      <c r="C163">
        <v>79.2</v>
      </c>
      <c r="D163">
        <v>31.08</v>
      </c>
      <c r="E163">
        <v>13.85</v>
      </c>
    </row>
    <row r="164" spans="1:5" x14ac:dyDescent="0.25">
      <c r="A164" s="2">
        <v>44547</v>
      </c>
      <c r="B164">
        <v>73.28</v>
      </c>
      <c r="C164">
        <v>76.03</v>
      </c>
      <c r="D164">
        <v>30.4</v>
      </c>
      <c r="E164">
        <v>13.76</v>
      </c>
    </row>
    <row r="165" spans="1:5" x14ac:dyDescent="0.25">
      <c r="A165" s="2">
        <v>44548</v>
      </c>
      <c r="B165" t="e">
        <v>#N/A</v>
      </c>
      <c r="C165" t="e">
        <v>#N/A</v>
      </c>
      <c r="D165" t="e">
        <v>#N/A</v>
      </c>
      <c r="E165" t="e">
        <v>#N/A</v>
      </c>
    </row>
    <row r="166" spans="1:5" x14ac:dyDescent="0.25">
      <c r="A166" s="2">
        <v>44549</v>
      </c>
      <c r="B166" t="e">
        <v>#N/A</v>
      </c>
      <c r="C166" t="e">
        <v>#N/A</v>
      </c>
      <c r="D166" t="e">
        <v>#N/A</v>
      </c>
      <c r="E166" t="e">
        <v>#N/A</v>
      </c>
    </row>
    <row r="167" spans="1:5" x14ac:dyDescent="0.25">
      <c r="A167" s="2">
        <v>44550</v>
      </c>
      <c r="B167">
        <v>79.38</v>
      </c>
      <c r="C167">
        <v>76.75</v>
      </c>
      <c r="D167">
        <v>30.45</v>
      </c>
      <c r="E167">
        <v>13.75</v>
      </c>
    </row>
    <row r="168" spans="1:5" x14ac:dyDescent="0.25">
      <c r="A168" s="2">
        <v>44551</v>
      </c>
      <c r="B168">
        <v>80.489999999999995</v>
      </c>
      <c r="C168">
        <v>78.189989999999995</v>
      </c>
      <c r="D168">
        <v>31.01</v>
      </c>
      <c r="E168">
        <v>13.76</v>
      </c>
    </row>
    <row r="169" spans="1:5" x14ac:dyDescent="0.25">
      <c r="A169" s="2">
        <v>44552</v>
      </c>
      <c r="B169">
        <v>76.37</v>
      </c>
      <c r="C169">
        <v>76.47</v>
      </c>
      <c r="D169">
        <v>31.6</v>
      </c>
      <c r="E169">
        <v>13.75</v>
      </c>
    </row>
    <row r="170" spans="1:5" x14ac:dyDescent="0.25">
      <c r="A170" s="2">
        <v>44553</v>
      </c>
      <c r="B170">
        <v>74.040000000000006</v>
      </c>
      <c r="C170">
        <v>75.099999999999994</v>
      </c>
      <c r="D170">
        <v>31.74</v>
      </c>
      <c r="E170">
        <v>13.72</v>
      </c>
    </row>
    <row r="171" spans="1:5" x14ac:dyDescent="0.25">
      <c r="A171" s="2">
        <v>44554</v>
      </c>
      <c r="B171">
        <v>75.91</v>
      </c>
      <c r="C171">
        <v>75</v>
      </c>
      <c r="D171">
        <v>31.74</v>
      </c>
      <c r="E171">
        <v>13.72</v>
      </c>
    </row>
    <row r="172" spans="1:5" x14ac:dyDescent="0.25">
      <c r="A172" s="2">
        <v>44555</v>
      </c>
      <c r="B172" t="e">
        <v>#N/A</v>
      </c>
      <c r="C172" t="e">
        <v>#N/A</v>
      </c>
      <c r="D172" t="e">
        <v>#N/A</v>
      </c>
      <c r="E172" t="e">
        <v>#N/A</v>
      </c>
    </row>
    <row r="173" spans="1:5" x14ac:dyDescent="0.25">
      <c r="A173" s="2">
        <v>44556</v>
      </c>
      <c r="B173" t="e">
        <v>#N/A</v>
      </c>
      <c r="C173" t="e">
        <v>#N/A</v>
      </c>
      <c r="D173" t="e">
        <v>#N/A</v>
      </c>
      <c r="E173" t="e">
        <v>#N/A</v>
      </c>
    </row>
    <row r="174" spans="1:5" x14ac:dyDescent="0.25">
      <c r="A174" s="2">
        <v>44557</v>
      </c>
      <c r="B174">
        <v>76.55</v>
      </c>
      <c r="C174" t="e">
        <v>#N/A</v>
      </c>
      <c r="D174">
        <v>32.36</v>
      </c>
      <c r="E174">
        <v>13.72</v>
      </c>
    </row>
    <row r="175" spans="1:5" x14ac:dyDescent="0.25">
      <c r="A175" s="2">
        <v>44558</v>
      </c>
      <c r="B175">
        <v>78.86</v>
      </c>
      <c r="C175">
        <v>75</v>
      </c>
      <c r="D175">
        <v>32.44</v>
      </c>
      <c r="E175">
        <v>13.7</v>
      </c>
    </row>
    <row r="176" spans="1:5" x14ac:dyDescent="0.25">
      <c r="A176" s="2">
        <v>44559</v>
      </c>
      <c r="B176">
        <v>79.97</v>
      </c>
      <c r="C176">
        <v>75</v>
      </c>
      <c r="D176">
        <v>32.880000000000003</v>
      </c>
      <c r="E176">
        <v>13.7</v>
      </c>
    </row>
    <row r="177" spans="1:5" x14ac:dyDescent="0.25">
      <c r="A177" s="2">
        <v>44560</v>
      </c>
      <c r="B177">
        <v>79.77</v>
      </c>
      <c r="C177">
        <v>74.5</v>
      </c>
      <c r="D177">
        <v>33.11</v>
      </c>
      <c r="E177">
        <v>13.79</v>
      </c>
    </row>
    <row r="178" spans="1:5" x14ac:dyDescent="0.25">
      <c r="A178" s="2">
        <v>44561</v>
      </c>
      <c r="B178">
        <v>80.22</v>
      </c>
      <c r="C178">
        <v>73.8</v>
      </c>
      <c r="D178">
        <v>33.520000000000003</v>
      </c>
      <c r="E178">
        <v>13.71</v>
      </c>
    </row>
    <row r="179" spans="1:5" x14ac:dyDescent="0.25">
      <c r="A179" s="2">
        <v>44562</v>
      </c>
      <c r="B179" t="e">
        <v>#N/A</v>
      </c>
      <c r="C179" t="e">
        <v>#N/A</v>
      </c>
      <c r="D179" t="e">
        <v>#N/A</v>
      </c>
      <c r="E179" t="e">
        <v>#N/A</v>
      </c>
    </row>
    <row r="180" spans="1:5" x14ac:dyDescent="0.25">
      <c r="A180" s="2">
        <v>44563</v>
      </c>
      <c r="B180" t="e">
        <v>#N/A</v>
      </c>
      <c r="C180" t="e">
        <v>#N/A</v>
      </c>
      <c r="D180" t="e">
        <v>#N/A</v>
      </c>
      <c r="E180" t="e">
        <v>#N/A</v>
      </c>
    </row>
    <row r="181" spans="1:5" x14ac:dyDescent="0.25">
      <c r="A181" s="2">
        <v>44564</v>
      </c>
      <c r="B181">
        <v>83.63</v>
      </c>
      <c r="C181" t="e">
        <v>#N/A</v>
      </c>
      <c r="D181">
        <v>34.57</v>
      </c>
      <c r="E181">
        <v>13.93</v>
      </c>
    </row>
    <row r="182" spans="1:5" x14ac:dyDescent="0.25">
      <c r="A182" s="2">
        <v>44565</v>
      </c>
      <c r="B182">
        <v>84.55</v>
      </c>
      <c r="C182">
        <v>74.84</v>
      </c>
      <c r="D182">
        <v>34.36</v>
      </c>
      <c r="E182">
        <v>14</v>
      </c>
    </row>
    <row r="183" spans="1:5" x14ac:dyDescent="0.25">
      <c r="A183" s="2">
        <v>44566</v>
      </c>
      <c r="B183">
        <v>87.24</v>
      </c>
      <c r="C183">
        <v>76.14</v>
      </c>
      <c r="D183">
        <v>34.340000000000003</v>
      </c>
      <c r="E183">
        <v>14.25</v>
      </c>
    </row>
    <row r="184" spans="1:5" x14ac:dyDescent="0.25">
      <c r="A184" s="2">
        <v>44567</v>
      </c>
      <c r="B184">
        <v>86.4</v>
      </c>
      <c r="C184">
        <v>75.900000000000006</v>
      </c>
      <c r="D184">
        <v>33.56</v>
      </c>
      <c r="E184">
        <v>14.15</v>
      </c>
    </row>
    <row r="185" spans="1:5" x14ac:dyDescent="0.25">
      <c r="A185" s="2">
        <v>44568</v>
      </c>
      <c r="B185">
        <v>85.09</v>
      </c>
      <c r="C185">
        <v>75.95</v>
      </c>
      <c r="D185">
        <v>33.18</v>
      </c>
      <c r="E185">
        <v>14.15</v>
      </c>
    </row>
    <row r="186" spans="1:5" x14ac:dyDescent="0.25">
      <c r="A186" s="2">
        <v>44569</v>
      </c>
      <c r="B186" t="e">
        <v>#N/A</v>
      </c>
      <c r="C186" t="e">
        <v>#N/A</v>
      </c>
      <c r="D186" t="e">
        <v>#N/A</v>
      </c>
      <c r="E186" t="e">
        <v>#N/A</v>
      </c>
    </row>
    <row r="187" spans="1:5" x14ac:dyDescent="0.25">
      <c r="A187" s="2">
        <v>44570</v>
      </c>
      <c r="B187" t="e">
        <v>#N/A</v>
      </c>
      <c r="C187" t="e">
        <v>#N/A</v>
      </c>
      <c r="D187" t="e">
        <v>#N/A</v>
      </c>
      <c r="E187" t="e">
        <v>#N/A</v>
      </c>
    </row>
    <row r="188" spans="1:5" x14ac:dyDescent="0.25">
      <c r="A188" s="2">
        <v>44571</v>
      </c>
      <c r="B188">
        <v>79.8</v>
      </c>
      <c r="C188">
        <v>73.099999999999994</v>
      </c>
      <c r="D188">
        <v>32.17</v>
      </c>
      <c r="E188">
        <v>14.05</v>
      </c>
    </row>
    <row r="189" spans="1:5" x14ac:dyDescent="0.25">
      <c r="A189" s="2">
        <v>44572</v>
      </c>
      <c r="B189">
        <v>81.03</v>
      </c>
      <c r="C189">
        <v>70.14</v>
      </c>
      <c r="D189">
        <v>31.46</v>
      </c>
      <c r="E189">
        <v>14.05</v>
      </c>
    </row>
    <row r="190" spans="1:5" x14ac:dyDescent="0.25">
      <c r="A190" s="2">
        <v>44573</v>
      </c>
      <c r="B190">
        <v>79.75</v>
      </c>
      <c r="C190">
        <v>68.939989999999995</v>
      </c>
      <c r="D190">
        <v>31.66</v>
      </c>
      <c r="E190">
        <v>13.99</v>
      </c>
    </row>
    <row r="191" spans="1:5" x14ac:dyDescent="0.25">
      <c r="A191" s="2">
        <v>44574</v>
      </c>
      <c r="B191">
        <v>80.3</v>
      </c>
      <c r="C191">
        <v>69.760000000000005</v>
      </c>
      <c r="D191">
        <v>32.42</v>
      </c>
      <c r="E191">
        <v>13.97</v>
      </c>
    </row>
    <row r="192" spans="1:5" x14ac:dyDescent="0.25">
      <c r="A192" s="2">
        <v>44575</v>
      </c>
      <c r="B192">
        <v>81.819999999999993</v>
      </c>
      <c r="C192">
        <v>72.099999999999994</v>
      </c>
      <c r="D192">
        <v>32.21</v>
      </c>
      <c r="E192">
        <v>14.08</v>
      </c>
    </row>
    <row r="193" spans="1:5" x14ac:dyDescent="0.25">
      <c r="A193" s="2">
        <v>44576</v>
      </c>
      <c r="B193" t="e">
        <v>#N/A</v>
      </c>
      <c r="C193" t="e">
        <v>#N/A</v>
      </c>
      <c r="D193" t="e">
        <v>#N/A</v>
      </c>
      <c r="E193" t="e">
        <v>#N/A</v>
      </c>
    </row>
    <row r="194" spans="1:5" x14ac:dyDescent="0.25">
      <c r="A194" s="2">
        <v>44577</v>
      </c>
      <c r="B194" t="e">
        <v>#N/A</v>
      </c>
      <c r="C194" t="e">
        <v>#N/A</v>
      </c>
      <c r="D194" t="e">
        <v>#N/A</v>
      </c>
      <c r="E194" t="e">
        <v>#N/A</v>
      </c>
    </row>
    <row r="195" spans="1:5" x14ac:dyDescent="0.25">
      <c r="A195" s="2">
        <v>44578</v>
      </c>
      <c r="B195">
        <v>80.319999999999993</v>
      </c>
      <c r="C195">
        <v>71.45</v>
      </c>
      <c r="D195">
        <v>32.21</v>
      </c>
      <c r="E195">
        <v>14.08</v>
      </c>
    </row>
    <row r="196" spans="1:5" x14ac:dyDescent="0.25">
      <c r="A196" s="2">
        <v>44579</v>
      </c>
      <c r="B196">
        <v>82.38</v>
      </c>
      <c r="C196">
        <v>72.5</v>
      </c>
      <c r="D196">
        <v>31.78</v>
      </c>
      <c r="E196">
        <v>14.04</v>
      </c>
    </row>
    <row r="197" spans="1:5" x14ac:dyDescent="0.25">
      <c r="A197" s="2">
        <v>44580</v>
      </c>
      <c r="B197">
        <v>81.819999999999993</v>
      </c>
      <c r="C197">
        <v>73.61</v>
      </c>
      <c r="D197">
        <v>31.24</v>
      </c>
      <c r="E197">
        <v>14.02</v>
      </c>
    </row>
    <row r="198" spans="1:5" x14ac:dyDescent="0.25">
      <c r="A198" s="2">
        <v>44581</v>
      </c>
      <c r="B198">
        <v>85.32</v>
      </c>
      <c r="C198">
        <v>78</v>
      </c>
      <c r="D198">
        <v>31.06</v>
      </c>
      <c r="E198">
        <v>14.08</v>
      </c>
    </row>
    <row r="199" spans="1:5" x14ac:dyDescent="0.25">
      <c r="A199" s="2">
        <v>44582</v>
      </c>
      <c r="B199">
        <v>84.17</v>
      </c>
      <c r="C199">
        <v>77.2</v>
      </c>
      <c r="D199">
        <v>30.23</v>
      </c>
      <c r="E199">
        <v>14</v>
      </c>
    </row>
    <row r="200" spans="1:5" x14ac:dyDescent="0.25">
      <c r="A200" s="2">
        <v>44583</v>
      </c>
      <c r="B200" t="e">
        <v>#N/A</v>
      </c>
      <c r="C200" t="e">
        <v>#N/A</v>
      </c>
      <c r="D200" t="e">
        <v>#N/A</v>
      </c>
      <c r="E200" t="e">
        <v>#N/A</v>
      </c>
    </row>
    <row r="201" spans="1:5" x14ac:dyDescent="0.25">
      <c r="A201" s="2">
        <v>44584</v>
      </c>
      <c r="B201" t="e">
        <v>#N/A</v>
      </c>
      <c r="C201" t="e">
        <v>#N/A</v>
      </c>
      <c r="D201" t="e">
        <v>#N/A</v>
      </c>
      <c r="E201" t="e">
        <v>#N/A</v>
      </c>
    </row>
    <row r="202" spans="1:5" x14ac:dyDescent="0.25">
      <c r="A202" s="2">
        <v>44585</v>
      </c>
      <c r="B202">
        <v>83.72</v>
      </c>
      <c r="C202">
        <v>77.959999999999994</v>
      </c>
      <c r="D202">
        <v>28.87</v>
      </c>
      <c r="E202">
        <v>13.98</v>
      </c>
    </row>
    <row r="203" spans="1:5" x14ac:dyDescent="0.25">
      <c r="A203" s="2">
        <v>44586</v>
      </c>
      <c r="B203">
        <v>87.15</v>
      </c>
      <c r="C203">
        <v>79.689989999999995</v>
      </c>
      <c r="D203">
        <v>29.29</v>
      </c>
      <c r="E203">
        <v>13.88</v>
      </c>
    </row>
    <row r="204" spans="1:5" x14ac:dyDescent="0.25">
      <c r="A204" s="2">
        <v>44587</v>
      </c>
      <c r="B204">
        <v>88.36</v>
      </c>
      <c r="C204">
        <v>81.87</v>
      </c>
      <c r="D204">
        <v>29.21</v>
      </c>
      <c r="E204">
        <v>13.98</v>
      </c>
    </row>
    <row r="205" spans="1:5" x14ac:dyDescent="0.25">
      <c r="A205" s="2">
        <v>44588</v>
      </c>
      <c r="B205">
        <v>89.46</v>
      </c>
      <c r="C205">
        <v>82.75</v>
      </c>
      <c r="D205">
        <v>29.37</v>
      </c>
      <c r="E205">
        <v>14.12</v>
      </c>
    </row>
    <row r="206" spans="1:5" x14ac:dyDescent="0.25">
      <c r="A206" s="2">
        <v>44589</v>
      </c>
      <c r="B206">
        <v>88.9</v>
      </c>
      <c r="C206">
        <v>83</v>
      </c>
      <c r="D206">
        <v>29.11</v>
      </c>
      <c r="E206">
        <v>13.99</v>
      </c>
    </row>
    <row r="207" spans="1:5" x14ac:dyDescent="0.25">
      <c r="A207" s="2">
        <v>44590</v>
      </c>
      <c r="B207" t="e">
        <v>#N/A</v>
      </c>
      <c r="C207" t="e">
        <v>#N/A</v>
      </c>
      <c r="D207" t="e">
        <v>#N/A</v>
      </c>
      <c r="E207" t="e">
        <v>#N/A</v>
      </c>
    </row>
    <row r="208" spans="1:5" x14ac:dyDescent="0.25">
      <c r="A208" s="2">
        <v>44591</v>
      </c>
      <c r="B208" t="e">
        <v>#N/A</v>
      </c>
      <c r="C208" t="e">
        <v>#N/A</v>
      </c>
      <c r="D208" t="e">
        <v>#N/A</v>
      </c>
      <c r="E208" t="e">
        <v>#N/A</v>
      </c>
    </row>
    <row r="209" spans="1:5" x14ac:dyDescent="0.25">
      <c r="A209" s="2">
        <v>44592</v>
      </c>
      <c r="B209">
        <v>88.89</v>
      </c>
      <c r="C209">
        <v>82.97</v>
      </c>
      <c r="D209">
        <v>29.03</v>
      </c>
      <c r="E209">
        <v>14.03</v>
      </c>
    </row>
    <row r="210" spans="1:5" x14ac:dyDescent="0.25">
      <c r="A210" s="2">
        <v>44593</v>
      </c>
      <c r="B210">
        <v>89.18</v>
      </c>
      <c r="C210">
        <v>80.959999999999994</v>
      </c>
      <c r="D210">
        <v>29.36</v>
      </c>
      <c r="E210">
        <v>14.03</v>
      </c>
    </row>
    <row r="211" spans="1:5" x14ac:dyDescent="0.25">
      <c r="A211" s="2">
        <v>44594</v>
      </c>
      <c r="B211">
        <v>93.759990000000002</v>
      </c>
      <c r="C211">
        <v>83.97</v>
      </c>
      <c r="D211">
        <v>29.93</v>
      </c>
      <c r="E211">
        <v>14.07</v>
      </c>
    </row>
    <row r="212" spans="1:5" x14ac:dyDescent="0.25">
      <c r="A212" s="2">
        <v>44595</v>
      </c>
      <c r="B212">
        <v>94.38</v>
      </c>
      <c r="C212">
        <v>84.13</v>
      </c>
      <c r="D212">
        <v>29.22</v>
      </c>
      <c r="E212">
        <v>14.03</v>
      </c>
    </row>
    <row r="213" spans="1:5" x14ac:dyDescent="0.25">
      <c r="A213" s="2">
        <v>44596</v>
      </c>
      <c r="B213">
        <v>96.03</v>
      </c>
      <c r="C213">
        <v>86.12</v>
      </c>
      <c r="D213">
        <v>29.88</v>
      </c>
      <c r="E213">
        <v>14.03</v>
      </c>
    </row>
    <row r="214" spans="1:5" x14ac:dyDescent="0.25">
      <c r="A214" s="2">
        <v>44597</v>
      </c>
      <c r="B214" t="e">
        <v>#N/A</v>
      </c>
      <c r="C214" t="e">
        <v>#N/A</v>
      </c>
      <c r="D214" t="e">
        <v>#N/A</v>
      </c>
      <c r="E214" t="e">
        <v>#N/A</v>
      </c>
    </row>
    <row r="215" spans="1:5" x14ac:dyDescent="0.25">
      <c r="A215" s="2">
        <v>44598</v>
      </c>
      <c r="B215" t="e">
        <v>#N/A</v>
      </c>
      <c r="C215" t="e">
        <v>#N/A</v>
      </c>
      <c r="D215" t="e">
        <v>#N/A</v>
      </c>
      <c r="E215" t="e">
        <v>#N/A</v>
      </c>
    </row>
    <row r="216" spans="1:5" x14ac:dyDescent="0.25">
      <c r="A216" s="2">
        <v>44599</v>
      </c>
      <c r="B216">
        <v>96.28</v>
      </c>
      <c r="C216">
        <v>85.1</v>
      </c>
      <c r="D216">
        <v>29.03</v>
      </c>
      <c r="E216">
        <v>13.99</v>
      </c>
    </row>
    <row r="217" spans="1:5" x14ac:dyDescent="0.25">
      <c r="A217" s="2">
        <v>44600</v>
      </c>
      <c r="B217">
        <v>96.48</v>
      </c>
      <c r="C217">
        <v>85.28</v>
      </c>
      <c r="D217">
        <v>28.88</v>
      </c>
      <c r="E217">
        <v>13.94</v>
      </c>
    </row>
    <row r="218" spans="1:5" x14ac:dyDescent="0.25">
      <c r="A218" s="2">
        <v>44601</v>
      </c>
      <c r="B218">
        <v>90.4</v>
      </c>
      <c r="C218">
        <v>80.069999999999993</v>
      </c>
      <c r="D218">
        <v>28.82</v>
      </c>
      <c r="E218">
        <v>13.94</v>
      </c>
    </row>
    <row r="219" spans="1:5" x14ac:dyDescent="0.25">
      <c r="A219" s="2">
        <v>44602</v>
      </c>
      <c r="B219">
        <v>90.41</v>
      </c>
      <c r="C219">
        <v>79.98</v>
      </c>
      <c r="D219">
        <v>28.82</v>
      </c>
      <c r="E219">
        <v>13.95</v>
      </c>
    </row>
    <row r="220" spans="1:5" x14ac:dyDescent="0.25">
      <c r="A220" s="2">
        <v>44603</v>
      </c>
      <c r="B220">
        <v>92.5</v>
      </c>
      <c r="C220">
        <v>81.459999999999994</v>
      </c>
      <c r="D220">
        <v>28.66</v>
      </c>
      <c r="E220">
        <v>13.82</v>
      </c>
    </row>
    <row r="221" spans="1:5" x14ac:dyDescent="0.25">
      <c r="A221" s="2">
        <v>44604</v>
      </c>
      <c r="B221" t="e">
        <v>#N/A</v>
      </c>
      <c r="C221" t="e">
        <v>#N/A</v>
      </c>
      <c r="D221" t="e">
        <v>#N/A</v>
      </c>
      <c r="E221" t="e">
        <v>#N/A</v>
      </c>
    </row>
    <row r="222" spans="1:5" x14ac:dyDescent="0.25">
      <c r="A222" s="2">
        <v>44605</v>
      </c>
      <c r="B222" t="e">
        <v>#N/A</v>
      </c>
      <c r="C222" t="e">
        <v>#N/A</v>
      </c>
      <c r="D222" t="e">
        <v>#N/A</v>
      </c>
      <c r="E222" t="e">
        <v>#N/A</v>
      </c>
    </row>
    <row r="223" spans="1:5" x14ac:dyDescent="0.25">
      <c r="A223" s="2">
        <v>44606</v>
      </c>
      <c r="B223">
        <v>91.329989999999995</v>
      </c>
      <c r="C223">
        <v>81.849999999999994</v>
      </c>
      <c r="D223">
        <v>28.57</v>
      </c>
      <c r="E223">
        <v>13.86</v>
      </c>
    </row>
    <row r="224" spans="1:5" x14ac:dyDescent="0.25">
      <c r="A224" s="2">
        <v>44607</v>
      </c>
      <c r="B224">
        <v>90.71</v>
      </c>
      <c r="C224">
        <v>82.5</v>
      </c>
      <c r="D224">
        <v>28.47</v>
      </c>
      <c r="E224">
        <v>13.88</v>
      </c>
    </row>
    <row r="225" spans="1:5" x14ac:dyDescent="0.25">
      <c r="A225" s="2">
        <v>44608</v>
      </c>
      <c r="B225">
        <v>89.38</v>
      </c>
      <c r="C225">
        <v>83.6</v>
      </c>
      <c r="D225">
        <v>28.37</v>
      </c>
      <c r="E225">
        <v>13.88</v>
      </c>
    </row>
    <row r="226" spans="1:5" x14ac:dyDescent="0.25">
      <c r="A226" s="2">
        <v>44609</v>
      </c>
      <c r="B226">
        <v>85.98</v>
      </c>
      <c r="C226">
        <v>82.2</v>
      </c>
      <c r="D226">
        <v>29.07</v>
      </c>
      <c r="E226">
        <v>13.94</v>
      </c>
    </row>
    <row r="227" spans="1:5" x14ac:dyDescent="0.25">
      <c r="A227" s="2">
        <v>44610</v>
      </c>
      <c r="B227">
        <v>89.05</v>
      </c>
      <c r="C227">
        <v>85.7</v>
      </c>
      <c r="D227">
        <v>28.65</v>
      </c>
      <c r="E227">
        <v>13.99</v>
      </c>
    </row>
    <row r="228" spans="1:5" x14ac:dyDescent="0.25">
      <c r="A228" s="2">
        <v>44611</v>
      </c>
      <c r="B228" t="e">
        <v>#N/A</v>
      </c>
      <c r="C228" t="e">
        <v>#N/A</v>
      </c>
      <c r="D228" t="e">
        <v>#N/A</v>
      </c>
      <c r="E228" t="e">
        <v>#N/A</v>
      </c>
    </row>
    <row r="229" spans="1:5" x14ac:dyDescent="0.25">
      <c r="A229" s="2">
        <v>44612</v>
      </c>
      <c r="B229" t="e">
        <v>#N/A</v>
      </c>
      <c r="C229" t="e">
        <v>#N/A</v>
      </c>
      <c r="D229" t="e">
        <v>#N/A</v>
      </c>
      <c r="E229" t="e">
        <v>#N/A</v>
      </c>
    </row>
    <row r="230" spans="1:5" x14ac:dyDescent="0.25">
      <c r="A230" s="2">
        <v>44613</v>
      </c>
      <c r="B230">
        <v>89.29</v>
      </c>
      <c r="C230">
        <v>85.6</v>
      </c>
      <c r="D230">
        <v>28.65</v>
      </c>
      <c r="E230">
        <v>13.99</v>
      </c>
    </row>
    <row r="231" spans="1:5" x14ac:dyDescent="0.25">
      <c r="A231" s="2">
        <v>44614</v>
      </c>
      <c r="B231">
        <v>89.39</v>
      </c>
      <c r="C231">
        <v>82.98</v>
      </c>
      <c r="D231">
        <v>28.63</v>
      </c>
      <c r="E231">
        <v>14.01</v>
      </c>
    </row>
    <row r="232" spans="1:5" x14ac:dyDescent="0.25">
      <c r="A232" s="2">
        <v>44615</v>
      </c>
      <c r="B232">
        <v>94.689989999999995</v>
      </c>
      <c r="C232">
        <v>84.72</v>
      </c>
      <c r="D232">
        <v>28.78</v>
      </c>
      <c r="E232">
        <v>13.99</v>
      </c>
    </row>
    <row r="233" spans="1:5" x14ac:dyDescent="0.25">
      <c r="A233" s="2">
        <v>44616</v>
      </c>
      <c r="B233">
        <v>86.66</v>
      </c>
      <c r="C233">
        <v>80.42</v>
      </c>
      <c r="D233">
        <v>30.48</v>
      </c>
      <c r="E233">
        <v>13.91</v>
      </c>
    </row>
    <row r="234" spans="1:5" x14ac:dyDescent="0.25">
      <c r="A234" s="2">
        <v>44617</v>
      </c>
      <c r="B234">
        <v>87.74</v>
      </c>
      <c r="C234">
        <v>82.15</v>
      </c>
      <c r="D234">
        <v>30.78</v>
      </c>
      <c r="E234">
        <v>13.99</v>
      </c>
    </row>
    <row r="235" spans="1:5" x14ac:dyDescent="0.25">
      <c r="A235" s="2">
        <v>44618</v>
      </c>
      <c r="B235" t="e">
        <v>#N/A</v>
      </c>
      <c r="C235" t="e">
        <v>#N/A</v>
      </c>
      <c r="D235" t="e">
        <v>#N/A</v>
      </c>
      <c r="E235" t="e">
        <v>#N/A</v>
      </c>
    </row>
    <row r="236" spans="1:5" x14ac:dyDescent="0.25">
      <c r="A236" s="2">
        <v>44619</v>
      </c>
      <c r="B236" t="e">
        <v>#N/A</v>
      </c>
      <c r="C236" t="e">
        <v>#N/A</v>
      </c>
      <c r="D236" t="e">
        <v>#N/A</v>
      </c>
      <c r="E236" t="e">
        <v>#N/A</v>
      </c>
    </row>
    <row r="237" spans="1:5" x14ac:dyDescent="0.25">
      <c r="A237" s="2">
        <v>44620</v>
      </c>
      <c r="B237">
        <v>81.819999999999993</v>
      </c>
      <c r="C237">
        <v>77.939989999999995</v>
      </c>
      <c r="D237">
        <v>29.57</v>
      </c>
      <c r="E237">
        <v>13.88</v>
      </c>
    </row>
    <row r="238" spans="1:5" x14ac:dyDescent="0.25">
      <c r="A238" s="2">
        <v>44621</v>
      </c>
      <c r="B238">
        <v>68.53</v>
      </c>
      <c r="C238">
        <v>69.040000000000006</v>
      </c>
      <c r="D238">
        <v>27.66</v>
      </c>
      <c r="E238">
        <v>13.65</v>
      </c>
    </row>
    <row r="239" spans="1:5" x14ac:dyDescent="0.25">
      <c r="A239" s="2">
        <v>44622</v>
      </c>
      <c r="B239">
        <v>68.260000000000005</v>
      </c>
      <c r="C239">
        <v>71.62</v>
      </c>
      <c r="D239">
        <v>27.49</v>
      </c>
      <c r="E239">
        <v>13.68</v>
      </c>
    </row>
    <row r="240" spans="1:5" x14ac:dyDescent="0.25">
      <c r="A240" s="2">
        <v>44623</v>
      </c>
      <c r="B240">
        <v>67.09</v>
      </c>
      <c r="C240">
        <v>70.650000000000006</v>
      </c>
      <c r="D240">
        <v>26.98</v>
      </c>
      <c r="E240">
        <v>13.57</v>
      </c>
    </row>
    <row r="241" spans="1:5" x14ac:dyDescent="0.25">
      <c r="A241" s="2">
        <v>44624</v>
      </c>
      <c r="B241">
        <v>64.790000000000006</v>
      </c>
      <c r="C241">
        <v>70.38</v>
      </c>
      <c r="D241">
        <v>26.56</v>
      </c>
      <c r="E241">
        <v>13.52</v>
      </c>
    </row>
    <row r="242" spans="1:5" x14ac:dyDescent="0.25">
      <c r="A242" s="2">
        <v>44625</v>
      </c>
      <c r="B242" t="e">
        <v>#N/A</v>
      </c>
      <c r="C242" t="e">
        <v>#N/A</v>
      </c>
      <c r="D242" t="e">
        <v>#N/A</v>
      </c>
      <c r="E242" t="e">
        <v>#N/A</v>
      </c>
    </row>
    <row r="243" spans="1:5" x14ac:dyDescent="0.25">
      <c r="A243" s="2">
        <v>44626</v>
      </c>
      <c r="B243" t="e">
        <v>#N/A</v>
      </c>
      <c r="C243" t="e">
        <v>#N/A</v>
      </c>
      <c r="D243" t="e">
        <v>#N/A</v>
      </c>
      <c r="E243" t="e">
        <v>#N/A</v>
      </c>
    </row>
    <row r="244" spans="1:5" x14ac:dyDescent="0.25">
      <c r="A244" s="2">
        <v>44627</v>
      </c>
      <c r="B244">
        <v>57.93</v>
      </c>
      <c r="C244">
        <v>67.72</v>
      </c>
      <c r="D244">
        <v>24.41</v>
      </c>
      <c r="E244">
        <v>13.03</v>
      </c>
    </row>
    <row r="245" spans="1:5" x14ac:dyDescent="0.25">
      <c r="A245" s="2">
        <v>44628</v>
      </c>
      <c r="B245">
        <v>68.12</v>
      </c>
      <c r="C245">
        <v>68.069999999999993</v>
      </c>
      <c r="D245">
        <v>25.12</v>
      </c>
      <c r="E245">
        <v>13.12</v>
      </c>
    </row>
    <row r="246" spans="1:5" x14ac:dyDescent="0.25">
      <c r="A246" s="2">
        <v>44629</v>
      </c>
      <c r="B246">
        <v>72.78</v>
      </c>
      <c r="C246">
        <v>66.439989999999995</v>
      </c>
      <c r="D246">
        <v>27.02</v>
      </c>
      <c r="E246">
        <v>13.56</v>
      </c>
    </row>
    <row r="247" spans="1:5" x14ac:dyDescent="0.25">
      <c r="A247" s="2">
        <v>44630</v>
      </c>
      <c r="B247">
        <v>76.03</v>
      </c>
      <c r="C247">
        <v>71.510000000000005</v>
      </c>
      <c r="D247">
        <v>27.27</v>
      </c>
      <c r="E247">
        <v>13.21</v>
      </c>
    </row>
    <row r="248" spans="1:5" x14ac:dyDescent="0.25">
      <c r="A248" s="2">
        <v>44631</v>
      </c>
      <c r="B248">
        <v>76.39</v>
      </c>
      <c r="C248">
        <v>74.099999999999994</v>
      </c>
      <c r="D248">
        <v>27.85</v>
      </c>
      <c r="E248">
        <v>13.3</v>
      </c>
    </row>
    <row r="249" spans="1:5" x14ac:dyDescent="0.25">
      <c r="A249" s="2">
        <v>44632</v>
      </c>
      <c r="B249" t="e">
        <v>#N/A</v>
      </c>
      <c r="C249" t="e">
        <v>#N/A</v>
      </c>
      <c r="D249" t="e">
        <v>#N/A</v>
      </c>
      <c r="E249" t="e">
        <v>#N/A</v>
      </c>
    </row>
    <row r="250" spans="1:5" x14ac:dyDescent="0.25">
      <c r="A250" s="2">
        <v>44633</v>
      </c>
      <c r="B250" t="e">
        <v>#N/A</v>
      </c>
      <c r="C250" t="e">
        <v>#N/A</v>
      </c>
      <c r="D250" t="e">
        <v>#N/A</v>
      </c>
      <c r="E250" t="e">
        <v>#N/A</v>
      </c>
    </row>
    <row r="251" spans="1:5" x14ac:dyDescent="0.25">
      <c r="A251" s="2">
        <v>44634</v>
      </c>
      <c r="B251">
        <v>77.89</v>
      </c>
      <c r="C251">
        <v>76.98</v>
      </c>
      <c r="D251">
        <v>27.77</v>
      </c>
      <c r="E251">
        <v>13.2</v>
      </c>
    </row>
    <row r="252" spans="1:5" x14ac:dyDescent="0.25">
      <c r="A252" s="2">
        <v>44635</v>
      </c>
      <c r="B252">
        <v>77.040000000000006</v>
      </c>
      <c r="C252">
        <v>78.430000000000007</v>
      </c>
      <c r="D252">
        <v>27.5</v>
      </c>
      <c r="E252">
        <v>13.11</v>
      </c>
    </row>
    <row r="253" spans="1:5" x14ac:dyDescent="0.25">
      <c r="A253" s="2">
        <v>44636</v>
      </c>
      <c r="B253">
        <v>77.77</v>
      </c>
      <c r="C253">
        <v>79.66</v>
      </c>
      <c r="D253">
        <v>27.94</v>
      </c>
      <c r="E253">
        <v>12.88</v>
      </c>
    </row>
    <row r="254" spans="1:5" x14ac:dyDescent="0.25">
      <c r="A254" s="2">
        <v>44637</v>
      </c>
      <c r="B254">
        <v>79.53</v>
      </c>
      <c r="C254">
        <v>80.489999999999995</v>
      </c>
      <c r="D254">
        <v>27.98</v>
      </c>
      <c r="E254">
        <v>12.91</v>
      </c>
    </row>
    <row r="255" spans="1:5" x14ac:dyDescent="0.25">
      <c r="A255" s="2">
        <v>44638</v>
      </c>
      <c r="B255">
        <v>78.52</v>
      </c>
      <c r="C255">
        <v>78.41</v>
      </c>
      <c r="D255">
        <v>28.01</v>
      </c>
      <c r="E255">
        <v>12.77</v>
      </c>
    </row>
    <row r="256" spans="1:5" x14ac:dyDescent="0.25">
      <c r="A256" s="2">
        <v>44639</v>
      </c>
      <c r="B256" t="e">
        <v>#N/A</v>
      </c>
      <c r="C256" t="e">
        <v>#N/A</v>
      </c>
      <c r="D256" t="e">
        <v>#N/A</v>
      </c>
      <c r="E256" t="e">
        <v>#N/A</v>
      </c>
    </row>
    <row r="257" spans="1:5" x14ac:dyDescent="0.25">
      <c r="A257" s="2">
        <v>44640</v>
      </c>
      <c r="B257" t="e">
        <v>#N/A</v>
      </c>
      <c r="C257" t="e">
        <v>#N/A</v>
      </c>
      <c r="D257" t="e">
        <v>#N/A</v>
      </c>
      <c r="E257" t="e">
        <v>#N/A</v>
      </c>
    </row>
    <row r="258" spans="1:5" x14ac:dyDescent="0.25">
      <c r="A258" s="2">
        <v>44641</v>
      </c>
      <c r="B258">
        <v>78.009990000000002</v>
      </c>
      <c r="C258">
        <v>75.83</v>
      </c>
      <c r="D258">
        <v>27.49</v>
      </c>
      <c r="E258">
        <v>12.28</v>
      </c>
    </row>
    <row r="259" spans="1:5" x14ac:dyDescent="0.25">
      <c r="A259" s="2">
        <v>44642</v>
      </c>
      <c r="B259">
        <v>80.290000000000006</v>
      </c>
      <c r="C259">
        <v>73.11</v>
      </c>
      <c r="D259">
        <v>27.59</v>
      </c>
      <c r="E259">
        <v>12.62</v>
      </c>
    </row>
    <row r="260" spans="1:5" x14ac:dyDescent="0.25">
      <c r="A260" s="2">
        <v>44643</v>
      </c>
      <c r="B260">
        <v>76.25</v>
      </c>
      <c r="C260">
        <v>73.48</v>
      </c>
      <c r="D260">
        <v>27.92</v>
      </c>
      <c r="E260">
        <v>12.78</v>
      </c>
    </row>
    <row r="261" spans="1:5" x14ac:dyDescent="0.25">
      <c r="A261" s="2">
        <v>44644</v>
      </c>
      <c r="B261">
        <v>77.939989999999995</v>
      </c>
      <c r="C261">
        <v>75.05</v>
      </c>
      <c r="D261">
        <v>28.19</v>
      </c>
      <c r="E261">
        <v>12.91</v>
      </c>
    </row>
    <row r="262" spans="1:5" x14ac:dyDescent="0.25">
      <c r="A262" s="2">
        <v>44645</v>
      </c>
      <c r="B262">
        <v>78.31</v>
      </c>
      <c r="C262">
        <v>74.56</v>
      </c>
      <c r="D262">
        <v>28.71</v>
      </c>
      <c r="E262">
        <v>12.9</v>
      </c>
    </row>
    <row r="263" spans="1:5" x14ac:dyDescent="0.25">
      <c r="A263" s="2">
        <v>44646</v>
      </c>
      <c r="B263" t="e">
        <v>#N/A</v>
      </c>
      <c r="C263" t="e">
        <v>#N/A</v>
      </c>
      <c r="D263" t="e">
        <v>#N/A</v>
      </c>
      <c r="E263" t="e">
        <v>#N/A</v>
      </c>
    </row>
    <row r="264" spans="1:5" x14ac:dyDescent="0.25">
      <c r="A264" s="2">
        <v>44647</v>
      </c>
      <c r="B264" t="e">
        <v>#N/A</v>
      </c>
      <c r="C264" t="e">
        <v>#N/A</v>
      </c>
      <c r="D264" t="e">
        <v>#N/A</v>
      </c>
      <c r="E264" t="e">
        <v>#N/A</v>
      </c>
    </row>
    <row r="265" spans="1:5" x14ac:dyDescent="0.25">
      <c r="A265" s="2">
        <v>44648</v>
      </c>
      <c r="B265">
        <v>80.540000000000006</v>
      </c>
      <c r="C265">
        <v>76.3</v>
      </c>
      <c r="D265">
        <v>29.99</v>
      </c>
      <c r="E265">
        <v>13</v>
      </c>
    </row>
    <row r="266" spans="1:5" x14ac:dyDescent="0.25">
      <c r="A266" s="2">
        <v>44649</v>
      </c>
      <c r="B266">
        <v>81.540000000000006</v>
      </c>
      <c r="C266">
        <v>80.290000000000006</v>
      </c>
      <c r="D266">
        <v>31.34</v>
      </c>
      <c r="E266">
        <v>13.12</v>
      </c>
    </row>
    <row r="267" spans="1:5" x14ac:dyDescent="0.25">
      <c r="A267" s="2">
        <v>44650</v>
      </c>
      <c r="B267">
        <v>78.12</v>
      </c>
      <c r="C267">
        <v>76.78</v>
      </c>
      <c r="D267">
        <v>31.2</v>
      </c>
      <c r="E267">
        <v>13.07</v>
      </c>
    </row>
    <row r="268" spans="1:5" x14ac:dyDescent="0.25">
      <c r="A268" s="2">
        <v>44651</v>
      </c>
      <c r="B268">
        <v>76.319999999999993</v>
      </c>
      <c r="C268">
        <v>75.77</v>
      </c>
      <c r="D268">
        <v>30.91</v>
      </c>
      <c r="E268">
        <v>12.97</v>
      </c>
    </row>
    <row r="269" spans="1:5" x14ac:dyDescent="0.25">
      <c r="A269" s="2">
        <v>44652</v>
      </c>
      <c r="B269">
        <v>78.349999999999994</v>
      </c>
      <c r="C269">
        <v>75.33</v>
      </c>
      <c r="D269">
        <v>31.55</v>
      </c>
      <c r="E269">
        <v>12.92</v>
      </c>
    </row>
    <row r="270" spans="1:5" x14ac:dyDescent="0.25">
      <c r="A270" s="2">
        <v>44653</v>
      </c>
      <c r="B270" t="e">
        <v>#N/A</v>
      </c>
      <c r="C270" t="e">
        <v>#N/A</v>
      </c>
      <c r="D270" t="e">
        <v>#N/A</v>
      </c>
      <c r="E270" t="e">
        <v>#N/A</v>
      </c>
    </row>
    <row r="271" spans="1:5" x14ac:dyDescent="0.25">
      <c r="A271" s="2">
        <v>44654</v>
      </c>
      <c r="B271" t="e">
        <v>#N/A</v>
      </c>
      <c r="C271" t="e">
        <v>#N/A</v>
      </c>
      <c r="D271" t="e">
        <v>#N/A</v>
      </c>
      <c r="E271" t="e">
        <v>#N/A</v>
      </c>
    </row>
    <row r="272" spans="1:5" x14ac:dyDescent="0.25">
      <c r="A272" s="2">
        <v>44655</v>
      </c>
      <c r="B272">
        <v>78.34</v>
      </c>
      <c r="C272">
        <v>74.25</v>
      </c>
      <c r="D272">
        <v>31.87</v>
      </c>
      <c r="E272">
        <v>13.27</v>
      </c>
    </row>
    <row r="273" spans="1:5" x14ac:dyDescent="0.25">
      <c r="A273" s="2">
        <v>44656</v>
      </c>
      <c r="B273">
        <v>77.89</v>
      </c>
      <c r="C273">
        <v>72.89</v>
      </c>
      <c r="D273">
        <v>31.75</v>
      </c>
      <c r="E273">
        <v>13.37</v>
      </c>
    </row>
    <row r="274" spans="1:5" x14ac:dyDescent="0.25">
      <c r="A274" s="2">
        <v>44657</v>
      </c>
      <c r="B274">
        <v>77.02</v>
      </c>
      <c r="C274">
        <v>72.66</v>
      </c>
      <c r="D274">
        <v>31.69</v>
      </c>
      <c r="E274">
        <v>13.12</v>
      </c>
    </row>
    <row r="275" spans="1:5" x14ac:dyDescent="0.25">
      <c r="A275" s="2">
        <v>44658</v>
      </c>
      <c r="B275">
        <v>79.78</v>
      </c>
      <c r="C275">
        <v>76.28</v>
      </c>
      <c r="D275">
        <v>31.81</v>
      </c>
      <c r="E275">
        <v>13.76</v>
      </c>
    </row>
    <row r="276" spans="1:5" x14ac:dyDescent="0.25">
      <c r="A276" s="2">
        <v>44659</v>
      </c>
      <c r="B276">
        <v>79.930000000000007</v>
      </c>
      <c r="C276">
        <v>77.75</v>
      </c>
      <c r="D276">
        <v>32.03</v>
      </c>
      <c r="E276">
        <v>13.49</v>
      </c>
    </row>
    <row r="277" spans="1:5" x14ac:dyDescent="0.25">
      <c r="A277" s="2">
        <v>44660</v>
      </c>
      <c r="B277" t="e">
        <v>#N/A</v>
      </c>
      <c r="C277" t="e">
        <v>#N/A</v>
      </c>
      <c r="D277" t="e">
        <v>#N/A</v>
      </c>
      <c r="E277" t="e">
        <v>#N/A</v>
      </c>
    </row>
    <row r="278" spans="1:5" x14ac:dyDescent="0.25">
      <c r="A278" s="2">
        <v>44661</v>
      </c>
      <c r="B278" t="e">
        <v>#N/A</v>
      </c>
      <c r="C278" t="e">
        <v>#N/A</v>
      </c>
      <c r="D278" t="e">
        <v>#N/A</v>
      </c>
      <c r="E278" t="e">
        <v>#N/A</v>
      </c>
    </row>
    <row r="279" spans="1:5" x14ac:dyDescent="0.25">
      <c r="A279" s="2">
        <v>44662</v>
      </c>
      <c r="B279">
        <v>77.790000000000006</v>
      </c>
      <c r="C279">
        <v>77.22</v>
      </c>
      <c r="D279">
        <v>31.8</v>
      </c>
      <c r="E279">
        <v>13.5</v>
      </c>
    </row>
    <row r="280" spans="1:5" x14ac:dyDescent="0.25">
      <c r="A280" s="2">
        <v>44663</v>
      </c>
      <c r="B280">
        <v>78.84</v>
      </c>
      <c r="C280">
        <v>77.45</v>
      </c>
      <c r="D280">
        <v>31.76</v>
      </c>
      <c r="E280">
        <v>13.65</v>
      </c>
    </row>
    <row r="281" spans="1:5" x14ac:dyDescent="0.25">
      <c r="A281" s="2">
        <v>44664</v>
      </c>
      <c r="B281">
        <v>77.259990000000002</v>
      </c>
      <c r="C281">
        <v>76.81</v>
      </c>
      <c r="D281">
        <v>31.84</v>
      </c>
      <c r="E281">
        <v>13.87</v>
      </c>
    </row>
    <row r="282" spans="1:5" x14ac:dyDescent="0.25">
      <c r="A282" s="2">
        <v>44665</v>
      </c>
      <c r="B282">
        <v>79.78</v>
      </c>
      <c r="C282">
        <v>77.900000000000006</v>
      </c>
      <c r="D282">
        <v>31.87</v>
      </c>
      <c r="E282">
        <v>13.96</v>
      </c>
    </row>
    <row r="283" spans="1:5" x14ac:dyDescent="0.25">
      <c r="A283" s="2">
        <v>44666</v>
      </c>
      <c r="B283" t="e">
        <v>#N/A</v>
      </c>
      <c r="C283" t="e">
        <v>#N/A</v>
      </c>
      <c r="D283" t="e">
        <v>#N/A</v>
      </c>
      <c r="E283" t="e">
        <v>#N/A</v>
      </c>
    </row>
    <row r="284" spans="1:5" x14ac:dyDescent="0.25">
      <c r="A284" s="2">
        <v>44667</v>
      </c>
      <c r="B284" t="e">
        <v>#N/A</v>
      </c>
      <c r="C284" t="e">
        <v>#N/A</v>
      </c>
      <c r="D284" t="e">
        <v>#N/A</v>
      </c>
      <c r="E284" t="e">
        <v>#N/A</v>
      </c>
    </row>
    <row r="285" spans="1:5" x14ac:dyDescent="0.25">
      <c r="A285" s="2">
        <v>44668</v>
      </c>
      <c r="B285" t="e">
        <v>#N/A</v>
      </c>
      <c r="C285" t="e">
        <v>#N/A</v>
      </c>
      <c r="D285" t="e">
        <v>#N/A</v>
      </c>
      <c r="E285" t="e">
        <v>#N/A</v>
      </c>
    </row>
    <row r="286" spans="1:5" x14ac:dyDescent="0.25">
      <c r="A286" s="2">
        <v>44669</v>
      </c>
      <c r="B286">
        <v>79.78</v>
      </c>
      <c r="C286" t="e">
        <v>#N/A</v>
      </c>
      <c r="D286">
        <v>31.67</v>
      </c>
      <c r="E286">
        <v>14.11</v>
      </c>
    </row>
    <row r="287" spans="1:5" x14ac:dyDescent="0.25">
      <c r="A287" s="2">
        <v>44670</v>
      </c>
      <c r="B287">
        <v>79.98</v>
      </c>
      <c r="C287">
        <v>74.78</v>
      </c>
      <c r="D287">
        <v>31.67</v>
      </c>
      <c r="E287">
        <v>14.06</v>
      </c>
    </row>
    <row r="288" spans="1:5" x14ac:dyDescent="0.25">
      <c r="A288" s="2">
        <v>44671</v>
      </c>
      <c r="B288">
        <v>87.6</v>
      </c>
      <c r="C288">
        <v>79.599999999999994</v>
      </c>
      <c r="D288">
        <v>31.57</v>
      </c>
      <c r="E288">
        <v>14.09</v>
      </c>
    </row>
    <row r="289" spans="1:5" x14ac:dyDescent="0.25">
      <c r="A289" s="2">
        <v>44672</v>
      </c>
      <c r="B289">
        <v>86.189989999999995</v>
      </c>
      <c r="C289">
        <v>79.91</v>
      </c>
      <c r="D289">
        <v>31.54</v>
      </c>
      <c r="E289">
        <v>14.03</v>
      </c>
    </row>
    <row r="290" spans="1:5" x14ac:dyDescent="0.25">
      <c r="A290" s="2">
        <v>44673</v>
      </c>
      <c r="B290">
        <v>88.68</v>
      </c>
      <c r="C290">
        <v>82.55</v>
      </c>
      <c r="D290">
        <v>31.38</v>
      </c>
      <c r="E290">
        <v>14.01</v>
      </c>
    </row>
    <row r="291" spans="1:5" x14ac:dyDescent="0.25">
      <c r="A291" s="2">
        <v>44674</v>
      </c>
      <c r="B291" t="e">
        <v>#N/A</v>
      </c>
      <c r="C291" t="e">
        <v>#N/A</v>
      </c>
      <c r="D291" t="e">
        <v>#N/A</v>
      </c>
      <c r="E291" t="e">
        <v>#N/A</v>
      </c>
    </row>
    <row r="292" spans="1:5" x14ac:dyDescent="0.25">
      <c r="A292" s="2">
        <v>44675</v>
      </c>
      <c r="B292" t="e">
        <v>#N/A</v>
      </c>
      <c r="C292" t="e">
        <v>#N/A</v>
      </c>
      <c r="D292" t="e">
        <v>#N/A</v>
      </c>
      <c r="E292" t="e">
        <v>#N/A</v>
      </c>
    </row>
    <row r="293" spans="1:5" x14ac:dyDescent="0.25">
      <c r="A293" s="2">
        <v>44676</v>
      </c>
      <c r="B293">
        <v>83.13</v>
      </c>
      <c r="C293">
        <v>80.91</v>
      </c>
      <c r="D293">
        <v>30.73</v>
      </c>
      <c r="E293">
        <v>13.92</v>
      </c>
    </row>
    <row r="294" spans="1:5" x14ac:dyDescent="0.25">
      <c r="A294" s="2">
        <v>44677</v>
      </c>
      <c r="B294">
        <v>82.35</v>
      </c>
      <c r="C294">
        <v>81.63</v>
      </c>
      <c r="D294">
        <v>30.61</v>
      </c>
      <c r="E294">
        <v>13.83</v>
      </c>
    </row>
    <row r="295" spans="1:5" x14ac:dyDescent="0.25">
      <c r="A295" s="2">
        <v>44678</v>
      </c>
      <c r="B295">
        <v>80.66</v>
      </c>
      <c r="C295">
        <v>80.33</v>
      </c>
      <c r="D295">
        <v>30.64</v>
      </c>
      <c r="E295">
        <v>13.86</v>
      </c>
    </row>
    <row r="296" spans="1:5" x14ac:dyDescent="0.25">
      <c r="A296" s="2">
        <v>44679</v>
      </c>
      <c r="B296">
        <v>82.31</v>
      </c>
      <c r="C296">
        <v>81.150000000000006</v>
      </c>
      <c r="D296">
        <v>30.62</v>
      </c>
      <c r="E296">
        <v>13.9</v>
      </c>
    </row>
    <row r="297" spans="1:5" x14ac:dyDescent="0.25">
      <c r="A297" s="2">
        <v>44680</v>
      </c>
      <c r="B297">
        <v>84.04</v>
      </c>
      <c r="C297">
        <v>80.75</v>
      </c>
      <c r="D297">
        <v>30.44</v>
      </c>
      <c r="E297">
        <v>13.87</v>
      </c>
    </row>
    <row r="298" spans="1:5" x14ac:dyDescent="0.25">
      <c r="A298" s="2">
        <v>44681</v>
      </c>
      <c r="B298" t="e">
        <v>#N/A</v>
      </c>
      <c r="C298" t="e">
        <v>#N/A</v>
      </c>
      <c r="D298" t="e">
        <v>#N/A</v>
      </c>
      <c r="E298" t="e">
        <v>#N/A</v>
      </c>
    </row>
    <row r="299" spans="1:5" x14ac:dyDescent="0.25">
      <c r="A299" s="2">
        <v>44682</v>
      </c>
      <c r="B299" t="e">
        <v>#N/A</v>
      </c>
      <c r="C299" t="e">
        <v>#N/A</v>
      </c>
      <c r="D299" t="e">
        <v>#N/A</v>
      </c>
      <c r="E299" t="e">
        <v>#N/A</v>
      </c>
    </row>
    <row r="300" spans="1:5" x14ac:dyDescent="0.25">
      <c r="A300" s="2">
        <v>44683</v>
      </c>
      <c r="B300">
        <v>82.65</v>
      </c>
      <c r="C300" t="e">
        <v>#N/A</v>
      </c>
      <c r="D300">
        <v>30.23</v>
      </c>
      <c r="E300">
        <v>13.89</v>
      </c>
    </row>
    <row r="301" spans="1:5" x14ac:dyDescent="0.25">
      <c r="A301" s="2">
        <v>44684</v>
      </c>
      <c r="B301">
        <v>87.78</v>
      </c>
      <c r="C301">
        <v>82.88</v>
      </c>
      <c r="D301">
        <v>30.64</v>
      </c>
      <c r="E301">
        <v>13.96</v>
      </c>
    </row>
    <row r="302" spans="1:5" x14ac:dyDescent="0.25">
      <c r="A302" s="2">
        <v>44685</v>
      </c>
      <c r="B302">
        <v>87.9</v>
      </c>
      <c r="C302">
        <v>82.64</v>
      </c>
      <c r="D302">
        <v>30.87</v>
      </c>
      <c r="E302">
        <v>13.9</v>
      </c>
    </row>
    <row r="303" spans="1:5" x14ac:dyDescent="0.25">
      <c r="A303" s="2">
        <v>44686</v>
      </c>
      <c r="B303">
        <v>88.53</v>
      </c>
      <c r="C303">
        <v>84.65</v>
      </c>
      <c r="D303">
        <v>30.33</v>
      </c>
      <c r="E303">
        <v>13.88</v>
      </c>
    </row>
    <row r="304" spans="1:5" x14ac:dyDescent="0.25">
      <c r="A304" s="2">
        <v>44687</v>
      </c>
      <c r="B304">
        <v>91.14</v>
      </c>
      <c r="C304">
        <v>88.8</v>
      </c>
      <c r="D304">
        <v>30.34</v>
      </c>
      <c r="E304">
        <v>13.74</v>
      </c>
    </row>
    <row r="305" spans="1:5" x14ac:dyDescent="0.25">
      <c r="A305" s="2">
        <v>44688</v>
      </c>
      <c r="B305" t="e">
        <v>#N/A</v>
      </c>
      <c r="C305" t="e">
        <v>#N/A</v>
      </c>
      <c r="D305" t="e">
        <v>#N/A</v>
      </c>
      <c r="E305" t="e">
        <v>#N/A</v>
      </c>
    </row>
    <row r="306" spans="1:5" x14ac:dyDescent="0.25">
      <c r="A306" s="2">
        <v>44689</v>
      </c>
      <c r="B306" t="e">
        <v>#N/A</v>
      </c>
      <c r="C306" t="e">
        <v>#N/A</v>
      </c>
      <c r="D306" t="e">
        <v>#N/A</v>
      </c>
      <c r="E306" t="e">
        <v>#N/A</v>
      </c>
    </row>
    <row r="307" spans="1:5" x14ac:dyDescent="0.25">
      <c r="A307" s="2">
        <v>44690</v>
      </c>
      <c r="B307">
        <v>86.62</v>
      </c>
      <c r="C307">
        <v>87.25</v>
      </c>
      <c r="D307">
        <v>30.13</v>
      </c>
      <c r="E307">
        <v>13.69</v>
      </c>
    </row>
    <row r="308" spans="1:5" x14ac:dyDescent="0.25">
      <c r="A308" s="2">
        <v>44691</v>
      </c>
      <c r="B308">
        <v>86.93</v>
      </c>
      <c r="C308">
        <v>87.37</v>
      </c>
      <c r="D308">
        <v>30.59</v>
      </c>
      <c r="E308">
        <v>13.76</v>
      </c>
    </row>
    <row r="309" spans="1:5" x14ac:dyDescent="0.25">
      <c r="A309" s="2">
        <v>44692</v>
      </c>
      <c r="B309">
        <v>88.45</v>
      </c>
      <c r="C309">
        <v>88.97</v>
      </c>
      <c r="D309">
        <v>30.33</v>
      </c>
      <c r="E309">
        <v>13.57</v>
      </c>
    </row>
    <row r="310" spans="1:5" x14ac:dyDescent="0.25">
      <c r="A310" s="2">
        <v>44693</v>
      </c>
      <c r="B310">
        <v>87.87</v>
      </c>
      <c r="C310">
        <v>85.83</v>
      </c>
      <c r="D310">
        <v>29.93</v>
      </c>
      <c r="E310">
        <v>13.67</v>
      </c>
    </row>
    <row r="311" spans="1:5" x14ac:dyDescent="0.25">
      <c r="A311" s="2">
        <v>44694</v>
      </c>
      <c r="B311">
        <v>88.09</v>
      </c>
      <c r="C311">
        <v>84.1</v>
      </c>
      <c r="D311">
        <v>30.17</v>
      </c>
      <c r="E311">
        <v>13.7</v>
      </c>
    </row>
    <row r="312" spans="1:5" x14ac:dyDescent="0.25">
      <c r="A312" s="2">
        <v>44695</v>
      </c>
      <c r="B312" t="e">
        <v>#N/A</v>
      </c>
      <c r="C312" t="e">
        <v>#N/A</v>
      </c>
      <c r="D312" t="e">
        <v>#N/A</v>
      </c>
      <c r="E312" t="e">
        <v>#N/A</v>
      </c>
    </row>
    <row r="313" spans="1:5" x14ac:dyDescent="0.25">
      <c r="A313" s="2">
        <v>44696</v>
      </c>
      <c r="B313" t="e">
        <v>#N/A</v>
      </c>
      <c r="C313" t="e">
        <v>#N/A</v>
      </c>
      <c r="D313" t="e">
        <v>#N/A</v>
      </c>
      <c r="E313" t="e">
        <v>#N/A</v>
      </c>
    </row>
    <row r="314" spans="1:5" x14ac:dyDescent="0.25">
      <c r="A314" s="2">
        <v>44697</v>
      </c>
      <c r="B314">
        <v>89.18</v>
      </c>
      <c r="C314">
        <v>84.72</v>
      </c>
      <c r="D314">
        <v>30.39</v>
      </c>
      <c r="E314">
        <v>13.7</v>
      </c>
    </row>
    <row r="315" spans="1:5" x14ac:dyDescent="0.25">
      <c r="A315" s="2">
        <v>44698</v>
      </c>
      <c r="B315">
        <v>91.329989999999995</v>
      </c>
      <c r="C315">
        <v>85.5</v>
      </c>
      <c r="D315">
        <v>30.87</v>
      </c>
      <c r="E315">
        <v>13.72</v>
      </c>
    </row>
    <row r="316" spans="1:5" x14ac:dyDescent="0.25">
      <c r="A316" s="2">
        <v>44699</v>
      </c>
      <c r="B316">
        <v>84.27</v>
      </c>
      <c r="C316">
        <v>83.07</v>
      </c>
      <c r="D316">
        <v>30.9</v>
      </c>
      <c r="E316">
        <v>13.69</v>
      </c>
    </row>
    <row r="317" spans="1:5" x14ac:dyDescent="0.25">
      <c r="A317" s="2">
        <v>44700</v>
      </c>
      <c r="B317">
        <v>82.82</v>
      </c>
      <c r="C317">
        <v>83.45</v>
      </c>
      <c r="D317">
        <v>30.74</v>
      </c>
      <c r="E317">
        <v>13.72</v>
      </c>
    </row>
    <row r="318" spans="1:5" x14ac:dyDescent="0.25">
      <c r="A318" s="2">
        <v>44701</v>
      </c>
      <c r="B318">
        <v>80.05</v>
      </c>
      <c r="C318">
        <v>82.37</v>
      </c>
      <c r="D318">
        <v>30.81</v>
      </c>
      <c r="E318">
        <v>13.67</v>
      </c>
    </row>
    <row r="319" spans="1:5" x14ac:dyDescent="0.25">
      <c r="A319" s="2">
        <v>44702</v>
      </c>
      <c r="B319" t="e">
        <v>#N/A</v>
      </c>
      <c r="C319" t="e">
        <v>#N/A</v>
      </c>
      <c r="D319" t="e">
        <v>#N/A</v>
      </c>
      <c r="E319" t="e">
        <v>#N/A</v>
      </c>
    </row>
    <row r="320" spans="1:5" x14ac:dyDescent="0.25">
      <c r="A320" s="2">
        <v>44703</v>
      </c>
      <c r="B320" t="e">
        <v>#N/A</v>
      </c>
      <c r="C320" t="e">
        <v>#N/A</v>
      </c>
      <c r="D320" t="e">
        <v>#N/A</v>
      </c>
      <c r="E320" t="e">
        <v>#N/A</v>
      </c>
    </row>
    <row r="321" spans="1:5" x14ac:dyDescent="0.25">
      <c r="A321" s="2">
        <v>44704</v>
      </c>
      <c r="B321">
        <v>77.81</v>
      </c>
      <c r="C321">
        <v>80.099999999999994</v>
      </c>
      <c r="D321">
        <v>31.14</v>
      </c>
      <c r="E321">
        <v>13.63</v>
      </c>
    </row>
    <row r="322" spans="1:5" x14ac:dyDescent="0.25">
      <c r="A322" s="2">
        <v>44705</v>
      </c>
      <c r="B322">
        <v>80.98</v>
      </c>
      <c r="C322">
        <v>80.400000000000006</v>
      </c>
      <c r="D322">
        <v>31.34</v>
      </c>
      <c r="E322">
        <v>13.65</v>
      </c>
    </row>
    <row r="323" spans="1:5" x14ac:dyDescent="0.25">
      <c r="A323" s="2">
        <v>44706</v>
      </c>
      <c r="B323">
        <v>81.040000000000006</v>
      </c>
      <c r="C323">
        <v>80.31</v>
      </c>
      <c r="D323">
        <v>31.66</v>
      </c>
      <c r="E323">
        <v>13.63</v>
      </c>
    </row>
    <row r="324" spans="1:5" x14ac:dyDescent="0.25">
      <c r="A324" s="2">
        <v>44707</v>
      </c>
      <c r="B324">
        <v>84.4</v>
      </c>
      <c r="C324">
        <v>82.47</v>
      </c>
      <c r="D324">
        <v>31.75</v>
      </c>
      <c r="E324">
        <v>13.64</v>
      </c>
    </row>
    <row r="325" spans="1:5" x14ac:dyDescent="0.25">
      <c r="A325" s="2">
        <v>44708</v>
      </c>
      <c r="B325">
        <v>83.84</v>
      </c>
      <c r="C325">
        <v>82.189989999999995</v>
      </c>
      <c r="D325">
        <v>32.43</v>
      </c>
      <c r="E325">
        <v>13.73</v>
      </c>
    </row>
    <row r="326" spans="1:5" x14ac:dyDescent="0.25">
      <c r="A326" s="2">
        <v>44709</v>
      </c>
      <c r="B326" t="e">
        <v>#N/A</v>
      </c>
      <c r="C326" t="e">
        <v>#N/A</v>
      </c>
      <c r="D326" t="e">
        <v>#N/A</v>
      </c>
      <c r="E326" t="e">
        <v>#N/A</v>
      </c>
    </row>
    <row r="327" spans="1:5" x14ac:dyDescent="0.25">
      <c r="A327" s="2">
        <v>44710</v>
      </c>
      <c r="B327" t="e">
        <v>#N/A</v>
      </c>
      <c r="C327" t="e">
        <v>#N/A</v>
      </c>
      <c r="D327" t="e">
        <v>#N/A</v>
      </c>
      <c r="E327" t="e">
        <v>#N/A</v>
      </c>
    </row>
    <row r="328" spans="1:5" x14ac:dyDescent="0.25">
      <c r="A328" s="2">
        <v>44711</v>
      </c>
      <c r="B328">
        <v>83.61</v>
      </c>
      <c r="C328">
        <v>81.17</v>
      </c>
      <c r="D328">
        <v>32.43</v>
      </c>
      <c r="E328">
        <v>13.73</v>
      </c>
    </row>
    <row r="329" spans="1:5" x14ac:dyDescent="0.25">
      <c r="A329" s="2">
        <v>44712</v>
      </c>
      <c r="B329">
        <v>83.66</v>
      </c>
      <c r="C329">
        <v>82.59</v>
      </c>
      <c r="D329">
        <v>32.659999999999997</v>
      </c>
      <c r="E329">
        <v>13.71</v>
      </c>
    </row>
    <row r="330" spans="1:5" x14ac:dyDescent="0.25">
      <c r="A330" s="2">
        <v>44713</v>
      </c>
      <c r="B330">
        <v>85.72</v>
      </c>
      <c r="C330">
        <v>82.66</v>
      </c>
      <c r="D330">
        <v>33.200000000000003</v>
      </c>
      <c r="E330">
        <v>13.8</v>
      </c>
    </row>
    <row r="331" spans="1:5" x14ac:dyDescent="0.25">
      <c r="A331" s="2">
        <v>44714</v>
      </c>
      <c r="B331">
        <v>85.98</v>
      </c>
      <c r="C331" t="e">
        <v>#N/A</v>
      </c>
      <c r="D331">
        <v>32.840000000000003</v>
      </c>
      <c r="E331">
        <v>13.85</v>
      </c>
    </row>
    <row r="332" spans="1:5" x14ac:dyDescent="0.25">
      <c r="A332" s="2">
        <v>44715</v>
      </c>
      <c r="B332">
        <v>86.5</v>
      </c>
      <c r="C332" t="e">
        <v>#N/A</v>
      </c>
      <c r="D332">
        <v>32.729999999999997</v>
      </c>
      <c r="E332">
        <v>13.95</v>
      </c>
    </row>
    <row r="333" spans="1:5" x14ac:dyDescent="0.25">
      <c r="A333" s="2">
        <v>44716</v>
      </c>
      <c r="B333" t="e">
        <v>#N/A</v>
      </c>
      <c r="C333" t="e">
        <v>#N/A</v>
      </c>
      <c r="D333" t="e">
        <v>#N/A</v>
      </c>
      <c r="E333" t="e">
        <v>#N/A</v>
      </c>
    </row>
    <row r="334" spans="1:5" x14ac:dyDescent="0.25">
      <c r="A334" s="2">
        <v>44717</v>
      </c>
      <c r="B334" t="e">
        <v>#N/A</v>
      </c>
      <c r="C334" t="e">
        <v>#N/A</v>
      </c>
      <c r="D334" t="e">
        <v>#N/A</v>
      </c>
      <c r="E334" t="e">
        <v>#N/A</v>
      </c>
    </row>
    <row r="335" spans="1:5" x14ac:dyDescent="0.25">
      <c r="A335" s="2">
        <v>44718</v>
      </c>
      <c r="B335">
        <v>81.08</v>
      </c>
      <c r="C335">
        <v>81.8</v>
      </c>
      <c r="D335">
        <v>32.299999999999997</v>
      </c>
      <c r="E335">
        <v>13.95</v>
      </c>
    </row>
    <row r="336" spans="1:5" x14ac:dyDescent="0.25">
      <c r="A336" s="2">
        <v>44719</v>
      </c>
      <c r="B336">
        <v>80.98</v>
      </c>
      <c r="C336">
        <v>82.56</v>
      </c>
      <c r="D336">
        <v>32.26</v>
      </c>
      <c r="E336">
        <v>13.93</v>
      </c>
    </row>
    <row r="337" spans="1:5" x14ac:dyDescent="0.25">
      <c r="A337" s="2">
        <v>44720</v>
      </c>
      <c r="B337">
        <v>79.489999999999995</v>
      </c>
      <c r="C337">
        <v>81.78</v>
      </c>
      <c r="D337">
        <v>32.93</v>
      </c>
      <c r="E337">
        <v>13.82</v>
      </c>
    </row>
    <row r="338" spans="1:5" x14ac:dyDescent="0.25">
      <c r="A338" s="2">
        <v>44721</v>
      </c>
      <c r="B338">
        <v>80.680000000000007</v>
      </c>
      <c r="C338">
        <v>82.24</v>
      </c>
      <c r="D338">
        <v>32.869999999999997</v>
      </c>
      <c r="E338">
        <v>13.83</v>
      </c>
    </row>
    <row r="339" spans="1:5" x14ac:dyDescent="0.25">
      <c r="A339" s="2">
        <v>44722</v>
      </c>
      <c r="B339">
        <v>81.53</v>
      </c>
      <c r="C339">
        <v>81.75</v>
      </c>
      <c r="D339">
        <v>32.82</v>
      </c>
      <c r="E339">
        <v>13.84</v>
      </c>
    </row>
    <row r="340" spans="1:5" x14ac:dyDescent="0.25">
      <c r="A340" s="2">
        <v>44723</v>
      </c>
      <c r="B340" t="e">
        <v>#N/A</v>
      </c>
      <c r="C340" t="e">
        <v>#N/A</v>
      </c>
      <c r="D340" t="e">
        <v>#N/A</v>
      </c>
      <c r="E340" t="e">
        <v>#N/A</v>
      </c>
    </row>
    <row r="341" spans="1:5" x14ac:dyDescent="0.25">
      <c r="A341" s="2">
        <v>44724</v>
      </c>
      <c r="B341" t="e">
        <v>#N/A</v>
      </c>
      <c r="C341" t="e">
        <v>#N/A</v>
      </c>
      <c r="D341" t="e">
        <v>#N/A</v>
      </c>
      <c r="E341" t="e">
        <v>#N/A</v>
      </c>
    </row>
    <row r="342" spans="1:5" x14ac:dyDescent="0.25">
      <c r="A342" s="2">
        <v>44725</v>
      </c>
      <c r="B342">
        <v>81.2</v>
      </c>
      <c r="C342">
        <v>81.2</v>
      </c>
      <c r="D342">
        <v>32.130000000000003</v>
      </c>
      <c r="E342">
        <v>13.78</v>
      </c>
    </row>
    <row r="343" spans="1:5" x14ac:dyDescent="0.25">
      <c r="A343" s="2">
        <v>44726</v>
      </c>
      <c r="B343">
        <v>83.78</v>
      </c>
      <c r="C343">
        <v>82.11</v>
      </c>
      <c r="D343">
        <v>31.38</v>
      </c>
      <c r="E343">
        <v>13.84</v>
      </c>
    </row>
    <row r="344" spans="1:5" x14ac:dyDescent="0.25">
      <c r="A344" s="2">
        <v>44727</v>
      </c>
      <c r="B344">
        <v>85.83</v>
      </c>
      <c r="C344">
        <v>82.37</v>
      </c>
      <c r="D344">
        <v>31.51</v>
      </c>
      <c r="E344">
        <v>13.85</v>
      </c>
    </row>
    <row r="345" spans="1:5" x14ac:dyDescent="0.25">
      <c r="A345" s="2">
        <v>44728</v>
      </c>
      <c r="B345">
        <v>82.61</v>
      </c>
      <c r="C345">
        <v>82</v>
      </c>
      <c r="D345">
        <v>31</v>
      </c>
      <c r="E345">
        <v>13.83</v>
      </c>
    </row>
    <row r="346" spans="1:5" x14ac:dyDescent="0.25">
      <c r="A346" s="2">
        <v>44729</v>
      </c>
      <c r="B346">
        <v>81.99</v>
      </c>
      <c r="C346">
        <v>81.349999999999994</v>
      </c>
      <c r="D346">
        <v>30.77</v>
      </c>
      <c r="E346">
        <v>13.88</v>
      </c>
    </row>
    <row r="347" spans="1:5" x14ac:dyDescent="0.25">
      <c r="A347" s="2">
        <v>44730</v>
      </c>
      <c r="B347" t="e">
        <v>#N/A</v>
      </c>
      <c r="C347" t="e">
        <v>#N/A</v>
      </c>
      <c r="D347" t="e">
        <v>#N/A</v>
      </c>
      <c r="E347" t="e">
        <v>#N/A</v>
      </c>
    </row>
    <row r="348" spans="1:5" x14ac:dyDescent="0.25">
      <c r="A348" s="2">
        <v>44731</v>
      </c>
      <c r="B348" t="e">
        <v>#N/A</v>
      </c>
      <c r="C348" t="e">
        <v>#N/A</v>
      </c>
      <c r="D348" t="e">
        <v>#N/A</v>
      </c>
      <c r="E348" t="e">
        <v>#N/A</v>
      </c>
    </row>
    <row r="349" spans="1:5" x14ac:dyDescent="0.25">
      <c r="A349" s="2">
        <v>44732</v>
      </c>
      <c r="B349">
        <v>83.59</v>
      </c>
      <c r="C349">
        <v>81.98</v>
      </c>
      <c r="D349">
        <v>30.77</v>
      </c>
      <c r="E349">
        <v>13.88</v>
      </c>
    </row>
    <row r="350" spans="1:5" x14ac:dyDescent="0.25">
      <c r="A350" s="2">
        <v>44733</v>
      </c>
      <c r="B350">
        <v>84.27</v>
      </c>
      <c r="C350">
        <v>81.5</v>
      </c>
      <c r="D350">
        <v>30.3</v>
      </c>
      <c r="E350">
        <v>13.84</v>
      </c>
    </row>
    <row r="351" spans="1:5" x14ac:dyDescent="0.25">
      <c r="A351" s="2">
        <v>44734</v>
      </c>
      <c r="B351">
        <v>81.42</v>
      </c>
      <c r="C351">
        <v>80.38</v>
      </c>
      <c r="D351">
        <v>29.56</v>
      </c>
      <c r="E351">
        <v>13.82</v>
      </c>
    </row>
    <row r="352" spans="1:5" x14ac:dyDescent="0.25">
      <c r="A352" s="2">
        <v>44735</v>
      </c>
      <c r="B352">
        <v>83.67</v>
      </c>
      <c r="C352">
        <v>80.28</v>
      </c>
      <c r="D352">
        <v>29.39</v>
      </c>
      <c r="E352">
        <v>13.9</v>
      </c>
    </row>
    <row r="353" spans="1:5" x14ac:dyDescent="0.25">
      <c r="A353" s="2">
        <v>44736</v>
      </c>
      <c r="B353">
        <v>82.98</v>
      </c>
      <c r="C353">
        <v>80.98</v>
      </c>
      <c r="D353">
        <v>29.59</v>
      </c>
      <c r="E353">
        <v>13.92</v>
      </c>
    </row>
    <row r="354" spans="1:5" x14ac:dyDescent="0.25">
      <c r="A354" s="2">
        <v>44737</v>
      </c>
      <c r="B354" t="e">
        <v>#N/A</v>
      </c>
      <c r="C354" t="e">
        <v>#N/A</v>
      </c>
      <c r="D354" t="e">
        <v>#N/A</v>
      </c>
      <c r="E354" t="e">
        <v>#N/A</v>
      </c>
    </row>
    <row r="355" spans="1:5" x14ac:dyDescent="0.25">
      <c r="A355" s="2">
        <v>44738</v>
      </c>
      <c r="B355" t="e">
        <v>#N/A</v>
      </c>
      <c r="C355" t="e">
        <v>#N/A</v>
      </c>
      <c r="D355" t="e">
        <v>#N/A</v>
      </c>
      <c r="E355" t="e">
        <v>#N/A</v>
      </c>
    </row>
    <row r="356" spans="1:5" x14ac:dyDescent="0.25">
      <c r="A356" s="2">
        <v>44739</v>
      </c>
      <c r="B356">
        <v>84.59</v>
      </c>
      <c r="C356">
        <v>81.239999999999995</v>
      </c>
      <c r="D356">
        <v>29.43</v>
      </c>
      <c r="E356">
        <v>13.8</v>
      </c>
    </row>
    <row r="357" spans="1:5" x14ac:dyDescent="0.25">
      <c r="A357" s="2">
        <v>44740</v>
      </c>
      <c r="B357">
        <v>87.12</v>
      </c>
      <c r="C357">
        <v>82.85</v>
      </c>
      <c r="D357">
        <v>29.51</v>
      </c>
      <c r="E357">
        <v>13.84</v>
      </c>
    </row>
    <row r="358" spans="1:5" x14ac:dyDescent="0.25">
      <c r="A358" s="2">
        <v>44741</v>
      </c>
      <c r="B358">
        <v>88.07</v>
      </c>
      <c r="C358">
        <v>83.46</v>
      </c>
      <c r="D358">
        <v>29.76</v>
      </c>
      <c r="E358">
        <v>13.9</v>
      </c>
    </row>
    <row r="359" spans="1:5" x14ac:dyDescent="0.25">
      <c r="A359" s="2">
        <v>44742</v>
      </c>
      <c r="B359">
        <v>89.88</v>
      </c>
      <c r="C359">
        <v>84.99</v>
      </c>
      <c r="D359">
        <v>31.29</v>
      </c>
      <c r="E359">
        <v>13.91</v>
      </c>
    </row>
    <row r="360" spans="1:5" x14ac:dyDescent="0.25">
      <c r="A360" s="2">
        <v>44743</v>
      </c>
      <c r="B360">
        <v>85.3</v>
      </c>
      <c r="C360">
        <v>85.49</v>
      </c>
      <c r="D360">
        <v>31.02</v>
      </c>
      <c r="E360">
        <v>13.97</v>
      </c>
    </row>
    <row r="361" spans="1:5" x14ac:dyDescent="0.25">
      <c r="A361" s="2">
        <v>44744</v>
      </c>
      <c r="B361" t="e">
        <v>#N/A</v>
      </c>
      <c r="C361" t="e">
        <v>#N/A</v>
      </c>
      <c r="D361" t="e">
        <v>#N/A</v>
      </c>
      <c r="E361" t="e">
        <v>#N/A</v>
      </c>
    </row>
    <row r="362" spans="1:5" x14ac:dyDescent="0.25">
      <c r="A362" s="2">
        <v>44745</v>
      </c>
      <c r="B362" t="e">
        <v>#N/A</v>
      </c>
      <c r="C362" t="e">
        <v>#N/A</v>
      </c>
      <c r="D362" t="e">
        <v>#N/A</v>
      </c>
      <c r="E362" t="e">
        <v>#N/A</v>
      </c>
    </row>
    <row r="363" spans="1:5" x14ac:dyDescent="0.25">
      <c r="A363" s="2">
        <v>44746</v>
      </c>
      <c r="B363">
        <v>84.29</v>
      </c>
      <c r="C363">
        <v>85.38</v>
      </c>
      <c r="D363">
        <v>31.02</v>
      </c>
      <c r="E363">
        <v>13.97</v>
      </c>
    </row>
    <row r="364" spans="1:5" x14ac:dyDescent="0.25">
      <c r="A364" s="2">
        <v>44747</v>
      </c>
      <c r="B364">
        <v>82.99</v>
      </c>
      <c r="C364">
        <v>84.8</v>
      </c>
      <c r="D364">
        <v>30.59</v>
      </c>
      <c r="E364">
        <v>13.84</v>
      </c>
    </row>
    <row r="365" spans="1:5" x14ac:dyDescent="0.25">
      <c r="A365" s="2">
        <v>44748</v>
      </c>
      <c r="B365">
        <v>82.939989999999995</v>
      </c>
      <c r="C365">
        <v>83.009990000000002</v>
      </c>
      <c r="D365">
        <v>30.47</v>
      </c>
      <c r="E365">
        <v>13.82</v>
      </c>
    </row>
    <row r="366" spans="1:5" x14ac:dyDescent="0.25">
      <c r="A366" s="2">
        <v>44749</v>
      </c>
      <c r="B366">
        <v>84.64</v>
      </c>
      <c r="C366">
        <v>81.8</v>
      </c>
      <c r="D366">
        <v>30.58</v>
      </c>
      <c r="E366">
        <v>13.9</v>
      </c>
    </row>
    <row r="367" spans="1:5" x14ac:dyDescent="0.25">
      <c r="A367" s="2">
        <v>44750</v>
      </c>
      <c r="B367">
        <v>82.509990000000002</v>
      </c>
      <c r="C367">
        <v>81.5</v>
      </c>
      <c r="D367">
        <v>30.37</v>
      </c>
      <c r="E367">
        <v>13.6</v>
      </c>
    </row>
    <row r="368" spans="1:5" x14ac:dyDescent="0.25">
      <c r="A368" s="2">
        <v>44751</v>
      </c>
      <c r="B368" t="e">
        <v>#N/A</v>
      </c>
      <c r="C368" t="e">
        <v>#N/A</v>
      </c>
      <c r="D368" t="e">
        <v>#N/A</v>
      </c>
      <c r="E368" t="e">
        <v>#N/A</v>
      </c>
    </row>
    <row r="369" spans="1:5" x14ac:dyDescent="0.25">
      <c r="A369" s="2">
        <v>44752</v>
      </c>
      <c r="B369" t="e">
        <v>#N/A</v>
      </c>
      <c r="C369" t="e">
        <v>#N/A</v>
      </c>
      <c r="D369" t="e">
        <v>#N/A</v>
      </c>
      <c r="E369" t="e">
        <v>#N/A</v>
      </c>
    </row>
    <row r="370" spans="1:5" x14ac:dyDescent="0.25">
      <c r="A370" s="2">
        <v>44753</v>
      </c>
      <c r="B370">
        <v>84.07</v>
      </c>
      <c r="C370">
        <v>82.35</v>
      </c>
      <c r="D370">
        <v>29.81</v>
      </c>
      <c r="E370">
        <v>13.61</v>
      </c>
    </row>
    <row r="371" spans="1:5" x14ac:dyDescent="0.25">
      <c r="A371" s="2">
        <v>44754</v>
      </c>
      <c r="B371">
        <v>85.37</v>
      </c>
      <c r="C371">
        <v>82.54</v>
      </c>
      <c r="D371">
        <v>29.28</v>
      </c>
      <c r="E371">
        <v>13.59</v>
      </c>
    </row>
    <row r="372" spans="1:5" x14ac:dyDescent="0.25">
      <c r="A372" s="2">
        <v>44755</v>
      </c>
      <c r="B372">
        <v>83.59</v>
      </c>
      <c r="C372">
        <v>81.349999999999994</v>
      </c>
      <c r="D372">
        <v>29</v>
      </c>
      <c r="E372">
        <v>13.37</v>
      </c>
    </row>
    <row r="373" spans="1:5" x14ac:dyDescent="0.25">
      <c r="A373" s="2">
        <v>44756</v>
      </c>
      <c r="B373">
        <v>83.7</v>
      </c>
      <c r="C373">
        <v>81.400000000000006</v>
      </c>
      <c r="D373">
        <v>28.59</v>
      </c>
      <c r="E373">
        <v>13.43</v>
      </c>
    </row>
    <row r="374" spans="1:5" x14ac:dyDescent="0.25">
      <c r="A374" s="2">
        <v>44757</v>
      </c>
      <c r="B374">
        <v>85.09</v>
      </c>
      <c r="C374">
        <v>83.37</v>
      </c>
      <c r="D374">
        <v>28.44</v>
      </c>
      <c r="E374">
        <v>13.24</v>
      </c>
    </row>
    <row r="375" spans="1:5" x14ac:dyDescent="0.25">
      <c r="A375" s="2">
        <v>44758</v>
      </c>
      <c r="B375" t="e">
        <v>#N/A</v>
      </c>
      <c r="C375" t="e">
        <v>#N/A</v>
      </c>
      <c r="D375" t="e">
        <v>#N/A</v>
      </c>
      <c r="E375" t="e">
        <v>#N/A</v>
      </c>
    </row>
    <row r="376" spans="1:5" x14ac:dyDescent="0.25">
      <c r="A376" s="2">
        <v>44759</v>
      </c>
      <c r="B376" t="e">
        <v>#N/A</v>
      </c>
      <c r="C376" t="e">
        <v>#N/A</v>
      </c>
      <c r="D376" t="e">
        <v>#N/A</v>
      </c>
      <c r="E376" t="e">
        <v>#N/A</v>
      </c>
    </row>
    <row r="377" spans="1:5" x14ac:dyDescent="0.25">
      <c r="A377" s="2">
        <v>44760</v>
      </c>
      <c r="B377">
        <v>84.66</v>
      </c>
      <c r="C377">
        <v>83.95</v>
      </c>
      <c r="D377">
        <v>28.15</v>
      </c>
      <c r="E377">
        <v>13.27</v>
      </c>
    </row>
    <row r="378" spans="1:5" x14ac:dyDescent="0.25">
      <c r="A378" s="2">
        <v>44761</v>
      </c>
      <c r="B378">
        <v>83.37</v>
      </c>
      <c r="C378">
        <v>83.14</v>
      </c>
      <c r="D378">
        <v>28.51</v>
      </c>
      <c r="E378">
        <v>13.39</v>
      </c>
    </row>
    <row r="379" spans="1:5" x14ac:dyDescent="0.25">
      <c r="A379" s="2">
        <v>44762</v>
      </c>
      <c r="B379">
        <v>78.58</v>
      </c>
      <c r="C379">
        <v>78.63</v>
      </c>
      <c r="D379">
        <v>28.48</v>
      </c>
      <c r="E379">
        <v>13.37</v>
      </c>
    </row>
    <row r="380" spans="1:5" x14ac:dyDescent="0.25">
      <c r="A380" s="2">
        <v>44763</v>
      </c>
      <c r="B380">
        <v>77.849999999999994</v>
      </c>
      <c r="C380">
        <v>78.27</v>
      </c>
      <c r="D380">
        <v>28.35</v>
      </c>
      <c r="E380">
        <v>13.3</v>
      </c>
    </row>
    <row r="381" spans="1:5" x14ac:dyDescent="0.25">
      <c r="A381" s="2">
        <v>44764</v>
      </c>
      <c r="B381">
        <v>76.03</v>
      </c>
      <c r="C381">
        <v>77.03</v>
      </c>
      <c r="D381">
        <v>28.21</v>
      </c>
      <c r="E381">
        <v>13.03</v>
      </c>
    </row>
    <row r="382" spans="1:5" x14ac:dyDescent="0.25">
      <c r="A382" s="2">
        <v>44765</v>
      </c>
      <c r="B382" t="e">
        <v>#N/A</v>
      </c>
      <c r="C382" t="e">
        <v>#N/A</v>
      </c>
      <c r="D382" t="e">
        <v>#N/A</v>
      </c>
      <c r="E382" t="e">
        <v>#N/A</v>
      </c>
    </row>
    <row r="383" spans="1:5" x14ac:dyDescent="0.25">
      <c r="A383" s="2">
        <v>44766</v>
      </c>
      <c r="B383" t="e">
        <v>#N/A</v>
      </c>
      <c r="C383" t="e">
        <v>#N/A</v>
      </c>
      <c r="D383" t="e">
        <v>#N/A</v>
      </c>
      <c r="E383" t="e">
        <v>#N/A</v>
      </c>
    </row>
    <row r="384" spans="1:5" x14ac:dyDescent="0.25">
      <c r="A384" s="2">
        <v>44767</v>
      </c>
      <c r="B384">
        <v>76.08</v>
      </c>
      <c r="C384">
        <v>76.25</v>
      </c>
      <c r="D384">
        <v>27.98</v>
      </c>
      <c r="E384">
        <v>13.03</v>
      </c>
    </row>
    <row r="385" spans="1:5" x14ac:dyDescent="0.25">
      <c r="A385" s="2">
        <v>44768</v>
      </c>
      <c r="B385">
        <v>76.39</v>
      </c>
      <c r="C385">
        <v>76.89</v>
      </c>
      <c r="D385">
        <v>28.04</v>
      </c>
      <c r="E385">
        <v>13.04</v>
      </c>
    </row>
    <row r="386" spans="1:5" x14ac:dyDescent="0.25">
      <c r="A386" s="2">
        <v>44769</v>
      </c>
      <c r="B386">
        <v>75.849999999999994</v>
      </c>
      <c r="C386">
        <v>76.11</v>
      </c>
      <c r="D386">
        <v>28.22</v>
      </c>
      <c r="E386">
        <v>13.11</v>
      </c>
    </row>
    <row r="387" spans="1:5" x14ac:dyDescent="0.25">
      <c r="A387" s="2">
        <v>44770</v>
      </c>
      <c r="B387">
        <v>78.680000000000007</v>
      </c>
      <c r="C387">
        <v>77.900000000000006</v>
      </c>
      <c r="D387">
        <v>28.3</v>
      </c>
      <c r="E387">
        <v>13.08</v>
      </c>
    </row>
    <row r="388" spans="1:5" x14ac:dyDescent="0.25">
      <c r="A388" s="2">
        <v>44771</v>
      </c>
      <c r="B388">
        <v>78.27</v>
      </c>
      <c r="C388">
        <v>78.33</v>
      </c>
      <c r="D388">
        <v>28.95</v>
      </c>
      <c r="E388">
        <v>13.08</v>
      </c>
    </row>
    <row r="389" spans="1:5" x14ac:dyDescent="0.25">
      <c r="A389" s="2">
        <v>44772</v>
      </c>
      <c r="B389" t="e">
        <v>#N/A</v>
      </c>
      <c r="C389" t="e">
        <v>#N/A</v>
      </c>
      <c r="D389" t="e">
        <v>#N/A</v>
      </c>
      <c r="E389" t="e">
        <v>#N/A</v>
      </c>
    </row>
    <row r="390" spans="1:5" x14ac:dyDescent="0.25">
      <c r="A390" s="2">
        <v>44773</v>
      </c>
      <c r="B390" t="e">
        <v>#N/A</v>
      </c>
      <c r="C390" t="e">
        <v>#N/A</v>
      </c>
      <c r="D390" t="e">
        <v>#N/A</v>
      </c>
      <c r="E390" t="e">
        <v>#N/A</v>
      </c>
    </row>
    <row r="391" spans="1:5" x14ac:dyDescent="0.25">
      <c r="A391" s="2">
        <v>44774</v>
      </c>
      <c r="B391">
        <v>80.28</v>
      </c>
      <c r="C391">
        <v>78.78</v>
      </c>
      <c r="D391">
        <v>29.6</v>
      </c>
      <c r="E391">
        <v>13.19</v>
      </c>
    </row>
    <row r="392" spans="1:5" x14ac:dyDescent="0.25">
      <c r="A392" s="2">
        <v>44775</v>
      </c>
      <c r="B392">
        <v>81.66</v>
      </c>
      <c r="C392">
        <v>79.209999999999994</v>
      </c>
      <c r="D392">
        <v>30.03</v>
      </c>
      <c r="E392">
        <v>13.19</v>
      </c>
    </row>
    <row r="393" spans="1:5" x14ac:dyDescent="0.25">
      <c r="A393" s="2">
        <v>44776</v>
      </c>
      <c r="B393">
        <v>83.71</v>
      </c>
      <c r="C393">
        <v>80.52</v>
      </c>
      <c r="D393">
        <v>30.68</v>
      </c>
      <c r="E393">
        <v>13.19</v>
      </c>
    </row>
    <row r="394" spans="1:5" x14ac:dyDescent="0.25">
      <c r="A394" s="2">
        <v>44777</v>
      </c>
      <c r="B394">
        <v>83.9</v>
      </c>
      <c r="C394">
        <v>80.31</v>
      </c>
      <c r="D394">
        <v>30.19</v>
      </c>
      <c r="E394">
        <v>13.21</v>
      </c>
    </row>
    <row r="395" spans="1:5" x14ac:dyDescent="0.25">
      <c r="A395" s="2">
        <v>44778</v>
      </c>
      <c r="B395">
        <v>84.48</v>
      </c>
      <c r="C395">
        <v>81.31</v>
      </c>
      <c r="D395">
        <v>30.44</v>
      </c>
      <c r="E395">
        <v>13.2</v>
      </c>
    </row>
    <row r="396" spans="1:5" x14ac:dyDescent="0.25">
      <c r="A396" s="2">
        <v>44779</v>
      </c>
      <c r="B396" t="e">
        <v>#N/A</v>
      </c>
      <c r="C396" t="e">
        <v>#N/A</v>
      </c>
      <c r="D396" t="e">
        <v>#N/A</v>
      </c>
      <c r="E396" t="e">
        <v>#N/A</v>
      </c>
    </row>
    <row r="397" spans="1:5" x14ac:dyDescent="0.25">
      <c r="A397" s="2">
        <v>44780</v>
      </c>
      <c r="B397" t="e">
        <v>#N/A</v>
      </c>
      <c r="C397" t="e">
        <v>#N/A</v>
      </c>
      <c r="D397" t="e">
        <v>#N/A</v>
      </c>
      <c r="E397" t="e">
        <v>#N/A</v>
      </c>
    </row>
    <row r="398" spans="1:5" x14ac:dyDescent="0.25">
      <c r="A398" s="2">
        <v>44781</v>
      </c>
      <c r="B398">
        <v>83.53</v>
      </c>
      <c r="C398">
        <v>81.39</v>
      </c>
      <c r="D398">
        <v>31.13</v>
      </c>
      <c r="E398">
        <v>13.16</v>
      </c>
    </row>
    <row r="399" spans="1:5" x14ac:dyDescent="0.25">
      <c r="A399" s="2">
        <v>44782</v>
      </c>
      <c r="B399">
        <v>85.65</v>
      </c>
      <c r="C399">
        <v>82.23</v>
      </c>
      <c r="D399">
        <v>32.270000000000003</v>
      </c>
      <c r="E399">
        <v>13.16</v>
      </c>
    </row>
    <row r="400" spans="1:5" x14ac:dyDescent="0.25">
      <c r="A400" s="2">
        <v>44783</v>
      </c>
      <c r="B400">
        <v>85.63</v>
      </c>
      <c r="C400">
        <v>82.3</v>
      </c>
      <c r="D400">
        <v>32.520000000000003</v>
      </c>
      <c r="E400">
        <v>13.16</v>
      </c>
    </row>
    <row r="401" spans="1:5" x14ac:dyDescent="0.25">
      <c r="A401" s="2">
        <v>44784</v>
      </c>
      <c r="B401">
        <v>87.27</v>
      </c>
      <c r="C401">
        <v>84.8</v>
      </c>
      <c r="D401">
        <v>32.61</v>
      </c>
      <c r="E401">
        <v>13.48</v>
      </c>
    </row>
    <row r="402" spans="1:5" x14ac:dyDescent="0.25">
      <c r="A402" s="2">
        <v>44785</v>
      </c>
      <c r="B402">
        <v>88.58</v>
      </c>
      <c r="C402">
        <v>86.81</v>
      </c>
      <c r="D402">
        <v>32.18</v>
      </c>
      <c r="E402">
        <v>13.16</v>
      </c>
    </row>
    <row r="403" spans="1:5" x14ac:dyDescent="0.25">
      <c r="A403" s="2">
        <v>44786</v>
      </c>
      <c r="B403" t="e">
        <v>#N/A</v>
      </c>
      <c r="C403" t="e">
        <v>#N/A</v>
      </c>
      <c r="D403" t="e">
        <v>#N/A</v>
      </c>
      <c r="E403" t="e">
        <v>#N/A</v>
      </c>
    </row>
    <row r="404" spans="1:5" x14ac:dyDescent="0.25">
      <c r="A404" s="2">
        <v>44787</v>
      </c>
      <c r="B404" t="e">
        <v>#N/A</v>
      </c>
      <c r="C404" t="e">
        <v>#N/A</v>
      </c>
      <c r="D404" t="e">
        <v>#N/A</v>
      </c>
      <c r="E404" t="e">
        <v>#N/A</v>
      </c>
    </row>
    <row r="405" spans="1:5" x14ac:dyDescent="0.25">
      <c r="A405" s="2">
        <v>44788</v>
      </c>
      <c r="B405">
        <v>90.48</v>
      </c>
      <c r="C405">
        <v>89.939989999999995</v>
      </c>
      <c r="D405">
        <v>31.91</v>
      </c>
      <c r="E405">
        <v>13.37</v>
      </c>
    </row>
    <row r="406" spans="1:5" x14ac:dyDescent="0.25">
      <c r="A406" s="2">
        <v>44789</v>
      </c>
      <c r="B406">
        <v>91.77</v>
      </c>
      <c r="C406">
        <v>92.759990000000002</v>
      </c>
      <c r="D406">
        <v>31.16</v>
      </c>
      <c r="E406">
        <v>13.52</v>
      </c>
    </row>
    <row r="407" spans="1:5" x14ac:dyDescent="0.25">
      <c r="A407" s="2">
        <v>44790</v>
      </c>
      <c r="B407">
        <v>95.5</v>
      </c>
      <c r="C407">
        <v>94.38</v>
      </c>
      <c r="D407">
        <v>31.2</v>
      </c>
      <c r="E407">
        <v>13.57</v>
      </c>
    </row>
    <row r="408" spans="1:5" x14ac:dyDescent="0.25">
      <c r="A408" s="2">
        <v>44791</v>
      </c>
      <c r="B408">
        <v>95.72</v>
      </c>
      <c r="C408">
        <v>94.78</v>
      </c>
      <c r="D408">
        <v>31.46</v>
      </c>
      <c r="E408">
        <v>13.57</v>
      </c>
    </row>
    <row r="409" spans="1:5" x14ac:dyDescent="0.25">
      <c r="A409" s="2">
        <v>44792</v>
      </c>
      <c r="B409">
        <v>97.67</v>
      </c>
      <c r="C409">
        <v>97.75</v>
      </c>
      <c r="D409">
        <v>31.25</v>
      </c>
      <c r="E409">
        <v>13.72</v>
      </c>
    </row>
    <row r="410" spans="1:5" x14ac:dyDescent="0.25">
      <c r="A410" s="2">
        <v>44793</v>
      </c>
      <c r="B410" t="e">
        <v>#N/A</v>
      </c>
      <c r="C410" t="e">
        <v>#N/A</v>
      </c>
      <c r="D410" t="e">
        <v>#N/A</v>
      </c>
      <c r="E410" t="e">
        <v>#N/A</v>
      </c>
    </row>
    <row r="411" spans="1:5" x14ac:dyDescent="0.25">
      <c r="A411" s="2">
        <v>44794</v>
      </c>
      <c r="B411" t="e">
        <v>#N/A</v>
      </c>
      <c r="C411" t="e">
        <v>#N/A</v>
      </c>
      <c r="D411" t="e">
        <v>#N/A</v>
      </c>
      <c r="E411" t="e">
        <v>#N/A</v>
      </c>
    </row>
    <row r="412" spans="1:5" x14ac:dyDescent="0.25">
      <c r="A412" s="2">
        <v>44795</v>
      </c>
      <c r="B412">
        <v>91.829989999999995</v>
      </c>
      <c r="C412">
        <v>94.92</v>
      </c>
      <c r="D412">
        <v>31.06</v>
      </c>
      <c r="E412">
        <v>13.63</v>
      </c>
    </row>
    <row r="413" spans="1:5" x14ac:dyDescent="0.25">
      <c r="A413" s="2">
        <v>44796</v>
      </c>
      <c r="B413">
        <v>88.939989999999995</v>
      </c>
      <c r="C413">
        <v>93.16</v>
      </c>
      <c r="D413">
        <v>30.85</v>
      </c>
      <c r="E413">
        <v>13.72</v>
      </c>
    </row>
    <row r="414" spans="1:5" x14ac:dyDescent="0.25">
      <c r="A414" s="2">
        <v>44797</v>
      </c>
      <c r="B414">
        <v>88.86</v>
      </c>
      <c r="C414">
        <v>93.14</v>
      </c>
      <c r="D414">
        <v>28.8</v>
      </c>
      <c r="E414">
        <v>13.69</v>
      </c>
    </row>
    <row r="415" spans="1:5" x14ac:dyDescent="0.25">
      <c r="A415" s="2">
        <v>44798</v>
      </c>
      <c r="B415">
        <v>88.95</v>
      </c>
      <c r="C415">
        <v>95.329989999999995</v>
      </c>
      <c r="D415">
        <v>28.31</v>
      </c>
      <c r="E415">
        <v>13.61</v>
      </c>
    </row>
    <row r="416" spans="1:5" x14ac:dyDescent="0.25">
      <c r="A416" s="2">
        <v>44799</v>
      </c>
      <c r="B416">
        <v>89.939989999999995</v>
      </c>
      <c r="C416">
        <v>97.3</v>
      </c>
      <c r="D416">
        <v>28.19</v>
      </c>
      <c r="E416">
        <v>13.59</v>
      </c>
    </row>
    <row r="417" spans="1:5" x14ac:dyDescent="0.25">
      <c r="A417" s="2">
        <v>44800</v>
      </c>
      <c r="B417" t="e">
        <v>#N/A</v>
      </c>
      <c r="C417" t="e">
        <v>#N/A</v>
      </c>
      <c r="D417" t="e">
        <v>#N/A</v>
      </c>
      <c r="E417" t="e">
        <v>#N/A</v>
      </c>
    </row>
    <row r="418" spans="1:5" x14ac:dyDescent="0.25">
      <c r="A418" s="2">
        <v>44801</v>
      </c>
      <c r="B418" t="e">
        <v>#N/A</v>
      </c>
      <c r="C418" t="e">
        <v>#N/A</v>
      </c>
      <c r="D418" t="e">
        <v>#N/A</v>
      </c>
      <c r="E418" t="e">
        <v>#N/A</v>
      </c>
    </row>
    <row r="419" spans="1:5" x14ac:dyDescent="0.25">
      <c r="A419" s="2">
        <v>44802</v>
      </c>
      <c r="B419">
        <v>86.24</v>
      </c>
      <c r="C419" t="e">
        <v>#N/A</v>
      </c>
      <c r="D419">
        <v>28.03</v>
      </c>
      <c r="E419">
        <v>13.46</v>
      </c>
    </row>
    <row r="420" spans="1:5" x14ac:dyDescent="0.25">
      <c r="A420" s="2">
        <v>44803</v>
      </c>
      <c r="B420">
        <v>80.34</v>
      </c>
      <c r="C420">
        <v>92.63</v>
      </c>
      <c r="D420">
        <v>27.4</v>
      </c>
      <c r="E420">
        <v>13.43</v>
      </c>
    </row>
    <row r="421" spans="1:5" x14ac:dyDescent="0.25">
      <c r="A421" s="2">
        <v>44804</v>
      </c>
      <c r="B421">
        <v>79.61</v>
      </c>
      <c r="C421">
        <v>97.09</v>
      </c>
      <c r="D421">
        <v>27.16</v>
      </c>
      <c r="E421">
        <v>13.52</v>
      </c>
    </row>
    <row r="422" spans="1:5" x14ac:dyDescent="0.25">
      <c r="A422" s="2">
        <v>44805</v>
      </c>
      <c r="B422">
        <v>80.33</v>
      </c>
      <c r="C422">
        <v>97.009990000000002</v>
      </c>
      <c r="D422">
        <v>26.88</v>
      </c>
      <c r="E422">
        <v>13.48</v>
      </c>
    </row>
    <row r="423" spans="1:5" x14ac:dyDescent="0.25">
      <c r="A423" s="2">
        <v>44806</v>
      </c>
      <c r="B423">
        <v>77.45</v>
      </c>
      <c r="C423">
        <v>95.75</v>
      </c>
      <c r="D423">
        <v>27.74</v>
      </c>
      <c r="E423">
        <v>13.5</v>
      </c>
    </row>
    <row r="424" spans="1:5" x14ac:dyDescent="0.25">
      <c r="A424" s="2">
        <v>44807</v>
      </c>
      <c r="B424" t="e">
        <v>#N/A</v>
      </c>
      <c r="C424" t="e">
        <v>#N/A</v>
      </c>
      <c r="D424" t="e">
        <v>#N/A</v>
      </c>
      <c r="E424" t="e">
        <v>#N/A</v>
      </c>
    </row>
    <row r="425" spans="1:5" x14ac:dyDescent="0.25">
      <c r="A425" s="2">
        <v>44808</v>
      </c>
      <c r="B425" t="e">
        <v>#N/A</v>
      </c>
      <c r="C425" t="e">
        <v>#N/A</v>
      </c>
      <c r="D425" t="e">
        <v>#N/A</v>
      </c>
      <c r="E425" t="e">
        <v>#N/A</v>
      </c>
    </row>
    <row r="426" spans="1:5" x14ac:dyDescent="0.25">
      <c r="A426" s="2">
        <v>44809</v>
      </c>
      <c r="B426">
        <v>74.05</v>
      </c>
      <c r="C426">
        <v>92.25</v>
      </c>
      <c r="D426">
        <v>27.74</v>
      </c>
      <c r="E426">
        <v>13.5</v>
      </c>
    </row>
    <row r="427" spans="1:5" x14ac:dyDescent="0.25">
      <c r="A427" s="2">
        <v>44810</v>
      </c>
      <c r="B427">
        <v>69.569999999999993</v>
      </c>
      <c r="C427">
        <v>87.13</v>
      </c>
      <c r="D427">
        <v>27.74</v>
      </c>
      <c r="E427">
        <v>13.37</v>
      </c>
    </row>
    <row r="428" spans="1:5" x14ac:dyDescent="0.25">
      <c r="A428" s="2">
        <v>44811</v>
      </c>
      <c r="B428">
        <v>68.709999999999994</v>
      </c>
      <c r="C428">
        <v>80</v>
      </c>
      <c r="D428">
        <v>27.49</v>
      </c>
      <c r="E428">
        <v>13.2</v>
      </c>
    </row>
    <row r="429" spans="1:5" x14ac:dyDescent="0.25">
      <c r="A429" s="2">
        <v>44812</v>
      </c>
      <c r="B429">
        <v>66.930000000000007</v>
      </c>
      <c r="C429">
        <v>76.430000000000007</v>
      </c>
      <c r="D429">
        <v>27.1</v>
      </c>
      <c r="E429">
        <v>12.99</v>
      </c>
    </row>
    <row r="430" spans="1:5" x14ac:dyDescent="0.25">
      <c r="A430" s="2">
        <v>44813</v>
      </c>
      <c r="B430">
        <v>65.72</v>
      </c>
      <c r="C430">
        <v>76.67</v>
      </c>
      <c r="D430">
        <v>27.25</v>
      </c>
      <c r="E430">
        <v>13.24</v>
      </c>
    </row>
    <row r="431" spans="1:5" x14ac:dyDescent="0.25">
      <c r="A431" s="2">
        <v>44814</v>
      </c>
      <c r="B431" t="e">
        <v>#N/A</v>
      </c>
      <c r="C431" t="e">
        <v>#N/A</v>
      </c>
      <c r="D431" t="e">
        <v>#N/A</v>
      </c>
      <c r="E431" t="e">
        <v>#N/A</v>
      </c>
    </row>
    <row r="432" spans="1:5" x14ac:dyDescent="0.25">
      <c r="A432" s="2">
        <v>44815</v>
      </c>
      <c r="B432" t="e">
        <v>#N/A</v>
      </c>
      <c r="C432" t="e">
        <v>#N/A</v>
      </c>
      <c r="D432" t="e">
        <v>#N/A</v>
      </c>
      <c r="E432" t="e">
        <v>#N/A</v>
      </c>
    </row>
    <row r="433" spans="1:5" x14ac:dyDescent="0.25">
      <c r="A433" s="2">
        <v>44816</v>
      </c>
      <c r="B433">
        <v>71.439989999999995</v>
      </c>
      <c r="C433">
        <v>79.86</v>
      </c>
      <c r="D433">
        <v>27.7</v>
      </c>
      <c r="E433">
        <v>13.27</v>
      </c>
    </row>
    <row r="434" spans="1:5" x14ac:dyDescent="0.25">
      <c r="A434" s="2">
        <v>44817</v>
      </c>
      <c r="B434">
        <v>69.36</v>
      </c>
      <c r="C434">
        <v>78.989999999999995</v>
      </c>
      <c r="D434">
        <v>27.52</v>
      </c>
      <c r="E434">
        <v>13.23</v>
      </c>
    </row>
    <row r="435" spans="1:5" x14ac:dyDescent="0.25">
      <c r="A435" s="2">
        <v>44818</v>
      </c>
      <c r="B435">
        <v>72.14</v>
      </c>
      <c r="C435">
        <v>79.25</v>
      </c>
      <c r="D435">
        <v>27.84</v>
      </c>
      <c r="E435">
        <v>13.26</v>
      </c>
    </row>
    <row r="436" spans="1:5" x14ac:dyDescent="0.25">
      <c r="A436" s="2">
        <v>44819</v>
      </c>
      <c r="B436">
        <v>71.45</v>
      </c>
      <c r="C436">
        <v>77.48</v>
      </c>
      <c r="D436">
        <v>28.18</v>
      </c>
      <c r="E436">
        <v>13.33</v>
      </c>
    </row>
    <row r="437" spans="1:5" x14ac:dyDescent="0.25">
      <c r="A437" s="2">
        <v>44820</v>
      </c>
      <c r="B437">
        <v>72.87</v>
      </c>
      <c r="C437">
        <v>76.569999999999993</v>
      </c>
      <c r="D437">
        <v>27.93</v>
      </c>
      <c r="E437">
        <v>13.37</v>
      </c>
    </row>
    <row r="438" spans="1:5" x14ac:dyDescent="0.25">
      <c r="A438" s="2">
        <v>44821</v>
      </c>
      <c r="B438" t="e">
        <v>#N/A</v>
      </c>
      <c r="C438" t="e">
        <v>#N/A</v>
      </c>
      <c r="D438" t="e">
        <v>#N/A</v>
      </c>
      <c r="E438" t="e">
        <v>#N/A</v>
      </c>
    </row>
    <row r="439" spans="1:5" x14ac:dyDescent="0.25">
      <c r="A439" s="2">
        <v>44822</v>
      </c>
      <c r="B439" t="e">
        <v>#N/A</v>
      </c>
      <c r="C439" t="e">
        <v>#N/A</v>
      </c>
      <c r="D439" t="e">
        <v>#N/A</v>
      </c>
      <c r="E439" t="e">
        <v>#N/A</v>
      </c>
    </row>
    <row r="440" spans="1:5" x14ac:dyDescent="0.25">
      <c r="A440" s="2">
        <v>44823</v>
      </c>
      <c r="B440">
        <v>70.709999999999994</v>
      </c>
      <c r="C440">
        <v>74.88</v>
      </c>
      <c r="D440">
        <v>27.65</v>
      </c>
      <c r="E440">
        <v>13.23</v>
      </c>
    </row>
    <row r="441" spans="1:5" x14ac:dyDescent="0.25">
      <c r="A441" s="2">
        <v>44824</v>
      </c>
      <c r="B441">
        <v>70.739999999999995</v>
      </c>
      <c r="C441">
        <v>73.92</v>
      </c>
      <c r="D441">
        <v>27.37</v>
      </c>
      <c r="E441">
        <v>13.07</v>
      </c>
    </row>
    <row r="442" spans="1:5" x14ac:dyDescent="0.25">
      <c r="A442" s="2">
        <v>44825</v>
      </c>
      <c r="B442">
        <v>69.400000000000006</v>
      </c>
      <c r="C442">
        <v>74.75</v>
      </c>
      <c r="D442">
        <v>27.13</v>
      </c>
      <c r="E442">
        <v>12.96</v>
      </c>
    </row>
    <row r="443" spans="1:5" x14ac:dyDescent="0.25">
      <c r="A443" s="2">
        <v>44826</v>
      </c>
      <c r="B443">
        <v>70.05</v>
      </c>
      <c r="C443">
        <v>75.759990000000002</v>
      </c>
      <c r="D443">
        <v>27.04</v>
      </c>
      <c r="E443">
        <v>12.82</v>
      </c>
    </row>
    <row r="444" spans="1:5" x14ac:dyDescent="0.25">
      <c r="A444" s="2">
        <v>44827</v>
      </c>
      <c r="B444">
        <v>65.41</v>
      </c>
      <c r="C444">
        <v>74.03</v>
      </c>
      <c r="D444">
        <v>26.11</v>
      </c>
      <c r="E444">
        <v>12.68</v>
      </c>
    </row>
    <row r="445" spans="1:5" x14ac:dyDescent="0.25">
      <c r="A445" s="2">
        <v>44828</v>
      </c>
      <c r="B445" t="e">
        <v>#N/A</v>
      </c>
      <c r="C445" t="e">
        <v>#N/A</v>
      </c>
      <c r="D445" t="e">
        <v>#N/A</v>
      </c>
      <c r="E445" t="e">
        <v>#N/A</v>
      </c>
    </row>
    <row r="446" spans="1:5" x14ac:dyDescent="0.25">
      <c r="A446" s="2">
        <v>44829</v>
      </c>
      <c r="B446" t="e">
        <v>#N/A</v>
      </c>
      <c r="C446" t="e">
        <v>#N/A</v>
      </c>
      <c r="D446" t="e">
        <v>#N/A</v>
      </c>
      <c r="E446" t="e">
        <v>#N/A</v>
      </c>
    </row>
    <row r="447" spans="1:5" x14ac:dyDescent="0.25">
      <c r="A447" s="2">
        <v>44830</v>
      </c>
      <c r="B447">
        <v>69.97</v>
      </c>
      <c r="C447">
        <v>75.28</v>
      </c>
      <c r="D447">
        <v>26.16</v>
      </c>
      <c r="E447">
        <v>12.74</v>
      </c>
    </row>
    <row r="448" spans="1:5" x14ac:dyDescent="0.25">
      <c r="A448" s="2">
        <v>44831</v>
      </c>
      <c r="B448">
        <v>67.959999999999994</v>
      </c>
      <c r="C448">
        <v>75.67</v>
      </c>
      <c r="D448">
        <v>26.11</v>
      </c>
      <c r="E448">
        <v>12.76</v>
      </c>
    </row>
    <row r="449" spans="1:5" x14ac:dyDescent="0.25">
      <c r="A449" s="2">
        <v>44832</v>
      </c>
      <c r="B449">
        <v>65.150000000000006</v>
      </c>
      <c r="C449">
        <v>75.259990000000002</v>
      </c>
      <c r="D449">
        <v>26.3</v>
      </c>
      <c r="E449">
        <v>12.85</v>
      </c>
    </row>
    <row r="450" spans="1:5" x14ac:dyDescent="0.25">
      <c r="A450" s="2">
        <v>44833</v>
      </c>
      <c r="B450">
        <v>65.73</v>
      </c>
      <c r="C450">
        <v>74.95</v>
      </c>
      <c r="D450">
        <v>26.58</v>
      </c>
      <c r="E450">
        <v>12.95</v>
      </c>
    </row>
    <row r="451" spans="1:5" x14ac:dyDescent="0.25">
      <c r="A451" s="2">
        <v>44834</v>
      </c>
      <c r="B451">
        <v>66.73</v>
      </c>
      <c r="C451">
        <v>75.03</v>
      </c>
      <c r="D451">
        <v>26.84</v>
      </c>
      <c r="E451">
        <v>13.07</v>
      </c>
    </row>
    <row r="452" spans="1:5" x14ac:dyDescent="0.25">
      <c r="A452" s="2">
        <v>44835</v>
      </c>
      <c r="B452" t="e">
        <v>#N/A</v>
      </c>
      <c r="C452" t="e">
        <v>#N/A</v>
      </c>
      <c r="D452" t="e">
        <v>#N/A</v>
      </c>
      <c r="E452" t="e">
        <v>#N/A</v>
      </c>
    </row>
    <row r="453" spans="1:5" x14ac:dyDescent="0.25">
      <c r="A453" s="2">
        <v>44836</v>
      </c>
      <c r="B453" t="e">
        <v>#N/A</v>
      </c>
      <c r="C453" t="e">
        <v>#N/A</v>
      </c>
      <c r="D453" t="e">
        <v>#N/A</v>
      </c>
      <c r="E453" t="e">
        <v>#N/A</v>
      </c>
    </row>
    <row r="454" spans="1:5" x14ac:dyDescent="0.25">
      <c r="A454" s="2">
        <v>44837</v>
      </c>
      <c r="B454">
        <v>65.939989999999995</v>
      </c>
      <c r="C454">
        <v>74.03</v>
      </c>
      <c r="D454">
        <v>27.37</v>
      </c>
      <c r="E454">
        <v>13.1</v>
      </c>
    </row>
    <row r="455" spans="1:5" x14ac:dyDescent="0.25">
      <c r="A455" s="2">
        <v>44838</v>
      </c>
      <c r="B455">
        <v>66.92</v>
      </c>
      <c r="C455">
        <v>73.63</v>
      </c>
      <c r="D455">
        <v>27.66</v>
      </c>
      <c r="E455">
        <v>13.21</v>
      </c>
    </row>
    <row r="456" spans="1:5" x14ac:dyDescent="0.25">
      <c r="A456" s="2">
        <v>44839</v>
      </c>
      <c r="B456">
        <v>67.069999999999993</v>
      </c>
      <c r="C456">
        <v>72.8</v>
      </c>
      <c r="D456">
        <v>27.27</v>
      </c>
      <c r="E456">
        <v>13.21</v>
      </c>
    </row>
    <row r="457" spans="1:5" x14ac:dyDescent="0.25">
      <c r="A457" s="2">
        <v>44840</v>
      </c>
      <c r="B457">
        <v>68.959999999999994</v>
      </c>
      <c r="C457">
        <v>73.77</v>
      </c>
      <c r="D457">
        <v>27.79</v>
      </c>
      <c r="E457">
        <v>13.36</v>
      </c>
    </row>
    <row r="458" spans="1:5" x14ac:dyDescent="0.25">
      <c r="A458" s="2">
        <v>44841</v>
      </c>
      <c r="B458">
        <v>69.849999999999994</v>
      </c>
      <c r="C458">
        <v>74.599999999999994</v>
      </c>
      <c r="D458">
        <v>27.84</v>
      </c>
      <c r="E458">
        <v>13.35</v>
      </c>
    </row>
    <row r="459" spans="1:5" x14ac:dyDescent="0.25">
      <c r="A459" s="2">
        <v>44842</v>
      </c>
      <c r="B459" t="e">
        <v>#N/A</v>
      </c>
      <c r="C459" t="e">
        <v>#N/A</v>
      </c>
      <c r="D459" t="e">
        <v>#N/A</v>
      </c>
      <c r="E459" t="e">
        <v>#N/A</v>
      </c>
    </row>
    <row r="460" spans="1:5" x14ac:dyDescent="0.25">
      <c r="A460" s="2">
        <v>44843</v>
      </c>
      <c r="B460" t="e">
        <v>#N/A</v>
      </c>
      <c r="C460" t="e">
        <v>#N/A</v>
      </c>
      <c r="D460" t="e">
        <v>#N/A</v>
      </c>
      <c r="E460" t="e">
        <v>#N/A</v>
      </c>
    </row>
    <row r="461" spans="1:5" x14ac:dyDescent="0.25">
      <c r="A461" s="2">
        <v>44844</v>
      </c>
      <c r="B461">
        <v>66.77</v>
      </c>
      <c r="C461">
        <v>71.739999999999995</v>
      </c>
      <c r="D461">
        <v>27.99</v>
      </c>
      <c r="E461">
        <v>13.34</v>
      </c>
    </row>
    <row r="462" spans="1:5" x14ac:dyDescent="0.25">
      <c r="A462" s="2">
        <v>44845</v>
      </c>
      <c r="B462">
        <v>66.34</v>
      </c>
      <c r="C462">
        <v>70.47</v>
      </c>
      <c r="D462">
        <v>28.37</v>
      </c>
      <c r="E462">
        <v>13.29</v>
      </c>
    </row>
    <row r="463" spans="1:5" x14ac:dyDescent="0.25">
      <c r="A463" s="2">
        <v>44846</v>
      </c>
      <c r="B463">
        <v>66.709999999999994</v>
      </c>
      <c r="C463">
        <v>71.849999999999994</v>
      </c>
      <c r="D463">
        <v>28.45</v>
      </c>
      <c r="E463">
        <v>13.29</v>
      </c>
    </row>
    <row r="464" spans="1:5" x14ac:dyDescent="0.25">
      <c r="A464" s="2">
        <v>44847</v>
      </c>
      <c r="B464">
        <v>68.84</v>
      </c>
      <c r="C464">
        <v>72.900000000000006</v>
      </c>
      <c r="D464">
        <v>28.63</v>
      </c>
      <c r="E464">
        <v>13.29</v>
      </c>
    </row>
    <row r="465" spans="1:5" x14ac:dyDescent="0.25">
      <c r="A465" s="2">
        <v>44848</v>
      </c>
      <c r="B465">
        <v>68.02</v>
      </c>
      <c r="C465">
        <v>71.010000000000005</v>
      </c>
      <c r="D465">
        <v>28.44</v>
      </c>
      <c r="E465">
        <v>13.22</v>
      </c>
    </row>
    <row r="466" spans="1:5" x14ac:dyDescent="0.25">
      <c r="A466" s="2">
        <v>44849</v>
      </c>
      <c r="B466" t="e">
        <v>#N/A</v>
      </c>
      <c r="C466" t="e">
        <v>#N/A</v>
      </c>
      <c r="D466" t="e">
        <v>#N/A</v>
      </c>
      <c r="E466" t="e">
        <v>#N/A</v>
      </c>
    </row>
    <row r="467" spans="1:5" x14ac:dyDescent="0.25">
      <c r="A467" s="2">
        <v>44850</v>
      </c>
      <c r="B467" t="e">
        <v>#N/A</v>
      </c>
      <c r="C467" t="e">
        <v>#N/A</v>
      </c>
      <c r="D467" t="e">
        <v>#N/A</v>
      </c>
      <c r="E467" t="e">
        <v>#N/A</v>
      </c>
    </row>
    <row r="468" spans="1:5" x14ac:dyDescent="0.25">
      <c r="A468" s="2">
        <v>44851</v>
      </c>
      <c r="B468">
        <v>67.510000000000005</v>
      </c>
      <c r="C468">
        <v>70.2</v>
      </c>
      <c r="D468">
        <v>28.39</v>
      </c>
      <c r="E468">
        <v>13.16</v>
      </c>
    </row>
    <row r="469" spans="1:5" x14ac:dyDescent="0.25">
      <c r="A469" s="2">
        <v>44852</v>
      </c>
      <c r="B469">
        <v>67.77</v>
      </c>
      <c r="C469">
        <v>70.189989999999995</v>
      </c>
      <c r="D469">
        <v>28.15</v>
      </c>
      <c r="E469">
        <v>13.03</v>
      </c>
    </row>
    <row r="470" spans="1:5" x14ac:dyDescent="0.25">
      <c r="A470" s="2">
        <v>44853</v>
      </c>
      <c r="B470">
        <v>67.290000000000006</v>
      </c>
      <c r="C470">
        <v>68.709999999999994</v>
      </c>
      <c r="D470">
        <v>27.88</v>
      </c>
      <c r="E470">
        <v>12.8</v>
      </c>
    </row>
    <row r="471" spans="1:5" x14ac:dyDescent="0.25">
      <c r="A471" s="2">
        <v>44854</v>
      </c>
      <c r="B471">
        <v>66.87</v>
      </c>
      <c r="C471">
        <v>68.72</v>
      </c>
      <c r="D471">
        <v>27.84</v>
      </c>
      <c r="E471">
        <v>12.88</v>
      </c>
    </row>
    <row r="472" spans="1:5" x14ac:dyDescent="0.25">
      <c r="A472" s="2">
        <v>44855</v>
      </c>
      <c r="B472">
        <v>68.72</v>
      </c>
      <c r="C472">
        <v>69.569999999999993</v>
      </c>
      <c r="D472">
        <v>28.06</v>
      </c>
      <c r="E472">
        <v>12.92</v>
      </c>
    </row>
    <row r="473" spans="1:5" x14ac:dyDescent="0.25">
      <c r="A473" s="2">
        <v>44856</v>
      </c>
      <c r="B473" t="e">
        <v>#N/A</v>
      </c>
      <c r="C473" t="e">
        <v>#N/A</v>
      </c>
      <c r="D473" t="e">
        <v>#N/A</v>
      </c>
      <c r="E473" t="e">
        <v>#N/A</v>
      </c>
    </row>
    <row r="474" spans="1:5" x14ac:dyDescent="0.25">
      <c r="A474" s="2">
        <v>44857</v>
      </c>
      <c r="B474" t="e">
        <v>#N/A</v>
      </c>
      <c r="C474" t="e">
        <v>#N/A</v>
      </c>
      <c r="D474" t="e">
        <v>#N/A</v>
      </c>
      <c r="E474" t="e">
        <v>#N/A</v>
      </c>
    </row>
    <row r="475" spans="1:5" x14ac:dyDescent="0.25">
      <c r="A475" s="2">
        <v>44858</v>
      </c>
      <c r="B475">
        <v>72.319999999999993</v>
      </c>
      <c r="C475">
        <v>72.05</v>
      </c>
      <c r="D475">
        <v>28.34</v>
      </c>
      <c r="E475">
        <v>12.96</v>
      </c>
    </row>
    <row r="476" spans="1:5" x14ac:dyDescent="0.25">
      <c r="A476" s="2">
        <v>44859</v>
      </c>
      <c r="B476">
        <v>77.11</v>
      </c>
      <c r="C476">
        <v>75.97</v>
      </c>
      <c r="D476">
        <v>28.45</v>
      </c>
      <c r="E476">
        <v>12.99</v>
      </c>
    </row>
    <row r="477" spans="1:5" x14ac:dyDescent="0.25">
      <c r="A477" s="2">
        <v>44860</v>
      </c>
      <c r="B477">
        <v>75.790000000000006</v>
      </c>
      <c r="C477">
        <v>76</v>
      </c>
      <c r="D477">
        <v>28.54</v>
      </c>
      <c r="E477">
        <v>13.04</v>
      </c>
    </row>
    <row r="478" spans="1:5" x14ac:dyDescent="0.25">
      <c r="A478" s="2">
        <v>44861</v>
      </c>
      <c r="B478">
        <v>80.209999999999994</v>
      </c>
      <c r="C478">
        <v>77.95</v>
      </c>
      <c r="D478">
        <v>28.93</v>
      </c>
      <c r="E478">
        <v>13.27</v>
      </c>
    </row>
    <row r="479" spans="1:5" x14ac:dyDescent="0.25">
      <c r="A479" s="2">
        <v>44862</v>
      </c>
      <c r="B479">
        <v>81.209999999999994</v>
      </c>
      <c r="C479">
        <v>78.36</v>
      </c>
      <c r="D479">
        <v>29.51</v>
      </c>
      <c r="E479">
        <v>13.37</v>
      </c>
    </row>
    <row r="480" spans="1:5" x14ac:dyDescent="0.25">
      <c r="A480" s="2">
        <v>44863</v>
      </c>
      <c r="B480" t="e">
        <v>#N/A</v>
      </c>
      <c r="C480" t="e">
        <v>#N/A</v>
      </c>
      <c r="D480" t="e">
        <v>#N/A</v>
      </c>
      <c r="E480" t="e">
        <v>#N/A</v>
      </c>
    </row>
    <row r="481" spans="1:5" x14ac:dyDescent="0.25">
      <c r="A481" s="2">
        <v>44864</v>
      </c>
      <c r="B481" t="e">
        <v>#N/A</v>
      </c>
      <c r="C481" t="e">
        <v>#N/A</v>
      </c>
      <c r="D481" t="e">
        <v>#N/A</v>
      </c>
      <c r="E481" t="e">
        <v>#N/A</v>
      </c>
    </row>
    <row r="482" spans="1:5" x14ac:dyDescent="0.25">
      <c r="A482" s="2">
        <v>44865</v>
      </c>
      <c r="B482">
        <v>79.97</v>
      </c>
      <c r="C482">
        <v>77.650000000000006</v>
      </c>
      <c r="D482">
        <v>30.07</v>
      </c>
      <c r="E482">
        <v>13.41</v>
      </c>
    </row>
    <row r="483" spans="1:5" x14ac:dyDescent="0.25">
      <c r="A483" s="2">
        <v>44866</v>
      </c>
      <c r="B483">
        <v>76.72</v>
      </c>
      <c r="C483">
        <v>74.709999999999994</v>
      </c>
      <c r="D483">
        <v>29.65</v>
      </c>
      <c r="E483">
        <v>13.49</v>
      </c>
    </row>
    <row r="484" spans="1:5" x14ac:dyDescent="0.25">
      <c r="A484" s="2">
        <v>44867</v>
      </c>
      <c r="B484">
        <v>76.7</v>
      </c>
      <c r="C484">
        <v>73.680000000000007</v>
      </c>
      <c r="D484">
        <v>29.16</v>
      </c>
      <c r="E484">
        <v>13.67</v>
      </c>
    </row>
    <row r="485" spans="1:5" x14ac:dyDescent="0.25">
      <c r="A485" s="2">
        <v>44868</v>
      </c>
      <c r="B485">
        <v>76.28</v>
      </c>
      <c r="C485">
        <v>73.290000000000006</v>
      </c>
      <c r="D485">
        <v>28.74</v>
      </c>
      <c r="E485">
        <v>13.59</v>
      </c>
    </row>
    <row r="486" spans="1:5" x14ac:dyDescent="0.25">
      <c r="A486" s="2">
        <v>44869</v>
      </c>
      <c r="B486">
        <v>76.36</v>
      </c>
      <c r="C486">
        <v>73.739999999999995</v>
      </c>
      <c r="D486">
        <v>28.49</v>
      </c>
      <c r="E486">
        <v>13.54</v>
      </c>
    </row>
    <row r="487" spans="1:5" x14ac:dyDescent="0.25">
      <c r="A487" s="2">
        <v>44870</v>
      </c>
      <c r="B487" t="e">
        <v>#N/A</v>
      </c>
      <c r="C487" t="e">
        <v>#N/A</v>
      </c>
      <c r="D487" t="e">
        <v>#N/A</v>
      </c>
      <c r="E487" t="e">
        <v>#N/A</v>
      </c>
    </row>
    <row r="488" spans="1:5" x14ac:dyDescent="0.25">
      <c r="A488" s="2">
        <v>44871</v>
      </c>
      <c r="B488" t="e">
        <v>#N/A</v>
      </c>
      <c r="C488" t="e">
        <v>#N/A</v>
      </c>
      <c r="D488" t="e">
        <v>#N/A</v>
      </c>
      <c r="E488" t="e">
        <v>#N/A</v>
      </c>
    </row>
    <row r="489" spans="1:5" x14ac:dyDescent="0.25">
      <c r="A489" s="2">
        <v>44872</v>
      </c>
      <c r="B489">
        <v>77.489999999999995</v>
      </c>
      <c r="C489">
        <v>74.59</v>
      </c>
      <c r="D489">
        <v>28.37</v>
      </c>
      <c r="E489">
        <v>13.44</v>
      </c>
    </row>
    <row r="490" spans="1:5" x14ac:dyDescent="0.25">
      <c r="A490" s="2">
        <v>44873</v>
      </c>
      <c r="B490">
        <v>76.06</v>
      </c>
      <c r="C490">
        <v>73.900000000000006</v>
      </c>
      <c r="D490">
        <v>28.46</v>
      </c>
      <c r="E490">
        <v>13.34</v>
      </c>
    </row>
    <row r="491" spans="1:5" x14ac:dyDescent="0.25">
      <c r="A491" s="2">
        <v>44874</v>
      </c>
      <c r="B491">
        <v>72.760000000000005</v>
      </c>
      <c r="C491">
        <v>72.36</v>
      </c>
      <c r="D491">
        <v>28.25</v>
      </c>
      <c r="E491">
        <v>13.25</v>
      </c>
    </row>
    <row r="492" spans="1:5" x14ac:dyDescent="0.25">
      <c r="A492" s="2">
        <v>44875</v>
      </c>
      <c r="B492">
        <v>73.05</v>
      </c>
      <c r="C492">
        <v>70.86</v>
      </c>
      <c r="D492">
        <v>28.16</v>
      </c>
      <c r="E492">
        <v>13.25</v>
      </c>
    </row>
    <row r="493" spans="1:5" x14ac:dyDescent="0.25">
      <c r="A493" s="2">
        <v>44876</v>
      </c>
      <c r="B493">
        <v>75.84</v>
      </c>
      <c r="C493">
        <v>71.709999999999994</v>
      </c>
      <c r="D493">
        <v>28.1</v>
      </c>
      <c r="E493">
        <v>13.21</v>
      </c>
    </row>
    <row r="494" spans="1:5" x14ac:dyDescent="0.25">
      <c r="A494" s="2">
        <v>44877</v>
      </c>
      <c r="B494" t="e">
        <v>#N/A</v>
      </c>
      <c r="C494" t="e">
        <v>#N/A</v>
      </c>
      <c r="D494" t="e">
        <v>#N/A</v>
      </c>
      <c r="E494" t="e">
        <v>#N/A</v>
      </c>
    </row>
    <row r="495" spans="1:5" x14ac:dyDescent="0.25">
      <c r="A495" s="2">
        <v>44878</v>
      </c>
      <c r="B495" t="e">
        <v>#N/A</v>
      </c>
      <c r="C495" t="e">
        <v>#N/A</v>
      </c>
      <c r="D495" t="e">
        <v>#N/A</v>
      </c>
      <c r="E495" t="e">
        <v>#N/A</v>
      </c>
    </row>
    <row r="496" spans="1:5" x14ac:dyDescent="0.25">
      <c r="A496" s="2">
        <v>44879</v>
      </c>
      <c r="B496">
        <v>75.23</v>
      </c>
      <c r="C496">
        <v>70.25</v>
      </c>
      <c r="D496">
        <v>27.9</v>
      </c>
      <c r="E496">
        <v>13.31</v>
      </c>
    </row>
    <row r="497" spans="1:5" x14ac:dyDescent="0.25">
      <c r="A497" s="2">
        <v>44880</v>
      </c>
      <c r="B497">
        <v>76.650000000000006</v>
      </c>
      <c r="C497">
        <v>69.41</v>
      </c>
      <c r="D497">
        <v>27.94</v>
      </c>
      <c r="E497">
        <v>13.26</v>
      </c>
    </row>
    <row r="498" spans="1:5" x14ac:dyDescent="0.25">
      <c r="A498" s="2">
        <v>44881</v>
      </c>
      <c r="B498">
        <v>73.41</v>
      </c>
      <c r="C498">
        <v>67.760000000000005</v>
      </c>
      <c r="D498">
        <v>28.28</v>
      </c>
      <c r="E498">
        <v>13.24</v>
      </c>
    </row>
    <row r="499" spans="1:5" x14ac:dyDescent="0.25">
      <c r="A499" s="2">
        <v>44882</v>
      </c>
      <c r="B499">
        <v>72.400000000000006</v>
      </c>
      <c r="C499">
        <v>67.12</v>
      </c>
      <c r="D499">
        <v>28.27</v>
      </c>
      <c r="E499">
        <v>13.36</v>
      </c>
    </row>
    <row r="500" spans="1:5" x14ac:dyDescent="0.25">
      <c r="A500" s="2">
        <v>44883</v>
      </c>
      <c r="B500">
        <v>72.47</v>
      </c>
      <c r="C500">
        <v>66.55</v>
      </c>
      <c r="D500">
        <v>27.96</v>
      </c>
      <c r="E500">
        <v>13.3</v>
      </c>
    </row>
    <row r="501" spans="1:5" x14ac:dyDescent="0.25">
      <c r="A501" s="2">
        <v>44884</v>
      </c>
      <c r="B501" t="e">
        <v>#N/A</v>
      </c>
      <c r="C501" t="e">
        <v>#N/A</v>
      </c>
      <c r="D501" t="e">
        <v>#N/A</v>
      </c>
      <c r="E501" t="e">
        <v>#N/A</v>
      </c>
    </row>
    <row r="502" spans="1:5" x14ac:dyDescent="0.25">
      <c r="A502" s="2">
        <v>44885</v>
      </c>
      <c r="B502" t="e">
        <v>#N/A</v>
      </c>
      <c r="C502" t="e">
        <v>#N/A</v>
      </c>
      <c r="D502" t="e">
        <v>#N/A</v>
      </c>
      <c r="E502" t="e">
        <v>#N/A</v>
      </c>
    </row>
    <row r="503" spans="1:5" x14ac:dyDescent="0.25">
      <c r="A503" s="2">
        <v>44886</v>
      </c>
      <c r="B503">
        <v>74.61</v>
      </c>
      <c r="C503">
        <v>67.819999999999993</v>
      </c>
      <c r="D503">
        <v>27.86</v>
      </c>
      <c r="E503">
        <v>13.26</v>
      </c>
    </row>
    <row r="504" spans="1:5" x14ac:dyDescent="0.25">
      <c r="A504" s="2">
        <v>44887</v>
      </c>
      <c r="B504">
        <v>73.89</v>
      </c>
      <c r="C504">
        <v>67.040000000000006</v>
      </c>
      <c r="D504">
        <v>27.85</v>
      </c>
      <c r="E504">
        <v>13.28</v>
      </c>
    </row>
    <row r="505" spans="1:5" x14ac:dyDescent="0.25">
      <c r="A505" s="2">
        <v>44888</v>
      </c>
      <c r="B505">
        <v>75.87</v>
      </c>
      <c r="C505">
        <v>67.98</v>
      </c>
      <c r="D505">
        <v>27.11</v>
      </c>
      <c r="E505">
        <v>13.39</v>
      </c>
    </row>
    <row r="506" spans="1:5" x14ac:dyDescent="0.25">
      <c r="A506" s="2">
        <v>44889</v>
      </c>
      <c r="B506">
        <v>78.27</v>
      </c>
      <c r="C506">
        <v>69.78</v>
      </c>
      <c r="D506">
        <v>27.11</v>
      </c>
      <c r="E506">
        <v>13.39</v>
      </c>
    </row>
    <row r="507" spans="1:5" x14ac:dyDescent="0.25">
      <c r="A507" s="2">
        <v>44890</v>
      </c>
      <c r="B507">
        <v>78.86</v>
      </c>
      <c r="C507">
        <v>69.27</v>
      </c>
      <c r="D507">
        <v>27.01</v>
      </c>
      <c r="E507">
        <v>13.38</v>
      </c>
    </row>
    <row r="508" spans="1:5" x14ac:dyDescent="0.25">
      <c r="A508" s="2">
        <v>44891</v>
      </c>
      <c r="B508" t="e">
        <v>#N/A</v>
      </c>
      <c r="C508" t="e">
        <v>#N/A</v>
      </c>
      <c r="D508" t="e">
        <v>#N/A</v>
      </c>
      <c r="E508" t="e">
        <v>#N/A</v>
      </c>
    </row>
    <row r="509" spans="1:5" x14ac:dyDescent="0.25">
      <c r="A509" s="2">
        <v>44892</v>
      </c>
      <c r="B509" t="e">
        <v>#N/A</v>
      </c>
      <c r="C509" t="e">
        <v>#N/A</v>
      </c>
      <c r="D509" t="e">
        <v>#N/A</v>
      </c>
      <c r="E509" t="e">
        <v>#N/A</v>
      </c>
    </row>
    <row r="510" spans="1:5" x14ac:dyDescent="0.25">
      <c r="A510" s="2">
        <v>44893</v>
      </c>
      <c r="B510">
        <v>78.81</v>
      </c>
      <c r="C510">
        <v>68.73</v>
      </c>
      <c r="D510">
        <v>26.28</v>
      </c>
      <c r="E510">
        <v>13.31</v>
      </c>
    </row>
    <row r="511" spans="1:5" x14ac:dyDescent="0.25">
      <c r="A511" s="2">
        <v>44894</v>
      </c>
      <c r="B511">
        <v>81.25</v>
      </c>
      <c r="C511">
        <v>69.08</v>
      </c>
      <c r="D511">
        <v>26.3</v>
      </c>
      <c r="E511">
        <v>13.18</v>
      </c>
    </row>
    <row r="512" spans="1:5" x14ac:dyDescent="0.25">
      <c r="A512" s="2">
        <v>44895</v>
      </c>
      <c r="B512">
        <v>84.689989999999995</v>
      </c>
      <c r="C512">
        <v>71.319999999999993</v>
      </c>
      <c r="D512">
        <v>26.73</v>
      </c>
      <c r="E512">
        <v>13.09</v>
      </c>
    </row>
    <row r="513" spans="1:5" x14ac:dyDescent="0.25">
      <c r="A513" s="2">
        <v>44896</v>
      </c>
      <c r="B513">
        <v>85.22</v>
      </c>
      <c r="C513">
        <v>75.17</v>
      </c>
      <c r="D513">
        <v>27.33</v>
      </c>
      <c r="E513">
        <v>13.2</v>
      </c>
    </row>
    <row r="514" spans="1:5" x14ac:dyDescent="0.25">
      <c r="A514" s="2">
        <v>44897</v>
      </c>
      <c r="B514">
        <v>87.67</v>
      </c>
      <c r="C514">
        <v>79.180000000000007</v>
      </c>
      <c r="D514">
        <v>27.35</v>
      </c>
      <c r="E514">
        <v>13.12</v>
      </c>
    </row>
    <row r="515" spans="1:5" x14ac:dyDescent="0.25">
      <c r="A515" s="2">
        <v>44898</v>
      </c>
      <c r="B515" t="e">
        <v>#N/A</v>
      </c>
      <c r="C515" t="e">
        <v>#N/A</v>
      </c>
      <c r="D515" t="e">
        <v>#N/A</v>
      </c>
      <c r="E515" t="e">
        <v>#N/A</v>
      </c>
    </row>
    <row r="516" spans="1:5" x14ac:dyDescent="0.25">
      <c r="A516" s="2">
        <v>44899</v>
      </c>
      <c r="B516" t="e">
        <v>#N/A</v>
      </c>
      <c r="C516" t="e">
        <v>#N/A</v>
      </c>
      <c r="D516" t="e">
        <v>#N/A</v>
      </c>
      <c r="E516" t="e">
        <v>#N/A</v>
      </c>
    </row>
    <row r="517" spans="1:5" x14ac:dyDescent="0.25">
      <c r="A517" s="2">
        <v>44900</v>
      </c>
      <c r="B517">
        <v>87.31</v>
      </c>
      <c r="C517">
        <v>79.819999999999993</v>
      </c>
      <c r="D517">
        <v>27.48</v>
      </c>
      <c r="E517">
        <v>13.13</v>
      </c>
    </row>
    <row r="518" spans="1:5" x14ac:dyDescent="0.25">
      <c r="A518" s="2">
        <v>44901</v>
      </c>
      <c r="B518">
        <v>87.689989999999995</v>
      </c>
      <c r="C518">
        <v>79.17</v>
      </c>
      <c r="D518">
        <v>27.55</v>
      </c>
      <c r="E518">
        <v>13.15</v>
      </c>
    </row>
    <row r="519" spans="1:5" x14ac:dyDescent="0.25">
      <c r="A519" s="2">
        <v>44902</v>
      </c>
      <c r="B519">
        <v>88.07</v>
      </c>
      <c r="C519">
        <v>77.91</v>
      </c>
      <c r="D519">
        <v>27.72</v>
      </c>
      <c r="E519">
        <v>13.1</v>
      </c>
    </row>
    <row r="520" spans="1:5" x14ac:dyDescent="0.25">
      <c r="A520" s="2">
        <v>44903</v>
      </c>
      <c r="B520">
        <v>88.67</v>
      </c>
      <c r="C520">
        <v>76.11</v>
      </c>
      <c r="D520">
        <v>27.65</v>
      </c>
      <c r="E520">
        <v>13.09</v>
      </c>
    </row>
    <row r="521" spans="1:5" x14ac:dyDescent="0.25">
      <c r="A521" s="2">
        <v>44904</v>
      </c>
      <c r="B521">
        <v>87.84</v>
      </c>
      <c r="C521">
        <v>74.72</v>
      </c>
      <c r="D521">
        <v>28.08</v>
      </c>
      <c r="E521">
        <v>13.21</v>
      </c>
    </row>
    <row r="522" spans="1:5" x14ac:dyDescent="0.25">
      <c r="A522" s="2">
        <v>44905</v>
      </c>
      <c r="B522" t="e">
        <v>#N/A</v>
      </c>
      <c r="C522" t="e">
        <v>#N/A</v>
      </c>
      <c r="D522" t="e">
        <v>#N/A</v>
      </c>
      <c r="E522" t="e">
        <v>#N/A</v>
      </c>
    </row>
    <row r="523" spans="1:5" x14ac:dyDescent="0.25">
      <c r="A523" s="2">
        <v>44906</v>
      </c>
      <c r="B523" t="e">
        <v>#N/A</v>
      </c>
      <c r="C523" t="e">
        <v>#N/A</v>
      </c>
      <c r="D523" t="e">
        <v>#N/A</v>
      </c>
      <c r="E523" t="e">
        <v>#N/A</v>
      </c>
    </row>
    <row r="524" spans="1:5" x14ac:dyDescent="0.25">
      <c r="A524" s="2">
        <v>44907</v>
      </c>
      <c r="B524">
        <v>90.17</v>
      </c>
      <c r="C524">
        <v>74.59</v>
      </c>
      <c r="D524">
        <v>28.36</v>
      </c>
      <c r="E524">
        <v>13.2</v>
      </c>
    </row>
    <row r="525" spans="1:5" x14ac:dyDescent="0.25">
      <c r="A525" s="2">
        <v>44908</v>
      </c>
      <c r="B525">
        <v>88.64</v>
      </c>
      <c r="C525">
        <v>72.569999999999993</v>
      </c>
      <c r="D525">
        <v>28.35</v>
      </c>
      <c r="E525">
        <v>13.17</v>
      </c>
    </row>
    <row r="526" spans="1:5" x14ac:dyDescent="0.25">
      <c r="A526" s="2">
        <v>44909</v>
      </c>
      <c r="B526">
        <v>86.61</v>
      </c>
      <c r="C526">
        <v>70.05</v>
      </c>
      <c r="D526">
        <v>28.58</v>
      </c>
      <c r="E526">
        <v>13.1</v>
      </c>
    </row>
    <row r="527" spans="1:5" x14ac:dyDescent="0.25">
      <c r="A527" s="2">
        <v>44910</v>
      </c>
      <c r="B527">
        <v>85.5</v>
      </c>
      <c r="C527">
        <v>70.61</v>
      </c>
      <c r="D527">
        <v>28.69</v>
      </c>
      <c r="E527">
        <v>13.09</v>
      </c>
    </row>
    <row r="528" spans="1:5" x14ac:dyDescent="0.25">
      <c r="A528" s="2">
        <v>44911</v>
      </c>
      <c r="B528">
        <v>83.82</v>
      </c>
      <c r="C528">
        <v>70.91</v>
      </c>
      <c r="D528">
        <v>28.66</v>
      </c>
      <c r="E528">
        <v>13.1</v>
      </c>
    </row>
    <row r="529" spans="1:5" x14ac:dyDescent="0.25">
      <c r="A529" s="2">
        <v>44912</v>
      </c>
      <c r="B529" t="e">
        <v>#N/A</v>
      </c>
      <c r="C529" t="e">
        <v>#N/A</v>
      </c>
      <c r="D529" t="e">
        <v>#N/A</v>
      </c>
      <c r="E529" t="e">
        <v>#N/A</v>
      </c>
    </row>
    <row r="530" spans="1:5" x14ac:dyDescent="0.25">
      <c r="A530" s="2">
        <v>44913</v>
      </c>
      <c r="B530" t="e">
        <v>#N/A</v>
      </c>
      <c r="C530" t="e">
        <v>#N/A</v>
      </c>
      <c r="D530" t="e">
        <v>#N/A</v>
      </c>
      <c r="E530" t="e">
        <v>#N/A</v>
      </c>
    </row>
    <row r="531" spans="1:5" x14ac:dyDescent="0.25">
      <c r="A531" s="2">
        <v>44914</v>
      </c>
      <c r="B531">
        <v>84.11</v>
      </c>
      <c r="C531">
        <v>69.150000000000006</v>
      </c>
      <c r="D531">
        <v>28.7</v>
      </c>
      <c r="E531">
        <v>13.2</v>
      </c>
    </row>
    <row r="532" spans="1:5" x14ac:dyDescent="0.25">
      <c r="A532" s="2">
        <v>44915</v>
      </c>
      <c r="B532">
        <v>87.67</v>
      </c>
      <c r="C532">
        <v>70.33</v>
      </c>
      <c r="D532">
        <v>28.78</v>
      </c>
      <c r="E532">
        <v>13.35</v>
      </c>
    </row>
    <row r="533" spans="1:5" x14ac:dyDescent="0.25">
      <c r="A533" s="2">
        <v>44916</v>
      </c>
      <c r="B533">
        <v>85.35</v>
      </c>
      <c r="C533">
        <v>69.17</v>
      </c>
      <c r="D533">
        <v>28.78</v>
      </c>
      <c r="E533">
        <v>13.3</v>
      </c>
    </row>
    <row r="534" spans="1:5" x14ac:dyDescent="0.25">
      <c r="A534" s="2">
        <v>44917</v>
      </c>
      <c r="B534">
        <v>86.72</v>
      </c>
      <c r="C534">
        <v>71.239999999999995</v>
      </c>
      <c r="D534">
        <v>28.86</v>
      </c>
      <c r="E534">
        <v>13.27</v>
      </c>
    </row>
    <row r="535" spans="1:5" x14ac:dyDescent="0.25">
      <c r="A535" s="2">
        <v>44918</v>
      </c>
      <c r="B535">
        <v>86.81</v>
      </c>
      <c r="C535">
        <v>72.55</v>
      </c>
      <c r="D535" t="e">
        <v>#N/A</v>
      </c>
      <c r="E535" t="e">
        <v>#N/A</v>
      </c>
    </row>
    <row r="536" spans="1:5" x14ac:dyDescent="0.25">
      <c r="A536" s="2">
        <v>44919</v>
      </c>
      <c r="B536" t="e">
        <v>#N/A</v>
      </c>
      <c r="C536" t="e">
        <v>#N/A</v>
      </c>
      <c r="D536" t="e">
        <v>#N/A</v>
      </c>
      <c r="E536" t="e">
        <v>#N/A</v>
      </c>
    </row>
    <row r="537" spans="1:5" x14ac:dyDescent="0.25">
      <c r="A537" s="2">
        <v>44920</v>
      </c>
      <c r="B537" t="e">
        <v>#N/A</v>
      </c>
      <c r="C537" t="e">
        <v>#N/A</v>
      </c>
      <c r="D537" t="e">
        <v>#N/A</v>
      </c>
      <c r="E537" t="e">
        <v>#N/A</v>
      </c>
    </row>
    <row r="538" spans="1:5" x14ac:dyDescent="0.25">
      <c r="A538" s="2">
        <v>44921</v>
      </c>
      <c r="B538" t="e">
        <v>#N/A</v>
      </c>
      <c r="C538" t="e">
        <v>#N/A</v>
      </c>
      <c r="D538" t="e">
        <v>#N/A</v>
      </c>
      <c r="E538" t="e">
        <v>#N/A</v>
      </c>
    </row>
    <row r="539" spans="1:5" x14ac:dyDescent="0.25">
      <c r="A539" s="2">
        <v>44922</v>
      </c>
      <c r="B539">
        <v>85.77</v>
      </c>
      <c r="C539" t="e">
        <v>#N/A</v>
      </c>
      <c r="D539">
        <v>29.39</v>
      </c>
      <c r="E539">
        <v>13.55</v>
      </c>
    </row>
    <row r="540" spans="1:5" x14ac:dyDescent="0.25">
      <c r="A540" s="2">
        <v>44923</v>
      </c>
      <c r="B540">
        <v>83.54</v>
      </c>
      <c r="C540">
        <v>69.72</v>
      </c>
      <c r="D540">
        <v>28.71</v>
      </c>
      <c r="E540">
        <v>13.26</v>
      </c>
    </row>
    <row r="541" spans="1:5" x14ac:dyDescent="0.25">
      <c r="A541" s="2">
        <v>44924</v>
      </c>
      <c r="B541">
        <v>82</v>
      </c>
      <c r="C541">
        <v>68.709999999999994</v>
      </c>
      <c r="D541">
        <v>28.96</v>
      </c>
      <c r="E541">
        <v>13.5</v>
      </c>
    </row>
    <row r="542" spans="1:5" x14ac:dyDescent="0.25">
      <c r="A542" s="2">
        <v>44925</v>
      </c>
      <c r="B542">
        <v>81.489999999999995</v>
      </c>
      <c r="C542">
        <v>69.55</v>
      </c>
      <c r="D542">
        <v>29.02</v>
      </c>
      <c r="E542">
        <v>13.55</v>
      </c>
    </row>
    <row r="543" spans="1:5" x14ac:dyDescent="0.25">
      <c r="A543" s="2">
        <v>44926</v>
      </c>
      <c r="B543" t="e">
        <v>#N/A</v>
      </c>
      <c r="C543" t="e">
        <v>#N/A</v>
      </c>
      <c r="D543" t="e">
        <v>#N/A</v>
      </c>
      <c r="E543" t="e">
        <v>#N/A</v>
      </c>
    </row>
    <row r="544" spans="1:5" x14ac:dyDescent="0.25">
      <c r="A544" s="2">
        <v>44927</v>
      </c>
      <c r="B544" t="e">
        <v>#N/A</v>
      </c>
      <c r="C544" t="e">
        <v>#N/A</v>
      </c>
      <c r="D544" t="e">
        <v>#N/A</v>
      </c>
      <c r="E544" t="e">
        <v>#N/A</v>
      </c>
    </row>
    <row r="545" spans="1:5" x14ac:dyDescent="0.25">
      <c r="A545" s="2">
        <v>44928</v>
      </c>
      <c r="B545">
        <v>83.85</v>
      </c>
      <c r="C545" t="e">
        <v>#N/A</v>
      </c>
      <c r="D545">
        <v>29.02</v>
      </c>
      <c r="E545">
        <v>13.55</v>
      </c>
    </row>
    <row r="546" spans="1:5" x14ac:dyDescent="0.25">
      <c r="A546" s="2">
        <v>44929</v>
      </c>
      <c r="B546">
        <v>81.13</v>
      </c>
      <c r="C546">
        <v>67.03</v>
      </c>
      <c r="D546">
        <v>28.43</v>
      </c>
      <c r="E546">
        <v>13.18</v>
      </c>
    </row>
    <row r="547" spans="1:5" x14ac:dyDescent="0.25">
      <c r="A547" s="2">
        <v>44930</v>
      </c>
      <c r="B547">
        <v>75.48</v>
      </c>
      <c r="C547">
        <v>63.77</v>
      </c>
      <c r="D547">
        <v>28.15</v>
      </c>
      <c r="E547">
        <v>13.09</v>
      </c>
    </row>
    <row r="548" spans="1:5" x14ac:dyDescent="0.25">
      <c r="A548" s="2">
        <v>44931</v>
      </c>
      <c r="B548">
        <v>76.59</v>
      </c>
      <c r="C548">
        <v>64.03</v>
      </c>
      <c r="D548">
        <v>28.08</v>
      </c>
      <c r="E548">
        <v>12.78</v>
      </c>
    </row>
    <row r="549" spans="1:5" x14ac:dyDescent="0.25">
      <c r="A549" s="2">
        <v>44932</v>
      </c>
      <c r="B549">
        <v>75.14</v>
      </c>
      <c r="C549">
        <v>64.62</v>
      </c>
      <c r="D549">
        <v>28.24</v>
      </c>
      <c r="E549">
        <v>12.55</v>
      </c>
    </row>
    <row r="550" spans="1:5" x14ac:dyDescent="0.25">
      <c r="A550" s="2">
        <v>44933</v>
      </c>
      <c r="B550" t="e">
        <v>#N/A</v>
      </c>
      <c r="C550" t="e">
        <v>#N/A</v>
      </c>
      <c r="D550" t="e">
        <v>#N/A</v>
      </c>
      <c r="E550" t="e">
        <v>#N/A</v>
      </c>
    </row>
    <row r="551" spans="1:5" x14ac:dyDescent="0.25">
      <c r="A551" s="2">
        <v>44934</v>
      </c>
      <c r="B551" t="e">
        <v>#N/A</v>
      </c>
      <c r="C551" t="e">
        <v>#N/A</v>
      </c>
      <c r="D551" t="e">
        <v>#N/A</v>
      </c>
      <c r="E551" t="e">
        <v>#N/A</v>
      </c>
    </row>
    <row r="552" spans="1:5" x14ac:dyDescent="0.25">
      <c r="A552" s="2">
        <v>44935</v>
      </c>
      <c r="B552">
        <v>79.14</v>
      </c>
      <c r="C552">
        <v>66.180000000000007</v>
      </c>
      <c r="D552">
        <v>28.62</v>
      </c>
      <c r="E552">
        <v>12.4</v>
      </c>
    </row>
    <row r="553" spans="1:5" x14ac:dyDescent="0.25">
      <c r="A553" s="2">
        <v>44936</v>
      </c>
      <c r="B553">
        <v>78.150000000000006</v>
      </c>
      <c r="C553">
        <v>65.099999999999994</v>
      </c>
      <c r="D553">
        <v>28.5</v>
      </c>
      <c r="E553">
        <v>12.35</v>
      </c>
    </row>
    <row r="554" spans="1:5" x14ac:dyDescent="0.25">
      <c r="A554" s="2">
        <v>44937</v>
      </c>
      <c r="B554">
        <v>76.56</v>
      </c>
      <c r="C554">
        <v>63.65</v>
      </c>
      <c r="D554">
        <v>28.6</v>
      </c>
      <c r="E554">
        <v>12.59</v>
      </c>
    </row>
    <row r="555" spans="1:5" x14ac:dyDescent="0.25">
      <c r="A555" s="2">
        <v>44938</v>
      </c>
      <c r="B555">
        <v>77.81</v>
      </c>
      <c r="C555">
        <v>64.319999999999993</v>
      </c>
      <c r="D555">
        <v>28.87</v>
      </c>
      <c r="E555">
        <v>12.9</v>
      </c>
    </row>
    <row r="556" spans="1:5" x14ac:dyDescent="0.25">
      <c r="A556" s="2">
        <v>44939</v>
      </c>
      <c r="B556">
        <v>77.439989999999995</v>
      </c>
      <c r="C556">
        <v>64.11</v>
      </c>
      <c r="D556">
        <v>28.98</v>
      </c>
      <c r="E556">
        <v>12.99</v>
      </c>
    </row>
    <row r="557" spans="1:5" x14ac:dyDescent="0.25">
      <c r="A557" s="2">
        <v>44940</v>
      </c>
      <c r="B557" t="e">
        <v>#N/A</v>
      </c>
      <c r="C557" t="e">
        <v>#N/A</v>
      </c>
      <c r="D557" t="e">
        <v>#N/A</v>
      </c>
      <c r="E557" t="e">
        <v>#N/A</v>
      </c>
    </row>
    <row r="558" spans="1:5" x14ac:dyDescent="0.25">
      <c r="A558" s="2">
        <v>44941</v>
      </c>
      <c r="B558" t="e">
        <v>#N/A</v>
      </c>
      <c r="C558" t="e">
        <v>#N/A</v>
      </c>
      <c r="D558" t="e">
        <v>#N/A</v>
      </c>
      <c r="E558" t="e">
        <v>#N/A</v>
      </c>
    </row>
    <row r="559" spans="1:5" x14ac:dyDescent="0.25">
      <c r="A559" s="2">
        <v>44942</v>
      </c>
      <c r="B559">
        <v>75.17</v>
      </c>
      <c r="C559">
        <v>62.66</v>
      </c>
      <c r="D559">
        <v>28.98</v>
      </c>
      <c r="E559">
        <v>12.99</v>
      </c>
    </row>
    <row r="560" spans="1:5" x14ac:dyDescent="0.25">
      <c r="A560" s="2">
        <v>44943</v>
      </c>
      <c r="B560">
        <v>77.16</v>
      </c>
      <c r="C560">
        <v>63.88</v>
      </c>
      <c r="D560">
        <v>29.27</v>
      </c>
      <c r="E560">
        <v>13.15</v>
      </c>
    </row>
    <row r="561" spans="1:5" x14ac:dyDescent="0.25">
      <c r="A561" s="2">
        <v>44944</v>
      </c>
      <c r="B561">
        <v>80.86</v>
      </c>
      <c r="C561">
        <v>66.11</v>
      </c>
      <c r="D561">
        <v>29.07</v>
      </c>
      <c r="E561">
        <v>13.08</v>
      </c>
    </row>
    <row r="562" spans="1:5" x14ac:dyDescent="0.25">
      <c r="A562" s="2">
        <v>44945</v>
      </c>
      <c r="B562">
        <v>81.47</v>
      </c>
      <c r="C562">
        <v>65.87</v>
      </c>
      <c r="D562">
        <v>29.07</v>
      </c>
      <c r="E562">
        <v>12.79</v>
      </c>
    </row>
    <row r="563" spans="1:5" x14ac:dyDescent="0.25">
      <c r="A563" s="2">
        <v>44946</v>
      </c>
      <c r="B563">
        <v>82.62</v>
      </c>
      <c r="C563">
        <v>65.209999999999994</v>
      </c>
      <c r="D563">
        <v>29.05</v>
      </c>
      <c r="E563">
        <v>12.64</v>
      </c>
    </row>
    <row r="564" spans="1:5" x14ac:dyDescent="0.25">
      <c r="A564" s="2">
        <v>44947</v>
      </c>
      <c r="B564" t="e">
        <v>#N/A</v>
      </c>
      <c r="C564" t="e">
        <v>#N/A</v>
      </c>
      <c r="D564" t="e">
        <v>#N/A</v>
      </c>
      <c r="E564" t="e">
        <v>#N/A</v>
      </c>
    </row>
    <row r="565" spans="1:5" x14ac:dyDescent="0.25">
      <c r="A565" s="2">
        <v>44948</v>
      </c>
      <c r="B565" t="e">
        <v>#N/A</v>
      </c>
      <c r="C565" t="e">
        <v>#N/A</v>
      </c>
      <c r="D565" t="e">
        <v>#N/A</v>
      </c>
      <c r="E565" t="e">
        <v>#N/A</v>
      </c>
    </row>
    <row r="566" spans="1:5" x14ac:dyDescent="0.25">
      <c r="A566" s="2">
        <v>44949</v>
      </c>
      <c r="B566">
        <v>82.7</v>
      </c>
      <c r="C566">
        <v>64.180000000000007</v>
      </c>
      <c r="D566">
        <v>28.92</v>
      </c>
      <c r="E566">
        <v>12.6</v>
      </c>
    </row>
    <row r="567" spans="1:5" x14ac:dyDescent="0.25">
      <c r="A567" s="2">
        <v>44950</v>
      </c>
      <c r="B567">
        <v>79.23</v>
      </c>
      <c r="C567">
        <v>62.65</v>
      </c>
      <c r="D567">
        <v>28.61</v>
      </c>
      <c r="E567">
        <v>12.66</v>
      </c>
    </row>
    <row r="568" spans="1:5" x14ac:dyDescent="0.25">
      <c r="A568" s="2">
        <v>44951</v>
      </c>
      <c r="B568">
        <v>81.77</v>
      </c>
      <c r="C568">
        <v>64.27</v>
      </c>
      <c r="D568">
        <v>28.32</v>
      </c>
      <c r="E568">
        <v>12.63</v>
      </c>
    </row>
    <row r="569" spans="1:5" x14ac:dyDescent="0.25">
      <c r="A569" s="2">
        <v>44952</v>
      </c>
      <c r="B569">
        <v>86.79</v>
      </c>
      <c r="C569">
        <v>69.42</v>
      </c>
      <c r="D569">
        <v>28.38</v>
      </c>
      <c r="E569">
        <v>12.62</v>
      </c>
    </row>
    <row r="570" spans="1:5" x14ac:dyDescent="0.25">
      <c r="A570" s="2">
        <v>44953</v>
      </c>
      <c r="B570">
        <v>86.509990000000002</v>
      </c>
      <c r="C570">
        <v>70.430000000000007</v>
      </c>
      <c r="D570">
        <v>28.52</v>
      </c>
      <c r="E570">
        <v>12.7</v>
      </c>
    </row>
    <row r="571" spans="1:5" x14ac:dyDescent="0.25">
      <c r="A571" s="2">
        <v>44954</v>
      </c>
      <c r="B571" t="e">
        <v>#N/A</v>
      </c>
      <c r="C571" t="e">
        <v>#N/A</v>
      </c>
      <c r="D571" t="e">
        <v>#N/A</v>
      </c>
      <c r="E571" t="e">
        <v>#N/A</v>
      </c>
    </row>
    <row r="572" spans="1:5" x14ac:dyDescent="0.25">
      <c r="A572" s="2">
        <v>44955</v>
      </c>
      <c r="B572" t="e">
        <v>#N/A</v>
      </c>
      <c r="C572" t="e">
        <v>#N/A</v>
      </c>
      <c r="D572" t="e">
        <v>#N/A</v>
      </c>
      <c r="E572" t="e">
        <v>#N/A</v>
      </c>
    </row>
    <row r="573" spans="1:5" x14ac:dyDescent="0.25">
      <c r="A573" s="2">
        <v>44956</v>
      </c>
      <c r="B573">
        <v>86.91</v>
      </c>
      <c r="C573">
        <v>71.069999999999993</v>
      </c>
      <c r="D573">
        <v>28.29</v>
      </c>
      <c r="E573">
        <v>12.78</v>
      </c>
    </row>
    <row r="574" spans="1:5" x14ac:dyDescent="0.25">
      <c r="A574" s="2">
        <v>44957</v>
      </c>
      <c r="B574">
        <v>90.25</v>
      </c>
      <c r="C574">
        <v>73.56</v>
      </c>
      <c r="D574">
        <v>28.1</v>
      </c>
      <c r="E574">
        <v>12.88</v>
      </c>
    </row>
    <row r="575" spans="1:5" x14ac:dyDescent="0.25">
      <c r="A575" s="2">
        <v>44958</v>
      </c>
      <c r="B575">
        <v>92.6</v>
      </c>
      <c r="C575">
        <v>75.900000000000006</v>
      </c>
      <c r="D575">
        <v>28.14</v>
      </c>
      <c r="E575" t="e">
        <v>#N/A</v>
      </c>
    </row>
    <row r="576" spans="1:5" x14ac:dyDescent="0.25">
      <c r="A576" s="2">
        <v>44959</v>
      </c>
      <c r="B576">
        <v>90.189989999999995</v>
      </c>
      <c r="C576">
        <v>76.42</v>
      </c>
      <c r="D576">
        <v>28.58</v>
      </c>
      <c r="E576" t="e">
        <v>#N/A</v>
      </c>
    </row>
    <row r="577" spans="1:5" x14ac:dyDescent="0.25">
      <c r="A577" s="2">
        <v>44960</v>
      </c>
      <c r="B577">
        <v>90.439989999999995</v>
      </c>
      <c r="C577">
        <v>80.77</v>
      </c>
      <c r="D577">
        <v>28.74</v>
      </c>
      <c r="E577">
        <v>12.93</v>
      </c>
    </row>
    <row r="578" spans="1:5" x14ac:dyDescent="0.25">
      <c r="A578" s="2">
        <v>44961</v>
      </c>
      <c r="B578" t="e">
        <v>#N/A</v>
      </c>
      <c r="C578" t="e">
        <v>#N/A</v>
      </c>
      <c r="D578" t="e">
        <v>#N/A</v>
      </c>
      <c r="E578" t="e">
        <v>#N/A</v>
      </c>
    </row>
    <row r="579" spans="1:5" x14ac:dyDescent="0.25">
      <c r="A579" s="2">
        <v>44962</v>
      </c>
      <c r="B579" t="e">
        <v>#N/A</v>
      </c>
      <c r="C579" t="e">
        <v>#N/A</v>
      </c>
      <c r="D579" t="e">
        <v>#N/A</v>
      </c>
      <c r="E579" t="e">
        <v>#N/A</v>
      </c>
    </row>
    <row r="580" spans="1:5" x14ac:dyDescent="0.25">
      <c r="A580" s="2">
        <v>44963</v>
      </c>
      <c r="B580">
        <v>88.07</v>
      </c>
      <c r="C580">
        <v>77.599999999999994</v>
      </c>
      <c r="D580">
        <v>28.57</v>
      </c>
      <c r="E580">
        <v>13.05</v>
      </c>
    </row>
    <row r="581" spans="1:5" x14ac:dyDescent="0.25">
      <c r="A581" s="2">
        <v>44964</v>
      </c>
      <c r="B581">
        <v>87.54</v>
      </c>
      <c r="C581">
        <v>78.28</v>
      </c>
      <c r="D581">
        <v>28.42</v>
      </c>
      <c r="E581">
        <v>13.09</v>
      </c>
    </row>
    <row r="582" spans="1:5" x14ac:dyDescent="0.25">
      <c r="A582" s="2">
        <v>44965</v>
      </c>
      <c r="B582">
        <v>87.52</v>
      </c>
      <c r="C582">
        <v>78.73</v>
      </c>
      <c r="D582">
        <v>28.37</v>
      </c>
      <c r="E582">
        <v>13.03</v>
      </c>
    </row>
    <row r="583" spans="1:5" x14ac:dyDescent="0.25">
      <c r="A583" s="2">
        <v>44966</v>
      </c>
      <c r="B583">
        <v>88.22</v>
      </c>
      <c r="C583">
        <v>79.52</v>
      </c>
      <c r="D583">
        <v>28.21</v>
      </c>
      <c r="E583">
        <v>12.96</v>
      </c>
    </row>
    <row r="584" spans="1:5" x14ac:dyDescent="0.25">
      <c r="A584" s="2">
        <v>44967</v>
      </c>
      <c r="B584">
        <v>90.23</v>
      </c>
      <c r="C584">
        <v>80.61</v>
      </c>
      <c r="D584">
        <v>28.19</v>
      </c>
      <c r="E584">
        <v>12.72</v>
      </c>
    </row>
    <row r="585" spans="1:5" x14ac:dyDescent="0.25">
      <c r="A585" s="2">
        <v>44968</v>
      </c>
      <c r="B585" t="e">
        <v>#N/A</v>
      </c>
      <c r="C585" t="e">
        <v>#N/A</v>
      </c>
      <c r="D585" t="e">
        <v>#N/A</v>
      </c>
      <c r="E585" t="e">
        <v>#N/A</v>
      </c>
    </row>
    <row r="586" spans="1:5" x14ac:dyDescent="0.25">
      <c r="A586" s="2">
        <v>44969</v>
      </c>
      <c r="B586" t="e">
        <v>#N/A</v>
      </c>
      <c r="C586" t="e">
        <v>#N/A</v>
      </c>
      <c r="D586" t="e">
        <v>#N/A</v>
      </c>
      <c r="E586" t="e">
        <v>#N/A</v>
      </c>
    </row>
    <row r="587" spans="1:5" x14ac:dyDescent="0.25">
      <c r="A587" s="2">
        <v>44970</v>
      </c>
      <c r="B587">
        <v>89.43</v>
      </c>
      <c r="C587">
        <v>79.81</v>
      </c>
      <c r="D587">
        <v>28.22</v>
      </c>
      <c r="E587">
        <v>12.72</v>
      </c>
    </row>
    <row r="588" spans="1:5" x14ac:dyDescent="0.25">
      <c r="A588" s="2">
        <v>44971</v>
      </c>
      <c r="B588">
        <v>89.28</v>
      </c>
      <c r="C588">
        <v>78.759990000000002</v>
      </c>
      <c r="D588">
        <v>28.22</v>
      </c>
      <c r="E588">
        <v>12.7</v>
      </c>
    </row>
    <row r="589" spans="1:5" x14ac:dyDescent="0.25">
      <c r="A589" s="2">
        <v>44972</v>
      </c>
      <c r="B589">
        <v>91.5</v>
      </c>
      <c r="C589">
        <v>80.08</v>
      </c>
      <c r="D589">
        <v>28.11</v>
      </c>
      <c r="E589">
        <v>12.73</v>
      </c>
    </row>
    <row r="590" spans="1:5" x14ac:dyDescent="0.25">
      <c r="A590" s="2">
        <v>44973</v>
      </c>
      <c r="B590">
        <v>94.61</v>
      </c>
      <c r="C590">
        <v>80.25</v>
      </c>
      <c r="D590">
        <v>28.26</v>
      </c>
      <c r="E590">
        <v>12.73</v>
      </c>
    </row>
    <row r="591" spans="1:5" x14ac:dyDescent="0.25">
      <c r="A591" s="2">
        <v>44974</v>
      </c>
      <c r="B591">
        <v>93.34</v>
      </c>
      <c r="C591">
        <v>79.739999999999995</v>
      </c>
      <c r="D591">
        <v>28.28</v>
      </c>
      <c r="E591">
        <v>12.7</v>
      </c>
    </row>
    <row r="592" spans="1:5" x14ac:dyDescent="0.25">
      <c r="A592" s="2">
        <v>44975</v>
      </c>
      <c r="B592" t="e">
        <v>#N/A</v>
      </c>
      <c r="C592" t="e">
        <v>#N/A</v>
      </c>
      <c r="D592" t="e">
        <v>#N/A</v>
      </c>
      <c r="E592" t="e">
        <v>#N/A</v>
      </c>
    </row>
    <row r="593" spans="1:5" x14ac:dyDescent="0.25">
      <c r="A593" s="2">
        <v>44976</v>
      </c>
      <c r="B593" t="e">
        <v>#N/A</v>
      </c>
      <c r="C593" t="e">
        <v>#N/A</v>
      </c>
      <c r="D593" t="e">
        <v>#N/A</v>
      </c>
      <c r="E593" t="e">
        <v>#N/A</v>
      </c>
    </row>
    <row r="594" spans="1:5" x14ac:dyDescent="0.25">
      <c r="A594" s="2">
        <v>44977</v>
      </c>
      <c r="B594">
        <v>95.36</v>
      </c>
      <c r="C594">
        <v>81.25</v>
      </c>
      <c r="D594">
        <v>28.28</v>
      </c>
      <c r="E594">
        <v>12.7</v>
      </c>
    </row>
    <row r="595" spans="1:5" x14ac:dyDescent="0.25">
      <c r="A595" s="2">
        <v>44978</v>
      </c>
      <c r="B595">
        <v>97.28</v>
      </c>
      <c r="C595">
        <v>82.11</v>
      </c>
      <c r="D595">
        <v>28.16</v>
      </c>
      <c r="E595">
        <v>12.64</v>
      </c>
    </row>
    <row r="596" spans="1:5" x14ac:dyDescent="0.25">
      <c r="A596" s="2">
        <v>44979</v>
      </c>
      <c r="B596">
        <v>93.77</v>
      </c>
      <c r="C596">
        <v>78.959999999999994</v>
      </c>
      <c r="D596">
        <v>28.05</v>
      </c>
      <c r="E596">
        <v>12.66</v>
      </c>
    </row>
    <row r="597" spans="1:5" x14ac:dyDescent="0.25">
      <c r="A597" s="2">
        <v>44980</v>
      </c>
      <c r="B597">
        <v>94.53</v>
      </c>
      <c r="C597">
        <v>79.259990000000002</v>
      </c>
      <c r="D597">
        <v>28.5</v>
      </c>
      <c r="E597">
        <v>12.65</v>
      </c>
    </row>
    <row r="598" spans="1:5" x14ac:dyDescent="0.25">
      <c r="A598" s="2">
        <v>44981</v>
      </c>
      <c r="B598">
        <v>94.31</v>
      </c>
      <c r="C598">
        <v>80.11</v>
      </c>
      <c r="D598">
        <v>28.54</v>
      </c>
      <c r="E598">
        <v>12.68</v>
      </c>
    </row>
    <row r="599" spans="1:5" x14ac:dyDescent="0.25">
      <c r="A599" s="2">
        <v>44982</v>
      </c>
      <c r="B599" t="e">
        <v>#N/A</v>
      </c>
      <c r="C599" t="e">
        <v>#N/A</v>
      </c>
      <c r="D599" t="e">
        <v>#N/A</v>
      </c>
      <c r="E599" t="e">
        <v>#N/A</v>
      </c>
    </row>
    <row r="600" spans="1:5" x14ac:dyDescent="0.25">
      <c r="A600" s="2">
        <v>44983</v>
      </c>
      <c r="B600" t="e">
        <v>#N/A</v>
      </c>
      <c r="C600" t="e">
        <v>#N/A</v>
      </c>
      <c r="D600" t="e">
        <v>#N/A</v>
      </c>
      <c r="E600" t="e">
        <v>#N/A</v>
      </c>
    </row>
    <row r="601" spans="1:5" x14ac:dyDescent="0.25">
      <c r="A601" s="2">
        <v>44984</v>
      </c>
      <c r="B601">
        <v>97.05</v>
      </c>
      <c r="C601">
        <v>81.78</v>
      </c>
      <c r="D601">
        <v>28.75</v>
      </c>
      <c r="E601">
        <v>12.72</v>
      </c>
    </row>
    <row r="602" spans="1:5" x14ac:dyDescent="0.25">
      <c r="A602" s="2">
        <v>44985</v>
      </c>
      <c r="B602">
        <v>96.579989999999995</v>
      </c>
      <c r="C602">
        <v>81.22</v>
      </c>
      <c r="D602">
        <v>28.78</v>
      </c>
      <c r="E602">
        <v>12.6</v>
      </c>
    </row>
    <row r="603" spans="1:5" x14ac:dyDescent="0.25">
      <c r="A603" s="2">
        <v>44986</v>
      </c>
      <c r="B603">
        <v>93.72</v>
      </c>
      <c r="C603">
        <v>80</v>
      </c>
      <c r="D603">
        <v>29.25</v>
      </c>
      <c r="E603">
        <v>12.59</v>
      </c>
    </row>
    <row r="604" spans="1:5" x14ac:dyDescent="0.25">
      <c r="A604" s="2">
        <v>44987</v>
      </c>
      <c r="B604">
        <v>90.23</v>
      </c>
      <c r="C604">
        <v>78.14</v>
      </c>
      <c r="D604">
        <v>29.93</v>
      </c>
      <c r="E604">
        <v>12.56</v>
      </c>
    </row>
    <row r="605" spans="1:5" x14ac:dyDescent="0.25">
      <c r="A605" s="2">
        <v>44988</v>
      </c>
      <c r="B605">
        <v>89.07</v>
      </c>
      <c r="C605">
        <v>76.759990000000002</v>
      </c>
      <c r="D605">
        <v>29.9</v>
      </c>
      <c r="E605">
        <v>12.56</v>
      </c>
    </row>
    <row r="606" spans="1:5" x14ac:dyDescent="0.25">
      <c r="A606" s="2">
        <v>44989</v>
      </c>
      <c r="B606" t="e">
        <v>#N/A</v>
      </c>
      <c r="C606" t="e">
        <v>#N/A</v>
      </c>
      <c r="D606" t="e">
        <v>#N/A</v>
      </c>
      <c r="E606" t="e">
        <v>#N/A</v>
      </c>
    </row>
    <row r="607" spans="1:5" x14ac:dyDescent="0.25">
      <c r="A607" s="2">
        <v>44990</v>
      </c>
      <c r="B607" t="e">
        <v>#N/A</v>
      </c>
      <c r="C607" t="e">
        <v>#N/A</v>
      </c>
      <c r="D607" t="e">
        <v>#N/A</v>
      </c>
      <c r="E607" t="e">
        <v>#N/A</v>
      </c>
    </row>
    <row r="608" spans="1:5" x14ac:dyDescent="0.25">
      <c r="A608" s="2">
        <v>44991</v>
      </c>
      <c r="B608">
        <v>89.9</v>
      </c>
      <c r="C608">
        <v>75.650000000000006</v>
      </c>
      <c r="D608">
        <v>29.67</v>
      </c>
      <c r="E608">
        <v>12.61</v>
      </c>
    </row>
    <row r="609" spans="1:5" x14ac:dyDescent="0.25">
      <c r="A609" s="2">
        <v>44992</v>
      </c>
      <c r="B609">
        <v>92.59</v>
      </c>
      <c r="C609">
        <v>77.7</v>
      </c>
      <c r="D609">
        <v>29.48</v>
      </c>
      <c r="E609">
        <v>12.59</v>
      </c>
    </row>
    <row r="610" spans="1:5" x14ac:dyDescent="0.25">
      <c r="A610" s="2">
        <v>44993</v>
      </c>
      <c r="B610">
        <v>94.7</v>
      </c>
      <c r="C610">
        <v>79.689989999999995</v>
      </c>
      <c r="D610">
        <v>29.64</v>
      </c>
      <c r="E610">
        <v>12.59</v>
      </c>
    </row>
    <row r="611" spans="1:5" x14ac:dyDescent="0.25">
      <c r="A611" s="2">
        <v>44994</v>
      </c>
      <c r="B611">
        <v>95.31</v>
      </c>
      <c r="C611">
        <v>80.239999999999995</v>
      </c>
      <c r="D611">
        <v>29.9</v>
      </c>
      <c r="E611">
        <v>12.73</v>
      </c>
    </row>
    <row r="612" spans="1:5" x14ac:dyDescent="0.25">
      <c r="A612" s="2">
        <v>44995</v>
      </c>
      <c r="B612">
        <v>96.72</v>
      </c>
      <c r="C612">
        <v>81.52</v>
      </c>
      <c r="D612">
        <v>29.72</v>
      </c>
      <c r="E612">
        <v>12.51</v>
      </c>
    </row>
    <row r="613" spans="1:5" x14ac:dyDescent="0.25">
      <c r="A613" s="2">
        <v>44996</v>
      </c>
      <c r="B613" t="e">
        <v>#N/A</v>
      </c>
      <c r="C613" t="e">
        <v>#N/A</v>
      </c>
      <c r="D613" t="e">
        <v>#N/A</v>
      </c>
      <c r="E613" t="e">
        <v>#N/A</v>
      </c>
    </row>
    <row r="614" spans="1:5" x14ac:dyDescent="0.25">
      <c r="A614" s="2">
        <v>44997</v>
      </c>
      <c r="B614" t="e">
        <v>#N/A</v>
      </c>
      <c r="C614" t="e">
        <v>#N/A</v>
      </c>
      <c r="D614" t="e">
        <v>#N/A</v>
      </c>
      <c r="E614" t="e">
        <v>#N/A</v>
      </c>
    </row>
    <row r="615" spans="1:5" x14ac:dyDescent="0.25">
      <c r="A615" s="2">
        <v>44998</v>
      </c>
      <c r="B615">
        <v>94.259990000000002</v>
      </c>
      <c r="C615">
        <v>79.95</v>
      </c>
      <c r="D615">
        <v>29.33</v>
      </c>
      <c r="E615">
        <v>12.45</v>
      </c>
    </row>
    <row r="616" spans="1:5" x14ac:dyDescent="0.25">
      <c r="A616" s="2">
        <v>44999</v>
      </c>
      <c r="B616">
        <v>89.8</v>
      </c>
      <c r="C616">
        <v>76.7</v>
      </c>
      <c r="D616">
        <v>29.44</v>
      </c>
      <c r="E616">
        <v>12.41</v>
      </c>
    </row>
    <row r="617" spans="1:5" x14ac:dyDescent="0.25">
      <c r="A617" s="2">
        <v>45000</v>
      </c>
      <c r="B617">
        <v>86.6</v>
      </c>
      <c r="C617">
        <v>73.42</v>
      </c>
      <c r="D617">
        <v>29.29</v>
      </c>
      <c r="E617">
        <v>12.49</v>
      </c>
    </row>
    <row r="618" spans="1:5" x14ac:dyDescent="0.25">
      <c r="A618" s="2">
        <v>45001</v>
      </c>
      <c r="B618">
        <v>84.43</v>
      </c>
      <c r="C618">
        <v>70.650000000000006</v>
      </c>
      <c r="D618">
        <v>29.2</v>
      </c>
      <c r="E618">
        <v>12.47</v>
      </c>
    </row>
    <row r="619" spans="1:5" x14ac:dyDescent="0.25">
      <c r="A619" s="2">
        <v>45002</v>
      </c>
      <c r="B619">
        <v>84.58</v>
      </c>
      <c r="C619">
        <v>70.760000000000005</v>
      </c>
      <c r="D619">
        <v>29</v>
      </c>
      <c r="E619">
        <v>12.58</v>
      </c>
    </row>
    <row r="620" spans="1:5" x14ac:dyDescent="0.25">
      <c r="A620" s="2">
        <v>45003</v>
      </c>
      <c r="B620" t="e">
        <v>#N/A</v>
      </c>
      <c r="C620" t="e">
        <v>#N/A</v>
      </c>
      <c r="D620" t="e">
        <v>#N/A</v>
      </c>
      <c r="E620" t="e">
        <v>#N/A</v>
      </c>
    </row>
    <row r="621" spans="1:5" x14ac:dyDescent="0.25">
      <c r="A621" s="2">
        <v>45004</v>
      </c>
      <c r="B621" t="e">
        <v>#N/A</v>
      </c>
      <c r="C621" t="e">
        <v>#N/A</v>
      </c>
      <c r="D621" t="e">
        <v>#N/A</v>
      </c>
      <c r="E621" t="e">
        <v>#N/A</v>
      </c>
    </row>
    <row r="622" spans="1:5" x14ac:dyDescent="0.25">
      <c r="A622" s="2">
        <v>45005</v>
      </c>
      <c r="B622">
        <v>85.11</v>
      </c>
      <c r="C622">
        <v>70.72</v>
      </c>
      <c r="D622">
        <v>29.2</v>
      </c>
      <c r="E622">
        <v>12.57</v>
      </c>
    </row>
    <row r="623" spans="1:5" x14ac:dyDescent="0.25">
      <c r="A623" s="2">
        <v>45006</v>
      </c>
      <c r="B623">
        <v>86.88</v>
      </c>
      <c r="C623">
        <v>71.16</v>
      </c>
      <c r="D623">
        <v>29.48</v>
      </c>
      <c r="E623">
        <v>12.52</v>
      </c>
    </row>
    <row r="624" spans="1:5" x14ac:dyDescent="0.25">
      <c r="A624" s="2">
        <v>45007</v>
      </c>
      <c r="B624">
        <v>86.77</v>
      </c>
      <c r="C624">
        <v>70.709999999999994</v>
      </c>
      <c r="D624">
        <v>29.45</v>
      </c>
      <c r="E624">
        <v>12.47</v>
      </c>
    </row>
    <row r="625" spans="1:5" x14ac:dyDescent="0.25">
      <c r="A625" s="2">
        <v>45008</v>
      </c>
      <c r="B625">
        <v>89.689989999999995</v>
      </c>
      <c r="C625">
        <v>72.459999999999994</v>
      </c>
      <c r="D625">
        <v>29.59</v>
      </c>
      <c r="E625">
        <v>12.52</v>
      </c>
    </row>
    <row r="626" spans="1:5" x14ac:dyDescent="0.25">
      <c r="A626" s="2">
        <v>45009</v>
      </c>
      <c r="B626">
        <v>85.1</v>
      </c>
      <c r="C626">
        <v>69.87</v>
      </c>
      <c r="D626">
        <v>29.5</v>
      </c>
      <c r="E626">
        <v>12.65</v>
      </c>
    </row>
    <row r="627" spans="1:5" x14ac:dyDescent="0.25">
      <c r="A627" s="2">
        <v>45010</v>
      </c>
      <c r="B627" t="e">
        <v>#N/A</v>
      </c>
      <c r="C627" t="e">
        <v>#N/A</v>
      </c>
      <c r="D627" t="e">
        <v>#N/A</v>
      </c>
      <c r="E627" t="e">
        <v>#N/A</v>
      </c>
    </row>
    <row r="628" spans="1:5" x14ac:dyDescent="0.25">
      <c r="A628" s="2">
        <v>45011</v>
      </c>
      <c r="B628" t="e">
        <v>#N/A</v>
      </c>
      <c r="C628" t="e">
        <v>#N/A</v>
      </c>
      <c r="D628" t="e">
        <v>#N/A</v>
      </c>
      <c r="E628" t="e">
        <v>#N/A</v>
      </c>
    </row>
    <row r="629" spans="1:5" x14ac:dyDescent="0.25">
      <c r="A629" s="2">
        <v>45012</v>
      </c>
      <c r="B629">
        <v>84.77</v>
      </c>
      <c r="C629">
        <v>68.52</v>
      </c>
      <c r="D629">
        <v>29.53</v>
      </c>
      <c r="E629">
        <v>12.62</v>
      </c>
    </row>
    <row r="630" spans="1:5" x14ac:dyDescent="0.25">
      <c r="A630" s="2">
        <v>45013</v>
      </c>
      <c r="B630">
        <v>87.47</v>
      </c>
      <c r="C630">
        <v>72.87</v>
      </c>
      <c r="D630">
        <v>29.55</v>
      </c>
      <c r="E630">
        <v>12.55</v>
      </c>
    </row>
    <row r="631" spans="1:5" x14ac:dyDescent="0.25">
      <c r="A631" s="2">
        <v>45014</v>
      </c>
      <c r="B631">
        <v>88.4</v>
      </c>
      <c r="C631">
        <v>73.010000000000005</v>
      </c>
      <c r="D631">
        <v>29.92</v>
      </c>
      <c r="E631">
        <v>12.68</v>
      </c>
    </row>
    <row r="632" spans="1:5" x14ac:dyDescent="0.25">
      <c r="A632" s="2">
        <v>45015</v>
      </c>
      <c r="B632">
        <v>89.1</v>
      </c>
      <c r="C632">
        <v>73.689989999999995</v>
      </c>
      <c r="D632">
        <v>29.8</v>
      </c>
      <c r="E632">
        <v>12.73</v>
      </c>
    </row>
    <row r="633" spans="1:5" x14ac:dyDescent="0.25">
      <c r="A633" s="2">
        <v>45016</v>
      </c>
      <c r="B633">
        <v>90.09</v>
      </c>
      <c r="C633">
        <v>73.930000000000007</v>
      </c>
      <c r="D633">
        <v>29.91</v>
      </c>
      <c r="E633">
        <v>12.93</v>
      </c>
    </row>
    <row r="634" spans="1:5" x14ac:dyDescent="0.25">
      <c r="A634" s="2">
        <v>45017</v>
      </c>
      <c r="B634" t="e">
        <v>#N/A</v>
      </c>
      <c r="C634" t="e">
        <v>#N/A</v>
      </c>
      <c r="D634" t="e">
        <v>#N/A</v>
      </c>
      <c r="E634" t="e">
        <v>#N/A</v>
      </c>
    </row>
    <row r="635" spans="1:5" x14ac:dyDescent="0.25">
      <c r="A635" s="2">
        <v>45018</v>
      </c>
      <c r="B635" t="e">
        <v>#N/A</v>
      </c>
      <c r="C635" t="e">
        <v>#N/A</v>
      </c>
      <c r="D635" t="e">
        <v>#N/A</v>
      </c>
      <c r="E635" t="e">
        <v>#N/A</v>
      </c>
    </row>
    <row r="636" spans="1:5" x14ac:dyDescent="0.25">
      <c r="A636" s="2">
        <v>45019</v>
      </c>
      <c r="B636">
        <v>93.88</v>
      </c>
      <c r="C636">
        <v>77.41</v>
      </c>
      <c r="D636">
        <v>30.06</v>
      </c>
      <c r="E636">
        <v>13.04</v>
      </c>
    </row>
    <row r="637" spans="1:5" x14ac:dyDescent="0.25">
      <c r="A637" s="2">
        <v>45020</v>
      </c>
      <c r="B637">
        <v>93.07</v>
      </c>
      <c r="C637">
        <v>75.959999999999994</v>
      </c>
      <c r="D637">
        <v>29.93</v>
      </c>
      <c r="E637">
        <v>13</v>
      </c>
    </row>
    <row r="638" spans="1:5" x14ac:dyDescent="0.25">
      <c r="A638" s="2">
        <v>45021</v>
      </c>
      <c r="B638">
        <v>94.72</v>
      </c>
      <c r="C638">
        <v>73.959999999999994</v>
      </c>
      <c r="D638">
        <v>29.74</v>
      </c>
      <c r="E638">
        <v>12.92</v>
      </c>
    </row>
    <row r="639" spans="1:5" x14ac:dyDescent="0.25">
      <c r="A639" s="2">
        <v>45022</v>
      </c>
      <c r="B639">
        <v>94.74</v>
      </c>
      <c r="C639">
        <v>73.95</v>
      </c>
      <c r="D639">
        <v>29.83</v>
      </c>
      <c r="E639">
        <v>12.93</v>
      </c>
    </row>
    <row r="640" spans="1:5" x14ac:dyDescent="0.25">
      <c r="A640" s="2">
        <v>45023</v>
      </c>
      <c r="B640" t="e">
        <v>#N/A</v>
      </c>
      <c r="C640" t="e">
        <v>#N/A</v>
      </c>
      <c r="D640" t="e">
        <v>#N/A</v>
      </c>
      <c r="E640" t="e">
        <v>#N/A</v>
      </c>
    </row>
    <row r="641" spans="1:5" x14ac:dyDescent="0.25">
      <c r="A641" s="2">
        <v>45024</v>
      </c>
      <c r="B641" t="e">
        <v>#N/A</v>
      </c>
      <c r="C641" t="e">
        <v>#N/A</v>
      </c>
      <c r="D641" t="e">
        <v>#N/A</v>
      </c>
      <c r="E641" t="e">
        <v>#N/A</v>
      </c>
    </row>
    <row r="642" spans="1:5" x14ac:dyDescent="0.25">
      <c r="A642" s="2">
        <v>45025</v>
      </c>
      <c r="B642" t="e">
        <v>#N/A</v>
      </c>
      <c r="C642" t="e">
        <v>#N/A</v>
      </c>
      <c r="D642" t="e">
        <v>#N/A</v>
      </c>
      <c r="E642" t="e">
        <v>#N/A</v>
      </c>
    </row>
    <row r="643" spans="1:5" x14ac:dyDescent="0.25">
      <c r="A643" s="2">
        <v>45026</v>
      </c>
      <c r="B643">
        <v>94.74</v>
      </c>
      <c r="C643" t="e">
        <v>#N/A</v>
      </c>
      <c r="D643">
        <v>29.8</v>
      </c>
      <c r="E643">
        <v>13.02</v>
      </c>
    </row>
    <row r="644" spans="1:5" x14ac:dyDescent="0.25">
      <c r="A644" s="2">
        <v>45027</v>
      </c>
      <c r="B644">
        <v>95.49</v>
      </c>
      <c r="C644">
        <v>74.22</v>
      </c>
      <c r="D644">
        <v>29.9</v>
      </c>
      <c r="E644">
        <v>12.99</v>
      </c>
    </row>
    <row r="645" spans="1:5" x14ac:dyDescent="0.25">
      <c r="A645" s="2">
        <v>45028</v>
      </c>
      <c r="B645">
        <v>93.99</v>
      </c>
      <c r="C645">
        <v>72.66</v>
      </c>
      <c r="D645">
        <v>30.08</v>
      </c>
      <c r="E645">
        <v>13</v>
      </c>
    </row>
    <row r="646" spans="1:5" x14ac:dyDescent="0.25">
      <c r="A646" s="2">
        <v>45029</v>
      </c>
      <c r="B646">
        <v>92.55</v>
      </c>
      <c r="C646">
        <v>71.16</v>
      </c>
      <c r="D646">
        <v>30.38</v>
      </c>
      <c r="E646">
        <v>12.96</v>
      </c>
    </row>
    <row r="647" spans="1:5" x14ac:dyDescent="0.25">
      <c r="A647" s="2">
        <v>45030</v>
      </c>
      <c r="B647">
        <v>91.92</v>
      </c>
      <c r="C647">
        <v>70.680000000000007</v>
      </c>
      <c r="D647">
        <v>30.57</v>
      </c>
      <c r="E647">
        <v>12.93</v>
      </c>
    </row>
    <row r="648" spans="1:5" x14ac:dyDescent="0.25">
      <c r="A648" s="2">
        <v>45031</v>
      </c>
      <c r="B648" t="e">
        <v>#N/A</v>
      </c>
      <c r="C648" t="e">
        <v>#N/A</v>
      </c>
      <c r="D648" t="e">
        <v>#N/A</v>
      </c>
      <c r="E648" t="e">
        <v>#N/A</v>
      </c>
    </row>
    <row r="649" spans="1:5" x14ac:dyDescent="0.25">
      <c r="A649" s="2">
        <v>45032</v>
      </c>
      <c r="B649" t="e">
        <v>#N/A</v>
      </c>
      <c r="C649" t="e">
        <v>#N/A</v>
      </c>
      <c r="D649" t="e">
        <v>#N/A</v>
      </c>
      <c r="E649" t="e">
        <v>#N/A</v>
      </c>
    </row>
    <row r="650" spans="1:5" x14ac:dyDescent="0.25">
      <c r="A650" s="2">
        <v>45033</v>
      </c>
      <c r="B650">
        <v>91.11</v>
      </c>
      <c r="C650">
        <v>69.709999999999994</v>
      </c>
      <c r="D650">
        <v>30.92</v>
      </c>
      <c r="E650">
        <v>12.99</v>
      </c>
    </row>
    <row r="651" spans="1:5" x14ac:dyDescent="0.25">
      <c r="A651" s="2">
        <v>45034</v>
      </c>
      <c r="B651">
        <v>93.39</v>
      </c>
      <c r="C651">
        <v>69.33</v>
      </c>
      <c r="D651">
        <v>30.93</v>
      </c>
      <c r="E651">
        <v>12.97</v>
      </c>
    </row>
    <row r="652" spans="1:5" x14ac:dyDescent="0.25">
      <c r="A652" s="2">
        <v>45035</v>
      </c>
      <c r="B652">
        <v>92.53</v>
      </c>
      <c r="C652">
        <v>67.41</v>
      </c>
      <c r="D652">
        <v>30.91</v>
      </c>
      <c r="E652">
        <v>12.91</v>
      </c>
    </row>
    <row r="653" spans="1:5" x14ac:dyDescent="0.25">
      <c r="A653" s="2">
        <v>45036</v>
      </c>
      <c r="B653">
        <v>90.05</v>
      </c>
      <c r="C653">
        <v>64.739999999999995</v>
      </c>
      <c r="D653">
        <v>30.87</v>
      </c>
      <c r="E653">
        <v>12.86</v>
      </c>
    </row>
    <row r="654" spans="1:5" x14ac:dyDescent="0.25">
      <c r="A654" s="2">
        <v>45037</v>
      </c>
      <c r="B654">
        <v>87.83</v>
      </c>
      <c r="C654">
        <v>63.16</v>
      </c>
      <c r="D654">
        <v>30.81</v>
      </c>
      <c r="E654">
        <v>12.78</v>
      </c>
    </row>
    <row r="655" spans="1:5" x14ac:dyDescent="0.25">
      <c r="A655" s="2">
        <v>45038</v>
      </c>
      <c r="B655" t="e">
        <v>#N/A</v>
      </c>
      <c r="C655" t="e">
        <v>#N/A</v>
      </c>
      <c r="D655" t="e">
        <v>#N/A</v>
      </c>
      <c r="E655" t="e">
        <v>#N/A</v>
      </c>
    </row>
    <row r="656" spans="1:5" x14ac:dyDescent="0.25">
      <c r="A656" s="2">
        <v>45039</v>
      </c>
      <c r="B656" t="e">
        <v>#N/A</v>
      </c>
      <c r="C656" t="e">
        <v>#N/A</v>
      </c>
      <c r="D656" t="e">
        <v>#N/A</v>
      </c>
      <c r="E656" t="e">
        <v>#N/A</v>
      </c>
    </row>
    <row r="657" spans="1:5" x14ac:dyDescent="0.25">
      <c r="A657" s="2">
        <v>45040</v>
      </c>
      <c r="B657">
        <v>86.53</v>
      </c>
      <c r="C657">
        <v>63.4</v>
      </c>
      <c r="D657">
        <v>30.73</v>
      </c>
      <c r="E657">
        <v>12.65</v>
      </c>
    </row>
    <row r="658" spans="1:5" x14ac:dyDescent="0.25">
      <c r="A658" s="2">
        <v>45041</v>
      </c>
      <c r="B658">
        <v>85.16</v>
      </c>
      <c r="C658">
        <v>62.99</v>
      </c>
      <c r="D658">
        <v>30.66</v>
      </c>
      <c r="E658">
        <v>12.67</v>
      </c>
    </row>
    <row r="659" spans="1:5" x14ac:dyDescent="0.25">
      <c r="A659" s="2">
        <v>45042</v>
      </c>
      <c r="B659">
        <v>83.87</v>
      </c>
      <c r="C659">
        <v>61.82</v>
      </c>
      <c r="D659">
        <v>30.84</v>
      </c>
      <c r="E659">
        <v>12.7</v>
      </c>
    </row>
    <row r="660" spans="1:5" x14ac:dyDescent="0.25">
      <c r="A660" s="2">
        <v>45043</v>
      </c>
      <c r="B660">
        <v>84.3</v>
      </c>
      <c r="C660">
        <v>61.76</v>
      </c>
      <c r="D660">
        <v>31.15</v>
      </c>
      <c r="E660">
        <v>12.69</v>
      </c>
    </row>
    <row r="661" spans="1:5" x14ac:dyDescent="0.25">
      <c r="A661" s="2">
        <v>45044</v>
      </c>
      <c r="B661">
        <v>85.63</v>
      </c>
      <c r="C661">
        <v>61.24</v>
      </c>
      <c r="D661">
        <v>31.05</v>
      </c>
      <c r="E661">
        <v>12.82</v>
      </c>
    </row>
    <row r="662" spans="1:5" x14ac:dyDescent="0.25">
      <c r="A662" s="2">
        <v>45045</v>
      </c>
      <c r="B662" t="e">
        <v>#N/A</v>
      </c>
      <c r="C662" t="e">
        <v>#N/A</v>
      </c>
      <c r="D662" t="e">
        <v>#N/A</v>
      </c>
      <c r="E662" t="e">
        <v>#N/A</v>
      </c>
    </row>
    <row r="663" spans="1:5" x14ac:dyDescent="0.25">
      <c r="A663" s="2">
        <v>45046</v>
      </c>
      <c r="B663" t="e">
        <v>#N/A</v>
      </c>
      <c r="C663" t="e">
        <v>#N/A</v>
      </c>
      <c r="D663" t="e">
        <v>#N/A</v>
      </c>
      <c r="E663" t="e">
        <v>#N/A</v>
      </c>
    </row>
    <row r="664" spans="1:5" x14ac:dyDescent="0.25">
      <c r="A664" s="2">
        <v>45047</v>
      </c>
      <c r="B664">
        <v>84.25</v>
      </c>
      <c r="C664" t="e">
        <v>#N/A</v>
      </c>
      <c r="D664">
        <v>31.03</v>
      </c>
      <c r="E664">
        <v>12.87</v>
      </c>
    </row>
    <row r="665" spans="1:5" x14ac:dyDescent="0.25">
      <c r="A665" s="2">
        <v>45048</v>
      </c>
      <c r="B665">
        <v>86.63</v>
      </c>
      <c r="C665">
        <v>60.4</v>
      </c>
      <c r="D665">
        <v>31</v>
      </c>
      <c r="E665">
        <v>12.9</v>
      </c>
    </row>
    <row r="666" spans="1:5" x14ac:dyDescent="0.25">
      <c r="A666" s="2">
        <v>45049</v>
      </c>
      <c r="B666">
        <v>83.28</v>
      </c>
      <c r="C666">
        <v>58.75</v>
      </c>
      <c r="D666">
        <v>30.77</v>
      </c>
      <c r="E666">
        <v>12.9</v>
      </c>
    </row>
    <row r="667" spans="1:5" x14ac:dyDescent="0.25">
      <c r="A667" s="2">
        <v>45050</v>
      </c>
      <c r="B667">
        <v>83</v>
      </c>
      <c r="C667">
        <v>59.05</v>
      </c>
      <c r="D667">
        <v>30.49</v>
      </c>
      <c r="E667">
        <v>12.85</v>
      </c>
    </row>
    <row r="668" spans="1:5" x14ac:dyDescent="0.25">
      <c r="A668" s="2">
        <v>45051</v>
      </c>
      <c r="B668">
        <v>83.28</v>
      </c>
      <c r="C668">
        <v>59.98</v>
      </c>
      <c r="D668">
        <v>30.37</v>
      </c>
      <c r="E668">
        <v>12.75</v>
      </c>
    </row>
    <row r="669" spans="1:5" x14ac:dyDescent="0.25">
      <c r="A669" s="2">
        <v>45052</v>
      </c>
      <c r="B669" t="e">
        <v>#N/A</v>
      </c>
      <c r="C669" t="e">
        <v>#N/A</v>
      </c>
      <c r="D669" t="e">
        <v>#N/A</v>
      </c>
      <c r="E669" t="e">
        <v>#N/A</v>
      </c>
    </row>
    <row r="670" spans="1:5" x14ac:dyDescent="0.25">
      <c r="A670" s="2">
        <v>45053</v>
      </c>
      <c r="B670" t="e">
        <v>#N/A</v>
      </c>
      <c r="C670" t="e">
        <v>#N/A</v>
      </c>
      <c r="D670" t="e">
        <v>#N/A</v>
      </c>
      <c r="E670" t="e">
        <v>#N/A</v>
      </c>
    </row>
    <row r="671" spans="1:5" x14ac:dyDescent="0.25">
      <c r="A671" s="2">
        <v>45054</v>
      </c>
      <c r="B671">
        <v>83.71</v>
      </c>
      <c r="C671" t="e">
        <v>#N/A</v>
      </c>
      <c r="D671">
        <v>30.32</v>
      </c>
      <c r="E671">
        <v>12.78</v>
      </c>
    </row>
    <row r="672" spans="1:5" x14ac:dyDescent="0.25">
      <c r="A672" s="2">
        <v>45055</v>
      </c>
      <c r="B672">
        <v>85.06</v>
      </c>
      <c r="C672">
        <v>59.22</v>
      </c>
      <c r="D672">
        <v>30.38</v>
      </c>
      <c r="E672">
        <v>12.81</v>
      </c>
    </row>
    <row r="673" spans="1:5" x14ac:dyDescent="0.25">
      <c r="A673" s="2">
        <v>45056</v>
      </c>
      <c r="B673">
        <v>87.7</v>
      </c>
      <c r="C673">
        <v>60.81</v>
      </c>
      <c r="D673">
        <v>30.57</v>
      </c>
      <c r="E673">
        <v>12.84</v>
      </c>
    </row>
    <row r="674" spans="1:5" x14ac:dyDescent="0.25">
      <c r="A674" s="2">
        <v>45057</v>
      </c>
      <c r="B674">
        <v>86.59</v>
      </c>
      <c r="C674">
        <v>60.12</v>
      </c>
      <c r="D674">
        <v>30.55</v>
      </c>
      <c r="E674">
        <v>12.88</v>
      </c>
    </row>
    <row r="675" spans="1:5" x14ac:dyDescent="0.25">
      <c r="A675" s="2">
        <v>45058</v>
      </c>
      <c r="B675">
        <v>86.65</v>
      </c>
      <c r="C675">
        <v>58.68</v>
      </c>
      <c r="D675">
        <v>30.51</v>
      </c>
      <c r="E675">
        <v>12.9</v>
      </c>
    </row>
    <row r="676" spans="1:5" x14ac:dyDescent="0.25">
      <c r="A676" s="2">
        <v>45059</v>
      </c>
      <c r="B676" t="e">
        <v>#N/A</v>
      </c>
      <c r="C676" t="e">
        <v>#N/A</v>
      </c>
      <c r="D676" t="e">
        <v>#N/A</v>
      </c>
      <c r="E676" t="e">
        <v>#N/A</v>
      </c>
    </row>
    <row r="677" spans="1:5" x14ac:dyDescent="0.25">
      <c r="A677" s="2">
        <v>45060</v>
      </c>
      <c r="B677" t="e">
        <v>#N/A</v>
      </c>
      <c r="C677" t="e">
        <v>#N/A</v>
      </c>
      <c r="D677" t="e">
        <v>#N/A</v>
      </c>
      <c r="E677" t="e">
        <v>#N/A</v>
      </c>
    </row>
    <row r="678" spans="1:5" x14ac:dyDescent="0.25">
      <c r="A678" s="2">
        <v>45061</v>
      </c>
      <c r="B678">
        <v>85.2</v>
      </c>
      <c r="C678">
        <v>57.16</v>
      </c>
      <c r="D678">
        <v>30.52</v>
      </c>
      <c r="E678">
        <v>12.89</v>
      </c>
    </row>
    <row r="679" spans="1:5" x14ac:dyDescent="0.25">
      <c r="A679" s="2">
        <v>45062</v>
      </c>
      <c r="B679">
        <v>86.81</v>
      </c>
      <c r="C679">
        <v>57.08</v>
      </c>
      <c r="D679">
        <v>30.46</v>
      </c>
      <c r="E679">
        <v>12.96</v>
      </c>
    </row>
    <row r="680" spans="1:5" x14ac:dyDescent="0.25">
      <c r="A680" s="2">
        <v>45063</v>
      </c>
      <c r="B680">
        <v>86.41</v>
      </c>
      <c r="C680">
        <v>60.01</v>
      </c>
      <c r="D680">
        <v>30.49</v>
      </c>
      <c r="E680">
        <v>13</v>
      </c>
    </row>
    <row r="681" spans="1:5" x14ac:dyDescent="0.25">
      <c r="A681" s="2">
        <v>45064</v>
      </c>
      <c r="B681">
        <v>88.06</v>
      </c>
      <c r="C681">
        <v>62.22</v>
      </c>
      <c r="D681">
        <v>30.73</v>
      </c>
      <c r="E681">
        <v>13</v>
      </c>
    </row>
    <row r="682" spans="1:5" x14ac:dyDescent="0.25">
      <c r="A682" s="2">
        <v>45065</v>
      </c>
      <c r="B682">
        <v>88.09</v>
      </c>
      <c r="C682">
        <v>61.4</v>
      </c>
      <c r="D682">
        <v>30.74</v>
      </c>
      <c r="E682">
        <v>13.04</v>
      </c>
    </row>
    <row r="683" spans="1:5" x14ac:dyDescent="0.25">
      <c r="A683" s="2">
        <v>45066</v>
      </c>
      <c r="B683" t="e">
        <v>#N/A</v>
      </c>
      <c r="C683" t="e">
        <v>#N/A</v>
      </c>
      <c r="D683" t="e">
        <v>#N/A</v>
      </c>
      <c r="E683" t="e">
        <v>#N/A</v>
      </c>
    </row>
    <row r="684" spans="1:5" x14ac:dyDescent="0.25">
      <c r="A684" s="2">
        <v>45067</v>
      </c>
      <c r="B684" t="e">
        <v>#N/A</v>
      </c>
      <c r="C684" t="e">
        <v>#N/A</v>
      </c>
      <c r="D684" t="e">
        <v>#N/A</v>
      </c>
      <c r="E684" t="e">
        <v>#N/A</v>
      </c>
    </row>
    <row r="685" spans="1:5" x14ac:dyDescent="0.25">
      <c r="A685" s="2">
        <v>45068</v>
      </c>
      <c r="B685">
        <v>85.95</v>
      </c>
      <c r="C685">
        <v>58.57</v>
      </c>
      <c r="D685">
        <v>30.8</v>
      </c>
      <c r="E685">
        <v>13.05</v>
      </c>
    </row>
    <row r="686" spans="1:5" x14ac:dyDescent="0.25">
      <c r="A686" s="2">
        <v>45069</v>
      </c>
      <c r="B686">
        <v>83.68</v>
      </c>
      <c r="C686">
        <v>55.45</v>
      </c>
      <c r="D686">
        <v>30.63</v>
      </c>
      <c r="E686">
        <v>13.05</v>
      </c>
    </row>
    <row r="687" spans="1:5" x14ac:dyDescent="0.25">
      <c r="A687" s="2">
        <v>45070</v>
      </c>
      <c r="B687">
        <v>83.35</v>
      </c>
      <c r="C687">
        <v>55.11</v>
      </c>
      <c r="D687">
        <v>30.76</v>
      </c>
      <c r="E687">
        <v>13.24</v>
      </c>
    </row>
    <row r="688" spans="1:5" x14ac:dyDescent="0.25">
      <c r="A688" s="2">
        <v>45071</v>
      </c>
      <c r="B688">
        <v>81.23</v>
      </c>
      <c r="C688">
        <v>53.13</v>
      </c>
      <c r="D688">
        <v>30.72</v>
      </c>
      <c r="E688">
        <v>13.45</v>
      </c>
    </row>
    <row r="689" spans="1:5" x14ac:dyDescent="0.25">
      <c r="A689" s="2">
        <v>45072</v>
      </c>
      <c r="B689">
        <v>80.56</v>
      </c>
      <c r="C689">
        <v>53.09</v>
      </c>
      <c r="D689">
        <v>30.95</v>
      </c>
      <c r="E689">
        <v>13.42</v>
      </c>
    </row>
    <row r="690" spans="1:5" x14ac:dyDescent="0.25">
      <c r="A690" s="2">
        <v>45073</v>
      </c>
      <c r="B690" t="e">
        <v>#N/A</v>
      </c>
      <c r="C690" t="e">
        <v>#N/A</v>
      </c>
      <c r="D690" t="e">
        <v>#N/A</v>
      </c>
      <c r="E690" t="e">
        <v>#N/A</v>
      </c>
    </row>
    <row r="691" spans="1:5" x14ac:dyDescent="0.25">
      <c r="A691" s="2">
        <v>45074</v>
      </c>
      <c r="B691" t="e">
        <v>#N/A</v>
      </c>
      <c r="C691" t="e">
        <v>#N/A</v>
      </c>
      <c r="D691" t="e">
        <v>#N/A</v>
      </c>
      <c r="E691" t="e">
        <v>#N/A</v>
      </c>
    </row>
    <row r="692" spans="1:5" x14ac:dyDescent="0.25">
      <c r="A692" s="2">
        <v>45075</v>
      </c>
      <c r="B692">
        <v>81.13</v>
      </c>
      <c r="C692" t="e">
        <v>#N/A</v>
      </c>
      <c r="D692">
        <v>30.95</v>
      </c>
      <c r="E692">
        <v>13.42</v>
      </c>
    </row>
    <row r="693" spans="1:5" x14ac:dyDescent="0.25">
      <c r="A693" s="2">
        <v>45076</v>
      </c>
      <c r="B693">
        <v>78.819999999999993</v>
      </c>
      <c r="C693">
        <v>49.8</v>
      </c>
      <c r="D693">
        <v>31.08</v>
      </c>
      <c r="E693">
        <v>13.38</v>
      </c>
    </row>
    <row r="694" spans="1:5" x14ac:dyDescent="0.25">
      <c r="A694" s="2">
        <v>45077</v>
      </c>
      <c r="B694">
        <v>79.38</v>
      </c>
      <c r="C694">
        <v>52.23</v>
      </c>
      <c r="D694">
        <v>30.9</v>
      </c>
      <c r="E694">
        <v>13.41</v>
      </c>
    </row>
    <row r="695" spans="1:5" x14ac:dyDescent="0.25">
      <c r="A695" s="2">
        <v>45078</v>
      </c>
      <c r="B695">
        <v>77.11</v>
      </c>
      <c r="C695">
        <v>51.04</v>
      </c>
      <c r="D695">
        <v>30.88</v>
      </c>
      <c r="E695">
        <v>13.39</v>
      </c>
    </row>
    <row r="696" spans="1:5" x14ac:dyDescent="0.25">
      <c r="A696" s="2">
        <v>45079</v>
      </c>
      <c r="B696">
        <v>77.38</v>
      </c>
      <c r="C696">
        <v>51.2</v>
      </c>
      <c r="D696">
        <v>30.82</v>
      </c>
      <c r="E696">
        <v>13.35</v>
      </c>
    </row>
    <row r="697" spans="1:5" x14ac:dyDescent="0.25">
      <c r="A697" s="2">
        <v>45080</v>
      </c>
      <c r="B697" t="e">
        <v>#N/A</v>
      </c>
      <c r="C697" t="e">
        <v>#N/A</v>
      </c>
      <c r="D697" t="e">
        <v>#N/A</v>
      </c>
      <c r="E697" t="e">
        <v>#N/A</v>
      </c>
    </row>
    <row r="698" spans="1:5" x14ac:dyDescent="0.25">
      <c r="A698" s="2">
        <v>45081</v>
      </c>
      <c r="B698" t="e">
        <v>#N/A</v>
      </c>
      <c r="C698" t="e">
        <v>#N/A</v>
      </c>
      <c r="D698" t="e">
        <v>#N/A</v>
      </c>
      <c r="E698" t="e">
        <v>#N/A</v>
      </c>
    </row>
    <row r="699" spans="1:5" x14ac:dyDescent="0.25">
      <c r="A699" s="2">
        <v>45082</v>
      </c>
      <c r="B699">
        <v>80.88</v>
      </c>
      <c r="C699">
        <v>52</v>
      </c>
      <c r="D699">
        <v>30.7</v>
      </c>
      <c r="E699">
        <v>13.18</v>
      </c>
    </row>
    <row r="700" spans="1:5" x14ac:dyDescent="0.25">
      <c r="A700" s="2">
        <v>45083</v>
      </c>
      <c r="B700">
        <v>80.05</v>
      </c>
      <c r="C700">
        <v>51.51</v>
      </c>
      <c r="D700">
        <v>30.82</v>
      </c>
      <c r="E700">
        <v>13.13</v>
      </c>
    </row>
    <row r="701" spans="1:5" x14ac:dyDescent="0.25">
      <c r="A701" s="2">
        <v>45084</v>
      </c>
      <c r="B701">
        <v>81.92</v>
      </c>
      <c r="C701">
        <v>53.24</v>
      </c>
      <c r="D701">
        <v>30.97</v>
      </c>
      <c r="E701">
        <v>13.25</v>
      </c>
    </row>
    <row r="702" spans="1:5" x14ac:dyDescent="0.25">
      <c r="A702" s="2">
        <v>45085</v>
      </c>
      <c r="B702">
        <v>82.32</v>
      </c>
      <c r="C702">
        <v>53.1</v>
      </c>
      <c r="D702">
        <v>31.06</v>
      </c>
      <c r="E702" t="e">
        <v>#N/A</v>
      </c>
    </row>
    <row r="703" spans="1:5" x14ac:dyDescent="0.25">
      <c r="A703" s="2">
        <v>45086</v>
      </c>
      <c r="B703">
        <v>85.06</v>
      </c>
      <c r="C703">
        <v>53.54</v>
      </c>
      <c r="D703">
        <v>31.45</v>
      </c>
      <c r="E703">
        <v>13.03</v>
      </c>
    </row>
    <row r="704" spans="1:5" x14ac:dyDescent="0.25">
      <c r="A704" s="2">
        <v>45087</v>
      </c>
      <c r="B704" t="e">
        <v>#N/A</v>
      </c>
      <c r="C704" t="e">
        <v>#N/A</v>
      </c>
      <c r="D704" t="e">
        <v>#N/A</v>
      </c>
      <c r="E704" t="e">
        <v>#N/A</v>
      </c>
    </row>
    <row r="705" spans="1:5" x14ac:dyDescent="0.25">
      <c r="A705" s="2">
        <v>45088</v>
      </c>
      <c r="B705" t="e">
        <v>#N/A</v>
      </c>
      <c r="C705" t="e">
        <v>#N/A</v>
      </c>
      <c r="D705" t="e">
        <v>#N/A</v>
      </c>
      <c r="E705" t="e">
        <v>#N/A</v>
      </c>
    </row>
    <row r="706" spans="1:5" x14ac:dyDescent="0.25">
      <c r="A706" s="2">
        <v>45089</v>
      </c>
      <c r="B706">
        <v>86.09</v>
      </c>
      <c r="C706">
        <v>53.97</v>
      </c>
      <c r="D706">
        <v>31.75</v>
      </c>
      <c r="E706">
        <v>13.03</v>
      </c>
    </row>
    <row r="707" spans="1:5" x14ac:dyDescent="0.25">
      <c r="A707" s="2">
        <v>45090</v>
      </c>
      <c r="B707">
        <v>88.12</v>
      </c>
      <c r="C707">
        <v>55.38</v>
      </c>
      <c r="D707">
        <v>31.8</v>
      </c>
      <c r="E707">
        <v>13.01</v>
      </c>
    </row>
    <row r="708" spans="1:5" x14ac:dyDescent="0.25">
      <c r="A708" s="2">
        <v>45091</v>
      </c>
      <c r="B708">
        <v>91.52</v>
      </c>
      <c r="C708">
        <v>58.81</v>
      </c>
      <c r="D708">
        <v>31.84</v>
      </c>
      <c r="E708">
        <v>12.93</v>
      </c>
    </row>
    <row r="709" spans="1:5" x14ac:dyDescent="0.25">
      <c r="A709" s="2">
        <v>45092</v>
      </c>
      <c r="B709">
        <v>91.41</v>
      </c>
      <c r="C709">
        <v>60.48</v>
      </c>
      <c r="D709">
        <v>32.299999999999997</v>
      </c>
      <c r="E709">
        <v>13</v>
      </c>
    </row>
    <row r="710" spans="1:5" x14ac:dyDescent="0.25">
      <c r="A710" s="2">
        <v>45093</v>
      </c>
      <c r="B710">
        <v>90.509990000000002</v>
      </c>
      <c r="C710">
        <v>59.37</v>
      </c>
      <c r="D710">
        <v>31.9</v>
      </c>
      <c r="E710">
        <v>12.99</v>
      </c>
    </row>
    <row r="711" spans="1:5" x14ac:dyDescent="0.25">
      <c r="A711" s="2">
        <v>45094</v>
      </c>
      <c r="B711" t="e">
        <v>#N/A</v>
      </c>
      <c r="C711" t="e">
        <v>#N/A</v>
      </c>
      <c r="D711" t="e">
        <v>#N/A</v>
      </c>
      <c r="E711" t="e">
        <v>#N/A</v>
      </c>
    </row>
    <row r="712" spans="1:5" x14ac:dyDescent="0.25">
      <c r="A712" s="2">
        <v>45095</v>
      </c>
      <c r="B712" t="e">
        <v>#N/A</v>
      </c>
      <c r="C712" t="e">
        <v>#N/A</v>
      </c>
      <c r="D712" t="e">
        <v>#N/A</v>
      </c>
      <c r="E712" t="e">
        <v>#N/A</v>
      </c>
    </row>
    <row r="713" spans="1:5" x14ac:dyDescent="0.25">
      <c r="A713" s="2">
        <v>45096</v>
      </c>
      <c r="B713">
        <v>90.25</v>
      </c>
      <c r="C713">
        <v>59.28</v>
      </c>
      <c r="D713">
        <v>31.9</v>
      </c>
      <c r="E713">
        <v>12.99</v>
      </c>
    </row>
    <row r="714" spans="1:5" x14ac:dyDescent="0.25">
      <c r="A714" s="2">
        <v>45097</v>
      </c>
      <c r="B714">
        <v>92.9</v>
      </c>
      <c r="C714">
        <v>59.5</v>
      </c>
      <c r="D714">
        <v>31.99</v>
      </c>
      <c r="E714">
        <v>12.99</v>
      </c>
    </row>
    <row r="715" spans="1:5" x14ac:dyDescent="0.25">
      <c r="A715" s="2">
        <v>45098</v>
      </c>
      <c r="B715">
        <v>88.59</v>
      </c>
      <c r="C715">
        <v>58.2</v>
      </c>
      <c r="D715">
        <v>32.29</v>
      </c>
      <c r="E715">
        <v>13.03</v>
      </c>
    </row>
    <row r="716" spans="1:5" x14ac:dyDescent="0.25">
      <c r="A716" s="2">
        <v>45099</v>
      </c>
      <c r="B716">
        <v>88.2</v>
      </c>
      <c r="C716">
        <v>56.35</v>
      </c>
      <c r="D716">
        <v>32.24</v>
      </c>
      <c r="E716">
        <v>13.18</v>
      </c>
    </row>
    <row r="717" spans="1:5" x14ac:dyDescent="0.25">
      <c r="A717" s="2">
        <v>45100</v>
      </c>
      <c r="B717">
        <v>85.93</v>
      </c>
      <c r="C717">
        <v>53.38</v>
      </c>
      <c r="D717">
        <v>32.18</v>
      </c>
      <c r="E717">
        <v>13.28</v>
      </c>
    </row>
    <row r="718" spans="1:5" x14ac:dyDescent="0.25">
      <c r="A718" s="2">
        <v>45101</v>
      </c>
      <c r="B718" t="e">
        <v>#N/A</v>
      </c>
      <c r="C718" t="e">
        <v>#N/A</v>
      </c>
      <c r="D718" t="e">
        <v>#N/A</v>
      </c>
      <c r="E718" t="e">
        <v>#N/A</v>
      </c>
    </row>
    <row r="719" spans="1:5" x14ac:dyDescent="0.25">
      <c r="A719" s="2">
        <v>45102</v>
      </c>
      <c r="B719" t="e">
        <v>#N/A</v>
      </c>
      <c r="C719" t="e">
        <v>#N/A</v>
      </c>
      <c r="D719" t="e">
        <v>#N/A</v>
      </c>
      <c r="E719" t="e">
        <v>#N/A</v>
      </c>
    </row>
    <row r="720" spans="1:5" x14ac:dyDescent="0.25">
      <c r="A720" s="2">
        <v>45103</v>
      </c>
      <c r="B720">
        <v>84.3</v>
      </c>
      <c r="C720">
        <v>51.5</v>
      </c>
      <c r="D720">
        <v>32</v>
      </c>
      <c r="E720">
        <v>13.29</v>
      </c>
    </row>
    <row r="721" spans="1:5" x14ac:dyDescent="0.25">
      <c r="A721" s="2">
        <v>45104</v>
      </c>
      <c r="B721">
        <v>87.85</v>
      </c>
      <c r="C721">
        <v>51.51</v>
      </c>
      <c r="D721">
        <v>31.97</v>
      </c>
      <c r="E721">
        <v>13.33</v>
      </c>
    </row>
    <row r="722" spans="1:5" x14ac:dyDescent="0.25">
      <c r="A722" s="2">
        <v>45105</v>
      </c>
      <c r="B722">
        <v>86.72</v>
      </c>
      <c r="C722">
        <v>53.74</v>
      </c>
      <c r="D722">
        <v>32.07</v>
      </c>
      <c r="E722">
        <v>13.35</v>
      </c>
    </row>
    <row r="723" spans="1:5" x14ac:dyDescent="0.25">
      <c r="A723" s="2">
        <v>45106</v>
      </c>
      <c r="B723">
        <v>86.9</v>
      </c>
      <c r="C723">
        <v>54.04</v>
      </c>
      <c r="D723">
        <v>32.14</v>
      </c>
      <c r="E723">
        <v>13.27</v>
      </c>
    </row>
    <row r="724" spans="1:5" x14ac:dyDescent="0.25">
      <c r="A724" s="2">
        <v>45107</v>
      </c>
      <c r="B724">
        <v>88.09</v>
      </c>
      <c r="C724">
        <v>53.9</v>
      </c>
      <c r="D724" t="e">
        <v>#N/A</v>
      </c>
      <c r="E724">
        <v>13.3</v>
      </c>
    </row>
    <row r="725" spans="1:5" x14ac:dyDescent="0.25">
      <c r="A725" s="2">
        <v>45108</v>
      </c>
      <c r="B725" t="e">
        <v>#N/A</v>
      </c>
      <c r="C725" t="e">
        <v>#N/A</v>
      </c>
      <c r="D725" t="e">
        <v>#N/A</v>
      </c>
      <c r="E725" t="e">
        <v>#N/A</v>
      </c>
    </row>
    <row r="726" spans="1:5" x14ac:dyDescent="0.25">
      <c r="A726" s="2">
        <v>45109</v>
      </c>
      <c r="B726" t="e">
        <v>#N/A</v>
      </c>
      <c r="C726" t="e">
        <v>#N/A</v>
      </c>
      <c r="D726" t="e">
        <v>#N/A</v>
      </c>
      <c r="E726" t="e">
        <v>#N/A</v>
      </c>
    </row>
    <row r="727" spans="1:5" x14ac:dyDescent="0.25">
      <c r="A727" s="2">
        <v>45110</v>
      </c>
      <c r="B727">
        <v>86.33</v>
      </c>
      <c r="C727">
        <v>58.3</v>
      </c>
      <c r="D727">
        <v>32.32</v>
      </c>
      <c r="E727">
        <v>13.26</v>
      </c>
    </row>
    <row r="728" spans="1:5" x14ac:dyDescent="0.25">
      <c r="A728" s="2">
        <v>45111</v>
      </c>
      <c r="B728">
        <v>86.32</v>
      </c>
      <c r="C728">
        <v>56.04</v>
      </c>
      <c r="D728">
        <v>32.32</v>
      </c>
      <c r="E728">
        <v>13.26</v>
      </c>
    </row>
    <row r="729" spans="1:5" x14ac:dyDescent="0.25">
      <c r="A729" s="2">
        <v>45112</v>
      </c>
      <c r="B729">
        <v>84.91</v>
      </c>
      <c r="C729">
        <v>52.62</v>
      </c>
      <c r="D729">
        <v>32.369999999999997</v>
      </c>
      <c r="E729">
        <v>13.27</v>
      </c>
    </row>
    <row r="730" spans="1:5" x14ac:dyDescent="0.25">
      <c r="A730" s="2">
        <v>45113</v>
      </c>
      <c r="B730">
        <v>85.05</v>
      </c>
      <c r="C730">
        <v>50.96</v>
      </c>
      <c r="D730">
        <v>32.25</v>
      </c>
      <c r="E730">
        <v>13.28</v>
      </c>
    </row>
    <row r="731" spans="1:5" x14ac:dyDescent="0.25">
      <c r="A731" s="2">
        <v>45114</v>
      </c>
      <c r="B731">
        <v>85.23</v>
      </c>
      <c r="C731">
        <v>50</v>
      </c>
      <c r="D731">
        <v>32.22</v>
      </c>
      <c r="E731">
        <v>13.28</v>
      </c>
    </row>
    <row r="732" spans="1:5" x14ac:dyDescent="0.25">
      <c r="A732" s="2">
        <v>45115</v>
      </c>
      <c r="B732" t="e">
        <v>#N/A</v>
      </c>
      <c r="C732" t="e">
        <v>#N/A</v>
      </c>
      <c r="D732" t="e">
        <v>#N/A</v>
      </c>
      <c r="E732" t="e">
        <v>#N/A</v>
      </c>
    </row>
    <row r="733" spans="1:5" x14ac:dyDescent="0.25">
      <c r="A733" s="2">
        <v>45116</v>
      </c>
      <c r="B733" t="e">
        <v>#N/A</v>
      </c>
      <c r="C733" t="e">
        <v>#N/A</v>
      </c>
      <c r="D733" t="e">
        <v>#N/A</v>
      </c>
      <c r="E733" t="e">
        <v>#N/A</v>
      </c>
    </row>
    <row r="734" spans="1:5" x14ac:dyDescent="0.25">
      <c r="A734" s="2">
        <v>45117</v>
      </c>
      <c r="B734">
        <v>85.38</v>
      </c>
      <c r="C734">
        <v>50.85</v>
      </c>
      <c r="D734">
        <v>32.25</v>
      </c>
      <c r="E734">
        <v>13.29</v>
      </c>
    </row>
    <row r="735" spans="1:5" x14ac:dyDescent="0.25">
      <c r="A735" s="2">
        <v>45118</v>
      </c>
      <c r="B735">
        <v>85.81</v>
      </c>
      <c r="C735">
        <v>50.65</v>
      </c>
      <c r="D735">
        <v>32.1</v>
      </c>
      <c r="E735">
        <v>13.28</v>
      </c>
    </row>
    <row r="736" spans="1:5" x14ac:dyDescent="0.25">
      <c r="A736" s="2">
        <v>45119</v>
      </c>
      <c r="B736">
        <v>84.88</v>
      </c>
      <c r="C736">
        <v>50.29</v>
      </c>
      <c r="D736">
        <v>32.19</v>
      </c>
      <c r="E736">
        <v>13.27</v>
      </c>
    </row>
    <row r="737" spans="1:5" x14ac:dyDescent="0.25">
      <c r="A737" s="2">
        <v>45120</v>
      </c>
      <c r="B737">
        <v>84.91</v>
      </c>
      <c r="C737">
        <v>50.23</v>
      </c>
      <c r="D737">
        <v>33.18</v>
      </c>
      <c r="E737">
        <v>13.51</v>
      </c>
    </row>
    <row r="738" spans="1:5" x14ac:dyDescent="0.25">
      <c r="A738" s="2">
        <v>45121</v>
      </c>
      <c r="B738">
        <v>85.11</v>
      </c>
      <c r="C738">
        <v>49.2</v>
      </c>
      <c r="D738">
        <v>33.28</v>
      </c>
      <c r="E738">
        <v>13.59</v>
      </c>
    </row>
    <row r="739" spans="1:5" x14ac:dyDescent="0.25">
      <c r="A739" s="2">
        <v>45122</v>
      </c>
      <c r="B739" t="e">
        <v>#N/A</v>
      </c>
      <c r="C739" t="e">
        <v>#N/A</v>
      </c>
      <c r="D739" t="e">
        <v>#N/A</v>
      </c>
      <c r="E739" t="e">
        <v>#N/A</v>
      </c>
    </row>
    <row r="740" spans="1:5" x14ac:dyDescent="0.25">
      <c r="A740" s="2">
        <v>45123</v>
      </c>
      <c r="B740" t="e">
        <v>#N/A</v>
      </c>
      <c r="C740" t="e">
        <v>#N/A</v>
      </c>
      <c r="D740" t="e">
        <v>#N/A</v>
      </c>
      <c r="E740" t="e">
        <v>#N/A</v>
      </c>
    </row>
    <row r="741" spans="1:5" x14ac:dyDescent="0.25">
      <c r="A741" s="2">
        <v>45124</v>
      </c>
      <c r="B741">
        <v>85.56</v>
      </c>
      <c r="C741">
        <v>49.25</v>
      </c>
      <c r="D741">
        <v>33.76</v>
      </c>
      <c r="E741">
        <v>13.66</v>
      </c>
    </row>
    <row r="742" spans="1:5" x14ac:dyDescent="0.25">
      <c r="A742" s="2">
        <v>45125</v>
      </c>
      <c r="B742">
        <v>86.42</v>
      </c>
      <c r="C742">
        <v>48.26</v>
      </c>
      <c r="D742">
        <v>33.619999999999997</v>
      </c>
      <c r="E742">
        <v>13.64</v>
      </c>
    </row>
    <row r="743" spans="1:5" x14ac:dyDescent="0.25">
      <c r="A743" s="2">
        <v>45126</v>
      </c>
      <c r="B743">
        <v>88.25</v>
      </c>
      <c r="C743">
        <v>49.15</v>
      </c>
      <c r="D743">
        <v>33.93</v>
      </c>
      <c r="E743">
        <v>13.73</v>
      </c>
    </row>
    <row r="744" spans="1:5" x14ac:dyDescent="0.25">
      <c r="A744" s="2">
        <v>45127</v>
      </c>
      <c r="B744">
        <v>89.56</v>
      </c>
      <c r="C744">
        <v>48.44</v>
      </c>
      <c r="D744">
        <v>33.83</v>
      </c>
      <c r="E744">
        <v>13.76</v>
      </c>
    </row>
    <row r="745" spans="1:5" x14ac:dyDescent="0.25">
      <c r="A745" s="2">
        <v>45128</v>
      </c>
      <c r="B745">
        <v>90.43</v>
      </c>
      <c r="C745">
        <v>48.06</v>
      </c>
      <c r="D745">
        <v>33.75</v>
      </c>
      <c r="E745">
        <v>13.85</v>
      </c>
    </row>
    <row r="746" spans="1:5" x14ac:dyDescent="0.25">
      <c r="A746" s="2">
        <v>45129</v>
      </c>
      <c r="B746" t="e">
        <v>#N/A</v>
      </c>
      <c r="C746" t="e">
        <v>#N/A</v>
      </c>
      <c r="D746" t="e">
        <v>#N/A</v>
      </c>
      <c r="E746" t="e">
        <v>#N/A</v>
      </c>
    </row>
    <row r="747" spans="1:5" x14ac:dyDescent="0.25">
      <c r="A747" s="2">
        <v>45130</v>
      </c>
      <c r="B747" t="e">
        <v>#N/A</v>
      </c>
      <c r="C747" t="e">
        <v>#N/A</v>
      </c>
      <c r="D747" t="e">
        <v>#N/A</v>
      </c>
      <c r="E747" t="e">
        <v>#N/A</v>
      </c>
    </row>
    <row r="748" spans="1:5" x14ac:dyDescent="0.25">
      <c r="A748" s="2">
        <v>45131</v>
      </c>
      <c r="B748">
        <v>90.09</v>
      </c>
      <c r="C748">
        <v>47.77</v>
      </c>
      <c r="D748">
        <v>33.4</v>
      </c>
      <c r="E748">
        <v>13.75</v>
      </c>
    </row>
    <row r="749" spans="1:5" x14ac:dyDescent="0.25">
      <c r="A749" s="2">
        <v>45132</v>
      </c>
      <c r="B749">
        <v>90.89</v>
      </c>
      <c r="C749">
        <v>47.86</v>
      </c>
      <c r="D749">
        <v>33.51</v>
      </c>
      <c r="E749">
        <v>13.76</v>
      </c>
    </row>
    <row r="750" spans="1:5" x14ac:dyDescent="0.25">
      <c r="A750" s="2">
        <v>45133</v>
      </c>
      <c r="B750">
        <v>89.829989999999995</v>
      </c>
      <c r="C750">
        <v>47.53</v>
      </c>
      <c r="D750">
        <v>34.26</v>
      </c>
      <c r="E750">
        <v>13.84</v>
      </c>
    </row>
    <row r="751" spans="1:5" x14ac:dyDescent="0.25">
      <c r="A751" s="2">
        <v>45134</v>
      </c>
      <c r="B751">
        <v>90.03</v>
      </c>
      <c r="C751">
        <v>47.72</v>
      </c>
      <c r="D751">
        <v>35.72</v>
      </c>
      <c r="E751">
        <v>14.01</v>
      </c>
    </row>
    <row r="752" spans="1:5" x14ac:dyDescent="0.25">
      <c r="A752" s="2">
        <v>45135</v>
      </c>
      <c r="B752">
        <v>87.68</v>
      </c>
      <c r="C752">
        <v>46.98</v>
      </c>
      <c r="D752">
        <v>35.86</v>
      </c>
      <c r="E752">
        <v>14.09</v>
      </c>
    </row>
    <row r="753" spans="1:5" x14ac:dyDescent="0.25">
      <c r="A753" s="2">
        <v>45136</v>
      </c>
      <c r="B753" t="e">
        <v>#N/A</v>
      </c>
      <c r="C753" t="e">
        <v>#N/A</v>
      </c>
      <c r="D753" t="e">
        <v>#N/A</v>
      </c>
      <c r="E753" t="e">
        <v>#N/A</v>
      </c>
    </row>
    <row r="754" spans="1:5" x14ac:dyDescent="0.25">
      <c r="A754" s="2">
        <v>45137</v>
      </c>
      <c r="B754" t="e">
        <v>#N/A</v>
      </c>
      <c r="C754" t="e">
        <v>#N/A</v>
      </c>
      <c r="D754" t="e">
        <v>#N/A</v>
      </c>
      <c r="E754" t="e">
        <v>#N/A</v>
      </c>
    </row>
    <row r="755" spans="1:5" x14ac:dyDescent="0.25">
      <c r="A755" s="2">
        <v>45138</v>
      </c>
      <c r="B755">
        <v>85.689989999999995</v>
      </c>
      <c r="C755">
        <v>45.5</v>
      </c>
      <c r="D755">
        <v>36.9</v>
      </c>
      <c r="E755">
        <v>14.03</v>
      </c>
    </row>
    <row r="756" spans="1:5" x14ac:dyDescent="0.25">
      <c r="A756" s="2">
        <v>45139</v>
      </c>
      <c r="B756">
        <v>84.16</v>
      </c>
      <c r="C756">
        <v>42.14</v>
      </c>
      <c r="D756">
        <v>36.299999999999997</v>
      </c>
      <c r="E756">
        <v>14.01</v>
      </c>
    </row>
    <row r="757" spans="1:5" x14ac:dyDescent="0.25">
      <c r="A757" s="2">
        <v>45140</v>
      </c>
      <c r="B757">
        <v>82.53</v>
      </c>
      <c r="C757">
        <v>40.6</v>
      </c>
      <c r="D757">
        <v>35.35</v>
      </c>
      <c r="E757">
        <v>13.93</v>
      </c>
    </row>
    <row r="758" spans="1:5" x14ac:dyDescent="0.25">
      <c r="A758" s="2">
        <v>45141</v>
      </c>
      <c r="B758">
        <v>83.86</v>
      </c>
      <c r="C758">
        <v>40.549999999999997</v>
      </c>
      <c r="D758">
        <v>35.26</v>
      </c>
      <c r="E758">
        <v>13.81</v>
      </c>
    </row>
    <row r="759" spans="1:5" x14ac:dyDescent="0.25">
      <c r="A759" s="2">
        <v>45142</v>
      </c>
      <c r="B759">
        <v>82.73</v>
      </c>
      <c r="C759">
        <v>41.23</v>
      </c>
      <c r="D759">
        <v>35.78</v>
      </c>
      <c r="E759">
        <v>13.74</v>
      </c>
    </row>
    <row r="760" spans="1:5" x14ac:dyDescent="0.25">
      <c r="A760" s="2">
        <v>45143</v>
      </c>
      <c r="B760" t="e">
        <v>#N/A</v>
      </c>
      <c r="C760" t="e">
        <v>#N/A</v>
      </c>
      <c r="D760" t="e">
        <v>#N/A</v>
      </c>
      <c r="E760" t="e">
        <v>#N/A</v>
      </c>
    </row>
    <row r="761" spans="1:5" x14ac:dyDescent="0.25">
      <c r="A761" s="2">
        <v>45144</v>
      </c>
      <c r="B761" t="e">
        <v>#N/A</v>
      </c>
      <c r="C761" t="e">
        <v>#N/A</v>
      </c>
      <c r="D761" t="e">
        <v>#N/A</v>
      </c>
      <c r="E761" t="e">
        <v>#N/A</v>
      </c>
    </row>
    <row r="762" spans="1:5" x14ac:dyDescent="0.25">
      <c r="A762" s="2">
        <v>45145</v>
      </c>
      <c r="B762">
        <v>81.759990000000002</v>
      </c>
      <c r="C762">
        <v>40.270000000000003</v>
      </c>
      <c r="D762">
        <v>36.31</v>
      </c>
      <c r="E762">
        <v>13.72</v>
      </c>
    </row>
    <row r="763" spans="1:5" x14ac:dyDescent="0.25">
      <c r="A763" s="2">
        <v>45146</v>
      </c>
      <c r="B763">
        <v>83.439989999999995</v>
      </c>
      <c r="C763">
        <v>40.53</v>
      </c>
      <c r="D763">
        <v>36.32</v>
      </c>
      <c r="E763">
        <v>13.72</v>
      </c>
    </row>
    <row r="764" spans="1:5" x14ac:dyDescent="0.25">
      <c r="A764" s="2">
        <v>45147</v>
      </c>
      <c r="B764">
        <v>83.03</v>
      </c>
      <c r="C764">
        <v>39.96</v>
      </c>
      <c r="D764">
        <v>36.17</v>
      </c>
      <c r="E764">
        <v>13.72</v>
      </c>
    </row>
    <row r="765" spans="1:5" x14ac:dyDescent="0.25">
      <c r="A765" s="2">
        <v>45148</v>
      </c>
      <c r="B765">
        <v>83.98</v>
      </c>
      <c r="C765">
        <v>39.76</v>
      </c>
      <c r="D765">
        <v>35.979999999999997</v>
      </c>
      <c r="E765">
        <v>13.73</v>
      </c>
    </row>
    <row r="766" spans="1:5" x14ac:dyDescent="0.25">
      <c r="A766" s="2">
        <v>45149</v>
      </c>
      <c r="B766">
        <v>85.82</v>
      </c>
      <c r="C766">
        <v>40.31</v>
      </c>
      <c r="D766">
        <v>35.65</v>
      </c>
      <c r="E766">
        <v>13.73</v>
      </c>
    </row>
    <row r="767" spans="1:5" x14ac:dyDescent="0.25">
      <c r="A767" s="2">
        <v>45150</v>
      </c>
      <c r="B767" t="e">
        <v>#N/A</v>
      </c>
      <c r="C767" t="e">
        <v>#N/A</v>
      </c>
      <c r="D767" t="e">
        <v>#N/A</v>
      </c>
      <c r="E767" t="e">
        <v>#N/A</v>
      </c>
    </row>
    <row r="768" spans="1:5" x14ac:dyDescent="0.25">
      <c r="A768" s="2">
        <v>45151</v>
      </c>
      <c r="B768" t="e">
        <v>#N/A</v>
      </c>
      <c r="C768" t="e">
        <v>#N/A</v>
      </c>
      <c r="D768" t="e">
        <v>#N/A</v>
      </c>
      <c r="E768" t="e">
        <v>#N/A</v>
      </c>
    </row>
    <row r="769" spans="1:5" x14ac:dyDescent="0.25">
      <c r="A769" s="2">
        <v>45152</v>
      </c>
      <c r="B769">
        <v>86.82</v>
      </c>
      <c r="C769">
        <v>40.159999999999997</v>
      </c>
      <c r="D769">
        <v>35.43</v>
      </c>
      <c r="E769">
        <v>13.74</v>
      </c>
    </row>
    <row r="770" spans="1:5" x14ac:dyDescent="0.25">
      <c r="A770" s="2">
        <v>45153</v>
      </c>
      <c r="B770">
        <v>86.189989999999995</v>
      </c>
      <c r="C770">
        <v>40.159999999999997</v>
      </c>
      <c r="D770">
        <v>35.31</v>
      </c>
      <c r="E770">
        <v>13.74</v>
      </c>
    </row>
    <row r="771" spans="1:5" x14ac:dyDescent="0.25">
      <c r="A771" s="2">
        <v>45154</v>
      </c>
      <c r="B771">
        <v>87.52</v>
      </c>
      <c r="C771">
        <v>40.950000000000003</v>
      </c>
      <c r="D771">
        <v>35.409999999999997</v>
      </c>
      <c r="E771">
        <v>13.8</v>
      </c>
    </row>
    <row r="772" spans="1:5" x14ac:dyDescent="0.25">
      <c r="A772" s="2">
        <v>45155</v>
      </c>
      <c r="B772">
        <v>87.88</v>
      </c>
      <c r="C772">
        <v>42.16</v>
      </c>
      <c r="D772">
        <v>35.520000000000003</v>
      </c>
      <c r="E772">
        <v>13.81</v>
      </c>
    </row>
    <row r="773" spans="1:5" x14ac:dyDescent="0.25">
      <c r="A773" s="2">
        <v>45156</v>
      </c>
      <c r="B773">
        <v>87.07</v>
      </c>
      <c r="C773">
        <v>43.39</v>
      </c>
      <c r="D773">
        <v>35.409999999999997</v>
      </c>
      <c r="E773">
        <v>13.83</v>
      </c>
    </row>
    <row r="774" spans="1:5" x14ac:dyDescent="0.25">
      <c r="A774" s="2">
        <v>45157</v>
      </c>
      <c r="B774" t="e">
        <v>#N/A</v>
      </c>
      <c r="C774" t="e">
        <v>#N/A</v>
      </c>
      <c r="D774" t="e">
        <v>#N/A</v>
      </c>
      <c r="E774" t="e">
        <v>#N/A</v>
      </c>
    </row>
    <row r="775" spans="1:5" x14ac:dyDescent="0.25">
      <c r="A775" s="2">
        <v>45158</v>
      </c>
      <c r="B775" t="e">
        <v>#N/A</v>
      </c>
      <c r="C775" t="e">
        <v>#N/A</v>
      </c>
      <c r="D775" t="e">
        <v>#N/A</v>
      </c>
      <c r="E775" t="e">
        <v>#N/A</v>
      </c>
    </row>
    <row r="776" spans="1:5" x14ac:dyDescent="0.25">
      <c r="A776" s="2">
        <v>45159</v>
      </c>
      <c r="B776">
        <v>86.93</v>
      </c>
      <c r="C776">
        <v>45.7</v>
      </c>
      <c r="D776">
        <v>35.369999999999997</v>
      </c>
      <c r="E776">
        <v>13.83</v>
      </c>
    </row>
    <row r="777" spans="1:5" x14ac:dyDescent="0.25">
      <c r="A777" s="2">
        <v>45160</v>
      </c>
      <c r="B777">
        <v>88.92</v>
      </c>
      <c r="C777">
        <v>50.31</v>
      </c>
      <c r="D777">
        <v>35.33</v>
      </c>
      <c r="E777" t="e">
        <v>#N/A</v>
      </c>
    </row>
    <row r="778" spans="1:5" x14ac:dyDescent="0.25">
      <c r="A778" s="2">
        <v>45161</v>
      </c>
      <c r="B778">
        <v>87.31</v>
      </c>
      <c r="C778">
        <v>49.88</v>
      </c>
      <c r="D778">
        <v>36.229999999999997</v>
      </c>
      <c r="E778">
        <v>13.87</v>
      </c>
    </row>
    <row r="779" spans="1:5" x14ac:dyDescent="0.25">
      <c r="A779" s="2">
        <v>45162</v>
      </c>
      <c r="B779">
        <v>84.939989999999995</v>
      </c>
      <c r="C779">
        <v>47.32</v>
      </c>
      <c r="D779">
        <v>35.86</v>
      </c>
      <c r="E779">
        <v>13.88</v>
      </c>
    </row>
    <row r="780" spans="1:5" x14ac:dyDescent="0.25">
      <c r="A780" s="2">
        <v>45163</v>
      </c>
      <c r="B780">
        <v>84.5</v>
      </c>
      <c r="C780">
        <v>48.03</v>
      </c>
      <c r="D780">
        <v>35.72</v>
      </c>
      <c r="E780">
        <v>13.92</v>
      </c>
    </row>
    <row r="781" spans="1:5" x14ac:dyDescent="0.25">
      <c r="A781" s="2">
        <v>45164</v>
      </c>
      <c r="B781" t="e">
        <v>#N/A</v>
      </c>
      <c r="C781" t="e">
        <v>#N/A</v>
      </c>
      <c r="D781" t="e">
        <v>#N/A</v>
      </c>
      <c r="E781" t="e">
        <v>#N/A</v>
      </c>
    </row>
    <row r="782" spans="1:5" x14ac:dyDescent="0.25">
      <c r="A782" s="2">
        <v>45165</v>
      </c>
      <c r="B782" t="e">
        <v>#N/A</v>
      </c>
      <c r="C782" t="e">
        <v>#N/A</v>
      </c>
      <c r="D782" t="e">
        <v>#N/A</v>
      </c>
      <c r="E782" t="e">
        <v>#N/A</v>
      </c>
    </row>
    <row r="783" spans="1:5" x14ac:dyDescent="0.25">
      <c r="A783" s="2">
        <v>45166</v>
      </c>
      <c r="B783">
        <v>84.79</v>
      </c>
      <c r="C783" t="e">
        <v>#N/A</v>
      </c>
      <c r="D783">
        <v>35.49</v>
      </c>
      <c r="E783" t="e">
        <v>#N/A</v>
      </c>
    </row>
    <row r="784" spans="1:5" x14ac:dyDescent="0.25">
      <c r="A784" s="2">
        <v>45167</v>
      </c>
      <c r="B784">
        <v>83.88</v>
      </c>
      <c r="C784">
        <v>47.29</v>
      </c>
      <c r="D784">
        <v>35.97</v>
      </c>
      <c r="E784">
        <v>14.05</v>
      </c>
    </row>
    <row r="785" spans="1:5" x14ac:dyDescent="0.25">
      <c r="A785" s="2">
        <v>45168</v>
      </c>
      <c r="B785">
        <v>85.35</v>
      </c>
      <c r="C785">
        <v>47.21</v>
      </c>
      <c r="D785" t="e">
        <v>#N/A</v>
      </c>
      <c r="E785">
        <v>14.07</v>
      </c>
    </row>
    <row r="786" spans="1:5" x14ac:dyDescent="0.25">
      <c r="A786" s="2">
        <v>45169</v>
      </c>
      <c r="B786">
        <v>84.86</v>
      </c>
      <c r="C786">
        <v>47.26</v>
      </c>
      <c r="D786">
        <v>36.39</v>
      </c>
      <c r="E786">
        <v>14.05</v>
      </c>
    </row>
    <row r="787" spans="1:5" x14ac:dyDescent="0.25">
      <c r="A787" s="2">
        <v>45170</v>
      </c>
      <c r="B787">
        <v>84.37</v>
      </c>
      <c r="C787">
        <v>45.21</v>
      </c>
      <c r="D787">
        <v>36.299999999999997</v>
      </c>
      <c r="E787">
        <v>13.99</v>
      </c>
    </row>
    <row r="788" spans="1:5" x14ac:dyDescent="0.25">
      <c r="A788" s="2">
        <v>45171</v>
      </c>
      <c r="B788" t="e">
        <v>#N/A</v>
      </c>
      <c r="C788" t="e">
        <v>#N/A</v>
      </c>
      <c r="D788" t="e">
        <v>#N/A</v>
      </c>
      <c r="E788" t="e">
        <v>#N/A</v>
      </c>
    </row>
    <row r="789" spans="1:5" x14ac:dyDescent="0.25">
      <c r="A789" s="2">
        <v>45172</v>
      </c>
      <c r="B789" t="e">
        <v>#N/A</v>
      </c>
      <c r="C789" t="e">
        <v>#N/A</v>
      </c>
      <c r="D789" t="e">
        <v>#N/A</v>
      </c>
      <c r="E789" t="e">
        <v>#N/A</v>
      </c>
    </row>
    <row r="790" spans="1:5" x14ac:dyDescent="0.25">
      <c r="A790" s="2">
        <v>45173</v>
      </c>
      <c r="B790">
        <v>83.259990000000002</v>
      </c>
      <c r="C790">
        <v>44.59</v>
      </c>
      <c r="D790">
        <v>36.299999999999997</v>
      </c>
      <c r="E790">
        <v>13.99</v>
      </c>
    </row>
    <row r="791" spans="1:5" x14ac:dyDescent="0.25">
      <c r="A791" s="2">
        <v>45174</v>
      </c>
      <c r="B791">
        <v>82.95</v>
      </c>
      <c r="C791">
        <v>44.04</v>
      </c>
      <c r="D791">
        <v>36.53</v>
      </c>
      <c r="E791">
        <v>13.9</v>
      </c>
    </row>
    <row r="792" spans="1:5" x14ac:dyDescent="0.25">
      <c r="A792" s="2">
        <v>45175</v>
      </c>
      <c r="B792">
        <v>82.79</v>
      </c>
      <c r="C792">
        <v>43.62</v>
      </c>
      <c r="D792">
        <v>36.58</v>
      </c>
      <c r="E792">
        <v>14.04</v>
      </c>
    </row>
    <row r="793" spans="1:5" x14ac:dyDescent="0.25">
      <c r="A793" s="2">
        <v>45176</v>
      </c>
      <c r="B793">
        <v>82.05</v>
      </c>
      <c r="C793">
        <v>42.91</v>
      </c>
      <c r="D793">
        <v>36.630000000000003</v>
      </c>
      <c r="E793">
        <v>13.97</v>
      </c>
    </row>
    <row r="794" spans="1:5" x14ac:dyDescent="0.25">
      <c r="A794" s="2">
        <v>45177</v>
      </c>
      <c r="B794">
        <v>80.650000000000006</v>
      </c>
      <c r="C794">
        <v>42.21</v>
      </c>
      <c r="D794">
        <v>36.67</v>
      </c>
      <c r="E794">
        <v>14.12</v>
      </c>
    </row>
    <row r="795" spans="1:5" x14ac:dyDescent="0.25">
      <c r="A795" s="2">
        <v>45178</v>
      </c>
      <c r="B795" t="e">
        <v>#N/A</v>
      </c>
      <c r="C795" t="e">
        <v>#N/A</v>
      </c>
      <c r="D795" t="e">
        <v>#N/A</v>
      </c>
      <c r="E795" t="e">
        <v>#N/A</v>
      </c>
    </row>
    <row r="796" spans="1:5" x14ac:dyDescent="0.25">
      <c r="A796" s="2">
        <v>45179</v>
      </c>
      <c r="B796" t="e">
        <v>#N/A</v>
      </c>
      <c r="C796" t="e">
        <v>#N/A</v>
      </c>
      <c r="D796" t="e">
        <v>#N/A</v>
      </c>
      <c r="E796" t="e">
        <v>#N/A</v>
      </c>
    </row>
    <row r="797" spans="1:5" x14ac:dyDescent="0.25">
      <c r="A797" s="2">
        <v>45180</v>
      </c>
      <c r="B797">
        <v>80.8</v>
      </c>
      <c r="C797">
        <v>40.450000000000003</v>
      </c>
      <c r="D797">
        <v>36.950000000000003</v>
      </c>
      <c r="E797">
        <v>14.19</v>
      </c>
    </row>
    <row r="798" spans="1:5" x14ac:dyDescent="0.25">
      <c r="A798" s="2">
        <v>45181</v>
      </c>
      <c r="B798">
        <v>80.23</v>
      </c>
      <c r="C798">
        <v>39.35</v>
      </c>
      <c r="D798">
        <v>37.130000000000003</v>
      </c>
      <c r="E798">
        <v>14.19</v>
      </c>
    </row>
    <row r="799" spans="1:5" x14ac:dyDescent="0.25">
      <c r="A799" s="2">
        <v>45182</v>
      </c>
      <c r="B799">
        <v>82.15</v>
      </c>
      <c r="C799">
        <v>39.03</v>
      </c>
      <c r="D799">
        <v>37.1</v>
      </c>
      <c r="E799">
        <v>14.25</v>
      </c>
    </row>
    <row r="800" spans="1:5" x14ac:dyDescent="0.25">
      <c r="A800" s="2">
        <v>45183</v>
      </c>
      <c r="B800">
        <v>82.23</v>
      </c>
      <c r="C800">
        <v>39.01</v>
      </c>
      <c r="D800">
        <v>37.159999999999997</v>
      </c>
      <c r="E800">
        <v>14.34</v>
      </c>
    </row>
    <row r="801" spans="1:5" x14ac:dyDescent="0.25">
      <c r="A801" s="2">
        <v>45184</v>
      </c>
      <c r="B801">
        <v>81.439989999999995</v>
      </c>
      <c r="C801">
        <v>38.32</v>
      </c>
      <c r="D801">
        <v>36.94</v>
      </c>
      <c r="E801">
        <v>14.36</v>
      </c>
    </row>
    <row r="802" spans="1:5" x14ac:dyDescent="0.25">
      <c r="A802" s="2">
        <v>45185</v>
      </c>
      <c r="B802" t="e">
        <v>#N/A</v>
      </c>
      <c r="C802" t="e">
        <v>#N/A</v>
      </c>
      <c r="D802" t="e">
        <v>#N/A</v>
      </c>
      <c r="E802" t="e">
        <v>#N/A</v>
      </c>
    </row>
    <row r="803" spans="1:5" x14ac:dyDescent="0.25">
      <c r="A803" s="2">
        <v>45186</v>
      </c>
      <c r="B803" t="e">
        <v>#N/A</v>
      </c>
      <c r="C803" t="e">
        <v>#N/A</v>
      </c>
      <c r="D803" t="e">
        <v>#N/A</v>
      </c>
      <c r="E803" t="e">
        <v>#N/A</v>
      </c>
    </row>
    <row r="804" spans="1:5" x14ac:dyDescent="0.25">
      <c r="A804" s="2">
        <v>45187</v>
      </c>
      <c r="B804">
        <v>79.989999999999995</v>
      </c>
      <c r="C804">
        <v>36.619999999999997</v>
      </c>
      <c r="D804">
        <v>36.64</v>
      </c>
      <c r="E804">
        <v>14.34</v>
      </c>
    </row>
    <row r="805" spans="1:5" x14ac:dyDescent="0.25">
      <c r="A805" s="2">
        <v>45188</v>
      </c>
      <c r="B805">
        <v>80.36</v>
      </c>
      <c r="C805">
        <v>36.57</v>
      </c>
      <c r="D805">
        <v>36.76</v>
      </c>
      <c r="E805">
        <v>14.32</v>
      </c>
    </row>
    <row r="806" spans="1:5" x14ac:dyDescent="0.25">
      <c r="A806" s="2">
        <v>45189</v>
      </c>
      <c r="B806">
        <v>81.92</v>
      </c>
      <c r="C806">
        <v>35.68</v>
      </c>
      <c r="D806">
        <v>36.86</v>
      </c>
      <c r="E806">
        <v>14.3</v>
      </c>
    </row>
    <row r="807" spans="1:5" x14ac:dyDescent="0.25">
      <c r="A807" s="2">
        <v>45190</v>
      </c>
      <c r="B807">
        <v>83.23</v>
      </c>
      <c r="C807">
        <v>34.229999999999997</v>
      </c>
      <c r="D807">
        <v>36.79</v>
      </c>
      <c r="E807">
        <v>14.28</v>
      </c>
    </row>
    <row r="808" spans="1:5" x14ac:dyDescent="0.25">
      <c r="A808" s="2">
        <v>45191</v>
      </c>
      <c r="B808">
        <v>84.56</v>
      </c>
      <c r="C808">
        <v>36.619999999999997</v>
      </c>
      <c r="D808">
        <v>36.86</v>
      </c>
      <c r="E808">
        <v>14.36</v>
      </c>
    </row>
    <row r="809" spans="1:5" x14ac:dyDescent="0.25">
      <c r="A809" s="2">
        <v>45192</v>
      </c>
      <c r="B809" t="e">
        <v>#N/A</v>
      </c>
      <c r="C809" t="e">
        <v>#N/A</v>
      </c>
      <c r="D809" t="e">
        <v>#N/A</v>
      </c>
      <c r="E809" t="e">
        <v>#N/A</v>
      </c>
    </row>
    <row r="810" spans="1:5" x14ac:dyDescent="0.25">
      <c r="A810" s="2">
        <v>45193</v>
      </c>
      <c r="B810" t="e">
        <v>#N/A</v>
      </c>
      <c r="C810" t="e">
        <v>#N/A</v>
      </c>
      <c r="D810" t="e">
        <v>#N/A</v>
      </c>
      <c r="E810" t="e">
        <v>#N/A</v>
      </c>
    </row>
    <row r="811" spans="1:5" x14ac:dyDescent="0.25">
      <c r="A811" s="2">
        <v>45194</v>
      </c>
      <c r="B811">
        <v>84.37</v>
      </c>
      <c r="C811">
        <v>35.869999999999997</v>
      </c>
      <c r="D811">
        <v>36.58</v>
      </c>
      <c r="E811">
        <v>14.37</v>
      </c>
    </row>
    <row r="812" spans="1:5" x14ac:dyDescent="0.25">
      <c r="A812" s="2">
        <v>45195</v>
      </c>
      <c r="B812">
        <v>82.92</v>
      </c>
      <c r="C812">
        <v>35.700000000000003</v>
      </c>
      <c r="D812">
        <v>36.369999999999997</v>
      </c>
      <c r="E812">
        <v>14.51</v>
      </c>
    </row>
    <row r="813" spans="1:5" x14ac:dyDescent="0.25">
      <c r="A813" s="2">
        <v>45196</v>
      </c>
      <c r="B813">
        <v>82.29</v>
      </c>
      <c r="C813">
        <v>36.270000000000003</v>
      </c>
      <c r="D813">
        <v>36.44</v>
      </c>
      <c r="E813">
        <v>14.5</v>
      </c>
    </row>
    <row r="814" spans="1:5" x14ac:dyDescent="0.25">
      <c r="A814" s="2">
        <v>45197</v>
      </c>
      <c r="B814">
        <v>82.71</v>
      </c>
      <c r="C814">
        <v>36.78</v>
      </c>
      <c r="D814">
        <v>36.200000000000003</v>
      </c>
      <c r="E814">
        <v>14.47</v>
      </c>
    </row>
    <row r="815" spans="1:5" x14ac:dyDescent="0.25">
      <c r="A815" s="2">
        <v>45198</v>
      </c>
      <c r="B815">
        <v>81.67</v>
      </c>
      <c r="C815">
        <v>39.200000000000003</v>
      </c>
      <c r="D815">
        <v>36.340000000000003</v>
      </c>
      <c r="E815">
        <v>14.46</v>
      </c>
    </row>
    <row r="816" spans="1:5" x14ac:dyDescent="0.25">
      <c r="A816" s="2">
        <v>45199</v>
      </c>
      <c r="B816" t="e">
        <v>#N/A</v>
      </c>
      <c r="C816" t="e">
        <v>#N/A</v>
      </c>
      <c r="D816" t="e">
        <v>#N/A</v>
      </c>
      <c r="E816" t="e">
        <v>#N/A</v>
      </c>
    </row>
    <row r="817" spans="1:5" x14ac:dyDescent="0.25">
      <c r="A817" s="2">
        <v>45200</v>
      </c>
      <c r="B817" t="e">
        <v>#N/A</v>
      </c>
      <c r="C817" t="e">
        <v>#N/A</v>
      </c>
      <c r="D817" t="e">
        <v>#N/A</v>
      </c>
      <c r="E817" t="e">
        <v>#N/A</v>
      </c>
    </row>
    <row r="818" spans="1:5" x14ac:dyDescent="0.25">
      <c r="A818" s="2">
        <v>45201</v>
      </c>
      <c r="B818">
        <v>80.8</v>
      </c>
      <c r="C818">
        <v>39.64</v>
      </c>
      <c r="D818">
        <v>36.409999999999997</v>
      </c>
      <c r="E818">
        <v>14.55</v>
      </c>
    </row>
    <row r="819" spans="1:5" x14ac:dyDescent="0.25">
      <c r="A819" s="2">
        <v>45202</v>
      </c>
      <c r="B819">
        <v>79.650000000000006</v>
      </c>
      <c r="C819">
        <v>41.51</v>
      </c>
      <c r="D819">
        <v>36.5</v>
      </c>
      <c r="E819">
        <v>14.52</v>
      </c>
    </row>
    <row r="820" spans="1:5" x14ac:dyDescent="0.25">
      <c r="A820" s="2">
        <v>45203</v>
      </c>
      <c r="B820">
        <v>81.67</v>
      </c>
      <c r="C820">
        <v>41.18</v>
      </c>
      <c r="D820">
        <v>36.24</v>
      </c>
      <c r="E820">
        <v>14.46</v>
      </c>
    </row>
    <row r="821" spans="1:5" x14ac:dyDescent="0.25">
      <c r="A821" s="2">
        <v>45204</v>
      </c>
      <c r="B821">
        <v>80.509990000000002</v>
      </c>
      <c r="C821">
        <v>41.67</v>
      </c>
      <c r="D821">
        <v>36.33</v>
      </c>
      <c r="E821">
        <v>14.51</v>
      </c>
    </row>
    <row r="822" spans="1:5" x14ac:dyDescent="0.25">
      <c r="A822" s="2">
        <v>45205</v>
      </c>
      <c r="B822">
        <v>80.459999999999994</v>
      </c>
      <c r="C822">
        <v>43.83</v>
      </c>
      <c r="D822">
        <v>36.43</v>
      </c>
      <c r="E822">
        <v>14.49</v>
      </c>
    </row>
    <row r="823" spans="1:5" x14ac:dyDescent="0.25">
      <c r="A823" s="2">
        <v>45206</v>
      </c>
      <c r="B823" t="e">
        <v>#N/A</v>
      </c>
      <c r="C823" t="e">
        <v>#N/A</v>
      </c>
      <c r="D823" t="e">
        <v>#N/A</v>
      </c>
      <c r="E823" t="e">
        <v>#N/A</v>
      </c>
    </row>
    <row r="824" spans="1:5" x14ac:dyDescent="0.25">
      <c r="A824" s="2">
        <v>45207</v>
      </c>
      <c r="B824" t="e">
        <v>#N/A</v>
      </c>
      <c r="C824" t="e">
        <v>#N/A</v>
      </c>
      <c r="D824" t="e">
        <v>#N/A</v>
      </c>
      <c r="E824" t="e">
        <v>#N/A</v>
      </c>
    </row>
    <row r="825" spans="1:5" x14ac:dyDescent="0.25">
      <c r="A825" s="2">
        <v>45208</v>
      </c>
      <c r="B825">
        <v>81.75</v>
      </c>
      <c r="C825">
        <v>44.37</v>
      </c>
      <c r="D825">
        <v>36.31</v>
      </c>
      <c r="E825">
        <v>14.47</v>
      </c>
    </row>
    <row r="826" spans="1:5" x14ac:dyDescent="0.25">
      <c r="A826" s="2">
        <v>45209</v>
      </c>
      <c r="B826">
        <v>84.82</v>
      </c>
      <c r="C826">
        <v>48.46</v>
      </c>
      <c r="D826">
        <v>36.020000000000003</v>
      </c>
      <c r="E826">
        <v>14.46</v>
      </c>
    </row>
    <row r="827" spans="1:5" x14ac:dyDescent="0.25">
      <c r="A827" s="2">
        <v>45210</v>
      </c>
      <c r="B827">
        <v>84.12</v>
      </c>
      <c r="C827">
        <v>49.5</v>
      </c>
      <c r="D827">
        <v>35.979999999999997</v>
      </c>
      <c r="E827">
        <v>14.5</v>
      </c>
    </row>
    <row r="828" spans="1:5" x14ac:dyDescent="0.25">
      <c r="A828" s="2">
        <v>45211</v>
      </c>
      <c r="B828">
        <v>85.23</v>
      </c>
      <c r="C828">
        <v>49.64</v>
      </c>
      <c r="D828">
        <v>35.950000000000003</v>
      </c>
      <c r="E828">
        <v>14.49</v>
      </c>
    </row>
    <row r="829" spans="1:5" x14ac:dyDescent="0.25">
      <c r="A829" s="2">
        <v>45212</v>
      </c>
      <c r="B829">
        <v>85.95</v>
      </c>
      <c r="C829">
        <v>51.89</v>
      </c>
      <c r="D829">
        <v>35.92</v>
      </c>
      <c r="E829">
        <v>14.47</v>
      </c>
    </row>
    <row r="830" spans="1:5" x14ac:dyDescent="0.25">
      <c r="A830" s="2">
        <v>45213</v>
      </c>
      <c r="B830" t="e">
        <v>#N/A</v>
      </c>
      <c r="C830" t="e">
        <v>#N/A</v>
      </c>
      <c r="D830" t="e">
        <v>#N/A</v>
      </c>
      <c r="E830" t="e">
        <v>#N/A</v>
      </c>
    </row>
    <row r="831" spans="1:5" x14ac:dyDescent="0.25">
      <c r="A831" s="2">
        <v>45214</v>
      </c>
      <c r="B831" t="e">
        <v>#N/A</v>
      </c>
      <c r="C831" t="e">
        <v>#N/A</v>
      </c>
      <c r="D831" t="e">
        <v>#N/A</v>
      </c>
      <c r="E831" t="e">
        <v>#N/A</v>
      </c>
    </row>
    <row r="832" spans="1:5" x14ac:dyDescent="0.25">
      <c r="A832" s="2">
        <v>45215</v>
      </c>
      <c r="B832">
        <v>83.35</v>
      </c>
      <c r="C832">
        <v>51.08</v>
      </c>
      <c r="D832">
        <v>35.909999999999997</v>
      </c>
      <c r="E832">
        <v>14.47</v>
      </c>
    </row>
    <row r="833" spans="1:5" x14ac:dyDescent="0.25">
      <c r="A833" s="2">
        <v>45216</v>
      </c>
      <c r="B833">
        <v>82.55</v>
      </c>
      <c r="C833">
        <v>48.71</v>
      </c>
      <c r="D833">
        <v>35.840000000000003</v>
      </c>
      <c r="E833">
        <v>14.49</v>
      </c>
    </row>
    <row r="834" spans="1:5" x14ac:dyDescent="0.25">
      <c r="A834" s="2">
        <v>45217</v>
      </c>
      <c r="B834">
        <v>81.86</v>
      </c>
      <c r="C834">
        <v>45.43</v>
      </c>
      <c r="D834">
        <v>35.93</v>
      </c>
      <c r="E834">
        <v>14.52</v>
      </c>
    </row>
    <row r="835" spans="1:5" x14ac:dyDescent="0.25">
      <c r="A835" s="2">
        <v>45218</v>
      </c>
      <c r="B835">
        <v>81.759990000000002</v>
      </c>
      <c r="C835">
        <v>42.96</v>
      </c>
      <c r="D835">
        <v>36.18</v>
      </c>
      <c r="E835">
        <v>14.56</v>
      </c>
    </row>
    <row r="836" spans="1:5" x14ac:dyDescent="0.25">
      <c r="A836" s="2">
        <v>45219</v>
      </c>
      <c r="B836">
        <v>81.41</v>
      </c>
      <c r="C836">
        <v>42.68</v>
      </c>
      <c r="D836">
        <v>36.380000000000003</v>
      </c>
      <c r="E836">
        <v>14.55</v>
      </c>
    </row>
    <row r="837" spans="1:5" x14ac:dyDescent="0.25">
      <c r="A837" s="2">
        <v>45220</v>
      </c>
      <c r="B837" t="e">
        <v>#N/A</v>
      </c>
      <c r="C837" t="e">
        <v>#N/A</v>
      </c>
      <c r="D837" t="e">
        <v>#N/A</v>
      </c>
      <c r="E837" t="e">
        <v>#N/A</v>
      </c>
    </row>
    <row r="838" spans="1:5" x14ac:dyDescent="0.25">
      <c r="A838" s="2">
        <v>45221</v>
      </c>
      <c r="B838" t="e">
        <v>#N/A</v>
      </c>
      <c r="C838" t="e">
        <v>#N/A</v>
      </c>
      <c r="D838" t="e">
        <v>#N/A</v>
      </c>
      <c r="E838" t="e">
        <v>#N/A</v>
      </c>
    </row>
    <row r="839" spans="1:5" x14ac:dyDescent="0.25">
      <c r="A839" s="2">
        <v>45222</v>
      </c>
      <c r="B839">
        <v>80.5</v>
      </c>
      <c r="C839">
        <v>41.47</v>
      </c>
      <c r="D839">
        <v>36.43</v>
      </c>
      <c r="E839">
        <v>14.57</v>
      </c>
    </row>
    <row r="840" spans="1:5" x14ac:dyDescent="0.25">
      <c r="A840" s="2">
        <v>45223</v>
      </c>
      <c r="B840">
        <v>80.58</v>
      </c>
      <c r="C840">
        <v>40.57</v>
      </c>
      <c r="D840">
        <v>36.61</v>
      </c>
      <c r="E840">
        <v>14.58</v>
      </c>
    </row>
    <row r="841" spans="1:5" x14ac:dyDescent="0.25">
      <c r="A841" s="2">
        <v>45224</v>
      </c>
      <c r="B841">
        <v>79.92</v>
      </c>
      <c r="C841">
        <v>39.14</v>
      </c>
      <c r="D841">
        <v>37.17</v>
      </c>
      <c r="E841">
        <v>14.59</v>
      </c>
    </row>
    <row r="842" spans="1:5" x14ac:dyDescent="0.25">
      <c r="A842" s="2">
        <v>45225</v>
      </c>
      <c r="B842">
        <v>79.650000000000006</v>
      </c>
      <c r="C842">
        <v>38.6</v>
      </c>
      <c r="D842">
        <v>37.380000000000003</v>
      </c>
      <c r="E842">
        <v>14.6</v>
      </c>
    </row>
    <row r="843" spans="1:5" x14ac:dyDescent="0.25">
      <c r="A843" s="2">
        <v>45226</v>
      </c>
      <c r="B843">
        <v>79.349999999999994</v>
      </c>
      <c r="C843">
        <v>37.53</v>
      </c>
      <c r="D843">
        <v>37.58</v>
      </c>
      <c r="E843">
        <v>14.67</v>
      </c>
    </row>
    <row r="844" spans="1:5" x14ac:dyDescent="0.25">
      <c r="A844" s="2">
        <v>45227</v>
      </c>
      <c r="B844" t="e">
        <v>#N/A</v>
      </c>
      <c r="C844" t="e">
        <v>#N/A</v>
      </c>
      <c r="D844" t="e">
        <v>#N/A</v>
      </c>
      <c r="E844" t="e">
        <v>#N/A</v>
      </c>
    </row>
    <row r="845" spans="1:5" x14ac:dyDescent="0.25">
      <c r="A845" s="2">
        <v>45228</v>
      </c>
      <c r="B845" t="e">
        <v>#N/A</v>
      </c>
      <c r="C845" t="e">
        <v>#N/A</v>
      </c>
      <c r="D845" t="e">
        <v>#N/A</v>
      </c>
      <c r="E845" t="e">
        <v>#N/A</v>
      </c>
    </row>
    <row r="846" spans="1:5" x14ac:dyDescent="0.25">
      <c r="A846" s="2">
        <v>45229</v>
      </c>
      <c r="B846">
        <v>78.72</v>
      </c>
      <c r="C846">
        <v>37.549999999999997</v>
      </c>
      <c r="D846">
        <v>37.86</v>
      </c>
      <c r="E846">
        <v>14.71</v>
      </c>
    </row>
    <row r="847" spans="1:5" x14ac:dyDescent="0.25">
      <c r="A847" s="2">
        <v>45230</v>
      </c>
      <c r="B847">
        <v>79.05</v>
      </c>
      <c r="C847">
        <v>39.1</v>
      </c>
      <c r="D847">
        <v>37.74</v>
      </c>
      <c r="E847">
        <v>14.66</v>
      </c>
    </row>
    <row r="848" spans="1:5" x14ac:dyDescent="0.25">
      <c r="A848" s="2">
        <v>45231</v>
      </c>
      <c r="B848">
        <v>78.540000000000006</v>
      </c>
      <c r="C848">
        <v>38.75</v>
      </c>
      <c r="D848">
        <v>37.79</v>
      </c>
      <c r="E848">
        <v>14.63</v>
      </c>
    </row>
    <row r="849" spans="1:5" x14ac:dyDescent="0.25">
      <c r="A849" s="2">
        <v>45232</v>
      </c>
      <c r="B849">
        <v>78.61</v>
      </c>
      <c r="C849">
        <v>36.99</v>
      </c>
      <c r="D849">
        <v>38.25</v>
      </c>
      <c r="E849">
        <v>14.67</v>
      </c>
    </row>
    <row r="850" spans="1:5" x14ac:dyDescent="0.25">
      <c r="A850" s="2">
        <v>45233</v>
      </c>
      <c r="B850">
        <v>77.64</v>
      </c>
      <c r="C850">
        <v>37.69</v>
      </c>
      <c r="D850">
        <v>38.520000000000003</v>
      </c>
      <c r="E850">
        <v>14.65</v>
      </c>
    </row>
    <row r="851" spans="1:5" x14ac:dyDescent="0.25">
      <c r="A851" s="2">
        <v>45234</v>
      </c>
      <c r="B851" t="e">
        <v>#N/A</v>
      </c>
      <c r="C851" t="e">
        <v>#N/A</v>
      </c>
      <c r="D851" t="e">
        <v>#N/A</v>
      </c>
      <c r="E851" t="e">
        <v>#N/A</v>
      </c>
    </row>
    <row r="852" spans="1:5" x14ac:dyDescent="0.25">
      <c r="A852" s="2">
        <v>45235</v>
      </c>
      <c r="B852" t="e">
        <v>#N/A</v>
      </c>
      <c r="C852" t="e">
        <v>#N/A</v>
      </c>
      <c r="D852" t="e">
        <v>#N/A</v>
      </c>
      <c r="E852" t="e">
        <v>#N/A</v>
      </c>
    </row>
    <row r="853" spans="1:5" x14ac:dyDescent="0.25">
      <c r="A853" s="2">
        <v>45236</v>
      </c>
      <c r="B853">
        <v>75.84</v>
      </c>
      <c r="C853">
        <v>38.479999999999997</v>
      </c>
      <c r="D853">
        <v>38.42</v>
      </c>
      <c r="E853">
        <v>14.68</v>
      </c>
    </row>
    <row r="854" spans="1:5" x14ac:dyDescent="0.25">
      <c r="A854" s="2">
        <v>45237</v>
      </c>
      <c r="B854">
        <v>75.25</v>
      </c>
      <c r="C854">
        <v>41.15</v>
      </c>
      <c r="D854">
        <v>38.25</v>
      </c>
      <c r="E854">
        <v>14.68</v>
      </c>
    </row>
    <row r="855" spans="1:5" x14ac:dyDescent="0.25">
      <c r="A855" s="2">
        <v>45238</v>
      </c>
      <c r="B855">
        <v>75.7</v>
      </c>
      <c r="C855">
        <v>42.95</v>
      </c>
      <c r="D855">
        <v>38.130000000000003</v>
      </c>
      <c r="E855">
        <v>14.69</v>
      </c>
    </row>
    <row r="856" spans="1:5" x14ac:dyDescent="0.25">
      <c r="A856" s="2">
        <v>45239</v>
      </c>
      <c r="B856">
        <v>77.38</v>
      </c>
      <c r="C856">
        <v>44.02</v>
      </c>
      <c r="D856" t="e">
        <v>#N/A</v>
      </c>
      <c r="E856">
        <v>14.71</v>
      </c>
    </row>
    <row r="857" spans="1:5" x14ac:dyDescent="0.25">
      <c r="A857" s="2">
        <v>45240</v>
      </c>
      <c r="B857">
        <v>78.7</v>
      </c>
      <c r="C857">
        <v>44.62</v>
      </c>
      <c r="D857">
        <v>38.11</v>
      </c>
      <c r="E857">
        <v>14.72</v>
      </c>
    </row>
    <row r="858" spans="1:5" x14ac:dyDescent="0.25">
      <c r="A858" s="2">
        <v>45241</v>
      </c>
      <c r="B858" t="e">
        <v>#N/A</v>
      </c>
      <c r="C858" t="e">
        <v>#N/A</v>
      </c>
      <c r="D858" t="e">
        <v>#N/A</v>
      </c>
      <c r="E858" t="e">
        <v>#N/A</v>
      </c>
    </row>
    <row r="859" spans="1:5" x14ac:dyDescent="0.25">
      <c r="A859" s="2">
        <v>45242</v>
      </c>
      <c r="B859" t="e">
        <v>#N/A</v>
      </c>
      <c r="C859" t="e">
        <v>#N/A</v>
      </c>
      <c r="D859" t="e">
        <v>#N/A</v>
      </c>
      <c r="E859" t="e">
        <v>#N/A</v>
      </c>
    </row>
    <row r="860" spans="1:5" x14ac:dyDescent="0.25">
      <c r="A860" s="2">
        <v>45243</v>
      </c>
      <c r="B860">
        <v>77.48</v>
      </c>
      <c r="C860">
        <v>40.85</v>
      </c>
      <c r="D860">
        <v>38.159999999999997</v>
      </c>
      <c r="E860">
        <v>14.75</v>
      </c>
    </row>
    <row r="861" spans="1:5" x14ac:dyDescent="0.25">
      <c r="A861" s="2">
        <v>45244</v>
      </c>
      <c r="B861">
        <v>78.63</v>
      </c>
      <c r="C861">
        <v>41.29</v>
      </c>
      <c r="D861">
        <v>38.26</v>
      </c>
      <c r="E861">
        <v>14.76</v>
      </c>
    </row>
    <row r="862" spans="1:5" x14ac:dyDescent="0.25">
      <c r="A862" s="2">
        <v>45245</v>
      </c>
      <c r="B862">
        <v>79.739999999999995</v>
      </c>
      <c r="C862">
        <v>42</v>
      </c>
      <c r="D862">
        <v>38.46</v>
      </c>
      <c r="E862">
        <v>14.77</v>
      </c>
    </row>
    <row r="863" spans="1:5" x14ac:dyDescent="0.25">
      <c r="A863" s="2">
        <v>45246</v>
      </c>
      <c r="B863">
        <v>77.009990000000002</v>
      </c>
      <c r="C863">
        <v>41.51</v>
      </c>
      <c r="D863">
        <v>38.880000000000003</v>
      </c>
      <c r="E863">
        <v>14.85</v>
      </c>
    </row>
    <row r="864" spans="1:5" x14ac:dyDescent="0.25">
      <c r="A864" s="2">
        <v>45247</v>
      </c>
      <c r="B864">
        <v>76.55</v>
      </c>
      <c r="C864">
        <v>42.27</v>
      </c>
      <c r="D864">
        <v>38.869999999999997</v>
      </c>
      <c r="E864">
        <v>14.82</v>
      </c>
    </row>
    <row r="865" spans="1:5" x14ac:dyDescent="0.25">
      <c r="A865" s="2">
        <v>45248</v>
      </c>
      <c r="B865" t="e">
        <v>#N/A</v>
      </c>
      <c r="C865" t="e">
        <v>#N/A</v>
      </c>
      <c r="D865" t="e">
        <v>#N/A</v>
      </c>
      <c r="E865" t="e">
        <v>#N/A</v>
      </c>
    </row>
    <row r="866" spans="1:5" x14ac:dyDescent="0.25">
      <c r="A866" s="2">
        <v>45249</v>
      </c>
      <c r="B866" t="e">
        <v>#N/A</v>
      </c>
      <c r="C866" t="e">
        <v>#N/A</v>
      </c>
      <c r="D866" t="e">
        <v>#N/A</v>
      </c>
      <c r="E866" t="e">
        <v>#N/A</v>
      </c>
    </row>
    <row r="867" spans="1:5" x14ac:dyDescent="0.25">
      <c r="A867" s="2">
        <v>45250</v>
      </c>
      <c r="B867">
        <v>76.61</v>
      </c>
      <c r="C867">
        <v>42.28</v>
      </c>
      <c r="D867">
        <v>38.479999999999997</v>
      </c>
      <c r="E867">
        <v>14.83</v>
      </c>
    </row>
    <row r="868" spans="1:5" x14ac:dyDescent="0.25">
      <c r="A868" s="2">
        <v>45251</v>
      </c>
      <c r="B868">
        <v>75.37</v>
      </c>
      <c r="C868">
        <v>43.67</v>
      </c>
      <c r="D868">
        <v>38.42</v>
      </c>
      <c r="E868">
        <v>14.85</v>
      </c>
    </row>
    <row r="869" spans="1:5" x14ac:dyDescent="0.25">
      <c r="A869" s="2">
        <v>45252</v>
      </c>
      <c r="B869">
        <v>75.189989999999995</v>
      </c>
      <c r="C869">
        <v>43.65</v>
      </c>
      <c r="D869">
        <v>38.840000000000003</v>
      </c>
      <c r="E869">
        <v>14.83</v>
      </c>
    </row>
    <row r="870" spans="1:5" x14ac:dyDescent="0.25">
      <c r="A870" s="2">
        <v>45253</v>
      </c>
      <c r="B870">
        <v>76.59</v>
      </c>
      <c r="C870">
        <v>45.26</v>
      </c>
      <c r="D870">
        <v>38.840000000000003</v>
      </c>
      <c r="E870">
        <v>14.83</v>
      </c>
    </row>
    <row r="871" spans="1:5" x14ac:dyDescent="0.25">
      <c r="A871" s="2">
        <v>45254</v>
      </c>
      <c r="B871">
        <v>76.599999999999994</v>
      </c>
      <c r="C871">
        <v>46.06</v>
      </c>
      <c r="D871">
        <v>38.71</v>
      </c>
      <c r="E871">
        <v>14.78</v>
      </c>
    </row>
    <row r="872" spans="1:5" x14ac:dyDescent="0.25">
      <c r="A872" s="2">
        <v>45255</v>
      </c>
      <c r="B872" t="e">
        <v>#N/A</v>
      </c>
      <c r="C872" t="e">
        <v>#N/A</v>
      </c>
      <c r="D872" t="e">
        <v>#N/A</v>
      </c>
      <c r="E872" t="e">
        <v>#N/A</v>
      </c>
    </row>
    <row r="873" spans="1:5" x14ac:dyDescent="0.25">
      <c r="A873" s="2">
        <v>45256</v>
      </c>
      <c r="B873" t="e">
        <v>#N/A</v>
      </c>
      <c r="C873" t="e">
        <v>#N/A</v>
      </c>
      <c r="D873" t="e">
        <v>#N/A</v>
      </c>
      <c r="E873" t="e">
        <v>#N/A</v>
      </c>
    </row>
    <row r="874" spans="1:5" x14ac:dyDescent="0.25">
      <c r="A874" s="2">
        <v>45257</v>
      </c>
      <c r="B874">
        <v>73.63</v>
      </c>
      <c r="C874">
        <v>43.04</v>
      </c>
      <c r="D874">
        <v>38.72</v>
      </c>
      <c r="E874">
        <v>14.83</v>
      </c>
    </row>
    <row r="875" spans="1:5" x14ac:dyDescent="0.25">
      <c r="A875" s="2">
        <v>45258</v>
      </c>
      <c r="B875">
        <v>72.959999999999994</v>
      </c>
      <c r="C875">
        <v>42.87</v>
      </c>
      <c r="D875">
        <v>38.83</v>
      </c>
      <c r="E875">
        <v>14.84</v>
      </c>
    </row>
    <row r="876" spans="1:5" x14ac:dyDescent="0.25">
      <c r="A876" s="2">
        <v>45259</v>
      </c>
      <c r="B876">
        <v>71.02</v>
      </c>
      <c r="C876">
        <v>41.58</v>
      </c>
      <c r="D876">
        <v>38.770000000000003</v>
      </c>
      <c r="E876">
        <v>14.85</v>
      </c>
    </row>
    <row r="877" spans="1:5" x14ac:dyDescent="0.25">
      <c r="A877" s="2">
        <v>45260</v>
      </c>
      <c r="B877">
        <v>70.81</v>
      </c>
      <c r="C877">
        <v>40.590000000000003</v>
      </c>
      <c r="D877">
        <v>38.67</v>
      </c>
      <c r="E877">
        <v>14.82</v>
      </c>
    </row>
    <row r="878" spans="1:5" x14ac:dyDescent="0.25">
      <c r="A878" s="2">
        <v>45261</v>
      </c>
      <c r="B878">
        <v>72.489999999999995</v>
      </c>
      <c r="C878">
        <v>38.49</v>
      </c>
      <c r="D878">
        <v>38.869999999999997</v>
      </c>
      <c r="E878">
        <v>14.88</v>
      </c>
    </row>
    <row r="879" spans="1:5" x14ac:dyDescent="0.25">
      <c r="A879" s="2">
        <v>45262</v>
      </c>
      <c r="B879" t="e">
        <v>#N/A</v>
      </c>
      <c r="C879" t="e">
        <v>#N/A</v>
      </c>
      <c r="D879" t="e">
        <v>#N/A</v>
      </c>
      <c r="E879" t="e">
        <v>#N/A</v>
      </c>
    </row>
    <row r="880" spans="1:5" x14ac:dyDescent="0.25">
      <c r="A880" s="2">
        <v>45263</v>
      </c>
      <c r="B880" t="e">
        <v>#N/A</v>
      </c>
      <c r="C880" t="e">
        <v>#N/A</v>
      </c>
      <c r="D880" t="e">
        <v>#N/A</v>
      </c>
      <c r="E880" t="e">
        <v>#N/A</v>
      </c>
    </row>
    <row r="881" spans="1:5" x14ac:dyDescent="0.25">
      <c r="A881" s="2">
        <v>45264</v>
      </c>
      <c r="B881">
        <v>70.37</v>
      </c>
      <c r="C881">
        <v>37.270000000000003</v>
      </c>
      <c r="D881">
        <v>38.92</v>
      </c>
      <c r="E881">
        <v>14.93</v>
      </c>
    </row>
    <row r="882" spans="1:5" x14ac:dyDescent="0.25">
      <c r="A882" s="2">
        <v>45265</v>
      </c>
      <c r="B882">
        <v>68.64</v>
      </c>
      <c r="C882">
        <v>35.33</v>
      </c>
      <c r="D882">
        <v>39.06</v>
      </c>
      <c r="E882">
        <v>14.92</v>
      </c>
    </row>
    <row r="883" spans="1:5" x14ac:dyDescent="0.25">
      <c r="A883" s="2">
        <v>45266</v>
      </c>
      <c r="B883">
        <v>68.819999999999993</v>
      </c>
      <c r="C883">
        <v>33.159999999999997</v>
      </c>
      <c r="D883">
        <v>38.89</v>
      </c>
      <c r="E883">
        <v>15</v>
      </c>
    </row>
    <row r="884" spans="1:5" x14ac:dyDescent="0.25">
      <c r="A884" s="2">
        <v>45267</v>
      </c>
      <c r="B884">
        <v>69.650000000000006</v>
      </c>
      <c r="C884">
        <v>33.35</v>
      </c>
      <c r="D884">
        <v>38.97</v>
      </c>
      <c r="E884">
        <v>15.17</v>
      </c>
    </row>
    <row r="885" spans="1:5" x14ac:dyDescent="0.25">
      <c r="A885" s="2">
        <v>45268</v>
      </c>
      <c r="B885">
        <v>68.63</v>
      </c>
      <c r="C885">
        <v>32.56</v>
      </c>
      <c r="D885">
        <v>39.22</v>
      </c>
      <c r="E885">
        <v>15.23</v>
      </c>
    </row>
    <row r="886" spans="1:5" x14ac:dyDescent="0.25">
      <c r="A886" s="2">
        <v>45269</v>
      </c>
      <c r="B886" t="e">
        <v>#N/A</v>
      </c>
      <c r="C886" t="e">
        <v>#N/A</v>
      </c>
      <c r="D886" t="e">
        <v>#N/A</v>
      </c>
      <c r="E886" t="e">
        <v>#N/A</v>
      </c>
    </row>
    <row r="887" spans="1:5" x14ac:dyDescent="0.25">
      <c r="A887" s="2">
        <v>45270</v>
      </c>
      <c r="B887" t="e">
        <v>#N/A</v>
      </c>
      <c r="C887" t="e">
        <v>#N/A</v>
      </c>
      <c r="D887" t="e">
        <v>#N/A</v>
      </c>
      <c r="E887" t="e">
        <v>#N/A</v>
      </c>
    </row>
    <row r="888" spans="1:5" x14ac:dyDescent="0.25">
      <c r="A888" s="2">
        <v>45271</v>
      </c>
      <c r="B888">
        <v>67.28</v>
      </c>
      <c r="C888">
        <v>33.270000000000003</v>
      </c>
      <c r="D888">
        <v>39.4</v>
      </c>
      <c r="E888">
        <v>15.15</v>
      </c>
    </row>
    <row r="889" spans="1:5" x14ac:dyDescent="0.25">
      <c r="A889" s="2">
        <v>45272</v>
      </c>
      <c r="B889">
        <v>68.209999999999994</v>
      </c>
      <c r="C889">
        <v>33.520000000000003</v>
      </c>
      <c r="D889">
        <v>39.450000000000003</v>
      </c>
      <c r="E889">
        <v>15.24</v>
      </c>
    </row>
    <row r="890" spans="1:5" x14ac:dyDescent="0.25">
      <c r="A890" s="2">
        <v>45273</v>
      </c>
      <c r="B890">
        <v>68.900000000000006</v>
      </c>
      <c r="C890">
        <v>34.25</v>
      </c>
      <c r="D890">
        <v>39.659999999999997</v>
      </c>
      <c r="E890">
        <v>15.26</v>
      </c>
    </row>
    <row r="891" spans="1:5" x14ac:dyDescent="0.25">
      <c r="A891" s="2">
        <v>45274</v>
      </c>
      <c r="B891">
        <v>66.790000000000006</v>
      </c>
      <c r="C891">
        <v>33.340000000000003</v>
      </c>
      <c r="D891">
        <v>39.729999999999997</v>
      </c>
      <c r="E891">
        <v>15.25</v>
      </c>
    </row>
    <row r="892" spans="1:5" x14ac:dyDescent="0.25">
      <c r="A892" s="2">
        <v>45275</v>
      </c>
      <c r="B892">
        <v>66.349999999999994</v>
      </c>
      <c r="C892">
        <v>34.130000000000003</v>
      </c>
      <c r="D892">
        <v>39.46</v>
      </c>
      <c r="E892">
        <v>15.23</v>
      </c>
    </row>
    <row r="893" spans="1:5" x14ac:dyDescent="0.25">
      <c r="A893" s="2">
        <v>45276</v>
      </c>
      <c r="B893" t="e">
        <v>#N/A</v>
      </c>
      <c r="C893" t="e">
        <v>#N/A</v>
      </c>
      <c r="D893" t="e">
        <v>#N/A</v>
      </c>
      <c r="E893" t="e">
        <v>#N/A</v>
      </c>
    </row>
    <row r="894" spans="1:5" x14ac:dyDescent="0.25">
      <c r="A894" s="2">
        <v>45277</v>
      </c>
      <c r="B894" t="e">
        <v>#N/A</v>
      </c>
      <c r="C894" t="e">
        <v>#N/A</v>
      </c>
      <c r="D894" t="e">
        <v>#N/A</v>
      </c>
      <c r="E894" t="e">
        <v>#N/A</v>
      </c>
    </row>
    <row r="895" spans="1:5" x14ac:dyDescent="0.25">
      <c r="A895" s="2">
        <v>45278</v>
      </c>
      <c r="B895">
        <v>69.08</v>
      </c>
      <c r="C895">
        <v>35.22</v>
      </c>
      <c r="D895">
        <v>39.549999999999997</v>
      </c>
      <c r="E895">
        <v>15.23</v>
      </c>
    </row>
    <row r="896" spans="1:5" x14ac:dyDescent="0.25">
      <c r="A896" s="2">
        <v>45279</v>
      </c>
      <c r="B896">
        <v>69.650000000000006</v>
      </c>
      <c r="C896">
        <v>38.159999999999997</v>
      </c>
      <c r="D896">
        <v>39.270000000000003</v>
      </c>
      <c r="E896">
        <v>15.25</v>
      </c>
    </row>
    <row r="897" spans="1:5" x14ac:dyDescent="0.25">
      <c r="A897" s="2">
        <v>45280</v>
      </c>
      <c r="B897">
        <v>73.37</v>
      </c>
      <c r="C897">
        <v>41.17</v>
      </c>
      <c r="D897">
        <v>39.25</v>
      </c>
      <c r="E897">
        <v>15.25</v>
      </c>
    </row>
    <row r="898" spans="1:5" x14ac:dyDescent="0.25">
      <c r="A898" s="2">
        <v>45281</v>
      </c>
      <c r="B898">
        <v>75.650000000000006</v>
      </c>
      <c r="C898">
        <v>41.32</v>
      </c>
      <c r="D898">
        <v>39.35</v>
      </c>
      <c r="E898">
        <v>15.23</v>
      </c>
    </row>
    <row r="899" spans="1:5" x14ac:dyDescent="0.25">
      <c r="A899" s="2">
        <v>45282</v>
      </c>
      <c r="B899">
        <v>76.64</v>
      </c>
      <c r="C899">
        <v>41.01</v>
      </c>
      <c r="D899">
        <v>39.630000000000003</v>
      </c>
      <c r="E899">
        <v>15.22</v>
      </c>
    </row>
    <row r="900" spans="1:5" x14ac:dyDescent="0.25">
      <c r="A900" s="2">
        <v>45283</v>
      </c>
      <c r="B900" t="e">
        <v>#N/A</v>
      </c>
      <c r="C900" t="e">
        <v>#N/A</v>
      </c>
      <c r="D900" t="e">
        <v>#N/A</v>
      </c>
      <c r="E900" t="e">
        <v>#N/A</v>
      </c>
    </row>
    <row r="901" spans="1:5" x14ac:dyDescent="0.25">
      <c r="A901" s="2">
        <v>45284</v>
      </c>
      <c r="B901" t="e">
        <v>#N/A</v>
      </c>
      <c r="C901" t="e">
        <v>#N/A</v>
      </c>
      <c r="D901" t="e">
        <v>#N/A</v>
      </c>
      <c r="E901" t="e">
        <v>#N/A</v>
      </c>
    </row>
    <row r="902" spans="1:5" x14ac:dyDescent="0.25">
      <c r="A902" s="2">
        <v>45285</v>
      </c>
      <c r="B902" t="e">
        <v>#N/A</v>
      </c>
      <c r="C902" t="e">
        <v>#N/A</v>
      </c>
      <c r="D902" t="e">
        <v>#N/A</v>
      </c>
      <c r="E902" t="e">
        <v>#N/A</v>
      </c>
    </row>
    <row r="903" spans="1:5" x14ac:dyDescent="0.25">
      <c r="A903" s="2">
        <v>45286</v>
      </c>
      <c r="B903" t="e">
        <v>#N/A</v>
      </c>
      <c r="C903" t="e">
        <v>#N/A</v>
      </c>
      <c r="D903">
        <v>40.01</v>
      </c>
      <c r="E903">
        <v>15.33</v>
      </c>
    </row>
    <row r="904" spans="1:5" x14ac:dyDescent="0.25">
      <c r="A904" s="2">
        <v>45287</v>
      </c>
      <c r="B904">
        <v>77.72</v>
      </c>
      <c r="C904">
        <v>43.01</v>
      </c>
      <c r="D904">
        <v>40.1</v>
      </c>
      <c r="E904">
        <v>15.33</v>
      </c>
    </row>
    <row r="905" spans="1:5" x14ac:dyDescent="0.25">
      <c r="A905" s="2">
        <v>45288</v>
      </c>
      <c r="B905">
        <v>77.939989999999995</v>
      </c>
      <c r="C905">
        <v>44.03</v>
      </c>
      <c r="D905">
        <v>40.08</v>
      </c>
      <c r="E905">
        <v>15.3</v>
      </c>
    </row>
    <row r="906" spans="1:5" x14ac:dyDescent="0.25">
      <c r="A906" s="2">
        <v>45289</v>
      </c>
      <c r="B906">
        <v>78.06</v>
      </c>
      <c r="C906">
        <v>44.07</v>
      </c>
      <c r="D906">
        <v>40.11</v>
      </c>
      <c r="E906">
        <v>15.39</v>
      </c>
    </row>
    <row r="907" spans="1:5" x14ac:dyDescent="0.25">
      <c r="A907" s="2">
        <v>45290</v>
      </c>
      <c r="B907" t="e">
        <v>#N/A</v>
      </c>
      <c r="C907" t="e">
        <v>#N/A</v>
      </c>
      <c r="D907" t="e">
        <v>#N/A</v>
      </c>
      <c r="E907" t="e">
        <v>#N/A</v>
      </c>
    </row>
    <row r="908" spans="1:5" x14ac:dyDescent="0.25">
      <c r="A908" s="2">
        <v>45291</v>
      </c>
      <c r="B908" t="e">
        <v>#N/A</v>
      </c>
      <c r="C908" t="e">
        <v>#N/A</v>
      </c>
      <c r="D908" t="e">
        <v>#N/A</v>
      </c>
      <c r="E908" t="e">
        <v>#N/A</v>
      </c>
    </row>
    <row r="909" spans="1:5" x14ac:dyDescent="0.25">
      <c r="A909" s="2">
        <v>45292</v>
      </c>
      <c r="B909" t="e">
        <v>#N/A</v>
      </c>
      <c r="C909" t="e">
        <v>#N/A</v>
      </c>
      <c r="D909" t="e">
        <v>#N/A</v>
      </c>
      <c r="E909" t="e">
        <v>#N/A</v>
      </c>
    </row>
    <row r="910" spans="1:5" x14ac:dyDescent="0.25">
      <c r="A910" s="2">
        <v>45293</v>
      </c>
      <c r="B910">
        <v>73.83</v>
      </c>
      <c r="C910">
        <v>40.68</v>
      </c>
      <c r="D910">
        <v>39.950000000000003</v>
      </c>
      <c r="E910">
        <v>15.38</v>
      </c>
    </row>
    <row r="911" spans="1:5" x14ac:dyDescent="0.25">
      <c r="A911" s="2">
        <v>45294</v>
      </c>
      <c r="B911">
        <v>75.23</v>
      </c>
      <c r="C911">
        <v>43.19</v>
      </c>
      <c r="D911">
        <v>40</v>
      </c>
      <c r="E911">
        <v>15.7</v>
      </c>
    </row>
    <row r="912" spans="1:5" x14ac:dyDescent="0.25">
      <c r="A912" s="2">
        <v>45295</v>
      </c>
      <c r="B912">
        <v>73.66</v>
      </c>
      <c r="C912">
        <v>42.46</v>
      </c>
      <c r="D912">
        <v>40.35</v>
      </c>
      <c r="E912">
        <v>15.72</v>
      </c>
    </row>
    <row r="913" spans="1:5" x14ac:dyDescent="0.25">
      <c r="A913" s="2">
        <v>45296</v>
      </c>
      <c r="B913">
        <v>74.189989999999995</v>
      </c>
      <c r="C913">
        <v>42.78</v>
      </c>
      <c r="D913">
        <v>40.57</v>
      </c>
      <c r="E913">
        <v>15.9</v>
      </c>
    </row>
    <row r="914" spans="1:5" x14ac:dyDescent="0.25">
      <c r="A914" s="2">
        <v>45297</v>
      </c>
      <c r="B914" t="e">
        <v>#N/A</v>
      </c>
      <c r="C914" t="e">
        <v>#N/A</v>
      </c>
      <c r="D914" t="e">
        <v>#N/A</v>
      </c>
      <c r="E914" t="e">
        <v>#N/A</v>
      </c>
    </row>
    <row r="915" spans="1:5" x14ac:dyDescent="0.25">
      <c r="A915" s="2">
        <v>45298</v>
      </c>
      <c r="B915" t="e">
        <v>#N/A</v>
      </c>
      <c r="C915" t="e">
        <v>#N/A</v>
      </c>
      <c r="D915" t="e">
        <v>#N/A</v>
      </c>
      <c r="E915" t="e">
        <v>#N/A</v>
      </c>
    </row>
    <row r="916" spans="1:5" x14ac:dyDescent="0.25">
      <c r="A916" s="2">
        <v>45299</v>
      </c>
      <c r="B916">
        <v>70.33</v>
      </c>
      <c r="C916">
        <v>39.340000000000003</v>
      </c>
      <c r="D916">
        <v>41.08</v>
      </c>
      <c r="E916">
        <v>15.86</v>
      </c>
    </row>
    <row r="917" spans="1:5" x14ac:dyDescent="0.25">
      <c r="A917" s="2">
        <v>45300</v>
      </c>
      <c r="B917">
        <v>69.86</v>
      </c>
      <c r="C917">
        <v>38.03</v>
      </c>
      <c r="D917">
        <v>41.18</v>
      </c>
      <c r="E917">
        <v>15.88</v>
      </c>
    </row>
    <row r="918" spans="1:5" x14ac:dyDescent="0.25">
      <c r="A918" s="2">
        <v>45301</v>
      </c>
      <c r="B918">
        <v>67.91</v>
      </c>
      <c r="C918">
        <v>36.96</v>
      </c>
      <c r="D918">
        <v>41.08</v>
      </c>
      <c r="E918">
        <v>15.8</v>
      </c>
    </row>
    <row r="919" spans="1:5" x14ac:dyDescent="0.25">
      <c r="A919" s="2">
        <v>45302</v>
      </c>
      <c r="B919">
        <v>65.92</v>
      </c>
      <c r="C919">
        <v>35.46</v>
      </c>
      <c r="D919">
        <v>40.880000000000003</v>
      </c>
      <c r="E919">
        <v>15.8</v>
      </c>
    </row>
    <row r="920" spans="1:5" x14ac:dyDescent="0.25">
      <c r="A920" s="2">
        <v>45303</v>
      </c>
      <c r="B920">
        <v>63.89</v>
      </c>
      <c r="C920">
        <v>34.74</v>
      </c>
      <c r="D920">
        <v>40.74</v>
      </c>
      <c r="E920">
        <v>15.79</v>
      </c>
    </row>
    <row r="921" spans="1:5" x14ac:dyDescent="0.25">
      <c r="A921" s="2">
        <v>45304</v>
      </c>
      <c r="B921" t="e">
        <v>#N/A</v>
      </c>
      <c r="C921" t="e">
        <v>#N/A</v>
      </c>
      <c r="D921" t="e">
        <v>#N/A</v>
      </c>
      <c r="E921" t="e">
        <v>#N/A</v>
      </c>
    </row>
    <row r="922" spans="1:5" x14ac:dyDescent="0.25">
      <c r="A922" s="2">
        <v>45305</v>
      </c>
      <c r="B922" t="e">
        <v>#N/A</v>
      </c>
      <c r="C922" t="e">
        <v>#N/A</v>
      </c>
      <c r="D922" t="e">
        <v>#N/A</v>
      </c>
      <c r="E922" t="e">
        <v>#N/A</v>
      </c>
    </row>
    <row r="923" spans="1:5" x14ac:dyDescent="0.25">
      <c r="A923" s="2">
        <v>45306</v>
      </c>
      <c r="B923">
        <v>65.31</v>
      </c>
      <c r="C923">
        <v>34.35</v>
      </c>
      <c r="D923">
        <v>40.74</v>
      </c>
      <c r="E923">
        <v>15.79</v>
      </c>
    </row>
    <row r="924" spans="1:5" x14ac:dyDescent="0.25">
      <c r="A924" s="2">
        <v>45307</v>
      </c>
      <c r="B924">
        <v>63.66</v>
      </c>
      <c r="C924">
        <v>33.380000000000003</v>
      </c>
      <c r="D924">
        <v>41.1</v>
      </c>
      <c r="E924">
        <v>15.81</v>
      </c>
    </row>
    <row r="925" spans="1:5" x14ac:dyDescent="0.25">
      <c r="A925" s="2">
        <v>45308</v>
      </c>
      <c r="B925">
        <v>61.26</v>
      </c>
      <c r="C925">
        <v>32.03</v>
      </c>
      <c r="D925">
        <v>41.35</v>
      </c>
      <c r="E925">
        <v>15.95</v>
      </c>
    </row>
    <row r="926" spans="1:5" x14ac:dyDescent="0.25">
      <c r="A926" s="2">
        <v>45309</v>
      </c>
      <c r="B926">
        <v>61.11</v>
      </c>
      <c r="C926">
        <v>32.65</v>
      </c>
      <c r="D926">
        <v>41.27</v>
      </c>
      <c r="E926">
        <v>15.86</v>
      </c>
    </row>
    <row r="927" spans="1:5" x14ac:dyDescent="0.25">
      <c r="A927" s="2">
        <v>45310</v>
      </c>
      <c r="B927">
        <v>61.73</v>
      </c>
      <c r="C927">
        <v>34.33</v>
      </c>
      <c r="D927">
        <v>41.55</v>
      </c>
      <c r="E927">
        <v>15.96</v>
      </c>
    </row>
    <row r="928" spans="1:5" x14ac:dyDescent="0.25">
      <c r="A928" s="2">
        <v>45311</v>
      </c>
      <c r="B928" t="e">
        <v>#N/A</v>
      </c>
      <c r="C928" t="e">
        <v>#N/A</v>
      </c>
      <c r="D928" t="e">
        <v>#N/A</v>
      </c>
      <c r="E928" t="e">
        <v>#N/A</v>
      </c>
    </row>
    <row r="929" spans="1:5" x14ac:dyDescent="0.25">
      <c r="A929" s="2">
        <v>45312</v>
      </c>
      <c r="B929" t="e">
        <v>#N/A</v>
      </c>
      <c r="C929" t="e">
        <v>#N/A</v>
      </c>
      <c r="D929" t="e">
        <v>#N/A</v>
      </c>
      <c r="E929" t="e">
        <v>#N/A</v>
      </c>
    </row>
    <row r="930" spans="1:5" x14ac:dyDescent="0.25">
      <c r="A930" s="2">
        <v>45313</v>
      </c>
      <c r="B930">
        <v>60.18</v>
      </c>
      <c r="C930">
        <v>33.270000000000003</v>
      </c>
      <c r="D930">
        <v>41.25</v>
      </c>
      <c r="E930">
        <v>15.97</v>
      </c>
    </row>
    <row r="931" spans="1:5" x14ac:dyDescent="0.25">
      <c r="A931" s="2">
        <v>45314</v>
      </c>
      <c r="B931">
        <v>61.15</v>
      </c>
      <c r="C931">
        <v>33.21</v>
      </c>
      <c r="D931">
        <v>40.97</v>
      </c>
      <c r="E931">
        <v>16.03</v>
      </c>
    </row>
    <row r="932" spans="1:5" x14ac:dyDescent="0.25">
      <c r="A932" s="2">
        <v>45315</v>
      </c>
      <c r="B932">
        <v>63.89</v>
      </c>
      <c r="C932">
        <v>33.799999999999997</v>
      </c>
      <c r="D932">
        <v>41.14</v>
      </c>
      <c r="E932">
        <v>16.04</v>
      </c>
    </row>
    <row r="933" spans="1:5" x14ac:dyDescent="0.25">
      <c r="A933" s="2">
        <v>45316</v>
      </c>
      <c r="B933">
        <v>61.34</v>
      </c>
      <c r="C933">
        <v>32.51</v>
      </c>
      <c r="D933">
        <v>41.2</v>
      </c>
      <c r="E933">
        <v>16.04</v>
      </c>
    </row>
    <row r="934" spans="1:5" x14ac:dyDescent="0.25">
      <c r="A934" s="2">
        <v>45317</v>
      </c>
      <c r="B934">
        <v>61.73</v>
      </c>
      <c r="C934">
        <v>31.98</v>
      </c>
      <c r="D934">
        <v>41.4</v>
      </c>
      <c r="E934">
        <v>16.16</v>
      </c>
    </row>
    <row r="935" spans="1:5" x14ac:dyDescent="0.25">
      <c r="A935" s="2">
        <v>45318</v>
      </c>
      <c r="B935" t="e">
        <v>#N/A</v>
      </c>
      <c r="C935" t="e">
        <v>#N/A</v>
      </c>
      <c r="D935" t="e">
        <v>#N/A</v>
      </c>
      <c r="E935" t="e">
        <v>#N/A</v>
      </c>
    </row>
    <row r="936" spans="1:5" x14ac:dyDescent="0.25">
      <c r="A936" s="2">
        <v>45319</v>
      </c>
      <c r="B936" t="e">
        <v>#N/A</v>
      </c>
      <c r="C936" t="e">
        <v>#N/A</v>
      </c>
      <c r="D936" t="e">
        <v>#N/A</v>
      </c>
      <c r="E936" t="e">
        <v>#N/A</v>
      </c>
    </row>
    <row r="937" spans="1:5" x14ac:dyDescent="0.25">
      <c r="A937" s="2">
        <v>45320</v>
      </c>
      <c r="B937">
        <v>59.94</v>
      </c>
      <c r="C937">
        <v>30.11</v>
      </c>
      <c r="D937">
        <v>41.65</v>
      </c>
      <c r="E937">
        <v>16.2</v>
      </c>
    </row>
    <row r="938" spans="1:5" x14ac:dyDescent="0.25">
      <c r="A938" s="2">
        <v>45321</v>
      </c>
      <c r="B938">
        <v>61.68</v>
      </c>
      <c r="C938">
        <v>31.74</v>
      </c>
      <c r="D938">
        <v>41.49</v>
      </c>
      <c r="E938">
        <v>16.16</v>
      </c>
    </row>
    <row r="939" spans="1:5" x14ac:dyDescent="0.25">
      <c r="A939" s="2">
        <v>45322</v>
      </c>
      <c r="B939">
        <v>62.31</v>
      </c>
      <c r="C939">
        <v>33.159999999999997</v>
      </c>
      <c r="D939">
        <v>41.46</v>
      </c>
      <c r="E939">
        <v>16.2</v>
      </c>
    </row>
    <row r="940" spans="1:5" x14ac:dyDescent="0.25">
      <c r="A940" s="2">
        <v>45323</v>
      </c>
      <c r="B940">
        <v>60.41</v>
      </c>
      <c r="C940">
        <v>34.729999999999997</v>
      </c>
      <c r="D940">
        <v>41.77</v>
      </c>
      <c r="E940">
        <v>16.29</v>
      </c>
    </row>
    <row r="941" spans="1:5" x14ac:dyDescent="0.25">
      <c r="A941" s="2">
        <v>45324</v>
      </c>
      <c r="B941">
        <v>61.56</v>
      </c>
      <c r="C941">
        <v>36.049999999999997</v>
      </c>
      <c r="D941">
        <v>41.85</v>
      </c>
      <c r="E941">
        <v>16.48</v>
      </c>
    </row>
    <row r="942" spans="1:5" x14ac:dyDescent="0.25">
      <c r="A942" s="2">
        <v>45325</v>
      </c>
      <c r="B942" t="e">
        <v>#N/A</v>
      </c>
      <c r="C942" t="e">
        <v>#N/A</v>
      </c>
      <c r="D942" t="e">
        <v>#N/A</v>
      </c>
      <c r="E942" t="e">
        <v>#N/A</v>
      </c>
    </row>
    <row r="943" spans="1:5" x14ac:dyDescent="0.25">
      <c r="A943" s="2">
        <v>45326</v>
      </c>
      <c r="B943" t="e">
        <v>#N/A</v>
      </c>
      <c r="C943" t="e">
        <v>#N/A</v>
      </c>
      <c r="D943" t="e">
        <v>#N/A</v>
      </c>
      <c r="E943" t="e">
        <v>#N/A</v>
      </c>
    </row>
    <row r="944" spans="1:5" x14ac:dyDescent="0.25">
      <c r="A944" s="2">
        <v>45327</v>
      </c>
      <c r="B944">
        <v>60.84</v>
      </c>
      <c r="C944">
        <v>36.619999999999997</v>
      </c>
      <c r="D944">
        <v>41.91</v>
      </c>
      <c r="E944">
        <v>16.54</v>
      </c>
    </row>
    <row r="945" spans="1:5" x14ac:dyDescent="0.25">
      <c r="A945" s="2">
        <v>45328</v>
      </c>
      <c r="B945">
        <v>61.72</v>
      </c>
      <c r="C945">
        <v>34.119999999999997</v>
      </c>
      <c r="D945">
        <v>41.67</v>
      </c>
      <c r="E945">
        <v>16.47</v>
      </c>
    </row>
    <row r="946" spans="1:5" x14ac:dyDescent="0.25">
      <c r="A946" s="2">
        <v>45329</v>
      </c>
      <c r="B946">
        <v>60.57</v>
      </c>
      <c r="C946">
        <v>33.26</v>
      </c>
      <c r="D946">
        <v>41.46</v>
      </c>
      <c r="E946">
        <v>16.420000000000002</v>
      </c>
    </row>
    <row r="947" spans="1:5" x14ac:dyDescent="0.25">
      <c r="A947" s="2">
        <v>45330</v>
      </c>
      <c r="B947">
        <v>58.97</v>
      </c>
      <c r="C947">
        <v>33.21</v>
      </c>
      <c r="D947">
        <v>41.3</v>
      </c>
      <c r="E947">
        <v>16.22</v>
      </c>
    </row>
    <row r="948" spans="1:5" x14ac:dyDescent="0.25">
      <c r="A948" s="2">
        <v>45331</v>
      </c>
      <c r="B948">
        <v>57.03</v>
      </c>
      <c r="C948">
        <v>33.76</v>
      </c>
      <c r="D948">
        <v>41.23</v>
      </c>
      <c r="E948">
        <v>16.23</v>
      </c>
    </row>
    <row r="949" spans="1:5" x14ac:dyDescent="0.25">
      <c r="A949" s="2">
        <v>45332</v>
      </c>
      <c r="B949" t="e">
        <v>#N/A</v>
      </c>
      <c r="C949" t="e">
        <v>#N/A</v>
      </c>
      <c r="D949" t="e">
        <v>#N/A</v>
      </c>
      <c r="E949" t="e">
        <v>#N/A</v>
      </c>
    </row>
    <row r="950" spans="1:5" x14ac:dyDescent="0.25">
      <c r="A950" s="2">
        <v>45333</v>
      </c>
      <c r="B950" t="e">
        <v>#N/A</v>
      </c>
      <c r="C950" t="e">
        <v>#N/A</v>
      </c>
      <c r="D950" t="e">
        <v>#N/A</v>
      </c>
      <c r="E950" t="e">
        <v>#N/A</v>
      </c>
    </row>
    <row r="951" spans="1:5" x14ac:dyDescent="0.25">
      <c r="A951" s="2">
        <v>45334</v>
      </c>
      <c r="B951">
        <v>55.17</v>
      </c>
      <c r="C951">
        <v>33.06</v>
      </c>
      <c r="D951">
        <v>41.15</v>
      </c>
      <c r="E951">
        <v>16.260000000000002</v>
      </c>
    </row>
    <row r="952" spans="1:5" x14ac:dyDescent="0.25">
      <c r="A952" s="2">
        <v>45335</v>
      </c>
      <c r="B952">
        <v>54.74</v>
      </c>
      <c r="C952">
        <v>33.86</v>
      </c>
      <c r="D952">
        <v>40.92</v>
      </c>
      <c r="E952">
        <v>16.29</v>
      </c>
    </row>
    <row r="953" spans="1:5" x14ac:dyDescent="0.25">
      <c r="A953" s="2">
        <v>45336</v>
      </c>
      <c r="B953">
        <v>54.95</v>
      </c>
      <c r="C953">
        <v>34.21</v>
      </c>
      <c r="D953">
        <v>41.02</v>
      </c>
      <c r="E953">
        <v>16.22</v>
      </c>
    </row>
    <row r="954" spans="1:5" x14ac:dyDescent="0.25">
      <c r="A954" s="2">
        <v>45337</v>
      </c>
      <c r="B954">
        <v>56.18</v>
      </c>
      <c r="C954">
        <v>34.6</v>
      </c>
      <c r="D954">
        <v>40.94</v>
      </c>
      <c r="E954">
        <v>16.21</v>
      </c>
    </row>
    <row r="955" spans="1:5" x14ac:dyDescent="0.25">
      <c r="A955" s="2">
        <v>45338</v>
      </c>
      <c r="B955">
        <v>55.45</v>
      </c>
      <c r="C955">
        <v>33.44</v>
      </c>
      <c r="D955">
        <v>40.74</v>
      </c>
      <c r="E955">
        <v>16.2</v>
      </c>
    </row>
    <row r="956" spans="1:5" x14ac:dyDescent="0.25">
      <c r="A956" s="2">
        <v>45339</v>
      </c>
      <c r="B956" t="e">
        <v>#N/A</v>
      </c>
      <c r="C956" t="e">
        <v>#N/A</v>
      </c>
      <c r="D956" t="e">
        <v>#N/A</v>
      </c>
      <c r="E956" t="e">
        <v>#N/A</v>
      </c>
    </row>
    <row r="957" spans="1:5" x14ac:dyDescent="0.25">
      <c r="A957" s="2">
        <v>45340</v>
      </c>
      <c r="B957" t="e">
        <v>#N/A</v>
      </c>
      <c r="C957" t="e">
        <v>#N/A</v>
      </c>
      <c r="D957" t="e">
        <v>#N/A</v>
      </c>
      <c r="E957" t="e">
        <v>#N/A</v>
      </c>
    </row>
    <row r="958" spans="1:5" x14ac:dyDescent="0.25">
      <c r="A958" s="2">
        <v>45341</v>
      </c>
      <c r="B958">
        <v>51.91</v>
      </c>
      <c r="C958">
        <v>32</v>
      </c>
      <c r="D958">
        <v>40.74</v>
      </c>
      <c r="E958">
        <v>16.2</v>
      </c>
    </row>
    <row r="959" spans="1:5" x14ac:dyDescent="0.25">
      <c r="A959" s="2">
        <v>45342</v>
      </c>
      <c r="B959">
        <v>52.66</v>
      </c>
      <c r="C959">
        <v>32.47</v>
      </c>
      <c r="D959">
        <v>40.54</v>
      </c>
      <c r="E959">
        <v>16.100000000000001</v>
      </c>
    </row>
    <row r="960" spans="1:5" x14ac:dyDescent="0.25">
      <c r="A960" s="2">
        <v>45343</v>
      </c>
      <c r="B960">
        <v>52.93</v>
      </c>
      <c r="C960">
        <v>32.619999999999997</v>
      </c>
      <c r="D960">
        <v>40.479999999999997</v>
      </c>
      <c r="E960">
        <v>16.13</v>
      </c>
    </row>
    <row r="961" spans="1:5" x14ac:dyDescent="0.25">
      <c r="A961" s="2">
        <v>45344</v>
      </c>
      <c r="B961">
        <v>51.17</v>
      </c>
      <c r="C961">
        <v>32.39</v>
      </c>
      <c r="D961">
        <v>41.13</v>
      </c>
      <c r="E961">
        <v>16.25</v>
      </c>
    </row>
    <row r="962" spans="1:5" x14ac:dyDescent="0.25">
      <c r="A962" s="2">
        <v>45345</v>
      </c>
      <c r="B962">
        <v>50.63</v>
      </c>
      <c r="C962">
        <v>33.6</v>
      </c>
      <c r="D962">
        <v>40.98</v>
      </c>
      <c r="E962">
        <v>16.23</v>
      </c>
    </row>
    <row r="963" spans="1:5" x14ac:dyDescent="0.25">
      <c r="A963" s="2">
        <v>45346</v>
      </c>
      <c r="B963" t="e">
        <v>#N/A</v>
      </c>
      <c r="C963" t="e">
        <v>#N/A</v>
      </c>
      <c r="D963" t="e">
        <v>#N/A</v>
      </c>
      <c r="E963" t="e">
        <v>#N/A</v>
      </c>
    </row>
    <row r="964" spans="1:5" x14ac:dyDescent="0.25">
      <c r="A964" s="2">
        <v>45347</v>
      </c>
      <c r="B964" t="e">
        <v>#N/A</v>
      </c>
      <c r="C964" t="e">
        <v>#N/A</v>
      </c>
      <c r="D964" t="e">
        <v>#N/A</v>
      </c>
      <c r="E964" t="e">
        <v>#N/A</v>
      </c>
    </row>
    <row r="965" spans="1:5" x14ac:dyDescent="0.25">
      <c r="A965" s="2">
        <v>45348</v>
      </c>
      <c r="B965">
        <v>52.33</v>
      </c>
      <c r="C965">
        <v>33.53</v>
      </c>
      <c r="D965">
        <v>40.44</v>
      </c>
      <c r="E965">
        <v>16.2</v>
      </c>
    </row>
    <row r="966" spans="1:5" x14ac:dyDescent="0.25">
      <c r="A966" s="2">
        <v>45349</v>
      </c>
      <c r="B966">
        <v>54.01</v>
      </c>
      <c r="C966">
        <v>34.08</v>
      </c>
      <c r="D966">
        <v>39.9</v>
      </c>
      <c r="E966">
        <v>16.239999999999998</v>
      </c>
    </row>
    <row r="967" spans="1:5" x14ac:dyDescent="0.25">
      <c r="A967" s="2">
        <v>45350</v>
      </c>
      <c r="B967">
        <v>56.07</v>
      </c>
      <c r="C967">
        <v>35.44</v>
      </c>
      <c r="D967">
        <v>40.24</v>
      </c>
      <c r="E967">
        <v>16.22</v>
      </c>
    </row>
    <row r="968" spans="1:5" x14ac:dyDescent="0.25">
      <c r="A968" s="2">
        <v>45351</v>
      </c>
      <c r="B968">
        <v>54.27</v>
      </c>
      <c r="C968">
        <v>33.82</v>
      </c>
      <c r="D968">
        <v>40.56</v>
      </c>
      <c r="E968">
        <v>16.21</v>
      </c>
    </row>
    <row r="969" spans="1:5" x14ac:dyDescent="0.25">
      <c r="A969" s="2">
        <v>45352</v>
      </c>
      <c r="B969">
        <v>54.64</v>
      </c>
      <c r="C969">
        <v>33.549999999999997</v>
      </c>
      <c r="D969">
        <v>40.78</v>
      </c>
      <c r="E969">
        <v>16.239999999999998</v>
      </c>
    </row>
    <row r="970" spans="1:5" x14ac:dyDescent="0.25">
      <c r="A970" s="2">
        <v>45353</v>
      </c>
      <c r="B970" t="e">
        <v>#N/A</v>
      </c>
      <c r="C970" t="e">
        <v>#N/A</v>
      </c>
      <c r="D970" t="e">
        <v>#N/A</v>
      </c>
      <c r="E970" t="e">
        <v>#N/A</v>
      </c>
    </row>
    <row r="971" spans="1:5" x14ac:dyDescent="0.25">
      <c r="A971" s="2">
        <v>45354</v>
      </c>
      <c r="B971" t="e">
        <v>#N/A</v>
      </c>
      <c r="C971" t="e">
        <v>#N/A</v>
      </c>
      <c r="D971" t="e">
        <v>#N/A</v>
      </c>
      <c r="E971" t="e">
        <v>#N/A</v>
      </c>
    </row>
    <row r="972" spans="1:5" x14ac:dyDescent="0.25">
      <c r="A972" s="2">
        <v>45355</v>
      </c>
      <c r="B972">
        <v>55.28</v>
      </c>
      <c r="C972">
        <v>33.08</v>
      </c>
      <c r="D972">
        <v>40.450000000000003</v>
      </c>
      <c r="E972">
        <v>16.190000000000001</v>
      </c>
    </row>
    <row r="973" spans="1:5" x14ac:dyDescent="0.25">
      <c r="A973" s="2">
        <v>45356</v>
      </c>
      <c r="B973">
        <v>58.71</v>
      </c>
      <c r="C973">
        <v>34.79</v>
      </c>
      <c r="D973">
        <v>40.4</v>
      </c>
      <c r="E973">
        <v>16.100000000000001</v>
      </c>
    </row>
    <row r="974" spans="1:5" x14ac:dyDescent="0.25">
      <c r="A974" s="2">
        <v>45357</v>
      </c>
      <c r="B974">
        <v>57.42</v>
      </c>
      <c r="C974">
        <v>34.6</v>
      </c>
      <c r="D974">
        <v>39.96</v>
      </c>
      <c r="E974">
        <v>16</v>
      </c>
    </row>
    <row r="975" spans="1:5" x14ac:dyDescent="0.25">
      <c r="A975" s="2">
        <v>45358</v>
      </c>
      <c r="B975">
        <v>57.32</v>
      </c>
      <c r="C975">
        <v>33.979999999999997</v>
      </c>
      <c r="D975">
        <v>39.950000000000003</v>
      </c>
      <c r="E975">
        <v>16.07</v>
      </c>
    </row>
    <row r="976" spans="1:5" x14ac:dyDescent="0.25">
      <c r="A976" s="2">
        <v>45359</v>
      </c>
      <c r="B976">
        <v>56.58</v>
      </c>
      <c r="C976">
        <v>33.82</v>
      </c>
      <c r="D976">
        <v>39.67</v>
      </c>
      <c r="E976">
        <v>16.09</v>
      </c>
    </row>
    <row r="977" spans="1:5" x14ac:dyDescent="0.25">
      <c r="A977" s="2">
        <v>45360</v>
      </c>
      <c r="B977" t="e">
        <v>#N/A</v>
      </c>
      <c r="C977" t="e">
        <v>#N/A</v>
      </c>
      <c r="D977" t="e">
        <v>#N/A</v>
      </c>
      <c r="E977" t="e">
        <v>#N/A</v>
      </c>
    </row>
    <row r="978" spans="1:5" x14ac:dyDescent="0.25">
      <c r="A978" s="2">
        <v>45361</v>
      </c>
      <c r="B978" t="e">
        <v>#N/A</v>
      </c>
      <c r="C978" t="e">
        <v>#N/A</v>
      </c>
      <c r="D978" t="e">
        <v>#N/A</v>
      </c>
      <c r="E978" t="e">
        <v>#N/A</v>
      </c>
    </row>
    <row r="979" spans="1:5" x14ac:dyDescent="0.25">
      <c r="A979" s="2">
        <v>45362</v>
      </c>
      <c r="B979">
        <v>54.45</v>
      </c>
      <c r="C979">
        <v>33.4</v>
      </c>
      <c r="D979">
        <v>39.35</v>
      </c>
      <c r="E979">
        <v>15.99</v>
      </c>
    </row>
    <row r="980" spans="1:5" x14ac:dyDescent="0.25">
      <c r="A980" s="2">
        <v>45363</v>
      </c>
      <c r="B980">
        <v>54.78</v>
      </c>
      <c r="C980">
        <v>34.93</v>
      </c>
      <c r="D980">
        <v>39.01</v>
      </c>
      <c r="E980">
        <v>15.99</v>
      </c>
    </row>
    <row r="981" spans="1:5" x14ac:dyDescent="0.25">
      <c r="A981" s="2">
        <v>45364</v>
      </c>
      <c r="B981">
        <v>54.31</v>
      </c>
      <c r="C981">
        <v>35.06</v>
      </c>
      <c r="D981">
        <v>35.99</v>
      </c>
      <c r="E981">
        <v>15.89</v>
      </c>
    </row>
    <row r="982" spans="1:5" x14ac:dyDescent="0.25">
      <c r="A982" s="2">
        <v>45365</v>
      </c>
      <c r="B982">
        <v>56.67</v>
      </c>
      <c r="C982">
        <v>36.19</v>
      </c>
      <c r="D982">
        <v>37.35</v>
      </c>
      <c r="E982">
        <v>15.7</v>
      </c>
    </row>
    <row r="983" spans="1:5" x14ac:dyDescent="0.25">
      <c r="A983" s="2">
        <v>45366</v>
      </c>
      <c r="B983">
        <v>57.57</v>
      </c>
      <c r="C983">
        <v>35.950000000000003</v>
      </c>
      <c r="D983">
        <v>38.020000000000003</v>
      </c>
      <c r="E983">
        <v>17</v>
      </c>
    </row>
    <row r="984" spans="1:5" x14ac:dyDescent="0.25">
      <c r="A984" s="2">
        <v>45367</v>
      </c>
      <c r="B984" t="e">
        <v>#N/A</v>
      </c>
      <c r="C984" t="e">
        <v>#N/A</v>
      </c>
      <c r="D984" t="e">
        <v>#N/A</v>
      </c>
      <c r="E984" t="e">
        <v>#N/A</v>
      </c>
    </row>
    <row r="985" spans="1:5" x14ac:dyDescent="0.25">
      <c r="A985" s="2">
        <v>45368</v>
      </c>
      <c r="B985" t="e">
        <v>#N/A</v>
      </c>
      <c r="C985" t="e">
        <v>#N/A</v>
      </c>
      <c r="D985" t="e">
        <v>#N/A</v>
      </c>
      <c r="E985" t="e">
        <v>#N/A</v>
      </c>
    </row>
    <row r="986" spans="1:5" x14ac:dyDescent="0.25">
      <c r="A986" s="2">
        <v>45369</v>
      </c>
      <c r="B986">
        <v>59.56</v>
      </c>
      <c r="C986">
        <v>36.369999999999997</v>
      </c>
      <c r="D986">
        <v>37.86</v>
      </c>
      <c r="E986">
        <v>17.260000000000002</v>
      </c>
    </row>
    <row r="987" spans="1:5" x14ac:dyDescent="0.25">
      <c r="A987" s="2">
        <v>45370</v>
      </c>
      <c r="B987">
        <v>59.66</v>
      </c>
      <c r="C987">
        <v>35.729999999999997</v>
      </c>
      <c r="D987">
        <v>38.159999999999997</v>
      </c>
      <c r="E987">
        <v>18.5</v>
      </c>
    </row>
    <row r="988" spans="1:5" x14ac:dyDescent="0.25">
      <c r="A988" s="2">
        <v>45371</v>
      </c>
      <c r="B988">
        <v>59.45</v>
      </c>
      <c r="C988">
        <v>36.4</v>
      </c>
      <c r="D988">
        <v>38.979999999999997</v>
      </c>
      <c r="E988">
        <v>18.87</v>
      </c>
    </row>
    <row r="989" spans="1:5" x14ac:dyDescent="0.25">
      <c r="A989" s="2">
        <v>45372</v>
      </c>
      <c r="B989">
        <v>57.94</v>
      </c>
      <c r="C989">
        <v>35.47</v>
      </c>
      <c r="D989">
        <v>39.68</v>
      </c>
      <c r="E989">
        <v>18.73</v>
      </c>
    </row>
    <row r="990" spans="1:5" x14ac:dyDescent="0.25">
      <c r="A990" s="2">
        <v>45373</v>
      </c>
      <c r="B990">
        <v>60.35</v>
      </c>
      <c r="C990">
        <v>37.53</v>
      </c>
      <c r="D990">
        <v>39.25</v>
      </c>
      <c r="E990">
        <v>18.399999999999999</v>
      </c>
    </row>
    <row r="991" spans="1:5" x14ac:dyDescent="0.25">
      <c r="A991" s="2">
        <v>45374</v>
      </c>
      <c r="B991" t="e">
        <v>#N/A</v>
      </c>
      <c r="C991" t="e">
        <v>#N/A</v>
      </c>
      <c r="D991" t="e">
        <v>#N/A</v>
      </c>
      <c r="E991" t="e">
        <v>#N/A</v>
      </c>
    </row>
    <row r="992" spans="1:5" x14ac:dyDescent="0.25">
      <c r="A992" s="2">
        <v>45375</v>
      </c>
      <c r="B992" t="e">
        <v>#N/A</v>
      </c>
      <c r="C992" t="e">
        <v>#N/A</v>
      </c>
      <c r="D992" t="e">
        <v>#N/A</v>
      </c>
      <c r="E992" t="e">
        <v>#N/A</v>
      </c>
    </row>
    <row r="993" spans="1:5" x14ac:dyDescent="0.25">
      <c r="A993" s="2">
        <v>45376</v>
      </c>
      <c r="B993">
        <v>63.74</v>
      </c>
      <c r="C993">
        <v>39.549999999999997</v>
      </c>
      <c r="D993">
        <v>38.22</v>
      </c>
      <c r="E993">
        <v>18.34</v>
      </c>
    </row>
    <row r="994" spans="1:5" x14ac:dyDescent="0.25">
      <c r="A994" s="2">
        <v>45377</v>
      </c>
      <c r="B994">
        <v>61.06</v>
      </c>
      <c r="C994">
        <v>38.19</v>
      </c>
      <c r="D994">
        <v>37.33</v>
      </c>
      <c r="E994">
        <v>19.12</v>
      </c>
    </row>
    <row r="995" spans="1:5" x14ac:dyDescent="0.25">
      <c r="A995" s="2">
        <v>45378</v>
      </c>
      <c r="B995">
        <v>61.21</v>
      </c>
      <c r="C995">
        <v>37.71</v>
      </c>
      <c r="D995">
        <v>37.67</v>
      </c>
      <c r="E995">
        <v>19.32</v>
      </c>
    </row>
    <row r="996" spans="1:5" x14ac:dyDescent="0.25">
      <c r="A996" s="2">
        <v>45379</v>
      </c>
      <c r="B996">
        <v>60.58</v>
      </c>
      <c r="C996">
        <v>37.4</v>
      </c>
      <c r="D996">
        <v>38.25</v>
      </c>
      <c r="E996">
        <v>19.75</v>
      </c>
    </row>
    <row r="997" spans="1:5" x14ac:dyDescent="0.25">
      <c r="A997" s="2">
        <v>45380</v>
      </c>
      <c r="B997" t="e">
        <v>#N/A</v>
      </c>
      <c r="C997" t="e">
        <v>#N/A</v>
      </c>
      <c r="D997" t="e">
        <v>#N/A</v>
      </c>
      <c r="E997" t="e">
        <v>#N/A</v>
      </c>
    </row>
    <row r="998" spans="1:5" x14ac:dyDescent="0.25">
      <c r="A998" s="2">
        <v>45381</v>
      </c>
      <c r="B998" t="e">
        <v>#N/A</v>
      </c>
      <c r="C998" t="e">
        <v>#N/A</v>
      </c>
      <c r="D998" t="e">
        <v>#N/A</v>
      </c>
      <c r="E998" t="e">
        <v>#N/A</v>
      </c>
    </row>
    <row r="999" spans="1:5" x14ac:dyDescent="0.25">
      <c r="A999" s="2">
        <v>45382</v>
      </c>
      <c r="B999" t="e">
        <v>#N/A</v>
      </c>
      <c r="C999" t="e">
        <v>#N/A</v>
      </c>
      <c r="D999" t="e">
        <v>#N/A</v>
      </c>
      <c r="E999" t="e">
        <v>#N/A</v>
      </c>
    </row>
    <row r="1000" spans="1:5" x14ac:dyDescent="0.25">
      <c r="A1000" s="2">
        <v>45383</v>
      </c>
      <c r="B1000" t="e">
        <v>#N/A</v>
      </c>
      <c r="C1000" t="e">
        <v>#N/A</v>
      </c>
      <c r="D1000">
        <v>38.6</v>
      </c>
      <c r="E1000">
        <v>19.7</v>
      </c>
    </row>
    <row r="1001" spans="1:5" x14ac:dyDescent="0.25">
      <c r="A1001" s="2">
        <v>45384</v>
      </c>
      <c r="B1001">
        <v>57.53</v>
      </c>
      <c r="C1001">
        <v>34.93</v>
      </c>
      <c r="D1001">
        <v>38.61</v>
      </c>
      <c r="E1001">
        <v>19.23</v>
      </c>
    </row>
    <row r="1002" spans="1:5" x14ac:dyDescent="0.25">
      <c r="A1002" s="2">
        <v>45385</v>
      </c>
      <c r="B1002">
        <v>56.24</v>
      </c>
      <c r="C1002">
        <v>34.39</v>
      </c>
      <c r="D1002">
        <v>38.4</v>
      </c>
      <c r="E1002">
        <v>18.71</v>
      </c>
    </row>
    <row r="1003" spans="1:5" x14ac:dyDescent="0.25">
      <c r="A1003" s="2">
        <v>45386</v>
      </c>
      <c r="B1003">
        <v>57.33</v>
      </c>
      <c r="C1003">
        <v>34.729999999999997</v>
      </c>
      <c r="D1003">
        <v>38.06</v>
      </c>
      <c r="E1003">
        <v>18.190000000000001</v>
      </c>
    </row>
    <row r="1004" spans="1:5" x14ac:dyDescent="0.25">
      <c r="A1004" s="2">
        <v>45387</v>
      </c>
      <c r="B1004">
        <v>59.37</v>
      </c>
      <c r="C1004">
        <v>35.47</v>
      </c>
      <c r="D1004">
        <v>37.71</v>
      </c>
      <c r="E1004">
        <v>18.510000000000002</v>
      </c>
    </row>
    <row r="1005" spans="1:5" x14ac:dyDescent="0.25">
      <c r="A1005" s="2">
        <v>45388</v>
      </c>
      <c r="B1005" t="e">
        <v>#N/A</v>
      </c>
      <c r="C1005" t="e">
        <v>#N/A</v>
      </c>
      <c r="D1005" t="e">
        <v>#N/A</v>
      </c>
      <c r="E1005" t="e">
        <v>#N/A</v>
      </c>
    </row>
    <row r="1006" spans="1:5" x14ac:dyDescent="0.25">
      <c r="A1006" s="2">
        <v>45389</v>
      </c>
      <c r="B1006" t="e">
        <v>#N/A</v>
      </c>
      <c r="C1006" t="e">
        <v>#N/A</v>
      </c>
      <c r="D1006" t="e">
        <v>#N/A</v>
      </c>
      <c r="E1006" t="e">
        <v>#N/A</v>
      </c>
    </row>
    <row r="1007" spans="1:5" x14ac:dyDescent="0.25">
      <c r="A1007" s="2">
        <v>45390</v>
      </c>
      <c r="B1007">
        <v>62.28</v>
      </c>
      <c r="C1007">
        <v>35.94</v>
      </c>
      <c r="D1007">
        <v>37.25</v>
      </c>
      <c r="E1007">
        <v>18.53</v>
      </c>
    </row>
    <row r="1008" spans="1:5" x14ac:dyDescent="0.25">
      <c r="A1008" s="2">
        <v>45391</v>
      </c>
      <c r="B1008">
        <v>62.82</v>
      </c>
      <c r="C1008">
        <v>35.43</v>
      </c>
      <c r="D1008">
        <v>38.56</v>
      </c>
      <c r="E1008">
        <v>18.600000000000001</v>
      </c>
    </row>
    <row r="1009" spans="1:5" x14ac:dyDescent="0.25">
      <c r="A1009" s="2">
        <v>45392</v>
      </c>
      <c r="B1009">
        <v>61.61</v>
      </c>
      <c r="C1009">
        <v>34.950000000000003</v>
      </c>
      <c r="D1009">
        <v>38.369999999999997</v>
      </c>
      <c r="E1009">
        <v>18.829999999999998</v>
      </c>
    </row>
    <row r="1010" spans="1:5" x14ac:dyDescent="0.25">
      <c r="A1010" s="2">
        <v>45393</v>
      </c>
      <c r="B1010">
        <v>66.72</v>
      </c>
      <c r="C1010">
        <v>37.200000000000003</v>
      </c>
      <c r="D1010">
        <v>38.630000000000003</v>
      </c>
      <c r="E1010">
        <v>18.59</v>
      </c>
    </row>
    <row r="1011" spans="1:5" x14ac:dyDescent="0.25">
      <c r="A1011" s="2">
        <v>45394</v>
      </c>
      <c r="B1011">
        <v>70.189989999999995</v>
      </c>
      <c r="C1011">
        <v>38.130000000000003</v>
      </c>
      <c r="D1011">
        <v>38.82</v>
      </c>
      <c r="E1011">
        <v>18.71</v>
      </c>
    </row>
    <row r="1012" spans="1:5" x14ac:dyDescent="0.25">
      <c r="A1012" s="2">
        <v>45395</v>
      </c>
      <c r="B1012" t="e">
        <v>#N/A</v>
      </c>
      <c r="C1012" t="e">
        <v>#N/A</v>
      </c>
      <c r="D1012" t="e">
        <v>#N/A</v>
      </c>
      <c r="E1012" t="e">
        <v>#N/A</v>
      </c>
    </row>
    <row r="1013" spans="1:5" x14ac:dyDescent="0.25">
      <c r="A1013" s="2">
        <v>45396</v>
      </c>
      <c r="B1013" t="e">
        <v>#N/A</v>
      </c>
      <c r="C1013" t="e">
        <v>#N/A</v>
      </c>
      <c r="D1013" t="e">
        <v>#N/A</v>
      </c>
      <c r="E1013" t="e">
        <v>#N/A</v>
      </c>
    </row>
    <row r="1014" spans="1:5" x14ac:dyDescent="0.25">
      <c r="A1014" s="2">
        <v>45397</v>
      </c>
      <c r="B1014">
        <v>69.17</v>
      </c>
      <c r="C1014">
        <v>36.04</v>
      </c>
      <c r="D1014">
        <v>38.590000000000003</v>
      </c>
      <c r="E1014">
        <v>18.87</v>
      </c>
    </row>
    <row r="1015" spans="1:5" x14ac:dyDescent="0.25">
      <c r="A1015" s="2">
        <v>45398</v>
      </c>
      <c r="B1015">
        <v>72.17</v>
      </c>
      <c r="C1015">
        <v>36.96</v>
      </c>
      <c r="D1015">
        <v>38.4</v>
      </c>
      <c r="E1015">
        <v>19.07</v>
      </c>
    </row>
    <row r="1016" spans="1:5" x14ac:dyDescent="0.25">
      <c r="A1016" s="2">
        <v>45399</v>
      </c>
      <c r="B1016">
        <v>68.62</v>
      </c>
      <c r="C1016">
        <v>35.619999999999997</v>
      </c>
      <c r="D1016">
        <v>38.46</v>
      </c>
      <c r="E1016">
        <v>19.100000000000001</v>
      </c>
    </row>
    <row r="1017" spans="1:5" x14ac:dyDescent="0.25">
      <c r="A1017" s="2">
        <v>45400</v>
      </c>
      <c r="B1017">
        <v>70.099999999999994</v>
      </c>
      <c r="C1017">
        <v>35.25</v>
      </c>
      <c r="D1017">
        <v>38.44</v>
      </c>
      <c r="E1017">
        <v>19.48</v>
      </c>
    </row>
    <row r="1018" spans="1:5" x14ac:dyDescent="0.25">
      <c r="A1018" s="2">
        <v>45401</v>
      </c>
      <c r="B1018">
        <v>67.430000000000007</v>
      </c>
      <c r="C1018">
        <v>35.08</v>
      </c>
      <c r="D1018">
        <v>38.65</v>
      </c>
      <c r="E1018">
        <v>19.3</v>
      </c>
    </row>
    <row r="1019" spans="1:5" x14ac:dyDescent="0.25">
      <c r="A1019" s="2">
        <v>45402</v>
      </c>
      <c r="B1019" t="e">
        <v>#N/A</v>
      </c>
      <c r="C1019" t="e">
        <v>#N/A</v>
      </c>
      <c r="D1019" t="e">
        <v>#N/A</v>
      </c>
      <c r="E1019" t="e">
        <v>#N/A</v>
      </c>
    </row>
    <row r="1020" spans="1:5" x14ac:dyDescent="0.25">
      <c r="A1020" s="2">
        <v>45403</v>
      </c>
      <c r="B1020" t="e">
        <v>#N/A</v>
      </c>
      <c r="C1020" t="e">
        <v>#N/A</v>
      </c>
      <c r="D1020" t="e">
        <v>#N/A</v>
      </c>
      <c r="E1020" t="e">
        <v>#N/A</v>
      </c>
    </row>
    <row r="1021" spans="1:5" x14ac:dyDescent="0.25">
      <c r="A1021" s="2">
        <v>45404</v>
      </c>
      <c r="B1021">
        <v>65</v>
      </c>
      <c r="C1021">
        <v>35.96</v>
      </c>
      <c r="D1021">
        <v>38.39</v>
      </c>
      <c r="E1021">
        <v>19.32</v>
      </c>
    </row>
    <row r="1022" spans="1:5" x14ac:dyDescent="0.25">
      <c r="A1022" s="2">
        <v>45405</v>
      </c>
      <c r="B1022">
        <v>64.37</v>
      </c>
      <c r="C1022">
        <v>36.72</v>
      </c>
      <c r="D1022">
        <v>38.200000000000003</v>
      </c>
      <c r="E1022">
        <v>19.7</v>
      </c>
    </row>
    <row r="1023" spans="1:5" x14ac:dyDescent="0.25">
      <c r="A1023" s="2">
        <v>45406</v>
      </c>
      <c r="B1023">
        <v>65.180000000000007</v>
      </c>
      <c r="C1023">
        <v>37.14</v>
      </c>
      <c r="D1023">
        <v>37.909999999999997</v>
      </c>
      <c r="E1023">
        <v>19.850000000000001</v>
      </c>
    </row>
    <row r="1024" spans="1:5" x14ac:dyDescent="0.25">
      <c r="A1024" s="2">
        <v>45407</v>
      </c>
      <c r="B1024">
        <v>67.03</v>
      </c>
      <c r="C1024">
        <v>36.44</v>
      </c>
      <c r="D1024">
        <v>37.9</v>
      </c>
      <c r="E1024">
        <v>20.65</v>
      </c>
    </row>
    <row r="1025" spans="1:5" x14ac:dyDescent="0.25">
      <c r="A1025" s="2">
        <v>45408</v>
      </c>
      <c r="B1025">
        <v>65.59</v>
      </c>
      <c r="C1025">
        <v>36.049999999999997</v>
      </c>
      <c r="D1025">
        <v>38.08</v>
      </c>
      <c r="E1025">
        <v>20.43</v>
      </c>
    </row>
    <row r="1026" spans="1:5" x14ac:dyDescent="0.25">
      <c r="A1026" s="2">
        <v>45409</v>
      </c>
      <c r="B1026" t="e">
        <v>#N/A</v>
      </c>
      <c r="C1026" t="e">
        <v>#N/A</v>
      </c>
      <c r="D1026" t="e">
        <v>#N/A</v>
      </c>
      <c r="E1026" t="e">
        <v>#N/A</v>
      </c>
    </row>
    <row r="1027" spans="1:5" x14ac:dyDescent="0.25">
      <c r="A1027" s="2">
        <v>45410</v>
      </c>
      <c r="B1027" t="e">
        <v>#N/A</v>
      </c>
      <c r="C1027" t="e">
        <v>#N/A</v>
      </c>
      <c r="D1027" t="e">
        <v>#N/A</v>
      </c>
      <c r="E1027" t="e">
        <v>#N/A</v>
      </c>
    </row>
    <row r="1028" spans="1:5" x14ac:dyDescent="0.25">
      <c r="A1028" s="2">
        <v>45411</v>
      </c>
      <c r="B1028">
        <v>64.2</v>
      </c>
      <c r="C1028">
        <v>35.32</v>
      </c>
      <c r="D1028">
        <v>37.869999999999997</v>
      </c>
      <c r="E1028">
        <v>20.76</v>
      </c>
    </row>
    <row r="1029" spans="1:5" x14ac:dyDescent="0.25">
      <c r="A1029" s="2">
        <v>45412</v>
      </c>
      <c r="B1029">
        <v>67.180000000000007</v>
      </c>
      <c r="C1029">
        <v>35.78</v>
      </c>
      <c r="D1029">
        <v>37.71</v>
      </c>
      <c r="E1029">
        <v>20.98</v>
      </c>
    </row>
    <row r="1030" spans="1:5" x14ac:dyDescent="0.25">
      <c r="A1030" s="2">
        <v>45413</v>
      </c>
      <c r="B1030">
        <v>66.45</v>
      </c>
      <c r="C1030">
        <v>36.700000000000003</v>
      </c>
      <c r="D1030">
        <v>37.69</v>
      </c>
      <c r="E1030">
        <v>21.38</v>
      </c>
    </row>
    <row r="1031" spans="1:5" x14ac:dyDescent="0.25">
      <c r="A1031" s="2">
        <v>45414</v>
      </c>
      <c r="B1031">
        <v>71.08</v>
      </c>
      <c r="C1031">
        <v>37.46</v>
      </c>
      <c r="D1031">
        <v>37.89</v>
      </c>
      <c r="E1031">
        <v>21.7</v>
      </c>
    </row>
    <row r="1032" spans="1:5" x14ac:dyDescent="0.25">
      <c r="A1032" s="2">
        <v>45415</v>
      </c>
      <c r="B1032">
        <v>70.58</v>
      </c>
      <c r="C1032">
        <v>37.07</v>
      </c>
      <c r="D1032">
        <v>38.1</v>
      </c>
      <c r="E1032">
        <v>20.7</v>
      </c>
    </row>
    <row r="1033" spans="1:5" x14ac:dyDescent="0.25">
      <c r="A1033" s="2">
        <v>45416</v>
      </c>
      <c r="B1033" t="e">
        <v>#N/A</v>
      </c>
      <c r="C1033" t="e">
        <v>#N/A</v>
      </c>
      <c r="D1033" t="e">
        <v>#N/A</v>
      </c>
      <c r="E1033" t="e">
        <v>#N/A</v>
      </c>
    </row>
    <row r="1034" spans="1:5" x14ac:dyDescent="0.25">
      <c r="A1034" s="2">
        <v>45417</v>
      </c>
      <c r="B1034" t="e">
        <v>#N/A</v>
      </c>
      <c r="C1034" t="e">
        <v>#N/A</v>
      </c>
      <c r="D1034" t="e">
        <v>#N/A</v>
      </c>
      <c r="E1034" t="e">
        <v>#N/A</v>
      </c>
    </row>
    <row r="1035" spans="1:5" x14ac:dyDescent="0.25">
      <c r="A1035" s="2">
        <v>45418</v>
      </c>
      <c r="B1035">
        <v>71.760000000000005</v>
      </c>
      <c r="C1035" t="e">
        <v>#N/A</v>
      </c>
      <c r="D1035">
        <v>38.799999999999997</v>
      </c>
      <c r="E1035">
        <v>20.6</v>
      </c>
    </row>
    <row r="1036" spans="1:5" x14ac:dyDescent="0.25">
      <c r="A1036" s="2">
        <v>45419</v>
      </c>
      <c r="B1036">
        <v>69.569999999999993</v>
      </c>
      <c r="C1036">
        <v>37.57</v>
      </c>
      <c r="D1036">
        <v>38.770000000000003</v>
      </c>
      <c r="E1036">
        <v>20.53</v>
      </c>
    </row>
    <row r="1037" spans="1:5" x14ac:dyDescent="0.25">
      <c r="A1037" s="2">
        <v>45420</v>
      </c>
      <c r="B1037">
        <v>70.28</v>
      </c>
      <c r="C1037">
        <v>37.630000000000003</v>
      </c>
      <c r="D1037">
        <v>38.69</v>
      </c>
      <c r="E1037">
        <v>21.07</v>
      </c>
    </row>
    <row r="1038" spans="1:5" x14ac:dyDescent="0.25">
      <c r="A1038" s="2">
        <v>45421</v>
      </c>
      <c r="B1038">
        <v>71.819999999999993</v>
      </c>
      <c r="C1038">
        <v>38.18</v>
      </c>
      <c r="D1038">
        <v>38.47</v>
      </c>
      <c r="E1038">
        <v>21</v>
      </c>
    </row>
    <row r="1039" spans="1:5" x14ac:dyDescent="0.25">
      <c r="A1039" s="2">
        <v>45422</v>
      </c>
      <c r="B1039">
        <v>70.510000000000005</v>
      </c>
      <c r="C1039">
        <v>38.42</v>
      </c>
      <c r="D1039">
        <v>38.14</v>
      </c>
      <c r="E1039">
        <v>20.72</v>
      </c>
    </row>
    <row r="1040" spans="1:5" x14ac:dyDescent="0.25">
      <c r="A1040" s="2">
        <v>45423</v>
      </c>
      <c r="B1040" t="e">
        <v>#N/A</v>
      </c>
      <c r="C1040" t="e">
        <v>#N/A</v>
      </c>
      <c r="D1040" t="e">
        <v>#N/A</v>
      </c>
      <c r="E1040" t="e">
        <v>#N/A</v>
      </c>
    </row>
    <row r="1041" spans="1:5" x14ac:dyDescent="0.25">
      <c r="A1041" s="2">
        <v>45424</v>
      </c>
      <c r="B1041" t="e">
        <v>#N/A</v>
      </c>
      <c r="C1041" t="e">
        <v>#N/A</v>
      </c>
      <c r="D1041" t="e">
        <v>#N/A</v>
      </c>
      <c r="E1041" t="e">
        <v>#N/A</v>
      </c>
    </row>
    <row r="1042" spans="1:5" x14ac:dyDescent="0.25">
      <c r="A1042" s="2">
        <v>45425</v>
      </c>
      <c r="B1042">
        <v>68.430000000000007</v>
      </c>
      <c r="C1042">
        <v>37.71</v>
      </c>
      <c r="D1042">
        <v>37.99</v>
      </c>
      <c r="E1042">
        <v>20.8</v>
      </c>
    </row>
    <row r="1043" spans="1:5" x14ac:dyDescent="0.25">
      <c r="A1043" s="2">
        <v>45426</v>
      </c>
      <c r="B1043">
        <v>68.83</v>
      </c>
      <c r="C1043">
        <v>36.96</v>
      </c>
      <c r="D1043">
        <v>38.04</v>
      </c>
      <c r="E1043">
        <v>20.9</v>
      </c>
    </row>
    <row r="1044" spans="1:5" x14ac:dyDescent="0.25">
      <c r="A1044" s="2">
        <v>45427</v>
      </c>
      <c r="B1044">
        <v>68.08</v>
      </c>
      <c r="C1044">
        <v>38.92</v>
      </c>
      <c r="D1044">
        <v>38.21</v>
      </c>
      <c r="E1044">
        <v>21.3</v>
      </c>
    </row>
    <row r="1045" spans="1:5" x14ac:dyDescent="0.25">
      <c r="A1045" s="2">
        <v>45428</v>
      </c>
      <c r="B1045">
        <v>68.7</v>
      </c>
      <c r="C1045">
        <v>39.69</v>
      </c>
      <c r="D1045">
        <v>38.6</v>
      </c>
      <c r="E1045">
        <v>21.78</v>
      </c>
    </row>
    <row r="1046" spans="1:5" x14ac:dyDescent="0.25">
      <c r="A1046" s="2">
        <v>45429</v>
      </c>
      <c r="B1046">
        <v>69.290000000000006</v>
      </c>
      <c r="C1046">
        <v>39.799999999999997</v>
      </c>
      <c r="D1046">
        <v>38.31</v>
      </c>
      <c r="E1046">
        <v>21.83</v>
      </c>
    </row>
    <row r="1047" spans="1:5" x14ac:dyDescent="0.25">
      <c r="A1047" s="2">
        <v>45430</v>
      </c>
      <c r="B1047" t="e">
        <v>#N/A</v>
      </c>
      <c r="C1047" t="e">
        <v>#N/A</v>
      </c>
      <c r="D1047" t="e">
        <v>#N/A</v>
      </c>
      <c r="E1047" t="e">
        <v>#N/A</v>
      </c>
    </row>
    <row r="1048" spans="1:5" x14ac:dyDescent="0.25">
      <c r="A1048" s="2">
        <v>45431</v>
      </c>
      <c r="B1048" t="e">
        <v>#N/A</v>
      </c>
      <c r="C1048" t="e">
        <v>#N/A</v>
      </c>
      <c r="D1048" t="e">
        <v>#N/A</v>
      </c>
      <c r="E1048" t="e">
        <v>#N/A</v>
      </c>
    </row>
    <row r="1049" spans="1:5" x14ac:dyDescent="0.25">
      <c r="A1049" s="2">
        <v>45432</v>
      </c>
      <c r="B1049">
        <v>72.7</v>
      </c>
      <c r="C1049">
        <v>42.88</v>
      </c>
      <c r="D1049">
        <v>38.64</v>
      </c>
      <c r="E1049">
        <v>21.48</v>
      </c>
    </row>
    <row r="1050" spans="1:5" x14ac:dyDescent="0.25">
      <c r="A1050" s="2">
        <v>45433</v>
      </c>
      <c r="B1050">
        <v>74.66</v>
      </c>
      <c r="C1050">
        <v>43.33</v>
      </c>
      <c r="D1050">
        <v>38.590000000000003</v>
      </c>
      <c r="E1050">
        <v>21.02</v>
      </c>
    </row>
    <row r="1051" spans="1:5" x14ac:dyDescent="0.25">
      <c r="A1051" s="2">
        <v>45434</v>
      </c>
      <c r="B1051">
        <v>74.62</v>
      </c>
      <c r="C1051">
        <v>43.34</v>
      </c>
      <c r="D1051">
        <v>38.74</v>
      </c>
      <c r="E1051">
        <v>21.32</v>
      </c>
    </row>
    <row r="1052" spans="1:5" x14ac:dyDescent="0.25">
      <c r="A1052" s="2">
        <v>45435</v>
      </c>
      <c r="B1052">
        <v>74.23</v>
      </c>
      <c r="C1052">
        <v>44.48</v>
      </c>
      <c r="D1052">
        <v>38.92</v>
      </c>
      <c r="E1052">
        <v>21.38</v>
      </c>
    </row>
    <row r="1053" spans="1:5" x14ac:dyDescent="0.25">
      <c r="A1053" s="2">
        <v>45436</v>
      </c>
      <c r="B1053">
        <v>74.040000000000006</v>
      </c>
      <c r="C1053">
        <v>45.83</v>
      </c>
      <c r="D1053">
        <v>39.130000000000003</v>
      </c>
      <c r="E1053">
        <v>21.45</v>
      </c>
    </row>
    <row r="1054" spans="1:5" x14ac:dyDescent="0.25">
      <c r="A1054" s="2">
        <v>45437</v>
      </c>
      <c r="B1054" t="e">
        <v>#N/A</v>
      </c>
      <c r="C1054" t="e">
        <v>#N/A</v>
      </c>
      <c r="D1054" t="e">
        <v>#N/A</v>
      </c>
      <c r="E1054" t="e">
        <v>#N/A</v>
      </c>
    </row>
    <row r="1055" spans="1:5" x14ac:dyDescent="0.25">
      <c r="A1055" s="2">
        <v>45438</v>
      </c>
      <c r="B1055" t="e">
        <v>#N/A</v>
      </c>
      <c r="C1055" t="e">
        <v>#N/A</v>
      </c>
      <c r="D1055" t="e">
        <v>#N/A</v>
      </c>
      <c r="E1055" t="e">
        <v>#N/A</v>
      </c>
    </row>
    <row r="1056" spans="1:5" x14ac:dyDescent="0.25">
      <c r="A1056" s="2">
        <v>45439</v>
      </c>
      <c r="B1056">
        <v>74.59</v>
      </c>
      <c r="C1056" t="e">
        <v>#N/A</v>
      </c>
      <c r="D1056">
        <v>39.130000000000003</v>
      </c>
      <c r="E1056">
        <v>21.45</v>
      </c>
    </row>
    <row r="1057" spans="1:5" x14ac:dyDescent="0.25">
      <c r="A1057" s="2">
        <v>45440</v>
      </c>
      <c r="B1057">
        <v>73.010000000000005</v>
      </c>
      <c r="C1057">
        <v>45.25</v>
      </c>
      <c r="D1057">
        <v>39.21</v>
      </c>
      <c r="E1057">
        <v>21.59</v>
      </c>
    </row>
    <row r="1058" spans="1:5" x14ac:dyDescent="0.25">
      <c r="A1058" s="2">
        <v>45441</v>
      </c>
      <c r="B1058">
        <v>72.31</v>
      </c>
      <c r="C1058">
        <v>45.02</v>
      </c>
      <c r="D1058">
        <v>39.46</v>
      </c>
      <c r="E1058">
        <v>21.99</v>
      </c>
    </row>
    <row r="1059" spans="1:5" x14ac:dyDescent="0.25">
      <c r="A1059" s="2">
        <v>45442</v>
      </c>
      <c r="B1059">
        <v>73.95</v>
      </c>
      <c r="C1059">
        <v>46.42</v>
      </c>
      <c r="D1059">
        <v>37.94</v>
      </c>
      <c r="E1059">
        <v>21.59</v>
      </c>
    </row>
    <row r="1060" spans="1:5" x14ac:dyDescent="0.25">
      <c r="A1060" s="2">
        <v>45443</v>
      </c>
      <c r="B1060">
        <v>72.599999999999994</v>
      </c>
      <c r="C1060">
        <v>48.61</v>
      </c>
      <c r="D1060">
        <v>37.799999999999997</v>
      </c>
      <c r="E1060">
        <v>21.17</v>
      </c>
    </row>
    <row r="1061" spans="1:5" x14ac:dyDescent="0.25">
      <c r="A1061" s="2">
        <v>45444</v>
      </c>
      <c r="B1061" t="e">
        <v>#N/A</v>
      </c>
      <c r="C1061" t="e">
        <v>#N/A</v>
      </c>
      <c r="D1061" t="e">
        <v>#N/A</v>
      </c>
      <c r="E1061" t="e">
        <v>#N/A</v>
      </c>
    </row>
    <row r="1062" spans="1:5" x14ac:dyDescent="0.25">
      <c r="A1062" s="2">
        <v>45445</v>
      </c>
      <c r="B1062" t="e">
        <v>#N/A</v>
      </c>
      <c r="C1062" t="e">
        <v>#N/A</v>
      </c>
      <c r="D1062" t="e">
        <v>#N/A</v>
      </c>
      <c r="E1062" t="e">
        <v>#N/A</v>
      </c>
    </row>
    <row r="1063" spans="1:5" x14ac:dyDescent="0.25">
      <c r="A1063" s="2">
        <v>45446</v>
      </c>
      <c r="B1063">
        <v>73.05</v>
      </c>
      <c r="C1063">
        <v>48.65</v>
      </c>
      <c r="D1063">
        <v>36.729999999999997</v>
      </c>
      <c r="E1063">
        <v>20.94</v>
      </c>
    </row>
    <row r="1064" spans="1:5" x14ac:dyDescent="0.25">
      <c r="A1064" s="2">
        <v>45447</v>
      </c>
      <c r="B1064">
        <v>70.84</v>
      </c>
      <c r="C1064">
        <v>47.24</v>
      </c>
      <c r="D1064">
        <v>35.07</v>
      </c>
      <c r="E1064">
        <v>20.65</v>
      </c>
    </row>
    <row r="1065" spans="1:5" x14ac:dyDescent="0.25">
      <c r="A1065" s="2">
        <v>45448</v>
      </c>
      <c r="B1065">
        <v>70.34</v>
      </c>
      <c r="C1065">
        <v>46.53</v>
      </c>
      <c r="D1065">
        <v>34.82</v>
      </c>
      <c r="E1065">
        <v>20.45</v>
      </c>
    </row>
    <row r="1066" spans="1:5" x14ac:dyDescent="0.25">
      <c r="A1066" s="2">
        <v>45449</v>
      </c>
      <c r="B1066">
        <v>70.62</v>
      </c>
      <c r="C1066">
        <v>46.98</v>
      </c>
      <c r="D1066">
        <v>35.99</v>
      </c>
      <c r="E1066">
        <v>20.54</v>
      </c>
    </row>
    <row r="1067" spans="1:5" x14ac:dyDescent="0.25">
      <c r="A1067" s="2">
        <v>45450</v>
      </c>
      <c r="B1067">
        <v>69.91</v>
      </c>
      <c r="C1067">
        <v>47.44</v>
      </c>
      <c r="D1067">
        <v>35.94</v>
      </c>
      <c r="E1067">
        <v>20.93</v>
      </c>
    </row>
    <row r="1068" spans="1:5" x14ac:dyDescent="0.25">
      <c r="A1068" s="2">
        <v>45451</v>
      </c>
      <c r="B1068" t="e">
        <v>#N/A</v>
      </c>
      <c r="C1068" t="e">
        <v>#N/A</v>
      </c>
      <c r="D1068" t="e">
        <v>#N/A</v>
      </c>
      <c r="E1068" t="e">
        <v>#N/A</v>
      </c>
    </row>
    <row r="1069" spans="1:5" x14ac:dyDescent="0.25">
      <c r="A1069" s="2">
        <v>45452</v>
      </c>
      <c r="B1069" t="e">
        <v>#N/A</v>
      </c>
      <c r="C1069" t="e">
        <v>#N/A</v>
      </c>
      <c r="D1069" t="e">
        <v>#N/A</v>
      </c>
      <c r="E1069" t="e">
        <v>#N/A</v>
      </c>
    </row>
    <row r="1070" spans="1:5" x14ac:dyDescent="0.25">
      <c r="A1070" s="2">
        <v>45453</v>
      </c>
      <c r="B1070">
        <v>69.34</v>
      </c>
      <c r="C1070">
        <v>46.47</v>
      </c>
      <c r="D1070">
        <v>35.99</v>
      </c>
      <c r="E1070">
        <v>20.83</v>
      </c>
    </row>
    <row r="1071" spans="1:5" x14ac:dyDescent="0.25">
      <c r="A1071" s="2">
        <v>45454</v>
      </c>
      <c r="B1071">
        <v>69.180000000000007</v>
      </c>
      <c r="C1071">
        <v>47.97</v>
      </c>
      <c r="D1071">
        <v>35.659999999999997</v>
      </c>
      <c r="E1071">
        <v>21.39</v>
      </c>
    </row>
    <row r="1072" spans="1:5" x14ac:dyDescent="0.25">
      <c r="A1072" s="2">
        <v>45455</v>
      </c>
      <c r="B1072">
        <v>69.290000000000006</v>
      </c>
      <c r="C1072">
        <v>48.75</v>
      </c>
      <c r="D1072">
        <v>35.840000000000003</v>
      </c>
      <c r="E1072">
        <v>22.14</v>
      </c>
    </row>
    <row r="1073" spans="1:5" x14ac:dyDescent="0.25">
      <c r="A1073" s="2">
        <v>45456</v>
      </c>
      <c r="B1073">
        <v>69.27</v>
      </c>
      <c r="C1073">
        <v>49.33</v>
      </c>
      <c r="D1073">
        <v>35.67</v>
      </c>
      <c r="E1073">
        <v>22.85</v>
      </c>
    </row>
    <row r="1074" spans="1:5" x14ac:dyDescent="0.25">
      <c r="A1074" s="2">
        <v>45457</v>
      </c>
      <c r="B1074">
        <v>66.87</v>
      </c>
      <c r="C1074">
        <v>48.6</v>
      </c>
      <c r="D1074">
        <v>35.28</v>
      </c>
      <c r="E1074">
        <v>22.35</v>
      </c>
    </row>
    <row r="1075" spans="1:5" x14ac:dyDescent="0.25">
      <c r="A1075" s="2">
        <v>45458</v>
      </c>
      <c r="B1075" t="e">
        <v>#N/A</v>
      </c>
      <c r="C1075" t="e">
        <v>#N/A</v>
      </c>
      <c r="D1075" t="e">
        <v>#N/A</v>
      </c>
      <c r="E1075" t="e">
        <v>#N/A</v>
      </c>
    </row>
    <row r="1076" spans="1:5" x14ac:dyDescent="0.25">
      <c r="A1076" s="2">
        <v>45459</v>
      </c>
      <c r="B1076" t="e">
        <v>#N/A</v>
      </c>
      <c r="C1076" t="e">
        <v>#N/A</v>
      </c>
      <c r="D1076" t="e">
        <v>#N/A</v>
      </c>
      <c r="E1076" t="e">
        <v>#N/A</v>
      </c>
    </row>
    <row r="1077" spans="1:5" x14ac:dyDescent="0.25">
      <c r="A1077" s="2">
        <v>45460</v>
      </c>
      <c r="B1077">
        <v>66.59</v>
      </c>
      <c r="C1077">
        <v>49.33</v>
      </c>
      <c r="D1077">
        <v>35.54</v>
      </c>
      <c r="E1077">
        <v>22.14</v>
      </c>
    </row>
    <row r="1078" spans="1:5" x14ac:dyDescent="0.25">
      <c r="A1078" s="2">
        <v>45461</v>
      </c>
      <c r="B1078">
        <v>67.08</v>
      </c>
      <c r="C1078">
        <v>50.03</v>
      </c>
      <c r="D1078">
        <v>35.4</v>
      </c>
      <c r="E1078">
        <v>22.11</v>
      </c>
    </row>
    <row r="1079" spans="1:5" x14ac:dyDescent="0.25">
      <c r="A1079" s="2">
        <v>45462</v>
      </c>
      <c r="B1079">
        <v>68.849999999999994</v>
      </c>
      <c r="C1079">
        <v>49.37</v>
      </c>
      <c r="D1079">
        <v>35.4</v>
      </c>
      <c r="E1079">
        <v>22.11</v>
      </c>
    </row>
    <row r="1080" spans="1:5" x14ac:dyDescent="0.25">
      <c r="A1080" s="2">
        <v>45463</v>
      </c>
      <c r="B1080">
        <v>67.760000000000005</v>
      </c>
      <c r="C1080">
        <v>45.55</v>
      </c>
      <c r="D1080">
        <v>35.14</v>
      </c>
      <c r="E1080">
        <v>22.31</v>
      </c>
    </row>
    <row r="1081" spans="1:5" x14ac:dyDescent="0.25">
      <c r="A1081" s="2">
        <v>45464</v>
      </c>
      <c r="B1081">
        <v>66.72</v>
      </c>
      <c r="C1081">
        <v>44.82</v>
      </c>
      <c r="D1081">
        <v>34.58</v>
      </c>
      <c r="E1081">
        <v>22.52</v>
      </c>
    </row>
    <row r="1082" spans="1:5" x14ac:dyDescent="0.25">
      <c r="A1082" s="2">
        <v>45465</v>
      </c>
      <c r="B1082" t="e">
        <v>#N/A</v>
      </c>
      <c r="C1082" t="e">
        <v>#N/A</v>
      </c>
      <c r="D1082" t="e">
        <v>#N/A</v>
      </c>
      <c r="E1082" t="e">
        <v>#N/A</v>
      </c>
    </row>
    <row r="1083" spans="1:5" x14ac:dyDescent="0.25">
      <c r="A1083" s="2">
        <v>45466</v>
      </c>
      <c r="B1083" t="e">
        <v>#N/A</v>
      </c>
      <c r="C1083" t="e">
        <v>#N/A</v>
      </c>
      <c r="D1083" t="e">
        <v>#N/A</v>
      </c>
      <c r="E1083" t="e">
        <v>#N/A</v>
      </c>
    </row>
    <row r="1084" spans="1:5" x14ac:dyDescent="0.25">
      <c r="A1084" s="2">
        <v>45467</v>
      </c>
      <c r="B1084">
        <v>65.97</v>
      </c>
      <c r="C1084">
        <v>45.9</v>
      </c>
      <c r="D1084">
        <v>35</v>
      </c>
      <c r="E1084">
        <v>22.46</v>
      </c>
    </row>
    <row r="1085" spans="1:5" x14ac:dyDescent="0.25">
      <c r="A1085" s="2">
        <v>45468</v>
      </c>
      <c r="B1085">
        <v>67.290000000000006</v>
      </c>
      <c r="C1085">
        <v>47.54</v>
      </c>
      <c r="D1085">
        <v>35.53</v>
      </c>
      <c r="E1085">
        <v>22.98</v>
      </c>
    </row>
    <row r="1086" spans="1:5" x14ac:dyDescent="0.25">
      <c r="A1086" s="2">
        <v>45469</v>
      </c>
      <c r="B1086">
        <v>66.3</v>
      </c>
      <c r="C1086">
        <v>45.98</v>
      </c>
      <c r="D1086">
        <v>36.25</v>
      </c>
      <c r="E1086">
        <v>23.46</v>
      </c>
    </row>
    <row r="1087" spans="1:5" x14ac:dyDescent="0.25">
      <c r="A1087" s="2">
        <v>45470</v>
      </c>
      <c r="B1087">
        <v>66.069999999999993</v>
      </c>
      <c r="C1087">
        <v>46.02</v>
      </c>
      <c r="D1087">
        <v>36.82</v>
      </c>
      <c r="E1087">
        <v>24.35</v>
      </c>
    </row>
    <row r="1088" spans="1:5" x14ac:dyDescent="0.25">
      <c r="A1088" s="2">
        <v>45471</v>
      </c>
      <c r="B1088">
        <v>66.87</v>
      </c>
      <c r="C1088">
        <v>46.26</v>
      </c>
      <c r="D1088">
        <v>36.909999999999997</v>
      </c>
      <c r="E1088">
        <v>24.04</v>
      </c>
    </row>
    <row r="1089" spans="1:5" x14ac:dyDescent="0.25">
      <c r="A1089" s="2">
        <v>45472</v>
      </c>
      <c r="B1089" t="e">
        <v>#N/A</v>
      </c>
      <c r="C1089" t="e">
        <v>#N/A</v>
      </c>
      <c r="D1089" t="e">
        <v>#N/A</v>
      </c>
      <c r="E1089" t="e">
        <v>#N/A</v>
      </c>
    </row>
    <row r="1090" spans="1:5" x14ac:dyDescent="0.25">
      <c r="A1090" s="2">
        <v>45473</v>
      </c>
      <c r="B1090" t="e">
        <v>#N/A</v>
      </c>
      <c r="C1090" t="e">
        <v>#N/A</v>
      </c>
      <c r="D1090" t="e">
        <v>#N/A</v>
      </c>
      <c r="E1090" t="e">
        <v>#N/A</v>
      </c>
    </row>
    <row r="1091" spans="1:5" x14ac:dyDescent="0.25">
      <c r="A1091" s="2">
        <v>45474</v>
      </c>
      <c r="B1091">
        <v>67.430000000000007</v>
      </c>
      <c r="C1091">
        <v>45.71</v>
      </c>
      <c r="D1091">
        <v>37.14</v>
      </c>
      <c r="E1091">
        <v>23.38</v>
      </c>
    </row>
    <row r="1092" spans="1:5" x14ac:dyDescent="0.25">
      <c r="A1092" s="2">
        <v>45475</v>
      </c>
      <c r="B1092">
        <v>70.06</v>
      </c>
      <c r="C1092">
        <v>46.72</v>
      </c>
      <c r="D1092">
        <v>37.29</v>
      </c>
      <c r="E1092">
        <v>23.16</v>
      </c>
    </row>
    <row r="1093" spans="1:5" x14ac:dyDescent="0.25">
      <c r="A1093" s="2">
        <v>45476</v>
      </c>
      <c r="B1093">
        <v>70.14</v>
      </c>
      <c r="C1093">
        <v>45.9</v>
      </c>
      <c r="D1093">
        <v>37.26</v>
      </c>
      <c r="E1093">
        <v>23.23</v>
      </c>
    </row>
    <row r="1094" spans="1:5" x14ac:dyDescent="0.25">
      <c r="A1094" s="2">
        <v>45477</v>
      </c>
      <c r="B1094">
        <v>69.42</v>
      </c>
      <c r="C1094">
        <v>46.56</v>
      </c>
      <c r="D1094">
        <v>37.26</v>
      </c>
      <c r="E1094">
        <v>23.23</v>
      </c>
    </row>
    <row r="1095" spans="1:5" x14ac:dyDescent="0.25">
      <c r="A1095" s="2">
        <v>45478</v>
      </c>
      <c r="B1095">
        <v>69.72</v>
      </c>
      <c r="C1095">
        <v>45.33</v>
      </c>
      <c r="D1095">
        <v>37.14</v>
      </c>
      <c r="E1095">
        <v>23.05</v>
      </c>
    </row>
    <row r="1096" spans="1:5" x14ac:dyDescent="0.25">
      <c r="A1096" s="2">
        <v>45479</v>
      </c>
      <c r="B1096" t="e">
        <v>#N/A</v>
      </c>
      <c r="C1096" t="e">
        <v>#N/A</v>
      </c>
      <c r="D1096" t="e">
        <v>#N/A</v>
      </c>
      <c r="E1096" t="e">
        <v>#N/A</v>
      </c>
    </row>
    <row r="1097" spans="1:5" x14ac:dyDescent="0.25">
      <c r="A1097" s="2">
        <v>45480</v>
      </c>
      <c r="B1097" t="e">
        <v>#N/A</v>
      </c>
      <c r="C1097" t="e">
        <v>#N/A</v>
      </c>
      <c r="D1097" t="e">
        <v>#N/A</v>
      </c>
      <c r="E1097" t="e">
        <v>#N/A</v>
      </c>
    </row>
    <row r="1098" spans="1:5" x14ac:dyDescent="0.25">
      <c r="A1098" s="2">
        <v>45481</v>
      </c>
      <c r="B1098">
        <v>68.36</v>
      </c>
      <c r="C1098">
        <v>43.89</v>
      </c>
      <c r="D1098">
        <v>37.35</v>
      </c>
      <c r="E1098">
        <v>23.56</v>
      </c>
    </row>
    <row r="1099" spans="1:5" x14ac:dyDescent="0.25">
      <c r="A1099" s="2">
        <v>45482</v>
      </c>
      <c r="B1099">
        <v>67.930000000000007</v>
      </c>
      <c r="C1099">
        <v>43.04</v>
      </c>
      <c r="D1099">
        <v>36.79</v>
      </c>
      <c r="E1099">
        <v>23.82</v>
      </c>
    </row>
    <row r="1100" spans="1:5" x14ac:dyDescent="0.25">
      <c r="A1100" s="2">
        <v>45483</v>
      </c>
      <c r="B1100">
        <v>67.33</v>
      </c>
      <c r="C1100">
        <v>41.97</v>
      </c>
      <c r="D1100">
        <v>35.35</v>
      </c>
      <c r="E1100">
        <v>24.22</v>
      </c>
    </row>
    <row r="1101" spans="1:5" x14ac:dyDescent="0.25">
      <c r="A1101" s="2">
        <v>45484</v>
      </c>
      <c r="B1101">
        <v>67.760000000000005</v>
      </c>
      <c r="C1101">
        <v>41.29</v>
      </c>
      <c r="D1101">
        <v>35.15</v>
      </c>
      <c r="E1101">
        <v>24.07</v>
      </c>
    </row>
    <row r="1102" spans="1:5" x14ac:dyDescent="0.25">
      <c r="A1102" s="2">
        <v>45485</v>
      </c>
      <c r="B1102">
        <v>68.56</v>
      </c>
      <c r="C1102">
        <v>40.770000000000003</v>
      </c>
      <c r="D1102">
        <v>35.049999999999997</v>
      </c>
      <c r="E1102">
        <v>24.14</v>
      </c>
    </row>
    <row r="1103" spans="1:5" x14ac:dyDescent="0.25">
      <c r="A1103" s="2">
        <v>45486</v>
      </c>
      <c r="B1103" t="e">
        <v>#N/A</v>
      </c>
      <c r="C1103" t="e">
        <v>#N/A</v>
      </c>
      <c r="D1103" t="e">
        <v>#N/A</v>
      </c>
      <c r="E1103" t="e">
        <v>#N/A</v>
      </c>
    </row>
    <row r="1104" spans="1:5" x14ac:dyDescent="0.25">
      <c r="A1104" s="2">
        <v>45487</v>
      </c>
      <c r="B1104" t="e">
        <v>#N/A</v>
      </c>
      <c r="C1104" t="e">
        <v>#N/A</v>
      </c>
      <c r="D1104" t="e">
        <v>#N/A</v>
      </c>
      <c r="E1104" t="e">
        <v>#N/A</v>
      </c>
    </row>
    <row r="1105" spans="1:5" x14ac:dyDescent="0.25">
      <c r="A1105" s="2">
        <v>45488</v>
      </c>
      <c r="B1105">
        <v>67.02</v>
      </c>
      <c r="C1105">
        <v>40.479999999999997</v>
      </c>
      <c r="D1105">
        <v>34.5</v>
      </c>
      <c r="E1105">
        <v>23.94</v>
      </c>
    </row>
    <row r="1106" spans="1:5" x14ac:dyDescent="0.25">
      <c r="A1106" s="2">
        <v>45489</v>
      </c>
      <c r="B1106">
        <v>67.38</v>
      </c>
      <c r="C1106">
        <v>40.97</v>
      </c>
      <c r="D1106">
        <v>33.56</v>
      </c>
      <c r="E1106">
        <v>24.04</v>
      </c>
    </row>
    <row r="1107" spans="1:5" x14ac:dyDescent="0.25">
      <c r="A1107" s="2">
        <v>45490</v>
      </c>
      <c r="B1107">
        <v>65.95</v>
      </c>
      <c r="C1107">
        <v>40.93</v>
      </c>
      <c r="D1107">
        <v>33.61</v>
      </c>
      <c r="E1107">
        <v>24.68</v>
      </c>
    </row>
    <row r="1108" spans="1:5" x14ac:dyDescent="0.25">
      <c r="A1108" s="2">
        <v>45491</v>
      </c>
      <c r="B1108">
        <v>65.819999999999993</v>
      </c>
      <c r="C1108">
        <v>41.13</v>
      </c>
      <c r="D1108">
        <v>33.96</v>
      </c>
      <c r="E1108">
        <v>24.66</v>
      </c>
    </row>
    <row r="1109" spans="1:5" x14ac:dyDescent="0.25">
      <c r="A1109" s="2">
        <v>45492</v>
      </c>
      <c r="B1109">
        <v>65.709999999999994</v>
      </c>
      <c r="C1109">
        <v>40.72</v>
      </c>
      <c r="D1109">
        <v>33.950000000000003</v>
      </c>
      <c r="E1109">
        <v>24.69</v>
      </c>
    </row>
    <row r="1110" spans="1:5" x14ac:dyDescent="0.25">
      <c r="A1110" s="2">
        <v>45493</v>
      </c>
      <c r="B1110" t="e">
        <v>#N/A</v>
      </c>
      <c r="C1110" t="e">
        <v>#N/A</v>
      </c>
      <c r="D1110" t="e">
        <v>#N/A</v>
      </c>
      <c r="E1110" t="e">
        <v>#N/A</v>
      </c>
    </row>
    <row r="1111" spans="1:5" x14ac:dyDescent="0.25">
      <c r="A1111" s="2">
        <v>45494</v>
      </c>
      <c r="B1111" t="e">
        <v>#N/A</v>
      </c>
      <c r="C1111" t="e">
        <v>#N/A</v>
      </c>
      <c r="D1111" t="e">
        <v>#N/A</v>
      </c>
      <c r="E1111" t="e">
        <v>#N/A</v>
      </c>
    </row>
    <row r="1112" spans="1:5" x14ac:dyDescent="0.25">
      <c r="A1112" s="2">
        <v>45495</v>
      </c>
      <c r="B1112">
        <v>64.150000000000006</v>
      </c>
      <c r="C1112">
        <v>39.950000000000003</v>
      </c>
      <c r="D1112">
        <v>33.86</v>
      </c>
      <c r="E1112">
        <v>24.71</v>
      </c>
    </row>
    <row r="1113" spans="1:5" x14ac:dyDescent="0.25">
      <c r="A1113" s="2">
        <v>45496</v>
      </c>
      <c r="B1113">
        <v>65.14</v>
      </c>
      <c r="C1113">
        <v>40.369999999999997</v>
      </c>
      <c r="D1113">
        <v>33.89</v>
      </c>
      <c r="E1113">
        <v>24.77</v>
      </c>
    </row>
    <row r="1114" spans="1:5" x14ac:dyDescent="0.25">
      <c r="A1114" s="2">
        <v>45497</v>
      </c>
      <c r="B1114">
        <v>67.819999999999993</v>
      </c>
      <c r="C1114">
        <v>39.54</v>
      </c>
      <c r="D1114">
        <v>33.82</v>
      </c>
      <c r="E1114">
        <v>25.28</v>
      </c>
    </row>
    <row r="1115" spans="1:5" x14ac:dyDescent="0.25">
      <c r="A1115" s="2">
        <v>45498</v>
      </c>
      <c r="B1115">
        <v>66.22</v>
      </c>
      <c r="C1115">
        <v>39.78</v>
      </c>
      <c r="D1115">
        <v>33.43</v>
      </c>
      <c r="E1115">
        <v>25.89</v>
      </c>
    </row>
    <row r="1116" spans="1:5" x14ac:dyDescent="0.25">
      <c r="A1116" s="2">
        <v>45499</v>
      </c>
      <c r="B1116">
        <v>67.27</v>
      </c>
      <c r="C1116">
        <v>39.58</v>
      </c>
      <c r="D1116">
        <v>33.07</v>
      </c>
      <c r="E1116">
        <v>26.85</v>
      </c>
    </row>
    <row r="1117" spans="1:5" x14ac:dyDescent="0.25">
      <c r="A1117" s="2">
        <v>45500</v>
      </c>
      <c r="B1117" t="e">
        <v>#N/A</v>
      </c>
      <c r="C1117" t="e">
        <v>#N/A</v>
      </c>
      <c r="D1117" t="e">
        <v>#N/A</v>
      </c>
      <c r="E1117" t="e">
        <v>#N/A</v>
      </c>
    </row>
    <row r="1118" spans="1:5" x14ac:dyDescent="0.25">
      <c r="A1118" s="2">
        <v>45501</v>
      </c>
      <c r="B1118" t="e">
        <v>#N/A</v>
      </c>
      <c r="C1118" t="e">
        <v>#N/A</v>
      </c>
      <c r="D1118" t="e">
        <v>#N/A</v>
      </c>
      <c r="E1118" t="e">
        <v>#N/A</v>
      </c>
    </row>
    <row r="1119" spans="1:5" x14ac:dyDescent="0.25">
      <c r="A1119" s="2">
        <v>45502</v>
      </c>
      <c r="B1119">
        <v>68.08</v>
      </c>
      <c r="C1119">
        <v>39.35</v>
      </c>
      <c r="D1119">
        <v>32.69</v>
      </c>
      <c r="E1119">
        <v>27.05</v>
      </c>
    </row>
    <row r="1120" spans="1:5" x14ac:dyDescent="0.25">
      <c r="A1120" s="2">
        <v>45503</v>
      </c>
      <c r="B1120">
        <v>68.05</v>
      </c>
      <c r="C1120">
        <v>38.72</v>
      </c>
      <c r="D1120">
        <v>32.08</v>
      </c>
      <c r="E1120">
        <v>26.57</v>
      </c>
    </row>
    <row r="1121" spans="1:5" x14ac:dyDescent="0.25">
      <c r="A1121" s="2">
        <v>45504</v>
      </c>
      <c r="B1121">
        <v>68.61</v>
      </c>
      <c r="C1121">
        <v>38.29</v>
      </c>
      <c r="D1121">
        <v>33.31</v>
      </c>
      <c r="E1121">
        <v>26.76</v>
      </c>
    </row>
    <row r="1122" spans="1:5" x14ac:dyDescent="0.25">
      <c r="A1122" s="2">
        <v>45505</v>
      </c>
      <c r="B1122">
        <v>70.569999999999993</v>
      </c>
      <c r="C1122">
        <v>39.909999999999997</v>
      </c>
      <c r="D1122">
        <v>34.42</v>
      </c>
      <c r="E1122">
        <v>26.94</v>
      </c>
    </row>
    <row r="1123" spans="1:5" x14ac:dyDescent="0.25">
      <c r="A1123" s="2">
        <v>45506</v>
      </c>
      <c r="B1123">
        <v>69.98</v>
      </c>
      <c r="C1123">
        <v>38.82</v>
      </c>
      <c r="D1123">
        <v>33.729999999999997</v>
      </c>
      <c r="E1123">
        <v>26.46</v>
      </c>
    </row>
    <row r="1124" spans="1:5" x14ac:dyDescent="0.25">
      <c r="A1124" s="2">
        <v>45507</v>
      </c>
      <c r="B1124" t="e">
        <v>#N/A</v>
      </c>
      <c r="C1124" t="e">
        <v>#N/A</v>
      </c>
      <c r="D1124" t="e">
        <v>#N/A</v>
      </c>
      <c r="E1124" t="e">
        <v>#N/A</v>
      </c>
    </row>
    <row r="1125" spans="1:5" x14ac:dyDescent="0.25">
      <c r="A1125" s="2">
        <v>45508</v>
      </c>
      <c r="B1125" t="e">
        <v>#N/A</v>
      </c>
      <c r="C1125" t="e">
        <v>#N/A</v>
      </c>
      <c r="D1125" t="e">
        <v>#N/A</v>
      </c>
      <c r="E1125" t="e">
        <v>#N/A</v>
      </c>
    </row>
    <row r="1126" spans="1:5" x14ac:dyDescent="0.25">
      <c r="A1126" s="2">
        <v>45509</v>
      </c>
      <c r="B1126">
        <v>68.180000000000007</v>
      </c>
      <c r="C1126">
        <v>38.520000000000003</v>
      </c>
      <c r="D1126">
        <v>33.5</v>
      </c>
      <c r="E1126">
        <v>26.28</v>
      </c>
    </row>
    <row r="1127" spans="1:5" x14ac:dyDescent="0.25">
      <c r="A1127" s="2">
        <v>45510</v>
      </c>
      <c r="B1127">
        <v>69.38</v>
      </c>
      <c r="C1127">
        <v>39</v>
      </c>
      <c r="D1127">
        <v>33.909999999999997</v>
      </c>
      <c r="E1127">
        <v>26.19</v>
      </c>
    </row>
    <row r="1128" spans="1:5" x14ac:dyDescent="0.25">
      <c r="A1128" s="2">
        <v>45511</v>
      </c>
      <c r="B1128">
        <v>69.98</v>
      </c>
      <c r="C1128">
        <v>38.15</v>
      </c>
      <c r="D1128">
        <v>34.020000000000003</v>
      </c>
      <c r="E1128">
        <v>26.41</v>
      </c>
    </row>
    <row r="1129" spans="1:5" x14ac:dyDescent="0.25">
      <c r="A1129" s="2">
        <v>45512</v>
      </c>
      <c r="B1129">
        <v>70.47</v>
      </c>
      <c r="C1129">
        <v>38.590000000000003</v>
      </c>
      <c r="D1129">
        <v>33.520000000000003</v>
      </c>
      <c r="E1129">
        <v>26.59</v>
      </c>
    </row>
    <row r="1130" spans="1:5" x14ac:dyDescent="0.25">
      <c r="A1130" s="2">
        <v>45513</v>
      </c>
      <c r="B1130">
        <v>69.55</v>
      </c>
      <c r="C1130">
        <v>37.869999999999997</v>
      </c>
      <c r="D1130">
        <v>33.31</v>
      </c>
      <c r="E1130">
        <v>26.76</v>
      </c>
    </row>
    <row r="1131" spans="1:5" x14ac:dyDescent="0.25">
      <c r="A1131" s="2">
        <v>45514</v>
      </c>
      <c r="B1131" t="e">
        <v>#N/A</v>
      </c>
      <c r="C1131" t="e">
        <v>#N/A</v>
      </c>
      <c r="D1131" t="e">
        <v>#N/A</v>
      </c>
      <c r="E1131" t="e">
        <v>#N/A</v>
      </c>
    </row>
    <row r="1132" spans="1:5" x14ac:dyDescent="0.25">
      <c r="A1132" s="2">
        <v>45515</v>
      </c>
      <c r="B1132" t="e">
        <v>#N/A</v>
      </c>
      <c r="C1132" t="e">
        <v>#N/A</v>
      </c>
      <c r="D1132" t="e">
        <v>#N/A</v>
      </c>
      <c r="E1132" t="e">
        <v>#N/A</v>
      </c>
    </row>
    <row r="1133" spans="1:5" x14ac:dyDescent="0.25">
      <c r="A1133" s="2">
        <v>45516</v>
      </c>
      <c r="B1133">
        <v>72.02</v>
      </c>
      <c r="C1133">
        <v>38.69</v>
      </c>
      <c r="D1133">
        <v>32.99</v>
      </c>
      <c r="E1133">
        <v>26.66</v>
      </c>
    </row>
    <row r="1134" spans="1:5" x14ac:dyDescent="0.25">
      <c r="A1134" s="2">
        <v>45517</v>
      </c>
      <c r="B1134">
        <v>70.66</v>
      </c>
      <c r="C1134">
        <v>38.450000000000003</v>
      </c>
      <c r="D1134">
        <v>33.07</v>
      </c>
      <c r="E1134">
        <v>26.68</v>
      </c>
    </row>
    <row r="1135" spans="1:5" x14ac:dyDescent="0.25">
      <c r="A1135" s="2">
        <v>45518</v>
      </c>
      <c r="B1135">
        <v>71.239999999999995</v>
      </c>
      <c r="C1135">
        <v>38.81</v>
      </c>
      <c r="D1135">
        <v>32.93</v>
      </c>
      <c r="E1135">
        <v>26.57</v>
      </c>
    </row>
    <row r="1136" spans="1:5" x14ac:dyDescent="0.25">
      <c r="A1136" s="2">
        <v>45519</v>
      </c>
      <c r="B1136">
        <v>71.459999999999994</v>
      </c>
      <c r="C1136">
        <v>40.56</v>
      </c>
      <c r="D1136">
        <v>32.46</v>
      </c>
      <c r="E1136">
        <v>26.98</v>
      </c>
    </row>
    <row r="1137" spans="1:5" x14ac:dyDescent="0.25">
      <c r="A1137" s="2">
        <v>45520</v>
      </c>
      <c r="B1137">
        <v>71.87</v>
      </c>
      <c r="C1137">
        <v>40.909999999999997</v>
      </c>
      <c r="D1137">
        <v>32.33</v>
      </c>
      <c r="E1137">
        <v>26.73</v>
      </c>
    </row>
    <row r="1138" spans="1:5" x14ac:dyDescent="0.25">
      <c r="A1138" s="2">
        <v>45521</v>
      </c>
      <c r="B1138" t="e">
        <v>#N/A</v>
      </c>
      <c r="C1138" t="e">
        <v>#N/A</v>
      </c>
      <c r="D1138" t="e">
        <v>#N/A</v>
      </c>
      <c r="E1138" t="e">
        <v>#N/A</v>
      </c>
    </row>
    <row r="1139" spans="1:5" x14ac:dyDescent="0.25">
      <c r="A1139" s="2">
        <v>45522</v>
      </c>
      <c r="B1139" t="e">
        <v>#N/A</v>
      </c>
      <c r="C1139" t="e">
        <v>#N/A</v>
      </c>
      <c r="D1139" t="e">
        <v>#N/A</v>
      </c>
      <c r="E1139" t="e">
        <v>#N/A</v>
      </c>
    </row>
    <row r="1140" spans="1:5" x14ac:dyDescent="0.25">
      <c r="A1140" s="2">
        <v>45523</v>
      </c>
      <c r="B1140">
        <v>72.489999999999995</v>
      </c>
      <c r="C1140">
        <v>40.61</v>
      </c>
      <c r="D1140">
        <v>32.21</v>
      </c>
      <c r="E1140">
        <v>26.86</v>
      </c>
    </row>
    <row r="1141" spans="1:5" x14ac:dyDescent="0.25">
      <c r="A1141" s="2">
        <v>45524</v>
      </c>
      <c r="B1141">
        <v>72.430000000000007</v>
      </c>
      <c r="C1141">
        <v>40.92</v>
      </c>
      <c r="D1141">
        <v>32.049999999999997</v>
      </c>
      <c r="E1141">
        <v>27.38</v>
      </c>
    </row>
    <row r="1142" spans="1:5" x14ac:dyDescent="0.25">
      <c r="A1142" s="2">
        <v>45525</v>
      </c>
      <c r="B1142">
        <v>71.510000000000005</v>
      </c>
      <c r="C1142">
        <v>40.549999999999997</v>
      </c>
      <c r="D1142">
        <v>30.64</v>
      </c>
      <c r="E1142">
        <v>27.23</v>
      </c>
    </row>
    <row r="1143" spans="1:5" x14ac:dyDescent="0.25">
      <c r="A1143" s="2">
        <v>45526</v>
      </c>
      <c r="B1143">
        <v>70.939989999999995</v>
      </c>
      <c r="C1143">
        <v>40</v>
      </c>
      <c r="D1143">
        <v>31.92</v>
      </c>
      <c r="E1143">
        <v>26.94</v>
      </c>
    </row>
    <row r="1144" spans="1:5" x14ac:dyDescent="0.25">
      <c r="A1144" s="2">
        <v>45527</v>
      </c>
      <c r="B1144">
        <v>70.510000000000005</v>
      </c>
      <c r="C1144">
        <v>40.1</v>
      </c>
      <c r="D1144">
        <v>31.82</v>
      </c>
      <c r="E1144">
        <v>26.64</v>
      </c>
    </row>
    <row r="1145" spans="1:5" x14ac:dyDescent="0.25">
      <c r="A1145" s="2">
        <v>45528</v>
      </c>
      <c r="B1145" t="e">
        <v>#N/A</v>
      </c>
      <c r="C1145" t="e">
        <v>#N/A</v>
      </c>
      <c r="D1145" t="e">
        <v>#N/A</v>
      </c>
      <c r="E1145" t="e">
        <v>#N/A</v>
      </c>
    </row>
    <row r="1146" spans="1:5" x14ac:dyDescent="0.25">
      <c r="A1146" s="2">
        <v>45529</v>
      </c>
      <c r="B1146" t="e">
        <v>#N/A</v>
      </c>
      <c r="C1146" t="e">
        <v>#N/A</v>
      </c>
      <c r="D1146" t="e">
        <v>#N/A</v>
      </c>
      <c r="E1146" t="e">
        <v>#N/A</v>
      </c>
    </row>
    <row r="1147" spans="1:5" x14ac:dyDescent="0.25">
      <c r="A1147" s="2">
        <v>45530</v>
      </c>
      <c r="B1147">
        <v>69.89</v>
      </c>
      <c r="C1147" t="e">
        <v>#N/A</v>
      </c>
      <c r="D1147">
        <v>32.85</v>
      </c>
      <c r="E1147">
        <v>25.74</v>
      </c>
    </row>
    <row r="1148" spans="1:5" x14ac:dyDescent="0.25">
      <c r="A1148" s="2">
        <v>45531</v>
      </c>
      <c r="B1148">
        <v>70.87</v>
      </c>
      <c r="C1148">
        <v>40.4</v>
      </c>
      <c r="D1148">
        <v>33.619999999999997</v>
      </c>
      <c r="E1148">
        <v>26.09</v>
      </c>
    </row>
    <row r="1149" spans="1:5" x14ac:dyDescent="0.25">
      <c r="A1149" s="2">
        <v>45532</v>
      </c>
      <c r="B1149">
        <v>70.17</v>
      </c>
      <c r="C1149">
        <v>41.75</v>
      </c>
      <c r="D1149">
        <v>33.76</v>
      </c>
      <c r="E1149">
        <v>25.8</v>
      </c>
    </row>
    <row r="1150" spans="1:5" x14ac:dyDescent="0.25">
      <c r="A1150" s="2">
        <v>45533</v>
      </c>
      <c r="B1150">
        <v>70.47</v>
      </c>
      <c r="C1150">
        <v>42.21</v>
      </c>
      <c r="D1150">
        <v>34.08</v>
      </c>
      <c r="E1150">
        <v>25.88</v>
      </c>
    </row>
    <row r="1151" spans="1:5" x14ac:dyDescent="0.25">
      <c r="A1151" s="2">
        <v>45534</v>
      </c>
      <c r="B1151">
        <v>69.7</v>
      </c>
      <c r="C1151">
        <v>43.31</v>
      </c>
      <c r="D1151">
        <v>34.54</v>
      </c>
      <c r="E1151">
        <v>25.73</v>
      </c>
    </row>
    <row r="1152" spans="1:5" x14ac:dyDescent="0.25">
      <c r="A1152" s="2">
        <v>45535</v>
      </c>
      <c r="B1152" t="e">
        <v>#N/A</v>
      </c>
      <c r="C1152" t="e">
        <v>#N/A</v>
      </c>
      <c r="D1152" t="e">
        <v>#N/A</v>
      </c>
      <c r="E1152" t="e">
        <v>#N/A</v>
      </c>
    </row>
    <row r="1153" spans="1:5" x14ac:dyDescent="0.25">
      <c r="A1153" s="2">
        <v>45536</v>
      </c>
      <c r="B1153" t="e">
        <v>#N/A</v>
      </c>
      <c r="C1153" t="e">
        <v>#N/A</v>
      </c>
      <c r="D1153" t="e">
        <v>#N/A</v>
      </c>
      <c r="E1153" t="e">
        <v>#N/A</v>
      </c>
    </row>
    <row r="1154" spans="1:5" x14ac:dyDescent="0.25">
      <c r="A1154" s="2">
        <v>45537</v>
      </c>
      <c r="B1154">
        <v>69.81</v>
      </c>
      <c r="C1154">
        <v>42.68</v>
      </c>
      <c r="D1154">
        <v>34.54</v>
      </c>
      <c r="E1154">
        <v>25.73</v>
      </c>
    </row>
    <row r="1155" spans="1:5" x14ac:dyDescent="0.25">
      <c r="A1155" s="2">
        <v>45538</v>
      </c>
      <c r="B1155">
        <v>67.56</v>
      </c>
      <c r="C1155">
        <v>42.32</v>
      </c>
      <c r="D1155">
        <v>35</v>
      </c>
      <c r="E1155">
        <v>25.55</v>
      </c>
    </row>
    <row r="1156" spans="1:5" x14ac:dyDescent="0.25">
      <c r="A1156" s="2">
        <v>45539</v>
      </c>
      <c r="B1156">
        <v>66.41</v>
      </c>
      <c r="C1156">
        <v>41.77</v>
      </c>
      <c r="D1156">
        <v>34.549999999999997</v>
      </c>
      <c r="E1156">
        <v>25.76</v>
      </c>
    </row>
    <row r="1157" spans="1:5" x14ac:dyDescent="0.25">
      <c r="A1157" s="2">
        <v>45540</v>
      </c>
      <c r="B1157">
        <v>65.64</v>
      </c>
      <c r="C1157">
        <v>41.99</v>
      </c>
      <c r="D1157">
        <v>34.01</v>
      </c>
      <c r="E1157">
        <v>25.8</v>
      </c>
    </row>
    <row r="1158" spans="1:5" x14ac:dyDescent="0.25">
      <c r="A1158" s="2">
        <v>45541</v>
      </c>
      <c r="B1158">
        <v>65.930000000000007</v>
      </c>
      <c r="C1158">
        <v>41.75</v>
      </c>
      <c r="D1158">
        <v>33.57</v>
      </c>
      <c r="E1158">
        <v>26.39</v>
      </c>
    </row>
    <row r="1159" spans="1:5" x14ac:dyDescent="0.25">
      <c r="A1159" s="2">
        <v>45542</v>
      </c>
      <c r="B1159" t="e">
        <v>#N/A</v>
      </c>
      <c r="C1159" t="e">
        <v>#N/A</v>
      </c>
      <c r="D1159" t="e">
        <v>#N/A</v>
      </c>
      <c r="E1159" t="e">
        <v>#N/A</v>
      </c>
    </row>
    <row r="1160" spans="1:5" x14ac:dyDescent="0.25">
      <c r="A1160" s="2">
        <v>45543</v>
      </c>
      <c r="B1160" t="e">
        <v>#N/A</v>
      </c>
      <c r="C1160" t="e">
        <v>#N/A</v>
      </c>
      <c r="D1160" t="e">
        <v>#N/A</v>
      </c>
      <c r="E1160" t="e">
        <v>#N/A</v>
      </c>
    </row>
    <row r="1161" spans="1:5" x14ac:dyDescent="0.25">
      <c r="A1161" s="2">
        <v>45544</v>
      </c>
      <c r="B1161">
        <v>65.95</v>
      </c>
      <c r="C1161">
        <v>42.65</v>
      </c>
      <c r="D1161">
        <v>34.409999999999997</v>
      </c>
      <c r="E1161">
        <v>26.09</v>
      </c>
    </row>
    <row r="1162" spans="1:5" x14ac:dyDescent="0.25">
      <c r="A1162" s="2">
        <v>45545</v>
      </c>
      <c r="B1162">
        <v>64.37</v>
      </c>
      <c r="C1162">
        <v>42.27</v>
      </c>
      <c r="D1162">
        <v>33.83</v>
      </c>
      <c r="E1162">
        <v>24.63</v>
      </c>
    </row>
    <row r="1163" spans="1:5" x14ac:dyDescent="0.25">
      <c r="A1163" s="2">
        <v>45546</v>
      </c>
      <c r="B1163">
        <v>65.849999999999994</v>
      </c>
      <c r="C1163">
        <v>42.45</v>
      </c>
      <c r="D1163">
        <v>34.06</v>
      </c>
      <c r="E1163">
        <v>24.01</v>
      </c>
    </row>
    <row r="1164" spans="1:5" x14ac:dyDescent="0.25">
      <c r="A1164" s="2">
        <v>45547</v>
      </c>
      <c r="B1164">
        <v>64.89</v>
      </c>
      <c r="C1164">
        <v>42.54</v>
      </c>
      <c r="D1164">
        <v>34.53</v>
      </c>
      <c r="E1164">
        <v>21.93</v>
      </c>
    </row>
    <row r="1165" spans="1:5" x14ac:dyDescent="0.25">
      <c r="A1165" s="2">
        <v>45548</v>
      </c>
      <c r="B1165">
        <v>64.430000000000007</v>
      </c>
      <c r="C1165">
        <v>42.91</v>
      </c>
      <c r="D1165">
        <v>35.14</v>
      </c>
      <c r="E1165">
        <v>22.44</v>
      </c>
    </row>
    <row r="1166" spans="1:5" x14ac:dyDescent="0.25">
      <c r="A1166" s="2">
        <v>45549</v>
      </c>
      <c r="B1166" t="e">
        <v>#N/A</v>
      </c>
      <c r="C1166" t="e">
        <v>#N/A</v>
      </c>
      <c r="D1166" t="e">
        <v>#N/A</v>
      </c>
      <c r="E1166" t="e">
        <v>#N/A</v>
      </c>
    </row>
    <row r="1167" spans="1:5" x14ac:dyDescent="0.25">
      <c r="A1167" s="2">
        <v>45550</v>
      </c>
      <c r="B1167" t="e">
        <v>#N/A</v>
      </c>
      <c r="C1167" t="e">
        <v>#N/A</v>
      </c>
      <c r="D1167" t="e">
        <v>#N/A</v>
      </c>
      <c r="E1167" t="e">
        <v>#N/A</v>
      </c>
    </row>
    <row r="1168" spans="1:5" x14ac:dyDescent="0.25">
      <c r="A1168" s="2">
        <v>45551</v>
      </c>
      <c r="B1168">
        <v>62.67</v>
      </c>
      <c r="C1168">
        <v>41.65</v>
      </c>
      <c r="D1168">
        <v>34.99</v>
      </c>
      <c r="E1168">
        <v>22.55</v>
      </c>
    </row>
    <row r="1169" spans="1:5" x14ac:dyDescent="0.25">
      <c r="A1169" s="2">
        <v>45552</v>
      </c>
      <c r="B1169">
        <v>63.79</v>
      </c>
      <c r="C1169">
        <v>40.619999999999997</v>
      </c>
      <c r="D1169">
        <v>35.11</v>
      </c>
      <c r="E1169">
        <v>23.11</v>
      </c>
    </row>
    <row r="1170" spans="1:5" x14ac:dyDescent="0.25">
      <c r="A1170" s="2">
        <v>45553</v>
      </c>
      <c r="B1170">
        <v>63.16</v>
      </c>
      <c r="C1170">
        <v>39.61</v>
      </c>
      <c r="D1170">
        <v>35.07</v>
      </c>
      <c r="E1170">
        <v>24.13</v>
      </c>
    </row>
    <row r="1171" spans="1:5" x14ac:dyDescent="0.25">
      <c r="A1171" s="2">
        <v>45554</v>
      </c>
      <c r="B1171">
        <v>62.28</v>
      </c>
      <c r="C1171">
        <v>39.04</v>
      </c>
      <c r="D1171">
        <v>35.159999999999997</v>
      </c>
      <c r="E1171">
        <v>24.6</v>
      </c>
    </row>
    <row r="1172" spans="1:5" x14ac:dyDescent="0.25">
      <c r="A1172" s="2">
        <v>45555</v>
      </c>
      <c r="B1172">
        <v>62.85</v>
      </c>
      <c r="C1172">
        <v>39.42</v>
      </c>
      <c r="D1172">
        <v>35.26</v>
      </c>
      <c r="E1172">
        <v>24.57</v>
      </c>
    </row>
    <row r="1173" spans="1:5" x14ac:dyDescent="0.25">
      <c r="A1173" s="2">
        <v>45556</v>
      </c>
      <c r="B1173" t="e">
        <v>#N/A</v>
      </c>
      <c r="C1173" t="e">
        <v>#N/A</v>
      </c>
      <c r="D1173" t="e">
        <v>#N/A</v>
      </c>
      <c r="E1173" t="e">
        <v>#N/A</v>
      </c>
    </row>
    <row r="1174" spans="1:5" x14ac:dyDescent="0.25">
      <c r="A1174" s="2">
        <v>45557</v>
      </c>
      <c r="B1174" t="e">
        <v>#N/A</v>
      </c>
      <c r="C1174" t="e">
        <v>#N/A</v>
      </c>
      <c r="D1174" t="e">
        <v>#N/A</v>
      </c>
      <c r="E1174" t="e">
        <v>#N/A</v>
      </c>
    </row>
    <row r="1175" spans="1:5" x14ac:dyDescent="0.25">
      <c r="A1175" s="2">
        <v>45558</v>
      </c>
      <c r="B1175">
        <v>63.56</v>
      </c>
      <c r="C1175">
        <v>38.83</v>
      </c>
      <c r="D1175">
        <v>35.479999999999997</v>
      </c>
      <c r="E1175">
        <v>21.53</v>
      </c>
    </row>
    <row r="1176" spans="1:5" x14ac:dyDescent="0.25">
      <c r="A1176" s="2">
        <v>45559</v>
      </c>
      <c r="B1176">
        <v>63.34</v>
      </c>
      <c r="C1176">
        <v>38.56</v>
      </c>
      <c r="D1176">
        <v>35.08</v>
      </c>
      <c r="E1176">
        <v>20.55</v>
      </c>
    </row>
    <row r="1177" spans="1:5" x14ac:dyDescent="0.25">
      <c r="A1177" s="2">
        <v>45560</v>
      </c>
      <c r="B1177">
        <v>64.709999999999994</v>
      </c>
      <c r="C1177">
        <v>38.4</v>
      </c>
      <c r="D1177">
        <v>34.97</v>
      </c>
      <c r="E1177">
        <v>21.19</v>
      </c>
    </row>
    <row r="1178" spans="1:5" x14ac:dyDescent="0.25">
      <c r="A1178" s="2">
        <v>45561</v>
      </c>
      <c r="B1178">
        <v>65.97</v>
      </c>
      <c r="C1178">
        <v>37.090000000000003</v>
      </c>
      <c r="D1178">
        <v>34.99</v>
      </c>
      <c r="E1178">
        <v>21.16</v>
      </c>
    </row>
    <row r="1179" spans="1:5" x14ac:dyDescent="0.25">
      <c r="A1179" s="2">
        <v>45562</v>
      </c>
      <c r="B1179">
        <v>65.78</v>
      </c>
      <c r="C1179">
        <v>36.96</v>
      </c>
      <c r="D1179">
        <v>35.659999999999997</v>
      </c>
      <c r="E1179">
        <v>20.3</v>
      </c>
    </row>
    <row r="1180" spans="1:5" x14ac:dyDescent="0.25">
      <c r="A1180" s="2">
        <v>45563</v>
      </c>
      <c r="B1180" t="e">
        <v>#N/A</v>
      </c>
      <c r="C1180" t="e">
        <v>#N/A</v>
      </c>
      <c r="D1180" t="e">
        <v>#N/A</v>
      </c>
      <c r="E1180" t="e">
        <v>#N/A</v>
      </c>
    </row>
    <row r="1181" spans="1:5" x14ac:dyDescent="0.25">
      <c r="A1181" s="2">
        <v>45564</v>
      </c>
      <c r="B1181" t="e">
        <v>#N/A</v>
      </c>
      <c r="C1181" t="e">
        <v>#N/A</v>
      </c>
      <c r="D1181" t="e">
        <v>#N/A</v>
      </c>
      <c r="E1181" t="e">
        <v>#N/A</v>
      </c>
    </row>
    <row r="1182" spans="1:5" x14ac:dyDescent="0.25">
      <c r="A1182" s="2">
        <v>45565</v>
      </c>
      <c r="B1182">
        <v>65.03</v>
      </c>
      <c r="C1182">
        <v>36.450000000000003</v>
      </c>
      <c r="D1182">
        <v>35.869999999999997</v>
      </c>
      <c r="E1182">
        <v>20.05</v>
      </c>
    </row>
    <row r="1183" spans="1:5" x14ac:dyDescent="0.25">
      <c r="A1183" s="2">
        <v>45566</v>
      </c>
      <c r="B1183">
        <v>63.61</v>
      </c>
      <c r="C1183">
        <v>36.020000000000003</v>
      </c>
      <c r="D1183">
        <v>35.68</v>
      </c>
      <c r="E1183">
        <v>19.329999999999998</v>
      </c>
    </row>
    <row r="1184" spans="1:5" x14ac:dyDescent="0.25">
      <c r="A1184" s="2">
        <v>45567</v>
      </c>
      <c r="B1184">
        <v>62.6</v>
      </c>
      <c r="C1184">
        <v>35.57</v>
      </c>
      <c r="D1184">
        <v>36.14</v>
      </c>
      <c r="E1184">
        <v>19.13</v>
      </c>
    </row>
    <row r="1185" spans="1:5" x14ac:dyDescent="0.25">
      <c r="A1185" s="2">
        <v>45568</v>
      </c>
      <c r="B1185">
        <v>62.76</v>
      </c>
      <c r="C1185">
        <v>36.65</v>
      </c>
      <c r="D1185">
        <v>36.409999999999997</v>
      </c>
      <c r="E1185">
        <v>19.14</v>
      </c>
    </row>
    <row r="1186" spans="1:5" x14ac:dyDescent="0.25">
      <c r="A1186" s="2">
        <v>45569</v>
      </c>
      <c r="B1186">
        <v>62.05</v>
      </c>
      <c r="C1186">
        <v>36</v>
      </c>
      <c r="D1186">
        <v>36.81</v>
      </c>
      <c r="E1186">
        <v>18.690000000000001</v>
      </c>
    </row>
    <row r="1187" spans="1:5" x14ac:dyDescent="0.25">
      <c r="A1187" s="2">
        <v>45570</v>
      </c>
      <c r="B1187" t="e">
        <v>#N/A</v>
      </c>
      <c r="C1187" t="e">
        <v>#N/A</v>
      </c>
      <c r="D1187" t="e">
        <v>#N/A</v>
      </c>
      <c r="E1187" t="e">
        <v>#N/A</v>
      </c>
    </row>
    <row r="1188" spans="1:5" x14ac:dyDescent="0.25">
      <c r="A1188" s="2">
        <v>45571</v>
      </c>
      <c r="B1188" t="e">
        <v>#N/A</v>
      </c>
      <c r="C1188" t="e">
        <v>#N/A</v>
      </c>
      <c r="D1188" t="e">
        <v>#N/A</v>
      </c>
      <c r="E1188" t="e">
        <v>#N/A</v>
      </c>
    </row>
    <row r="1189" spans="1:5" x14ac:dyDescent="0.25">
      <c r="A1189" s="2">
        <v>45572</v>
      </c>
      <c r="B1189">
        <v>61.76</v>
      </c>
      <c r="C1189">
        <v>35.29</v>
      </c>
      <c r="D1189">
        <v>36.89</v>
      </c>
      <c r="E1189">
        <v>18.64</v>
      </c>
    </row>
    <row r="1190" spans="1:5" x14ac:dyDescent="0.25">
      <c r="A1190" s="2">
        <v>45573</v>
      </c>
      <c r="B1190">
        <v>60.29</v>
      </c>
      <c r="C1190">
        <v>36.01</v>
      </c>
      <c r="D1190">
        <v>37.25</v>
      </c>
      <c r="E1190">
        <v>18.670000000000002</v>
      </c>
    </row>
    <row r="1191" spans="1:5" x14ac:dyDescent="0.25">
      <c r="A1191" s="2">
        <v>45574</v>
      </c>
      <c r="B1191">
        <v>62.01</v>
      </c>
      <c r="C1191">
        <v>36.61</v>
      </c>
      <c r="D1191">
        <v>36.64</v>
      </c>
      <c r="E1191">
        <v>19.100000000000001</v>
      </c>
    </row>
    <row r="1192" spans="1:5" x14ac:dyDescent="0.25">
      <c r="A1192" s="2">
        <v>45575</v>
      </c>
      <c r="B1192">
        <v>65</v>
      </c>
      <c r="C1192">
        <v>38.07</v>
      </c>
      <c r="D1192">
        <v>36.380000000000003</v>
      </c>
      <c r="E1192">
        <v>19.690000000000001</v>
      </c>
    </row>
    <row r="1193" spans="1:5" x14ac:dyDescent="0.25">
      <c r="A1193" s="2">
        <v>45576</v>
      </c>
      <c r="B1193">
        <v>64.62</v>
      </c>
      <c r="C1193">
        <v>37.549999999999997</v>
      </c>
      <c r="D1193">
        <v>36.64</v>
      </c>
      <c r="E1193">
        <v>19.84</v>
      </c>
    </row>
    <row r="1194" spans="1:5" x14ac:dyDescent="0.25">
      <c r="A1194" s="2">
        <v>45577</v>
      </c>
      <c r="B1194" t="e">
        <v>#N/A</v>
      </c>
      <c r="C1194" t="e">
        <v>#N/A</v>
      </c>
      <c r="D1194" t="e">
        <v>#N/A</v>
      </c>
      <c r="E1194" t="e">
        <v>#N/A</v>
      </c>
    </row>
    <row r="1195" spans="1:5" x14ac:dyDescent="0.25">
      <c r="A1195" s="2">
        <v>45578</v>
      </c>
      <c r="B1195" t="e">
        <v>#N/A</v>
      </c>
      <c r="C1195" t="e">
        <v>#N/A</v>
      </c>
      <c r="D1195" t="e">
        <v>#N/A</v>
      </c>
      <c r="E1195" t="e">
        <v>#N/A</v>
      </c>
    </row>
    <row r="1196" spans="1:5" x14ac:dyDescent="0.25">
      <c r="A1196" s="2">
        <v>45579</v>
      </c>
      <c r="B1196">
        <v>65.97</v>
      </c>
      <c r="C1196">
        <v>38.799999999999997</v>
      </c>
      <c r="D1196">
        <v>36.950000000000003</v>
      </c>
      <c r="E1196">
        <v>19.79</v>
      </c>
    </row>
    <row r="1197" spans="1:5" x14ac:dyDescent="0.25">
      <c r="A1197" s="2">
        <v>45580</v>
      </c>
      <c r="B1197">
        <v>65.09</v>
      </c>
      <c r="C1197">
        <v>39.04</v>
      </c>
      <c r="D1197">
        <v>38.04</v>
      </c>
      <c r="E1197">
        <v>19.34</v>
      </c>
    </row>
    <row r="1198" spans="1:5" x14ac:dyDescent="0.25">
      <c r="A1198" s="2">
        <v>45581</v>
      </c>
      <c r="B1198">
        <v>63.03</v>
      </c>
      <c r="C1198">
        <v>38.58</v>
      </c>
      <c r="D1198">
        <v>38.380000000000003</v>
      </c>
      <c r="E1198">
        <v>20.13</v>
      </c>
    </row>
    <row r="1199" spans="1:5" x14ac:dyDescent="0.25">
      <c r="A1199" s="2">
        <v>45582</v>
      </c>
      <c r="B1199">
        <v>62.98</v>
      </c>
      <c r="C1199">
        <v>38.53</v>
      </c>
      <c r="D1199">
        <v>38.020000000000003</v>
      </c>
      <c r="E1199">
        <v>20.64</v>
      </c>
    </row>
    <row r="1200" spans="1:5" x14ac:dyDescent="0.25">
      <c r="A1200" s="2">
        <v>45583</v>
      </c>
      <c r="B1200">
        <v>62.28</v>
      </c>
      <c r="C1200">
        <v>38.880000000000003</v>
      </c>
      <c r="D1200">
        <v>38.54</v>
      </c>
      <c r="E1200">
        <v>20.8</v>
      </c>
    </row>
    <row r="1201" spans="1:5" x14ac:dyDescent="0.25">
      <c r="A1201" s="2">
        <v>45584</v>
      </c>
      <c r="B1201" t="e">
        <v>#N/A</v>
      </c>
      <c r="C1201" t="e">
        <v>#N/A</v>
      </c>
      <c r="D1201" t="e">
        <v>#N/A</v>
      </c>
      <c r="E1201" t="e">
        <v>#N/A</v>
      </c>
    </row>
    <row r="1202" spans="1:5" x14ac:dyDescent="0.25">
      <c r="A1202" s="2">
        <v>45585</v>
      </c>
      <c r="B1202" t="e">
        <v>#N/A</v>
      </c>
      <c r="C1202" t="e">
        <v>#N/A</v>
      </c>
      <c r="D1202" t="e">
        <v>#N/A</v>
      </c>
      <c r="E1202" t="e">
        <v>#N/A</v>
      </c>
    </row>
    <row r="1203" spans="1:5" x14ac:dyDescent="0.25">
      <c r="A1203" s="2">
        <v>45586</v>
      </c>
      <c r="B1203">
        <v>61.76</v>
      </c>
      <c r="C1203">
        <v>39.869999999999997</v>
      </c>
      <c r="D1203">
        <v>38.200000000000003</v>
      </c>
      <c r="E1203">
        <v>20.73</v>
      </c>
    </row>
    <row r="1204" spans="1:5" x14ac:dyDescent="0.25">
      <c r="A1204" s="2">
        <v>45587</v>
      </c>
      <c r="B1204">
        <v>62.25</v>
      </c>
      <c r="C1204">
        <v>40.32</v>
      </c>
      <c r="D1204">
        <v>37.19</v>
      </c>
      <c r="E1204">
        <v>20.440000000000001</v>
      </c>
    </row>
    <row r="1205" spans="1:5" x14ac:dyDescent="0.25">
      <c r="A1205" s="2">
        <v>45588</v>
      </c>
      <c r="B1205">
        <v>64.89</v>
      </c>
      <c r="C1205">
        <v>40.479999999999997</v>
      </c>
      <c r="D1205">
        <v>36.94</v>
      </c>
      <c r="E1205">
        <v>20.49</v>
      </c>
    </row>
    <row r="1206" spans="1:5" x14ac:dyDescent="0.25">
      <c r="A1206" s="2">
        <v>45589</v>
      </c>
      <c r="B1206">
        <v>66.63</v>
      </c>
      <c r="C1206">
        <v>40</v>
      </c>
      <c r="D1206">
        <v>36.36</v>
      </c>
      <c r="E1206">
        <v>20.49</v>
      </c>
    </row>
    <row r="1207" spans="1:5" x14ac:dyDescent="0.25">
      <c r="A1207" s="2">
        <v>45590</v>
      </c>
      <c r="B1207">
        <v>66.97</v>
      </c>
      <c r="C1207">
        <v>39.19</v>
      </c>
      <c r="D1207">
        <v>36.78</v>
      </c>
      <c r="E1207">
        <v>20.52</v>
      </c>
    </row>
    <row r="1208" spans="1:5" x14ac:dyDescent="0.25">
      <c r="A1208" s="2">
        <v>45591</v>
      </c>
      <c r="B1208" t="e">
        <v>#N/A</v>
      </c>
      <c r="C1208" t="e">
        <v>#N/A</v>
      </c>
      <c r="D1208" t="e">
        <v>#N/A</v>
      </c>
      <c r="E1208" t="e">
        <v>#N/A</v>
      </c>
    </row>
    <row r="1209" spans="1:5" x14ac:dyDescent="0.25">
      <c r="A1209" s="2">
        <v>45592</v>
      </c>
      <c r="B1209" t="e">
        <v>#N/A</v>
      </c>
      <c r="C1209" t="e">
        <v>#N/A</v>
      </c>
      <c r="D1209" t="e">
        <v>#N/A</v>
      </c>
      <c r="E1209" t="e">
        <v>#N/A</v>
      </c>
    </row>
    <row r="1210" spans="1:5" x14ac:dyDescent="0.25">
      <c r="A1210" s="2">
        <v>45593</v>
      </c>
      <c r="B1210">
        <v>66.400000000000006</v>
      </c>
      <c r="C1210">
        <v>38.46</v>
      </c>
      <c r="D1210">
        <v>36.69</v>
      </c>
      <c r="E1210">
        <v>20.6</v>
      </c>
    </row>
    <row r="1211" spans="1:5" x14ac:dyDescent="0.25">
      <c r="A1211" s="2">
        <v>45594</v>
      </c>
      <c r="B1211">
        <v>67.28</v>
      </c>
      <c r="C1211">
        <v>39.159999999999997</v>
      </c>
      <c r="D1211">
        <v>36.880000000000003</v>
      </c>
      <c r="E1211">
        <v>20.74</v>
      </c>
    </row>
    <row r="1212" spans="1:5" x14ac:dyDescent="0.25">
      <c r="A1212" s="2">
        <v>45595</v>
      </c>
      <c r="B1212">
        <v>65.47</v>
      </c>
      <c r="C1212">
        <v>37.369999999999997</v>
      </c>
      <c r="D1212">
        <v>37.229999999999997</v>
      </c>
      <c r="E1212">
        <v>20.85</v>
      </c>
    </row>
    <row r="1213" spans="1:5" x14ac:dyDescent="0.25">
      <c r="A1213" s="2">
        <v>45596</v>
      </c>
      <c r="B1213">
        <v>64.58</v>
      </c>
      <c r="C1213">
        <v>37.89</v>
      </c>
      <c r="D1213">
        <v>37.72</v>
      </c>
      <c r="E1213">
        <v>20.92</v>
      </c>
    </row>
    <row r="1214" spans="1:5" x14ac:dyDescent="0.25">
      <c r="A1214" s="2">
        <v>45597</v>
      </c>
      <c r="B1214">
        <v>63.87</v>
      </c>
      <c r="C1214">
        <v>37.89</v>
      </c>
      <c r="D1214">
        <v>37.78</v>
      </c>
      <c r="E1214">
        <v>20.83</v>
      </c>
    </row>
    <row r="1215" spans="1:5" x14ac:dyDescent="0.25">
      <c r="A1215" s="2">
        <v>45598</v>
      </c>
      <c r="B1215" t="e">
        <v>#N/A</v>
      </c>
      <c r="C1215" t="e">
        <v>#N/A</v>
      </c>
      <c r="D1215" t="e">
        <v>#N/A</v>
      </c>
      <c r="E1215" t="e">
        <v>#N/A</v>
      </c>
    </row>
    <row r="1216" spans="1:5" x14ac:dyDescent="0.25">
      <c r="A1216" s="2">
        <v>45599</v>
      </c>
      <c r="B1216" t="e">
        <v>#N/A</v>
      </c>
      <c r="C1216" t="e">
        <v>#N/A</v>
      </c>
      <c r="D1216" t="e">
        <v>#N/A</v>
      </c>
      <c r="E1216" t="e">
        <v>#N/A</v>
      </c>
    </row>
    <row r="1217" spans="1:5" x14ac:dyDescent="0.25">
      <c r="A1217" s="2">
        <v>45600</v>
      </c>
      <c r="B1217">
        <v>65.22</v>
      </c>
      <c r="C1217">
        <v>37.99</v>
      </c>
      <c r="D1217">
        <v>37.29</v>
      </c>
      <c r="E1217">
        <v>20.73</v>
      </c>
    </row>
    <row r="1218" spans="1:5" x14ac:dyDescent="0.25">
      <c r="A1218" s="2">
        <v>45601</v>
      </c>
      <c r="B1218">
        <v>64.3</v>
      </c>
      <c r="C1218">
        <v>38.340000000000003</v>
      </c>
      <c r="D1218">
        <v>37.08</v>
      </c>
      <c r="E1218">
        <v>21.35</v>
      </c>
    </row>
    <row r="1219" spans="1:5" x14ac:dyDescent="0.25">
      <c r="A1219" s="2">
        <v>45602</v>
      </c>
      <c r="B1219">
        <v>63.76</v>
      </c>
      <c r="C1219">
        <v>37.76</v>
      </c>
      <c r="D1219">
        <v>37.869999999999997</v>
      </c>
      <c r="E1219">
        <v>22.82</v>
      </c>
    </row>
    <row r="1220" spans="1:5" x14ac:dyDescent="0.25">
      <c r="A1220" s="2">
        <v>45603</v>
      </c>
      <c r="B1220">
        <v>66.040000000000006</v>
      </c>
      <c r="C1220">
        <v>38</v>
      </c>
      <c r="D1220">
        <v>38.29</v>
      </c>
      <c r="E1220">
        <v>24.02</v>
      </c>
    </row>
    <row r="1221" spans="1:5" x14ac:dyDescent="0.25">
      <c r="A1221" s="2">
        <v>45604</v>
      </c>
      <c r="B1221">
        <v>68.02</v>
      </c>
      <c r="C1221">
        <v>39.04</v>
      </c>
      <c r="D1221">
        <v>38.33</v>
      </c>
      <c r="E1221">
        <v>23.52</v>
      </c>
    </row>
    <row r="1222" spans="1:5" x14ac:dyDescent="0.25">
      <c r="A1222" s="2">
        <v>45605</v>
      </c>
      <c r="B1222" t="e">
        <v>#N/A</v>
      </c>
      <c r="C1222" t="e">
        <v>#N/A</v>
      </c>
      <c r="D1222" t="e">
        <v>#N/A</v>
      </c>
      <c r="E1222" t="e">
        <v>#N/A</v>
      </c>
    </row>
    <row r="1223" spans="1:5" x14ac:dyDescent="0.25">
      <c r="A1223" s="2">
        <v>45606</v>
      </c>
      <c r="B1223" t="e">
        <v>#N/A</v>
      </c>
      <c r="C1223" t="e">
        <v>#N/A</v>
      </c>
      <c r="D1223" t="e">
        <v>#N/A</v>
      </c>
      <c r="E1223" t="e">
        <v>#N/A</v>
      </c>
    </row>
    <row r="1224" spans="1:5" x14ac:dyDescent="0.25">
      <c r="A1224" s="2">
        <v>45607</v>
      </c>
      <c r="B1224">
        <v>67.569999999999993</v>
      </c>
      <c r="C1224">
        <v>38.619999999999997</v>
      </c>
      <c r="D1224">
        <v>38.54</v>
      </c>
      <c r="E1224">
        <v>23.23</v>
      </c>
    </row>
    <row r="1225" spans="1:5" x14ac:dyDescent="0.25">
      <c r="A1225" s="2">
        <v>45608</v>
      </c>
      <c r="B1225">
        <v>67.53</v>
      </c>
      <c r="C1225">
        <v>38.46</v>
      </c>
      <c r="D1225">
        <v>37.119999999999997</v>
      </c>
      <c r="E1225">
        <v>22.72</v>
      </c>
    </row>
    <row r="1226" spans="1:5" x14ac:dyDescent="0.25">
      <c r="A1226" s="2">
        <v>45609</v>
      </c>
      <c r="B1226">
        <v>66.31</v>
      </c>
      <c r="C1226">
        <v>37.57</v>
      </c>
      <c r="D1226">
        <v>36.51</v>
      </c>
      <c r="E1226">
        <v>22.73</v>
      </c>
    </row>
    <row r="1227" spans="1:5" x14ac:dyDescent="0.25">
      <c r="A1227" s="2">
        <v>45610</v>
      </c>
      <c r="B1227">
        <v>68.27</v>
      </c>
      <c r="C1227">
        <v>38.24</v>
      </c>
      <c r="D1227">
        <v>34.369999999999997</v>
      </c>
      <c r="E1227">
        <v>22.79</v>
      </c>
    </row>
    <row r="1228" spans="1:5" x14ac:dyDescent="0.25">
      <c r="A1228" s="2">
        <v>45611</v>
      </c>
      <c r="B1228">
        <v>68.010000000000005</v>
      </c>
      <c r="C1228">
        <v>38.159999999999997</v>
      </c>
      <c r="D1228">
        <v>34.01</v>
      </c>
      <c r="E1228">
        <v>22.59</v>
      </c>
    </row>
    <row r="1229" spans="1:5" x14ac:dyDescent="0.25">
      <c r="A1229" s="2">
        <v>45612</v>
      </c>
      <c r="B1229" t="e">
        <v>#N/A</v>
      </c>
      <c r="C1229" t="e">
        <v>#N/A</v>
      </c>
      <c r="D1229" t="e">
        <v>#N/A</v>
      </c>
      <c r="E1229" t="e">
        <v>#N/A</v>
      </c>
    </row>
    <row r="1230" spans="1:5" x14ac:dyDescent="0.25">
      <c r="A1230" s="2">
        <v>45613</v>
      </c>
      <c r="B1230" t="e">
        <v>#N/A</v>
      </c>
      <c r="C1230" t="e">
        <v>#N/A</v>
      </c>
      <c r="D1230" t="e">
        <v>#N/A</v>
      </c>
      <c r="E1230" t="e">
        <v>#N/A</v>
      </c>
    </row>
    <row r="1231" spans="1:5" x14ac:dyDescent="0.25">
      <c r="A1231" s="2">
        <v>45614</v>
      </c>
      <c r="B1231">
        <v>69.510000000000005</v>
      </c>
      <c r="C1231">
        <v>38.15</v>
      </c>
      <c r="D1231">
        <v>34.04</v>
      </c>
      <c r="E1231">
        <v>22.88</v>
      </c>
    </row>
    <row r="1232" spans="1:5" x14ac:dyDescent="0.25">
      <c r="A1232" s="2">
        <v>45615</v>
      </c>
      <c r="B1232">
        <v>68.13</v>
      </c>
      <c r="C1232">
        <v>37.08</v>
      </c>
      <c r="D1232">
        <v>33.86</v>
      </c>
      <c r="E1232">
        <v>22.93</v>
      </c>
    </row>
    <row r="1233" spans="1:5" x14ac:dyDescent="0.25">
      <c r="A1233" s="2">
        <v>45616</v>
      </c>
      <c r="B1233">
        <v>68.38</v>
      </c>
      <c r="C1233">
        <v>36.93</v>
      </c>
      <c r="D1233">
        <v>33.26</v>
      </c>
      <c r="E1233">
        <v>25.17</v>
      </c>
    </row>
    <row r="1234" spans="1:5" x14ac:dyDescent="0.25">
      <c r="A1234" s="2">
        <v>45617</v>
      </c>
      <c r="B1234">
        <v>69.989999999999995</v>
      </c>
      <c r="C1234">
        <v>37.770000000000003</v>
      </c>
      <c r="D1234">
        <v>33.049999999999997</v>
      </c>
      <c r="E1234">
        <v>25.19</v>
      </c>
    </row>
    <row r="1235" spans="1:5" x14ac:dyDescent="0.25">
      <c r="A1235" s="2">
        <v>45618</v>
      </c>
      <c r="B1235">
        <v>69.27</v>
      </c>
      <c r="C1235">
        <v>37.31</v>
      </c>
      <c r="D1235">
        <v>33.35</v>
      </c>
      <c r="E1235">
        <v>24.47</v>
      </c>
    </row>
    <row r="1236" spans="1:5" x14ac:dyDescent="0.25">
      <c r="A1236" s="2">
        <v>45619</v>
      </c>
      <c r="B1236" t="e">
        <v>#N/A</v>
      </c>
      <c r="C1236" t="e">
        <v>#N/A</v>
      </c>
      <c r="D1236" t="e">
        <v>#N/A</v>
      </c>
      <c r="E1236" t="e">
        <v>#N/A</v>
      </c>
    </row>
    <row r="1237" spans="1:5" x14ac:dyDescent="0.25">
      <c r="A1237" s="2">
        <v>45620</v>
      </c>
      <c r="B1237" t="e">
        <v>#N/A</v>
      </c>
      <c r="C1237" t="e">
        <v>#N/A</v>
      </c>
      <c r="D1237" t="e">
        <v>#N/A</v>
      </c>
      <c r="E1237" t="e">
        <v>#N/A</v>
      </c>
    </row>
    <row r="1238" spans="1:5" x14ac:dyDescent="0.25">
      <c r="A1238" s="2">
        <v>45621</v>
      </c>
      <c r="B1238">
        <v>69.86</v>
      </c>
      <c r="C1238">
        <v>37.479999999999997</v>
      </c>
      <c r="D1238">
        <v>33.43</v>
      </c>
      <c r="E1238">
        <v>24.49</v>
      </c>
    </row>
    <row r="1239" spans="1:5" x14ac:dyDescent="0.25">
      <c r="A1239" s="2">
        <v>45622</v>
      </c>
      <c r="B1239">
        <v>69.23</v>
      </c>
      <c r="C1239">
        <v>37.119999999999997</v>
      </c>
      <c r="D1239">
        <v>33.950000000000003</v>
      </c>
      <c r="E1239">
        <v>24.09</v>
      </c>
    </row>
    <row r="1240" spans="1:5" x14ac:dyDescent="0.25">
      <c r="A1240" s="2">
        <v>45623</v>
      </c>
      <c r="B1240">
        <v>68.47</v>
      </c>
      <c r="C1240">
        <v>36.01</v>
      </c>
      <c r="D1240">
        <v>33.9</v>
      </c>
      <c r="E1240">
        <v>23.01</v>
      </c>
    </row>
    <row r="1241" spans="1:5" x14ac:dyDescent="0.25">
      <c r="A1241" s="2">
        <v>45624</v>
      </c>
      <c r="B1241">
        <v>67.63</v>
      </c>
      <c r="C1241">
        <v>36.590000000000003</v>
      </c>
      <c r="D1241">
        <v>33.9</v>
      </c>
      <c r="E1241">
        <v>23.01</v>
      </c>
    </row>
    <row r="1242" spans="1:5" x14ac:dyDescent="0.25">
      <c r="A1242" s="2">
        <v>45625</v>
      </c>
      <c r="B1242">
        <v>68.400000000000006</v>
      </c>
      <c r="C1242">
        <v>36.56</v>
      </c>
      <c r="D1242">
        <v>34.24</v>
      </c>
      <c r="E1242">
        <v>22.55</v>
      </c>
    </row>
    <row r="1243" spans="1:5" x14ac:dyDescent="0.25">
      <c r="A1243" s="2">
        <v>45626</v>
      </c>
      <c r="B1243" t="e">
        <v>#N/A</v>
      </c>
      <c r="C1243" t="e">
        <v>#N/A</v>
      </c>
      <c r="D1243" t="e">
        <v>#N/A</v>
      </c>
      <c r="E1243" t="e">
        <v>#N/A</v>
      </c>
    </row>
    <row r="1244" spans="1:5" x14ac:dyDescent="0.25">
      <c r="A1244" s="2">
        <v>45627</v>
      </c>
      <c r="B1244" t="e">
        <v>#N/A</v>
      </c>
      <c r="C1244" t="e">
        <v>#N/A</v>
      </c>
      <c r="D1244" t="e">
        <v>#N/A</v>
      </c>
      <c r="E1244" t="e">
        <v>#N/A</v>
      </c>
    </row>
    <row r="1245" spans="1:5" x14ac:dyDescent="0.25">
      <c r="A1245" s="2">
        <v>45628</v>
      </c>
      <c r="B1245">
        <v>68.83</v>
      </c>
      <c r="C1245">
        <v>36.83</v>
      </c>
      <c r="D1245">
        <v>34.119999999999997</v>
      </c>
      <c r="E1245">
        <v>22.4</v>
      </c>
    </row>
    <row r="1246" spans="1:5" x14ac:dyDescent="0.25">
      <c r="A1246" s="2">
        <v>45629</v>
      </c>
      <c r="B1246">
        <v>68.489999999999995</v>
      </c>
      <c r="C1246">
        <v>36.659999999999997</v>
      </c>
      <c r="D1246">
        <v>33.78</v>
      </c>
      <c r="E1246">
        <v>22.41</v>
      </c>
    </row>
    <row r="1247" spans="1:5" x14ac:dyDescent="0.25">
      <c r="A1247" s="2">
        <v>45630</v>
      </c>
      <c r="B1247">
        <v>67.86</v>
      </c>
      <c r="C1247">
        <v>36.31</v>
      </c>
      <c r="D1247">
        <v>32.659999999999997</v>
      </c>
      <c r="E1247">
        <v>22.06</v>
      </c>
    </row>
    <row r="1248" spans="1:5" x14ac:dyDescent="0.25">
      <c r="A1248" s="2">
        <v>45631</v>
      </c>
      <c r="B1248">
        <v>67.34</v>
      </c>
      <c r="C1248">
        <v>36.17</v>
      </c>
      <c r="D1248">
        <v>31.87</v>
      </c>
      <c r="E1248">
        <v>22.16</v>
      </c>
    </row>
    <row r="1249" spans="1:5" x14ac:dyDescent="0.25">
      <c r="A1249" s="2">
        <v>45632</v>
      </c>
      <c r="B1249">
        <v>68.31</v>
      </c>
      <c r="C1249">
        <v>35.35</v>
      </c>
      <c r="D1249">
        <v>32.94</v>
      </c>
      <c r="E1249">
        <v>21.13</v>
      </c>
    </row>
    <row r="1250" spans="1:5" x14ac:dyDescent="0.25">
      <c r="A1250" s="2">
        <v>45633</v>
      </c>
      <c r="B1250" t="e">
        <v>#N/A</v>
      </c>
      <c r="C1250" t="e">
        <v>#N/A</v>
      </c>
      <c r="D1250" t="e">
        <v>#N/A</v>
      </c>
      <c r="E1250" t="e">
        <v>#N/A</v>
      </c>
    </row>
    <row r="1251" spans="1:5" x14ac:dyDescent="0.25">
      <c r="A1251" s="2">
        <v>45634</v>
      </c>
      <c r="B1251" t="e">
        <v>#N/A</v>
      </c>
      <c r="C1251" t="e">
        <v>#N/A</v>
      </c>
      <c r="D1251" t="e">
        <v>#N/A</v>
      </c>
      <c r="E1251" t="e">
        <v>#N/A</v>
      </c>
    </row>
    <row r="1252" spans="1:5" x14ac:dyDescent="0.25">
      <c r="A1252" s="2">
        <v>45635</v>
      </c>
      <c r="B1252">
        <v>66.37</v>
      </c>
      <c r="C1252">
        <v>34.729999999999997</v>
      </c>
      <c r="D1252">
        <v>33.01</v>
      </c>
      <c r="E1252">
        <v>21.38</v>
      </c>
    </row>
    <row r="1253" spans="1:5" x14ac:dyDescent="0.25">
      <c r="A1253" s="2">
        <v>45636</v>
      </c>
      <c r="B1253">
        <v>68.180000000000007</v>
      </c>
      <c r="C1253">
        <v>34.53</v>
      </c>
      <c r="D1253">
        <v>33.29</v>
      </c>
      <c r="E1253">
        <v>21.88</v>
      </c>
    </row>
    <row r="1254" spans="1:5" x14ac:dyDescent="0.25">
      <c r="A1254" s="2">
        <v>45637</v>
      </c>
      <c r="B1254">
        <v>68.63</v>
      </c>
      <c r="C1254">
        <v>34.99</v>
      </c>
      <c r="D1254">
        <v>33.17</v>
      </c>
      <c r="E1254">
        <v>22.35</v>
      </c>
    </row>
    <row r="1255" spans="1:5" x14ac:dyDescent="0.25">
      <c r="A1255" s="2">
        <v>45638</v>
      </c>
      <c r="B1255">
        <v>66.099999999999994</v>
      </c>
      <c r="C1255">
        <v>34.44</v>
      </c>
      <c r="D1255">
        <v>33.950000000000003</v>
      </c>
      <c r="E1255">
        <v>22.18</v>
      </c>
    </row>
    <row r="1256" spans="1:5" x14ac:dyDescent="0.25">
      <c r="A1256" s="2">
        <v>45639</v>
      </c>
      <c r="B1256">
        <v>64.430000000000007</v>
      </c>
      <c r="C1256">
        <v>33.56</v>
      </c>
      <c r="D1256">
        <v>33.93</v>
      </c>
      <c r="E1256">
        <v>22.83</v>
      </c>
    </row>
    <row r="1257" spans="1:5" x14ac:dyDescent="0.25">
      <c r="A1257" s="2">
        <v>45640</v>
      </c>
      <c r="B1257" t="e">
        <v>#N/A</v>
      </c>
      <c r="C1257" t="e">
        <v>#N/A</v>
      </c>
      <c r="D1257" t="e">
        <v>#N/A</v>
      </c>
      <c r="E1257" t="e">
        <v>#N/A</v>
      </c>
    </row>
    <row r="1258" spans="1:5" x14ac:dyDescent="0.25">
      <c r="A1258" s="2">
        <v>45641</v>
      </c>
      <c r="B1258" t="e">
        <v>#N/A</v>
      </c>
      <c r="C1258" t="e">
        <v>#N/A</v>
      </c>
      <c r="D1258" t="e">
        <v>#N/A</v>
      </c>
      <c r="E1258" t="e">
        <v>#N/A</v>
      </c>
    </row>
    <row r="1259" spans="1:5" x14ac:dyDescent="0.25">
      <c r="A1259" s="2">
        <v>45642</v>
      </c>
      <c r="B1259">
        <v>63.32</v>
      </c>
      <c r="C1259">
        <v>33.44</v>
      </c>
      <c r="D1259">
        <v>34.01</v>
      </c>
      <c r="E1259">
        <v>23.51</v>
      </c>
    </row>
    <row r="1260" spans="1:5" x14ac:dyDescent="0.25">
      <c r="A1260" s="2">
        <v>45643</v>
      </c>
      <c r="B1260">
        <v>62.96</v>
      </c>
      <c r="C1260">
        <v>32.299999999999997</v>
      </c>
      <c r="D1260">
        <v>34.67</v>
      </c>
      <c r="E1260">
        <v>23.26</v>
      </c>
    </row>
    <row r="1261" spans="1:5" x14ac:dyDescent="0.25">
      <c r="A1261" s="2">
        <v>45644</v>
      </c>
      <c r="B1261">
        <v>63.6</v>
      </c>
      <c r="C1261">
        <v>32.409999999999997</v>
      </c>
      <c r="D1261">
        <v>33.9</v>
      </c>
      <c r="E1261">
        <v>23.16</v>
      </c>
    </row>
    <row r="1262" spans="1:5" x14ac:dyDescent="0.25">
      <c r="A1262" s="2">
        <v>45645</v>
      </c>
      <c r="B1262">
        <v>66.36</v>
      </c>
      <c r="C1262">
        <v>33.15</v>
      </c>
      <c r="D1262">
        <v>33.86</v>
      </c>
      <c r="E1262">
        <v>23.21</v>
      </c>
    </row>
    <row r="1263" spans="1:5" x14ac:dyDescent="0.25">
      <c r="A1263" s="2">
        <v>45646</v>
      </c>
      <c r="B1263">
        <v>66.849999999999994</v>
      </c>
      <c r="C1263">
        <v>32.99</v>
      </c>
      <c r="D1263">
        <v>33.869999999999997</v>
      </c>
      <c r="E1263">
        <v>23.27</v>
      </c>
    </row>
    <row r="1264" spans="1:5" x14ac:dyDescent="0.25">
      <c r="A1264" s="2">
        <v>45647</v>
      </c>
      <c r="B1264" t="e">
        <v>#N/A</v>
      </c>
      <c r="C1264" t="e">
        <v>#N/A</v>
      </c>
      <c r="D1264" t="e">
        <v>#N/A</v>
      </c>
      <c r="E1264" t="e">
        <v>#N/A</v>
      </c>
    </row>
    <row r="1265" spans="1:5" x14ac:dyDescent="0.25">
      <c r="A1265" s="2">
        <v>45648</v>
      </c>
      <c r="B1265" t="e">
        <v>#N/A</v>
      </c>
      <c r="C1265" t="e">
        <v>#N/A</v>
      </c>
      <c r="D1265" t="e">
        <v>#N/A</v>
      </c>
      <c r="E1265" t="e">
        <v>#N/A</v>
      </c>
    </row>
    <row r="1266" spans="1:5" x14ac:dyDescent="0.25">
      <c r="A1266" s="2">
        <v>45649</v>
      </c>
      <c r="B1266">
        <v>68.290000000000006</v>
      </c>
      <c r="C1266">
        <v>33.19</v>
      </c>
      <c r="D1266">
        <v>33.92</v>
      </c>
      <c r="E1266">
        <v>23.46</v>
      </c>
    </row>
    <row r="1267" spans="1:5" x14ac:dyDescent="0.25">
      <c r="A1267" s="2">
        <v>45650</v>
      </c>
      <c r="B1267">
        <v>68.08</v>
      </c>
      <c r="C1267">
        <v>32.92</v>
      </c>
      <c r="D1267">
        <v>33.94</v>
      </c>
      <c r="E1267">
        <v>23.58</v>
      </c>
    </row>
    <row r="1268" spans="1:5" x14ac:dyDescent="0.25">
      <c r="A1268" s="2">
        <v>45651</v>
      </c>
      <c r="B1268" t="e">
        <v>#N/A</v>
      </c>
      <c r="C1268" t="e">
        <v>#N/A</v>
      </c>
      <c r="D1268" t="e">
        <v>#N/A</v>
      </c>
      <c r="E1268" t="e">
        <v>#N/A</v>
      </c>
    </row>
    <row r="1269" spans="1:5" x14ac:dyDescent="0.25">
      <c r="A1269" s="2">
        <v>45652</v>
      </c>
      <c r="B1269">
        <v>68.08</v>
      </c>
      <c r="C1269" t="e">
        <v>#N/A</v>
      </c>
      <c r="D1269" t="e">
        <v>#N/A</v>
      </c>
      <c r="E1269" t="e">
        <v>#N/A</v>
      </c>
    </row>
    <row r="1270" spans="1:5" x14ac:dyDescent="0.25">
      <c r="A1270" s="2">
        <v>45653</v>
      </c>
      <c r="B1270">
        <v>70.150000000000006</v>
      </c>
      <c r="C1270">
        <v>33.74</v>
      </c>
      <c r="D1270" t="e">
        <v>#N/A</v>
      </c>
      <c r="E1270" t="e">
        <v>#N/A</v>
      </c>
    </row>
    <row r="1271" spans="1:5" x14ac:dyDescent="0.25">
      <c r="A1271" s="2">
        <v>45654</v>
      </c>
      <c r="B1271" t="e">
        <v>#N/A</v>
      </c>
      <c r="C1271" t="e">
        <v>#N/A</v>
      </c>
      <c r="D1271" t="e">
        <v>#N/A</v>
      </c>
      <c r="E1271" t="e">
        <v>#N/A</v>
      </c>
    </row>
    <row r="1272" spans="1:5" x14ac:dyDescent="0.25">
      <c r="A1272" s="2">
        <v>45655</v>
      </c>
      <c r="B1272" t="e">
        <v>#N/A</v>
      </c>
      <c r="C1272" t="e">
        <v>#N/A</v>
      </c>
      <c r="D1272" t="e">
        <v>#N/A</v>
      </c>
      <c r="E1272" t="e">
        <v>#N/A</v>
      </c>
    </row>
    <row r="1273" spans="1:5" x14ac:dyDescent="0.25">
      <c r="A1273" s="2">
        <v>45656</v>
      </c>
      <c r="B1273">
        <v>70.58</v>
      </c>
      <c r="C1273">
        <v>34.17</v>
      </c>
      <c r="D1273" t="e">
        <v>#N/A</v>
      </c>
      <c r="E1273">
        <v>23.93</v>
      </c>
    </row>
    <row r="1274" spans="1:5" x14ac:dyDescent="0.25">
      <c r="A1274" s="2">
        <v>45657</v>
      </c>
      <c r="B1274">
        <v>71.569999999999993</v>
      </c>
      <c r="C1274">
        <v>34.68</v>
      </c>
      <c r="D1274" t="e">
        <v>#N/A</v>
      </c>
      <c r="E1274">
        <v>24.09</v>
      </c>
    </row>
    <row r="1275" spans="1:5" x14ac:dyDescent="0.25">
      <c r="A1275" s="2">
        <v>45658</v>
      </c>
      <c r="B1275" t="e">
        <v>#N/A</v>
      </c>
      <c r="C1275" t="e">
        <v>#N/A</v>
      </c>
      <c r="D1275" t="e">
        <v>#N/A</v>
      </c>
      <c r="E1275" t="e">
        <v>#N/A</v>
      </c>
    </row>
    <row r="1276" spans="1:5" x14ac:dyDescent="0.25">
      <c r="A1276" s="2">
        <v>45659</v>
      </c>
      <c r="B1276">
        <v>73.739999999999995</v>
      </c>
      <c r="C1276">
        <v>35.06</v>
      </c>
      <c r="D1276" t="e">
        <v>#N/A</v>
      </c>
      <c r="E1276">
        <v>23.07</v>
      </c>
    </row>
    <row r="1277" spans="1:5" x14ac:dyDescent="0.25">
      <c r="A1277" s="2">
        <v>45660</v>
      </c>
      <c r="B1277">
        <v>74.45</v>
      </c>
      <c r="C1277">
        <v>35.29</v>
      </c>
      <c r="D1277" t="e">
        <v>#N/A</v>
      </c>
      <c r="E1277">
        <v>22.85</v>
      </c>
    </row>
    <row r="1278" spans="1:5" x14ac:dyDescent="0.25">
      <c r="A1278" s="2">
        <v>45661</v>
      </c>
      <c r="B1278" t="e">
        <v>#N/A</v>
      </c>
      <c r="C1278" t="e">
        <v>#N/A</v>
      </c>
      <c r="D1278" t="e">
        <v>#N/A</v>
      </c>
      <c r="E1278" t="e">
        <v>#N/A</v>
      </c>
    </row>
    <row r="1279" spans="1:5" x14ac:dyDescent="0.25">
      <c r="A1279" s="2">
        <v>45662</v>
      </c>
      <c r="B1279" t="e">
        <v>#N/A</v>
      </c>
      <c r="C1279" t="e">
        <v>#N/A</v>
      </c>
      <c r="D1279" t="e">
        <v>#N/A</v>
      </c>
      <c r="E1279" t="e">
        <v>#N/A</v>
      </c>
    </row>
    <row r="1280" spans="1:5" x14ac:dyDescent="0.25">
      <c r="A1280" s="2">
        <v>45663</v>
      </c>
      <c r="B1280">
        <v>72.87</v>
      </c>
      <c r="C1280">
        <v>34.29</v>
      </c>
      <c r="D1280" t="e">
        <v>#N/A</v>
      </c>
      <c r="E1280">
        <v>22.96</v>
      </c>
    </row>
    <row r="1281" spans="1:5" x14ac:dyDescent="0.25">
      <c r="A1281" s="2">
        <v>45664</v>
      </c>
      <c r="B1281">
        <v>72.56</v>
      </c>
      <c r="C1281">
        <v>33.4</v>
      </c>
      <c r="D1281" t="e">
        <v>#N/A</v>
      </c>
      <c r="E1281">
        <v>21.66</v>
      </c>
    </row>
    <row r="1282" spans="1:5" x14ac:dyDescent="0.25">
      <c r="A1282" s="2">
        <v>45665</v>
      </c>
      <c r="B1282">
        <v>70.7</v>
      </c>
      <c r="C1282">
        <v>33.32</v>
      </c>
      <c r="D1282" t="e">
        <v>#N/A</v>
      </c>
      <c r="E1282">
        <v>21.69</v>
      </c>
    </row>
    <row r="1283" spans="1:5" x14ac:dyDescent="0.25">
      <c r="A1283" s="2">
        <v>45666</v>
      </c>
      <c r="B1283">
        <v>71.98</v>
      </c>
      <c r="C1283">
        <v>32.92</v>
      </c>
      <c r="D1283" t="e">
        <v>#N/A</v>
      </c>
      <c r="E1283">
        <v>21.38</v>
      </c>
    </row>
    <row r="1284" spans="1:5" x14ac:dyDescent="0.25">
      <c r="A1284" s="2">
        <v>45667</v>
      </c>
      <c r="B1284">
        <v>73.34</v>
      </c>
      <c r="C1284">
        <v>33.61</v>
      </c>
      <c r="D1284" t="e">
        <v>#N/A</v>
      </c>
      <c r="E1284">
        <v>20.88</v>
      </c>
    </row>
    <row r="1285" spans="1:5" x14ac:dyDescent="0.25">
      <c r="A1285" s="2">
        <v>45668</v>
      </c>
      <c r="B1285" t="e">
        <v>#N/A</v>
      </c>
      <c r="C1285" t="e">
        <v>#N/A</v>
      </c>
      <c r="D1285" t="e">
        <v>#N/A</v>
      </c>
      <c r="E1285" t="e">
        <v>#N/A</v>
      </c>
    </row>
    <row r="1286" spans="1:5" x14ac:dyDescent="0.25">
      <c r="A1286" s="2">
        <v>45669</v>
      </c>
      <c r="B1286" t="e">
        <v>#N/A</v>
      </c>
      <c r="C1286" t="e">
        <v>#N/A</v>
      </c>
      <c r="D1286" t="e">
        <v>#N/A</v>
      </c>
      <c r="E1286" t="e">
        <v>#N/A</v>
      </c>
    </row>
    <row r="1287" spans="1:5" x14ac:dyDescent="0.25">
      <c r="A1287" s="2">
        <v>45670</v>
      </c>
      <c r="B1287">
        <v>75.34</v>
      </c>
      <c r="C1287">
        <v>33.85</v>
      </c>
      <c r="D1287" t="e">
        <v>#N/A</v>
      </c>
      <c r="E1287">
        <v>21.17</v>
      </c>
    </row>
    <row r="1288" spans="1:5" x14ac:dyDescent="0.25">
      <c r="A1288" s="2">
        <v>45671</v>
      </c>
      <c r="B1288">
        <v>75.36</v>
      </c>
      <c r="C1288">
        <v>33.08</v>
      </c>
      <c r="D1288" t="e">
        <v>#N/A</v>
      </c>
      <c r="E1288">
        <v>21.3</v>
      </c>
    </row>
    <row r="1289" spans="1:5" x14ac:dyDescent="0.25">
      <c r="A1289" s="2">
        <v>45672</v>
      </c>
      <c r="B1289">
        <v>76.34</v>
      </c>
      <c r="C1289">
        <v>32.17</v>
      </c>
      <c r="D1289" t="e">
        <v>#N/A</v>
      </c>
      <c r="E1289">
        <v>21.43</v>
      </c>
    </row>
    <row r="1290" spans="1:5" x14ac:dyDescent="0.25">
      <c r="A1290" s="2">
        <v>45673</v>
      </c>
      <c r="B1290">
        <v>76.689989999999995</v>
      </c>
      <c r="C1290">
        <v>31.38</v>
      </c>
      <c r="D1290" t="e">
        <v>#N/A</v>
      </c>
      <c r="E1290">
        <v>21.87</v>
      </c>
    </row>
    <row r="1291" spans="1:5" x14ac:dyDescent="0.25">
      <c r="A1291" s="2">
        <v>45674</v>
      </c>
      <c r="B1291">
        <v>77.599999999999994</v>
      </c>
      <c r="C1291">
        <v>30.43</v>
      </c>
      <c r="D1291" t="e">
        <v>#N/A</v>
      </c>
      <c r="E1291">
        <v>21.99</v>
      </c>
    </row>
    <row r="1292" spans="1:5" x14ac:dyDescent="0.25">
      <c r="A1292" s="2">
        <v>45675</v>
      </c>
      <c r="B1292" t="e">
        <v>#N/A</v>
      </c>
      <c r="C1292" t="e">
        <v>#N/A</v>
      </c>
      <c r="D1292" t="e">
        <v>#N/A</v>
      </c>
      <c r="E1292" t="e">
        <v>#N/A</v>
      </c>
    </row>
    <row r="1293" spans="1:5" x14ac:dyDescent="0.25">
      <c r="A1293" s="2">
        <v>45676</v>
      </c>
      <c r="B1293" t="e">
        <v>#N/A</v>
      </c>
      <c r="C1293" t="e">
        <v>#N/A</v>
      </c>
      <c r="D1293" t="e">
        <v>#N/A</v>
      </c>
      <c r="E1293" t="e">
        <v>#N/A</v>
      </c>
    </row>
    <row r="1294" spans="1:5" x14ac:dyDescent="0.25">
      <c r="A1294" s="2">
        <v>45677</v>
      </c>
      <c r="B1294">
        <v>78.319999999999993</v>
      </c>
      <c r="C1294">
        <v>31.86</v>
      </c>
      <c r="D1294" t="e">
        <v>#N/A</v>
      </c>
      <c r="E1294">
        <v>21.99</v>
      </c>
    </row>
    <row r="1295" spans="1:5" x14ac:dyDescent="0.25">
      <c r="A1295" s="2">
        <v>45678</v>
      </c>
      <c r="B1295">
        <v>78.599999999999994</v>
      </c>
      <c r="C1295">
        <v>31.79</v>
      </c>
      <c r="D1295" t="e">
        <v>#N/A</v>
      </c>
      <c r="E1295">
        <v>21.72</v>
      </c>
    </row>
    <row r="1296" spans="1:5" x14ac:dyDescent="0.25">
      <c r="A1296" s="2">
        <v>45679</v>
      </c>
      <c r="B1296">
        <v>77.290000000000006</v>
      </c>
      <c r="C1296">
        <v>31.51</v>
      </c>
      <c r="D1296" t="e">
        <v>#N/A</v>
      </c>
      <c r="E1296">
        <v>21.53</v>
      </c>
    </row>
    <row r="1297" spans="1:5" x14ac:dyDescent="0.25">
      <c r="A1297" s="2">
        <v>45680</v>
      </c>
      <c r="B1297">
        <v>79.06</v>
      </c>
      <c r="C1297">
        <v>32.47</v>
      </c>
      <c r="D1297" t="e">
        <v>#N/A</v>
      </c>
      <c r="E1297">
        <v>21.71</v>
      </c>
    </row>
    <row r="1298" spans="1:5" x14ac:dyDescent="0.25">
      <c r="A1298" s="2">
        <v>45681</v>
      </c>
      <c r="B1298">
        <v>79.95</v>
      </c>
      <c r="C1298">
        <v>33.869999999999997</v>
      </c>
      <c r="D1298" t="e">
        <v>#N/A</v>
      </c>
      <c r="E1298">
        <v>21.75</v>
      </c>
    </row>
    <row r="1299" spans="1:5" x14ac:dyDescent="0.25">
      <c r="A1299" s="2">
        <v>45682</v>
      </c>
      <c r="B1299" t="e">
        <v>#N/A</v>
      </c>
      <c r="C1299" t="e">
        <v>#N/A</v>
      </c>
      <c r="D1299" t="e">
        <v>#N/A</v>
      </c>
      <c r="E1299" t="e">
        <v>#N/A</v>
      </c>
    </row>
    <row r="1300" spans="1:5" x14ac:dyDescent="0.25">
      <c r="A1300" s="2">
        <v>45683</v>
      </c>
      <c r="B1300" t="e">
        <v>#N/A</v>
      </c>
      <c r="C1300" t="e">
        <v>#N/A</v>
      </c>
      <c r="D1300" t="e">
        <v>#N/A</v>
      </c>
      <c r="E1300" t="e">
        <v>#N/A</v>
      </c>
    </row>
    <row r="1301" spans="1:5" x14ac:dyDescent="0.25">
      <c r="A1301" s="2">
        <v>45684</v>
      </c>
      <c r="B1301">
        <v>77.650000000000006</v>
      </c>
      <c r="C1301">
        <v>34.1</v>
      </c>
      <c r="D1301" t="e">
        <v>#N/A</v>
      </c>
      <c r="E1301">
        <v>21.42</v>
      </c>
    </row>
    <row r="1302" spans="1:5" x14ac:dyDescent="0.25">
      <c r="A1302" s="2">
        <v>45685</v>
      </c>
      <c r="B1302">
        <v>78.55</v>
      </c>
      <c r="C1302">
        <v>38.56</v>
      </c>
      <c r="D1302" t="e">
        <v>#N/A</v>
      </c>
      <c r="E1302">
        <v>21.02</v>
      </c>
    </row>
    <row r="1303" spans="1:5" x14ac:dyDescent="0.25">
      <c r="A1303" s="2">
        <v>45686</v>
      </c>
      <c r="B1303">
        <v>81.180000000000007</v>
      </c>
      <c r="C1303">
        <v>40.659999999999997</v>
      </c>
      <c r="D1303" t="e">
        <v>#N/A</v>
      </c>
      <c r="E1303">
        <v>20.98</v>
      </c>
    </row>
    <row r="1304" spans="1:5" x14ac:dyDescent="0.25">
      <c r="A1304" s="2">
        <v>45687</v>
      </c>
      <c r="B1304">
        <v>80.91</v>
      </c>
      <c r="C1304">
        <v>42.67</v>
      </c>
      <c r="D1304" t="e">
        <v>#N/A</v>
      </c>
      <c r="E1304">
        <v>21.19</v>
      </c>
    </row>
    <row r="1305" spans="1:5" x14ac:dyDescent="0.25">
      <c r="A1305" s="2">
        <v>45688</v>
      </c>
      <c r="B1305">
        <v>82.189989999999995</v>
      </c>
      <c r="C1305">
        <v>44.32</v>
      </c>
      <c r="D1305" t="e">
        <v>#N/A</v>
      </c>
      <c r="E1305">
        <v>21.27</v>
      </c>
    </row>
    <row r="1306" spans="1:5" x14ac:dyDescent="0.25">
      <c r="A1306" s="2">
        <v>45689</v>
      </c>
      <c r="B1306" t="e">
        <v>#N/A</v>
      </c>
      <c r="C1306" t="e">
        <v>#N/A</v>
      </c>
      <c r="D1306" t="e">
        <v>#N/A</v>
      </c>
      <c r="E1306" t="e">
        <v>#N/A</v>
      </c>
    </row>
    <row r="1307" spans="1:5" x14ac:dyDescent="0.25">
      <c r="A1307" s="2">
        <v>45690</v>
      </c>
      <c r="B1307" t="e">
        <v>#N/A</v>
      </c>
      <c r="C1307" t="e">
        <v>#N/A</v>
      </c>
      <c r="D1307" t="e">
        <v>#N/A</v>
      </c>
      <c r="E1307" t="e">
        <v>#N/A</v>
      </c>
    </row>
    <row r="1308" spans="1:5" x14ac:dyDescent="0.25">
      <c r="A1308" s="2">
        <v>45691</v>
      </c>
      <c r="B1308">
        <v>79.3</v>
      </c>
      <c r="C1308">
        <v>43.54</v>
      </c>
      <c r="D1308" t="e">
        <v>#N/A</v>
      </c>
      <c r="E1308">
        <v>21.48</v>
      </c>
    </row>
    <row r="1309" spans="1:5" x14ac:dyDescent="0.25">
      <c r="A1309" s="2">
        <v>45692</v>
      </c>
      <c r="B1309">
        <v>79.23</v>
      </c>
      <c r="C1309">
        <v>42.58</v>
      </c>
      <c r="D1309" t="e">
        <v>#N/A</v>
      </c>
      <c r="E1309">
        <v>21.41</v>
      </c>
    </row>
    <row r="1310" spans="1:5" x14ac:dyDescent="0.25">
      <c r="A1310" s="2">
        <v>45693</v>
      </c>
      <c r="B1310">
        <v>79.489999999999995</v>
      </c>
      <c r="C1310">
        <v>44.18</v>
      </c>
      <c r="D1310" t="e">
        <v>#N/A</v>
      </c>
      <c r="E1310">
        <v>21.02</v>
      </c>
    </row>
    <row r="1311" spans="1:5" x14ac:dyDescent="0.25">
      <c r="A1311" s="2">
        <v>45694</v>
      </c>
      <c r="B1311">
        <v>80.3</v>
      </c>
      <c r="C1311">
        <v>44.27</v>
      </c>
      <c r="D1311" t="e">
        <v>#N/A</v>
      </c>
      <c r="E1311">
        <v>21.26</v>
      </c>
    </row>
    <row r="1312" spans="1:5" x14ac:dyDescent="0.25">
      <c r="A1312" s="2">
        <v>45695</v>
      </c>
      <c r="B1312">
        <v>80.650000000000006</v>
      </c>
      <c r="C1312">
        <v>45.39</v>
      </c>
      <c r="D1312" t="e">
        <v>#N/A</v>
      </c>
      <c r="E1312">
        <v>21.1</v>
      </c>
    </row>
    <row r="1313" spans="1:5" x14ac:dyDescent="0.25">
      <c r="A1313" s="2">
        <v>45696</v>
      </c>
      <c r="B1313" t="e">
        <v>#N/A</v>
      </c>
      <c r="C1313" t="e">
        <v>#N/A</v>
      </c>
      <c r="D1313" t="e">
        <v>#N/A</v>
      </c>
      <c r="E1313" t="e">
        <v>#N/A</v>
      </c>
    </row>
    <row r="1314" spans="1:5" x14ac:dyDescent="0.25">
      <c r="A1314" s="2">
        <v>45697</v>
      </c>
      <c r="B1314" t="e">
        <v>#N/A</v>
      </c>
      <c r="C1314" t="e">
        <v>#N/A</v>
      </c>
      <c r="D1314" t="e">
        <v>#N/A</v>
      </c>
      <c r="E1314" t="e">
        <v>#N/A</v>
      </c>
    </row>
    <row r="1315" spans="1:5" x14ac:dyDescent="0.25">
      <c r="A1315" s="2">
        <v>45698</v>
      </c>
      <c r="B1315">
        <v>81.290000000000006</v>
      </c>
      <c r="C1315">
        <v>46.78</v>
      </c>
      <c r="D1315" t="e">
        <v>#N/A</v>
      </c>
      <c r="E1315">
        <v>20.66</v>
      </c>
    </row>
    <row r="1316" spans="1:5" x14ac:dyDescent="0.25">
      <c r="A1316" s="2">
        <v>45699</v>
      </c>
      <c r="B1316">
        <v>80.92</v>
      </c>
      <c r="C1316">
        <v>46.03</v>
      </c>
      <c r="D1316" t="e">
        <v>#N/A</v>
      </c>
      <c r="E1316">
        <v>21.02</v>
      </c>
    </row>
    <row r="1317" spans="1:5" x14ac:dyDescent="0.25">
      <c r="A1317" s="2">
        <v>45700</v>
      </c>
      <c r="B1317">
        <v>78.64</v>
      </c>
      <c r="C1317">
        <v>44.71</v>
      </c>
      <c r="D1317" t="e">
        <v>#N/A</v>
      </c>
      <c r="E1317">
        <v>21.24</v>
      </c>
    </row>
    <row r="1318" spans="1:5" x14ac:dyDescent="0.25">
      <c r="A1318" s="2">
        <v>45701</v>
      </c>
      <c r="B1318">
        <v>76.439989999999995</v>
      </c>
      <c r="C1318">
        <v>44.53</v>
      </c>
      <c r="D1318" t="e">
        <v>#N/A</v>
      </c>
      <c r="E1318">
        <v>21.68</v>
      </c>
    </row>
    <row r="1319" spans="1:5" x14ac:dyDescent="0.25">
      <c r="A1319" s="2">
        <v>45702</v>
      </c>
      <c r="B1319">
        <v>78.12</v>
      </c>
      <c r="C1319">
        <v>45.06</v>
      </c>
      <c r="D1319" t="e">
        <v>#N/A</v>
      </c>
      <c r="E1319">
        <v>21.54</v>
      </c>
    </row>
    <row r="1320" spans="1:5" x14ac:dyDescent="0.25">
      <c r="A1320" s="2">
        <v>45703</v>
      </c>
      <c r="B1320" t="e">
        <v>#N/A</v>
      </c>
      <c r="C1320" t="e">
        <v>#N/A</v>
      </c>
      <c r="D1320" t="e">
        <v>#N/A</v>
      </c>
      <c r="E1320" t="e">
        <v>#N/A</v>
      </c>
    </row>
    <row r="1321" spans="1:5" x14ac:dyDescent="0.25">
      <c r="A1321" s="2">
        <v>45704</v>
      </c>
      <c r="B1321" t="e">
        <v>#N/A</v>
      </c>
      <c r="C1321" t="e">
        <v>#N/A</v>
      </c>
      <c r="D1321" t="e">
        <v>#N/A</v>
      </c>
      <c r="E1321" t="e">
        <v>#N/A</v>
      </c>
    </row>
    <row r="1322" spans="1:5" x14ac:dyDescent="0.25">
      <c r="A1322" s="2">
        <v>45705</v>
      </c>
      <c r="B1322">
        <v>75.61</v>
      </c>
      <c r="C1322">
        <v>43.67</v>
      </c>
      <c r="D1322">
        <v>29.7</v>
      </c>
      <c r="E1322">
        <v>21.54</v>
      </c>
    </row>
    <row r="1323" spans="1:5" x14ac:dyDescent="0.25">
      <c r="A1323" s="2">
        <v>45706</v>
      </c>
      <c r="B1323">
        <v>74.16</v>
      </c>
      <c r="C1323">
        <v>42.8</v>
      </c>
      <c r="D1323">
        <v>29.19</v>
      </c>
      <c r="E1323">
        <v>21.27</v>
      </c>
    </row>
    <row r="1324" spans="1:5" x14ac:dyDescent="0.25">
      <c r="A1324" s="2">
        <v>45707</v>
      </c>
      <c r="B1324">
        <v>72.47</v>
      </c>
      <c r="C1324">
        <v>41.45</v>
      </c>
      <c r="D1324">
        <v>28.61</v>
      </c>
      <c r="E1324">
        <v>21.39</v>
      </c>
    </row>
    <row r="1325" spans="1:5" x14ac:dyDescent="0.25">
      <c r="A1325" s="2">
        <v>45708</v>
      </c>
      <c r="B1325">
        <v>71.13</v>
      </c>
      <c r="C1325">
        <v>38.799999999999997</v>
      </c>
      <c r="D1325">
        <v>29.26</v>
      </c>
      <c r="E1325">
        <v>21.07</v>
      </c>
    </row>
    <row r="1326" spans="1:5" x14ac:dyDescent="0.25">
      <c r="A1326" s="2">
        <v>45709</v>
      </c>
      <c r="B1326">
        <v>72.37</v>
      </c>
      <c r="C1326">
        <v>39.26</v>
      </c>
      <c r="D1326">
        <v>29.76</v>
      </c>
      <c r="E1326">
        <v>21.28</v>
      </c>
    </row>
    <row r="1327" spans="1:5" x14ac:dyDescent="0.25">
      <c r="A1327" s="2">
        <v>45710</v>
      </c>
      <c r="B1327" t="e">
        <v>#N/A</v>
      </c>
      <c r="C1327" t="e">
        <v>#N/A</v>
      </c>
      <c r="D1327" t="e">
        <v>#N/A</v>
      </c>
      <c r="E1327" t="e">
        <v>#N/A</v>
      </c>
    </row>
    <row r="1328" spans="1:5" x14ac:dyDescent="0.25">
      <c r="A1328" s="2">
        <v>45711</v>
      </c>
      <c r="B1328" t="e">
        <v>#N/A</v>
      </c>
      <c r="C1328" t="e">
        <v>#N/A</v>
      </c>
      <c r="D1328" t="e">
        <v>#N/A</v>
      </c>
      <c r="E1328" t="e">
        <v>#N/A</v>
      </c>
    </row>
    <row r="1329" spans="1:5" x14ac:dyDescent="0.25">
      <c r="A1329" s="2">
        <v>45712</v>
      </c>
      <c r="B1329">
        <v>72.14</v>
      </c>
      <c r="C1329">
        <v>39.79</v>
      </c>
      <c r="D1329">
        <v>29.9</v>
      </c>
      <c r="E1329">
        <v>20.79</v>
      </c>
    </row>
    <row r="1330" spans="1:5" x14ac:dyDescent="0.25">
      <c r="A1330" s="2">
        <v>45713</v>
      </c>
      <c r="B1330">
        <v>70.260000000000005</v>
      </c>
      <c r="C1330">
        <v>39.369999999999997</v>
      </c>
      <c r="D1330">
        <v>30</v>
      </c>
      <c r="E1330">
        <v>20.75</v>
      </c>
    </row>
    <row r="1331" spans="1:5" x14ac:dyDescent="0.25">
      <c r="A1331" s="2">
        <v>45714</v>
      </c>
      <c r="B1331">
        <v>69.56</v>
      </c>
      <c r="C1331">
        <v>40.479999999999997</v>
      </c>
      <c r="D1331">
        <v>30.72</v>
      </c>
      <c r="E1331">
        <v>20.49</v>
      </c>
    </row>
    <row r="1332" spans="1:5" x14ac:dyDescent="0.25">
      <c r="A1332" s="2">
        <v>45715</v>
      </c>
      <c r="B1332">
        <v>71.319999999999993</v>
      </c>
      <c r="C1332">
        <v>42.07</v>
      </c>
      <c r="D1332">
        <v>30.9</v>
      </c>
      <c r="E1332">
        <v>20.58</v>
      </c>
    </row>
    <row r="1333" spans="1:5" x14ac:dyDescent="0.25">
      <c r="A1333" s="2">
        <v>45716</v>
      </c>
      <c r="B1333">
        <v>69.56</v>
      </c>
      <c r="C1333">
        <v>41.54</v>
      </c>
      <c r="D1333">
        <v>30.81</v>
      </c>
      <c r="E1333">
        <v>20.82</v>
      </c>
    </row>
    <row r="1334" spans="1:5" x14ac:dyDescent="0.25">
      <c r="A1334" s="2">
        <v>45717</v>
      </c>
      <c r="B1334" t="e">
        <v>#N/A</v>
      </c>
      <c r="C1334" t="e">
        <v>#N/A</v>
      </c>
      <c r="D1334" t="e">
        <v>#N/A</v>
      </c>
      <c r="E1334" t="e">
        <v>#N/A</v>
      </c>
    </row>
    <row r="1335" spans="1:5" x14ac:dyDescent="0.25">
      <c r="A1335" s="2">
        <v>45718</v>
      </c>
      <c r="B1335" t="e">
        <v>#N/A</v>
      </c>
      <c r="C1335" t="e">
        <v>#N/A</v>
      </c>
      <c r="D1335" t="e">
        <v>#N/A</v>
      </c>
      <c r="E1335" t="e">
        <v>#N/A</v>
      </c>
    </row>
    <row r="1336" spans="1:5" x14ac:dyDescent="0.25">
      <c r="A1336" s="2">
        <v>45719</v>
      </c>
      <c r="B1336">
        <v>70.12</v>
      </c>
      <c r="C1336">
        <v>40.15</v>
      </c>
      <c r="D1336">
        <v>30.96</v>
      </c>
      <c r="E1336">
        <v>21.28</v>
      </c>
    </row>
    <row r="1337" spans="1:5" x14ac:dyDescent="0.25">
      <c r="A1337" s="2">
        <v>45720</v>
      </c>
      <c r="B1337">
        <v>67.13</v>
      </c>
      <c r="C1337">
        <v>38.450000000000003</v>
      </c>
      <c r="D1337">
        <v>30.88</v>
      </c>
      <c r="E1337">
        <v>21.11</v>
      </c>
    </row>
    <row r="1338" spans="1:5" x14ac:dyDescent="0.25">
      <c r="A1338" s="2">
        <v>45721</v>
      </c>
      <c r="B1338">
        <v>67.400000000000006</v>
      </c>
      <c r="C1338">
        <v>38.32</v>
      </c>
      <c r="D1338">
        <v>31.27</v>
      </c>
      <c r="E1338">
        <v>20.73</v>
      </c>
    </row>
    <row r="1339" spans="1:5" x14ac:dyDescent="0.25">
      <c r="A1339" s="2">
        <v>45722</v>
      </c>
      <c r="B1339">
        <v>65.930000000000007</v>
      </c>
      <c r="C1339">
        <v>37.61</v>
      </c>
      <c r="D1339">
        <v>31.69</v>
      </c>
      <c r="E1339">
        <v>20.43</v>
      </c>
    </row>
    <row r="1340" spans="1:5" x14ac:dyDescent="0.25">
      <c r="A1340" s="2">
        <v>45723</v>
      </c>
      <c r="B1340">
        <v>67.209999999999994</v>
      </c>
      <c r="C1340">
        <v>37.75</v>
      </c>
      <c r="D1340">
        <v>31.77</v>
      </c>
      <c r="E1340">
        <v>20.21</v>
      </c>
    </row>
    <row r="1341" spans="1:5" x14ac:dyDescent="0.25">
      <c r="A1341" s="2">
        <v>45724</v>
      </c>
      <c r="B1341" t="e">
        <v>#N/A</v>
      </c>
      <c r="C1341" t="e">
        <v>#N/A</v>
      </c>
      <c r="D1341" t="e">
        <v>#N/A</v>
      </c>
      <c r="E1341" t="e">
        <v>#N/A</v>
      </c>
    </row>
    <row r="1342" spans="1:5" x14ac:dyDescent="0.25">
      <c r="A1342" s="2">
        <v>45725</v>
      </c>
      <c r="B1342" t="e">
        <v>#N/A</v>
      </c>
      <c r="C1342" t="e">
        <v>#N/A</v>
      </c>
      <c r="D1342" t="e">
        <v>#N/A</v>
      </c>
      <c r="E1342" t="e">
        <v>#N/A</v>
      </c>
    </row>
    <row r="1343" spans="1:5" x14ac:dyDescent="0.25">
      <c r="A1343" s="2">
        <v>45726</v>
      </c>
      <c r="B1343">
        <v>67.569999999999993</v>
      </c>
      <c r="C1343">
        <v>37.979999999999997</v>
      </c>
      <c r="D1343">
        <v>30.69</v>
      </c>
      <c r="E1343">
        <v>19.88</v>
      </c>
    </row>
    <row r="1344" spans="1:5" x14ac:dyDescent="0.25">
      <c r="A1344" s="2">
        <v>45727</v>
      </c>
      <c r="B1344">
        <v>66.849999999999994</v>
      </c>
      <c r="C1344">
        <v>37.18</v>
      </c>
      <c r="D1344">
        <v>30.21</v>
      </c>
      <c r="E1344">
        <v>19.760000000000002</v>
      </c>
    </row>
    <row r="1345" spans="1:5" x14ac:dyDescent="0.25">
      <c r="A1345" s="2">
        <v>45728</v>
      </c>
      <c r="B1345">
        <v>68.209999999999994</v>
      </c>
      <c r="C1345">
        <v>40.01</v>
      </c>
      <c r="D1345">
        <v>30.07</v>
      </c>
      <c r="E1345">
        <v>19.739999999999998</v>
      </c>
    </row>
    <row r="1346" spans="1:5" x14ac:dyDescent="0.25">
      <c r="A1346" s="2">
        <v>45729</v>
      </c>
      <c r="B1346">
        <v>69.17</v>
      </c>
      <c r="C1346">
        <v>42.6</v>
      </c>
      <c r="D1346">
        <v>28.88</v>
      </c>
      <c r="E1346">
        <v>19.54</v>
      </c>
    </row>
    <row r="1347" spans="1:5" x14ac:dyDescent="0.25">
      <c r="A1347" s="2">
        <v>45730</v>
      </c>
      <c r="B1347">
        <v>69.56</v>
      </c>
      <c r="C1347">
        <v>42.76</v>
      </c>
      <c r="D1347">
        <v>28.76</v>
      </c>
      <c r="E1347">
        <v>19.72</v>
      </c>
    </row>
    <row r="1348" spans="1:5" x14ac:dyDescent="0.25">
      <c r="A1348" s="2">
        <v>45731</v>
      </c>
      <c r="B1348" t="e">
        <v>#N/A</v>
      </c>
      <c r="C1348" t="e">
        <v>#N/A</v>
      </c>
      <c r="D1348" t="e">
        <v>#N/A</v>
      </c>
      <c r="E1348" t="e">
        <v>#N/A</v>
      </c>
    </row>
    <row r="1349" spans="1:5" x14ac:dyDescent="0.25">
      <c r="A1349" s="2">
        <v>45732</v>
      </c>
      <c r="B1349" t="e">
        <v>#N/A</v>
      </c>
      <c r="C1349" t="e">
        <v>#N/A</v>
      </c>
      <c r="D1349" t="e">
        <v>#N/A</v>
      </c>
      <c r="E1349" t="e">
        <v>#N/A</v>
      </c>
    </row>
    <row r="1350" spans="1:5" x14ac:dyDescent="0.25">
      <c r="A1350" s="2">
        <v>45733</v>
      </c>
      <c r="B1350">
        <v>68.689989999999995</v>
      </c>
      <c r="C1350">
        <v>42.05</v>
      </c>
      <c r="D1350">
        <v>28.98</v>
      </c>
      <c r="E1350">
        <v>19.690000000000001</v>
      </c>
    </row>
    <row r="1351" spans="1:5" x14ac:dyDescent="0.25">
      <c r="A1351" s="2">
        <v>45734</v>
      </c>
      <c r="B1351">
        <v>69.88</v>
      </c>
      <c r="C1351">
        <v>44.22</v>
      </c>
      <c r="D1351">
        <v>29.83</v>
      </c>
      <c r="E1351">
        <v>20.73</v>
      </c>
    </row>
    <row r="1352" spans="1:5" x14ac:dyDescent="0.25">
      <c r="A1352" s="2">
        <v>45735</v>
      </c>
      <c r="B1352">
        <v>71.959999999999994</v>
      </c>
      <c r="C1352">
        <v>44.81</v>
      </c>
      <c r="D1352">
        <v>29.59</v>
      </c>
      <c r="E1352">
        <v>21.31</v>
      </c>
    </row>
    <row r="1353" spans="1:5" x14ac:dyDescent="0.25">
      <c r="A1353" s="2">
        <v>45736</v>
      </c>
      <c r="B1353">
        <v>71.540000000000006</v>
      </c>
      <c r="C1353">
        <v>44.93</v>
      </c>
      <c r="D1353">
        <v>29.41</v>
      </c>
      <c r="E1353">
        <v>21.73</v>
      </c>
    </row>
    <row r="1354" spans="1:5" x14ac:dyDescent="0.25">
      <c r="A1354" s="2">
        <v>45737</v>
      </c>
      <c r="B1354">
        <v>70.010000000000005</v>
      </c>
      <c r="C1354">
        <v>44.63</v>
      </c>
      <c r="D1354">
        <v>29.55</v>
      </c>
      <c r="E1354">
        <v>21.83</v>
      </c>
    </row>
    <row r="1355" spans="1:5" x14ac:dyDescent="0.25">
      <c r="A1355" s="2">
        <v>45738</v>
      </c>
      <c r="B1355" t="e">
        <v>#N/A</v>
      </c>
      <c r="C1355" t="e">
        <v>#N/A</v>
      </c>
      <c r="D1355" t="e">
        <v>#N/A</v>
      </c>
      <c r="E1355" t="e">
        <v>#N/A</v>
      </c>
    </row>
    <row r="1356" spans="1:5" x14ac:dyDescent="0.25">
      <c r="A1356" s="2">
        <v>45739</v>
      </c>
      <c r="B1356" t="e">
        <v>#N/A</v>
      </c>
      <c r="C1356" t="e">
        <v>#N/A</v>
      </c>
      <c r="D1356" t="e">
        <v>#N/A</v>
      </c>
      <c r="E1356" t="e">
        <v>#N/A</v>
      </c>
    </row>
    <row r="1357" spans="1:5" x14ac:dyDescent="0.25">
      <c r="A1357" s="2">
        <v>45740</v>
      </c>
      <c r="B1357">
        <v>70.08</v>
      </c>
      <c r="C1357">
        <v>44.47</v>
      </c>
      <c r="D1357">
        <v>30.61</v>
      </c>
      <c r="E1357">
        <v>22.08</v>
      </c>
    </row>
    <row r="1358" spans="1:5" x14ac:dyDescent="0.25">
      <c r="A1358" s="2">
        <v>45741</v>
      </c>
      <c r="B1358">
        <v>69.02</v>
      </c>
      <c r="C1358">
        <v>45.12</v>
      </c>
      <c r="D1358">
        <v>30.45</v>
      </c>
      <c r="E1358">
        <v>22.27</v>
      </c>
    </row>
    <row r="1359" spans="1:5" x14ac:dyDescent="0.25">
      <c r="A1359" s="2">
        <v>45742</v>
      </c>
      <c r="B1359">
        <v>69.400000000000006</v>
      </c>
      <c r="C1359">
        <v>44.75</v>
      </c>
      <c r="D1359">
        <v>29.76</v>
      </c>
      <c r="E1359">
        <v>22.72</v>
      </c>
    </row>
    <row r="1360" spans="1:5" x14ac:dyDescent="0.25">
      <c r="A1360" s="2">
        <v>45743</v>
      </c>
      <c r="B1360">
        <v>67.180000000000007</v>
      </c>
      <c r="C1360">
        <v>43.44</v>
      </c>
      <c r="D1360">
        <v>30</v>
      </c>
      <c r="E1360">
        <v>22.72</v>
      </c>
    </row>
    <row r="1361" spans="1:5" x14ac:dyDescent="0.25">
      <c r="A1361" s="2">
        <v>45744</v>
      </c>
      <c r="B1361">
        <v>67.45</v>
      </c>
      <c r="C1361">
        <v>43.07</v>
      </c>
      <c r="D1361">
        <v>30.16</v>
      </c>
      <c r="E1361">
        <v>22.9</v>
      </c>
    </row>
    <row r="1362" spans="1:5" x14ac:dyDescent="0.25">
      <c r="A1362" s="2">
        <v>45745</v>
      </c>
      <c r="B1362" t="e">
        <v>#N/A</v>
      </c>
      <c r="C1362" t="e">
        <v>#N/A</v>
      </c>
      <c r="D1362" t="e">
        <v>#N/A</v>
      </c>
      <c r="E1362" t="e">
        <v>#N/A</v>
      </c>
    </row>
    <row r="1363" spans="1:5" x14ac:dyDescent="0.25">
      <c r="A1363" s="2">
        <v>45746</v>
      </c>
      <c r="B1363" t="e">
        <v>#N/A</v>
      </c>
      <c r="C1363" t="e">
        <v>#N/A</v>
      </c>
      <c r="D1363" t="e">
        <v>#N/A</v>
      </c>
      <c r="E1363" t="e">
        <v>#N/A</v>
      </c>
    </row>
    <row r="1364" spans="1:5" x14ac:dyDescent="0.25">
      <c r="A1364" s="2">
        <v>45747</v>
      </c>
      <c r="B1364">
        <v>66.66</v>
      </c>
      <c r="C1364">
        <v>43.51</v>
      </c>
      <c r="D1364">
        <v>30.05</v>
      </c>
      <c r="E1364">
        <v>22.96</v>
      </c>
    </row>
    <row r="1365" spans="1:5" x14ac:dyDescent="0.25">
      <c r="A1365" s="2">
        <v>45748</v>
      </c>
      <c r="B1365">
        <v>68.98</v>
      </c>
      <c r="C1365">
        <v>45.89</v>
      </c>
      <c r="D1365">
        <v>29.75</v>
      </c>
      <c r="E1365">
        <v>23.17</v>
      </c>
    </row>
    <row r="1366" spans="1:5" x14ac:dyDescent="0.25">
      <c r="A1366" s="2">
        <v>45749</v>
      </c>
      <c r="B1366">
        <v>67.689989999999995</v>
      </c>
      <c r="C1366">
        <v>44.9</v>
      </c>
      <c r="D1366">
        <v>29.52</v>
      </c>
      <c r="E1366">
        <v>23.19</v>
      </c>
    </row>
    <row r="1367" spans="1:5" x14ac:dyDescent="0.25">
      <c r="A1367" s="2">
        <v>45750</v>
      </c>
      <c r="B1367">
        <v>65.25</v>
      </c>
      <c r="C1367">
        <v>44.88</v>
      </c>
      <c r="D1367">
        <v>29.24</v>
      </c>
      <c r="E1367">
        <v>23.1</v>
      </c>
    </row>
    <row r="1368" spans="1:5" x14ac:dyDescent="0.25">
      <c r="A1368" s="2">
        <v>45751</v>
      </c>
      <c r="B1368">
        <v>63.08</v>
      </c>
      <c r="C1368">
        <v>43.28</v>
      </c>
      <c r="D1368">
        <v>28.92</v>
      </c>
      <c r="E1368">
        <v>21.31</v>
      </c>
    </row>
    <row r="1369" spans="1:5" x14ac:dyDescent="0.25">
      <c r="A1369" s="2">
        <v>45752</v>
      </c>
      <c r="B1369" t="e">
        <v>#N/A</v>
      </c>
      <c r="C1369" t="e">
        <v>#N/A</v>
      </c>
      <c r="D1369" t="e">
        <v>#N/A</v>
      </c>
      <c r="E1369" t="e">
        <v>#N/A</v>
      </c>
    </row>
    <row r="1370" spans="1:5" x14ac:dyDescent="0.25">
      <c r="A1370" s="2">
        <v>45753</v>
      </c>
      <c r="B1370" t="e">
        <v>#N/A</v>
      </c>
      <c r="C1370" t="e">
        <v>#N/A</v>
      </c>
      <c r="D1370" t="e">
        <v>#N/A</v>
      </c>
      <c r="E1370" t="e">
        <v>#N/A</v>
      </c>
    </row>
    <row r="1371" spans="1:5" x14ac:dyDescent="0.25">
      <c r="A1371" s="2">
        <v>45754</v>
      </c>
      <c r="B1371">
        <v>62.12</v>
      </c>
      <c r="C1371">
        <v>41.79</v>
      </c>
      <c r="D1371">
        <v>29.14</v>
      </c>
      <c r="E1371">
        <v>20.98</v>
      </c>
    </row>
    <row r="1372" spans="1:5" x14ac:dyDescent="0.25">
      <c r="A1372" s="2">
        <v>45755</v>
      </c>
      <c r="B1372">
        <v>61.3</v>
      </c>
      <c r="C1372">
        <v>41.71</v>
      </c>
      <c r="D1372">
        <v>29.13</v>
      </c>
      <c r="E1372">
        <v>21.01</v>
      </c>
    </row>
    <row r="1373" spans="1:5" x14ac:dyDescent="0.25">
      <c r="A1373" s="2">
        <v>45756</v>
      </c>
      <c r="B1373">
        <v>60.23</v>
      </c>
      <c r="C1373">
        <v>41.18</v>
      </c>
      <c r="D1373">
        <v>26.66</v>
      </c>
      <c r="E1373">
        <v>18.05</v>
      </c>
    </row>
    <row r="1374" spans="1:5" x14ac:dyDescent="0.25">
      <c r="A1374" s="2">
        <v>45757</v>
      </c>
      <c r="B1374">
        <v>61.38</v>
      </c>
      <c r="C1374">
        <v>43.18</v>
      </c>
      <c r="D1374">
        <v>26.28</v>
      </c>
      <c r="E1374">
        <v>16.45</v>
      </c>
    </row>
    <row r="1375" spans="1:5" x14ac:dyDescent="0.25">
      <c r="A1375" s="2">
        <v>45758</v>
      </c>
      <c r="B1375">
        <v>64.08</v>
      </c>
      <c r="C1375">
        <v>46.23</v>
      </c>
      <c r="D1375">
        <v>26.05</v>
      </c>
      <c r="E1375">
        <v>17.07</v>
      </c>
    </row>
    <row r="1376" spans="1:5" x14ac:dyDescent="0.25">
      <c r="A1376" s="2">
        <v>45759</v>
      </c>
      <c r="B1376" t="e">
        <v>#N/A</v>
      </c>
      <c r="C1376" t="e">
        <v>#N/A</v>
      </c>
      <c r="D1376" t="e">
        <v>#N/A</v>
      </c>
      <c r="E1376" t="e">
        <v>#N/A</v>
      </c>
    </row>
    <row r="1377" spans="1:5" x14ac:dyDescent="0.25">
      <c r="A1377" s="2">
        <v>45760</v>
      </c>
      <c r="B1377" t="e">
        <v>#N/A</v>
      </c>
      <c r="C1377" t="e">
        <v>#N/A</v>
      </c>
      <c r="D1377" t="e">
        <v>#N/A</v>
      </c>
      <c r="E1377" t="e">
        <v>#N/A</v>
      </c>
    </row>
    <row r="1378" spans="1:5" x14ac:dyDescent="0.25">
      <c r="A1378" s="2">
        <v>45761</v>
      </c>
      <c r="B1378">
        <v>65.739999999999995</v>
      </c>
      <c r="C1378">
        <v>47.02</v>
      </c>
      <c r="D1378">
        <v>26.03</v>
      </c>
      <c r="E1378">
        <v>17.77</v>
      </c>
    </row>
    <row r="1379" spans="1:5" x14ac:dyDescent="0.25">
      <c r="A1379" s="2">
        <v>45762</v>
      </c>
      <c r="B1379">
        <v>65.42</v>
      </c>
      <c r="C1379">
        <v>47.43</v>
      </c>
      <c r="D1379">
        <v>26.96</v>
      </c>
      <c r="E1379">
        <v>18.47</v>
      </c>
    </row>
    <row r="1380" spans="1:5" x14ac:dyDescent="0.25">
      <c r="A1380" s="2">
        <v>45763</v>
      </c>
      <c r="B1380">
        <v>66.180000000000007</v>
      </c>
      <c r="C1380">
        <v>47.4</v>
      </c>
      <c r="D1380">
        <v>26.73</v>
      </c>
      <c r="E1380">
        <v>18.96</v>
      </c>
    </row>
    <row r="1381" spans="1:5" x14ac:dyDescent="0.25">
      <c r="A1381" s="2">
        <v>45764</v>
      </c>
      <c r="B1381">
        <v>65.12</v>
      </c>
      <c r="C1381">
        <v>47.16</v>
      </c>
      <c r="D1381">
        <v>27.29</v>
      </c>
      <c r="E1381">
        <v>19.690000000000001</v>
      </c>
    </row>
    <row r="1382" spans="1:5" x14ac:dyDescent="0.25">
      <c r="A1382" s="2">
        <v>45765</v>
      </c>
      <c r="B1382" t="e">
        <v>#N/A</v>
      </c>
      <c r="C1382" t="e">
        <v>#N/A</v>
      </c>
      <c r="D1382" t="e">
        <v>#N/A</v>
      </c>
      <c r="E1382" t="e">
        <v>#N/A</v>
      </c>
    </row>
    <row r="1383" spans="1:5" x14ac:dyDescent="0.25">
      <c r="A1383" s="2">
        <v>45766</v>
      </c>
      <c r="B1383" t="e">
        <v>#N/A</v>
      </c>
      <c r="C1383" t="e">
        <v>#N/A</v>
      </c>
      <c r="D1383" t="e">
        <v>#N/A</v>
      </c>
      <c r="E1383" t="e">
        <v>#N/A</v>
      </c>
    </row>
    <row r="1384" spans="1:5" x14ac:dyDescent="0.25">
      <c r="A1384" s="2">
        <v>45767</v>
      </c>
      <c r="B1384" t="e">
        <v>#N/A</v>
      </c>
      <c r="C1384" t="e">
        <v>#N/A</v>
      </c>
      <c r="D1384" t="e">
        <v>#N/A</v>
      </c>
      <c r="E1384" t="e">
        <v>#N/A</v>
      </c>
    </row>
    <row r="1385" spans="1:5" x14ac:dyDescent="0.25">
      <c r="A1385" s="2">
        <v>45768</v>
      </c>
      <c r="B1385">
        <v>65.12</v>
      </c>
      <c r="C1385" t="e">
        <v>#N/A</v>
      </c>
      <c r="D1385">
        <v>26.62</v>
      </c>
      <c r="E1385">
        <v>19.5</v>
      </c>
    </row>
    <row r="1386" spans="1:5" x14ac:dyDescent="0.25">
      <c r="A1386" s="2">
        <v>45769</v>
      </c>
      <c r="B1386">
        <v>63.66</v>
      </c>
      <c r="C1386">
        <v>46.7</v>
      </c>
      <c r="D1386">
        <v>26.43</v>
      </c>
      <c r="E1386">
        <v>19.559999999999999</v>
      </c>
    </row>
    <row r="1387" spans="1:5" x14ac:dyDescent="0.25">
      <c r="A1387" s="2">
        <v>45770</v>
      </c>
      <c r="B1387">
        <v>66.150000000000006</v>
      </c>
      <c r="C1387">
        <v>48.22</v>
      </c>
      <c r="D1387">
        <v>26.2</v>
      </c>
      <c r="E1387">
        <v>19.2</v>
      </c>
    </row>
    <row r="1388" spans="1:5" x14ac:dyDescent="0.25">
      <c r="A1388" s="2">
        <v>45771</v>
      </c>
      <c r="B1388">
        <v>65.58</v>
      </c>
      <c r="C1388">
        <v>47.5</v>
      </c>
      <c r="D1388">
        <v>26.33</v>
      </c>
      <c r="E1388">
        <v>19.18</v>
      </c>
    </row>
    <row r="1389" spans="1:5" x14ac:dyDescent="0.25">
      <c r="A1389" s="2">
        <v>45772</v>
      </c>
      <c r="B1389">
        <v>65.689989999999995</v>
      </c>
      <c r="C1389">
        <v>47.46</v>
      </c>
      <c r="D1389">
        <v>26.6</v>
      </c>
      <c r="E1389">
        <v>19.72</v>
      </c>
    </row>
    <row r="1390" spans="1:5" x14ac:dyDescent="0.25">
      <c r="A1390" s="2">
        <v>45773</v>
      </c>
      <c r="B1390" t="e">
        <v>#N/A</v>
      </c>
      <c r="C1390" t="e">
        <v>#N/A</v>
      </c>
      <c r="D1390" t="e">
        <v>#N/A</v>
      </c>
      <c r="E1390" t="e">
        <v>#N/A</v>
      </c>
    </row>
    <row r="1391" spans="1:5" x14ac:dyDescent="0.25">
      <c r="A1391" s="2">
        <v>45774</v>
      </c>
      <c r="B1391" t="e">
        <v>#N/A</v>
      </c>
      <c r="C1391" t="e">
        <v>#N/A</v>
      </c>
      <c r="D1391" t="e">
        <v>#N/A</v>
      </c>
      <c r="E1391" t="e">
        <v>#N/A</v>
      </c>
    </row>
    <row r="1392" spans="1:5" x14ac:dyDescent="0.25">
      <c r="A1392" s="2">
        <v>45775</v>
      </c>
      <c r="B1392">
        <v>64.58</v>
      </c>
      <c r="C1392">
        <v>47.52</v>
      </c>
      <c r="D1392">
        <v>26.56</v>
      </c>
      <c r="E1392">
        <v>19.39</v>
      </c>
    </row>
    <row r="1393" spans="1:5" x14ac:dyDescent="0.25">
      <c r="A1393" s="2">
        <v>45776</v>
      </c>
      <c r="B1393">
        <v>64.11</v>
      </c>
      <c r="C1393">
        <v>47.62</v>
      </c>
      <c r="D1393">
        <v>26.51</v>
      </c>
      <c r="E1393">
        <v>19.350000000000001</v>
      </c>
    </row>
    <row r="1394" spans="1:5" x14ac:dyDescent="0.25">
      <c r="A1394" s="2">
        <v>45777</v>
      </c>
      <c r="B1394">
        <v>65.819999999999993</v>
      </c>
      <c r="C1394">
        <v>47.21</v>
      </c>
      <c r="D1394">
        <v>26.59</v>
      </c>
      <c r="E1394">
        <v>19.84</v>
      </c>
    </row>
    <row r="1395" spans="1:5" x14ac:dyDescent="0.25">
      <c r="A1395" s="2">
        <v>45778</v>
      </c>
      <c r="B1395">
        <v>66.28</v>
      </c>
      <c r="C1395">
        <v>47.96</v>
      </c>
      <c r="D1395">
        <v>26.77</v>
      </c>
      <c r="E1395">
        <v>19.98</v>
      </c>
    </row>
    <row r="1396" spans="1:5" x14ac:dyDescent="0.25">
      <c r="A1396" s="2">
        <v>45779</v>
      </c>
      <c r="B1396">
        <v>68</v>
      </c>
      <c r="C1396">
        <v>49.63</v>
      </c>
      <c r="D1396">
        <v>27.09</v>
      </c>
      <c r="E1396">
        <v>20.48</v>
      </c>
    </row>
    <row r="1397" spans="1:5" x14ac:dyDescent="0.25">
      <c r="A1397" s="2">
        <v>45780</v>
      </c>
      <c r="B1397" t="e">
        <v>#N/A</v>
      </c>
      <c r="C1397" t="e">
        <v>#N/A</v>
      </c>
      <c r="D1397" t="e">
        <v>#N/A</v>
      </c>
      <c r="E1397" t="e">
        <v>#N/A</v>
      </c>
    </row>
    <row r="1398" spans="1:5" x14ac:dyDescent="0.25">
      <c r="A1398" s="2">
        <v>45781</v>
      </c>
      <c r="B1398" t="e">
        <v>#N/A</v>
      </c>
      <c r="C1398" t="e">
        <v>#N/A</v>
      </c>
      <c r="D1398" t="e">
        <v>#N/A</v>
      </c>
      <c r="E1398" t="e">
        <v>#N/A</v>
      </c>
    </row>
    <row r="1399" spans="1:5" x14ac:dyDescent="0.25">
      <c r="A1399" s="2">
        <v>45782</v>
      </c>
      <c r="B1399">
        <v>66.73</v>
      </c>
      <c r="C1399" t="e">
        <v>#N/A</v>
      </c>
      <c r="D1399">
        <v>27.21</v>
      </c>
      <c r="E1399">
        <v>20.66</v>
      </c>
    </row>
    <row r="1400" spans="1:5" x14ac:dyDescent="0.25">
      <c r="A1400" s="2">
        <v>45783</v>
      </c>
      <c r="B1400">
        <v>68.489999999999995</v>
      </c>
      <c r="C1400">
        <v>50.75</v>
      </c>
      <c r="D1400">
        <v>27.36</v>
      </c>
      <c r="E1400">
        <v>20.82</v>
      </c>
    </row>
    <row r="1401" spans="1:5" x14ac:dyDescent="0.25">
      <c r="A1401" s="2">
        <v>45784</v>
      </c>
      <c r="B1401">
        <v>70.27</v>
      </c>
      <c r="C1401">
        <v>51.87</v>
      </c>
      <c r="D1401">
        <v>27.37</v>
      </c>
      <c r="E1401">
        <v>21.06</v>
      </c>
    </row>
    <row r="1402" spans="1:5" x14ac:dyDescent="0.25">
      <c r="A1402" s="2">
        <v>45785</v>
      </c>
      <c r="B1402">
        <v>69.930000000000007</v>
      </c>
      <c r="C1402">
        <v>51.77</v>
      </c>
      <c r="D1402">
        <v>27.35</v>
      </c>
      <c r="E1402">
        <v>21.47</v>
      </c>
    </row>
    <row r="1403" spans="1:5" x14ac:dyDescent="0.25">
      <c r="A1403" s="2">
        <v>45786</v>
      </c>
      <c r="B1403">
        <v>69.599999999999994</v>
      </c>
      <c r="C1403">
        <v>51.39</v>
      </c>
      <c r="D1403">
        <v>27.6</v>
      </c>
      <c r="E1403">
        <v>21.46</v>
      </c>
    </row>
    <row r="1404" spans="1:5" x14ac:dyDescent="0.25">
      <c r="A1404" s="2">
        <v>45787</v>
      </c>
      <c r="B1404" t="e">
        <v>#N/A</v>
      </c>
      <c r="C1404" t="e">
        <v>#N/A</v>
      </c>
      <c r="D1404" t="e">
        <v>#N/A</v>
      </c>
      <c r="E1404" t="e">
        <v>#N/A</v>
      </c>
    </row>
    <row r="1405" spans="1:5" x14ac:dyDescent="0.25">
      <c r="A1405" s="2">
        <v>45788</v>
      </c>
      <c r="B1405" t="e">
        <v>#N/A</v>
      </c>
      <c r="C1405" t="e">
        <v>#N/A</v>
      </c>
      <c r="D1405" t="e">
        <v>#N/A</v>
      </c>
      <c r="E1405" t="e">
        <v>#N/A</v>
      </c>
    </row>
    <row r="1406" spans="1:5" x14ac:dyDescent="0.25">
      <c r="A1406" s="2">
        <v>45789</v>
      </c>
      <c r="B1406">
        <v>72.569999999999993</v>
      </c>
      <c r="C1406">
        <v>52.71</v>
      </c>
      <c r="D1406">
        <v>27.83</v>
      </c>
      <c r="E1406">
        <v>21.42</v>
      </c>
    </row>
    <row r="1407" spans="1:5" x14ac:dyDescent="0.25">
      <c r="A1407" s="2">
        <v>45790</v>
      </c>
      <c r="B1407">
        <v>72.06</v>
      </c>
      <c r="C1407">
        <v>51.75</v>
      </c>
      <c r="D1407">
        <v>27.31</v>
      </c>
      <c r="E1407">
        <v>21.37</v>
      </c>
    </row>
    <row r="1408" spans="1:5" x14ac:dyDescent="0.25">
      <c r="A1408" s="2">
        <v>45791</v>
      </c>
      <c r="B1408">
        <v>71.489999999999995</v>
      </c>
      <c r="C1408">
        <v>49.44</v>
      </c>
      <c r="D1408">
        <v>27.44</v>
      </c>
      <c r="E1408">
        <v>21.05</v>
      </c>
    </row>
    <row r="1409" spans="1:5" x14ac:dyDescent="0.25">
      <c r="A1409" s="2">
        <v>45792</v>
      </c>
      <c r="B1409">
        <v>72.58</v>
      </c>
      <c r="C1409">
        <v>48.66</v>
      </c>
      <c r="D1409">
        <v>26.85</v>
      </c>
      <c r="E1409">
        <v>21.37</v>
      </c>
    </row>
    <row r="1410" spans="1:5" x14ac:dyDescent="0.25">
      <c r="A1410" s="2">
        <v>45793</v>
      </c>
      <c r="B1410">
        <v>70.16</v>
      </c>
      <c r="C1410">
        <v>48.36</v>
      </c>
      <c r="D1410">
        <v>26.55</v>
      </c>
      <c r="E1410">
        <v>21.75</v>
      </c>
    </row>
    <row r="1411" spans="1:5" x14ac:dyDescent="0.25">
      <c r="A1411" s="2">
        <v>45794</v>
      </c>
      <c r="B1411" t="e">
        <v>#N/A</v>
      </c>
      <c r="C1411" t="e">
        <v>#N/A</v>
      </c>
      <c r="D1411" t="e">
        <v>#N/A</v>
      </c>
      <c r="E1411" t="e">
        <v>#N/A</v>
      </c>
    </row>
    <row r="1412" spans="1:5" x14ac:dyDescent="0.25">
      <c r="A1412" s="2">
        <v>45795</v>
      </c>
      <c r="B1412" t="e">
        <v>#N/A</v>
      </c>
      <c r="C1412" t="e">
        <v>#N/A</v>
      </c>
      <c r="D1412" t="e">
        <v>#N/A</v>
      </c>
      <c r="E1412" t="e">
        <v>#N/A</v>
      </c>
    </row>
    <row r="1413" spans="1:5" x14ac:dyDescent="0.25">
      <c r="A1413" s="2">
        <v>45796</v>
      </c>
      <c r="B1413">
        <v>69.61</v>
      </c>
      <c r="C1413">
        <v>52.43</v>
      </c>
      <c r="D1413">
        <v>26.35</v>
      </c>
      <c r="E1413">
        <v>21.47</v>
      </c>
    </row>
    <row r="1414" spans="1:5" x14ac:dyDescent="0.25">
      <c r="A1414" s="2">
        <v>45797</v>
      </c>
      <c r="B1414">
        <v>72.34</v>
      </c>
      <c r="C1414">
        <v>55.08</v>
      </c>
      <c r="D1414">
        <v>26.41</v>
      </c>
      <c r="E1414">
        <v>21.07</v>
      </c>
    </row>
    <row r="1415" spans="1:5" x14ac:dyDescent="0.25">
      <c r="A1415" s="2">
        <v>45798</v>
      </c>
      <c r="B1415">
        <v>71.900000000000006</v>
      </c>
      <c r="C1415">
        <v>54.82</v>
      </c>
      <c r="D1415">
        <v>26.35</v>
      </c>
      <c r="E1415">
        <v>20.7</v>
      </c>
    </row>
    <row r="1416" spans="1:5" x14ac:dyDescent="0.25">
      <c r="A1416" s="2">
        <v>45799</v>
      </c>
      <c r="B1416">
        <v>71.31</v>
      </c>
      <c r="C1416">
        <v>52.95</v>
      </c>
      <c r="D1416">
        <v>26.35</v>
      </c>
      <c r="E1416">
        <v>20.260000000000002</v>
      </c>
    </row>
    <row r="1417" spans="1:5" x14ac:dyDescent="0.25">
      <c r="A1417" s="2">
        <v>45800</v>
      </c>
      <c r="B1417">
        <v>70.760000000000005</v>
      </c>
      <c r="C1417">
        <v>51.69</v>
      </c>
      <c r="D1417">
        <v>26.42</v>
      </c>
      <c r="E1417">
        <v>19.77</v>
      </c>
    </row>
    <row r="1418" spans="1:5" x14ac:dyDescent="0.25">
      <c r="A1418" s="2">
        <v>45801</v>
      </c>
      <c r="B1418" t="e">
        <v>#N/A</v>
      </c>
      <c r="C1418" t="e">
        <v>#N/A</v>
      </c>
      <c r="D1418" t="e">
        <v>#N/A</v>
      </c>
      <c r="E1418" t="e">
        <v>#N/A</v>
      </c>
    </row>
    <row r="1419" spans="1:5" x14ac:dyDescent="0.25">
      <c r="A1419" s="2">
        <v>45802</v>
      </c>
      <c r="B1419" t="e">
        <v>#N/A</v>
      </c>
      <c r="C1419" t="e">
        <v>#N/A</v>
      </c>
      <c r="D1419" t="e">
        <v>#N/A</v>
      </c>
      <c r="E1419" t="e">
        <v>#N/A</v>
      </c>
    </row>
    <row r="1420" spans="1:5" x14ac:dyDescent="0.25">
      <c r="A1420" s="2">
        <v>45803</v>
      </c>
      <c r="B1420">
        <v>72.23</v>
      </c>
      <c r="C1420" t="e">
        <v>#N/A</v>
      </c>
      <c r="D1420">
        <v>26.42</v>
      </c>
      <c r="E1420">
        <v>19.77</v>
      </c>
    </row>
    <row r="1421" spans="1:5" x14ac:dyDescent="0.25">
      <c r="A1421" s="2">
        <v>45804</v>
      </c>
      <c r="B1421">
        <v>70.95</v>
      </c>
      <c r="C1421">
        <v>52.05</v>
      </c>
      <c r="D1421">
        <v>26.32</v>
      </c>
      <c r="E1421">
        <v>19.54</v>
      </c>
    </row>
    <row r="1422" spans="1:5" x14ac:dyDescent="0.25">
      <c r="A1422" s="2">
        <v>45805</v>
      </c>
      <c r="B1422">
        <v>71.260000000000005</v>
      </c>
      <c r="C1422">
        <v>51.72</v>
      </c>
      <c r="D1422">
        <v>26.22</v>
      </c>
      <c r="E1422">
        <v>19.45</v>
      </c>
    </row>
    <row r="1423" spans="1:5" x14ac:dyDescent="0.25">
      <c r="A1423" s="2">
        <v>45806</v>
      </c>
      <c r="B1423">
        <v>70.150000000000006</v>
      </c>
      <c r="C1423">
        <v>51.82</v>
      </c>
      <c r="D1423">
        <v>26.17</v>
      </c>
      <c r="E1423">
        <v>19.59</v>
      </c>
    </row>
    <row r="1424" spans="1:5" x14ac:dyDescent="0.25">
      <c r="A1424" s="2">
        <v>45807</v>
      </c>
      <c r="B1424">
        <v>69.61</v>
      </c>
      <c r="C1424">
        <v>51.26</v>
      </c>
      <c r="D1424">
        <v>26.13</v>
      </c>
      <c r="E1424">
        <v>19.53</v>
      </c>
    </row>
    <row r="1425" spans="1:5" x14ac:dyDescent="0.25">
      <c r="A1425" s="2">
        <v>45808</v>
      </c>
      <c r="B1425" t="e">
        <v>#N/A</v>
      </c>
      <c r="C1425" t="e">
        <v>#N/A</v>
      </c>
      <c r="D1425" t="e">
        <v>#N/A</v>
      </c>
      <c r="E1425" t="e">
        <v>#N/A</v>
      </c>
    </row>
    <row r="1426" spans="1:5" x14ac:dyDescent="0.25">
      <c r="A1426" s="2">
        <v>45809</v>
      </c>
      <c r="B1426" t="e">
        <v>#N/A</v>
      </c>
      <c r="C1426" t="e">
        <v>#N/A</v>
      </c>
      <c r="D1426" t="e">
        <v>#N/A</v>
      </c>
      <c r="E1426" t="e">
        <v>#N/A</v>
      </c>
    </row>
    <row r="1427" spans="1:5" x14ac:dyDescent="0.25">
      <c r="A1427" s="2">
        <v>45810</v>
      </c>
      <c r="B1427">
        <v>70.099999999999994</v>
      </c>
      <c r="C1427">
        <v>50.11</v>
      </c>
      <c r="D1427">
        <v>26.22</v>
      </c>
      <c r="E1427">
        <v>19.29</v>
      </c>
    </row>
    <row r="1428" spans="1:5" x14ac:dyDescent="0.25">
      <c r="A1428" s="2">
        <v>45811</v>
      </c>
      <c r="B1428">
        <v>71.78</v>
      </c>
      <c r="C1428">
        <v>50.67</v>
      </c>
      <c r="D1428">
        <v>26.21</v>
      </c>
      <c r="E1428">
        <v>19.670000000000002</v>
      </c>
    </row>
    <row r="1429" spans="1:5" x14ac:dyDescent="0.25">
      <c r="A1429" s="2">
        <v>45812</v>
      </c>
      <c r="B1429">
        <v>71.8</v>
      </c>
      <c r="C1429">
        <v>50.3</v>
      </c>
      <c r="D1429">
        <v>26.15</v>
      </c>
      <c r="E1429">
        <v>19.55</v>
      </c>
    </row>
    <row r="1430" spans="1:5" x14ac:dyDescent="0.25">
      <c r="A1430" s="2">
        <v>45813</v>
      </c>
      <c r="B1430">
        <v>71.91</v>
      </c>
      <c r="C1430">
        <v>50.5</v>
      </c>
      <c r="D1430">
        <v>26.14</v>
      </c>
      <c r="E1430">
        <v>19.66</v>
      </c>
    </row>
    <row r="1431" spans="1:5" x14ac:dyDescent="0.25">
      <c r="A1431" s="2">
        <v>45814</v>
      </c>
      <c r="B1431">
        <v>72.67</v>
      </c>
      <c r="C1431">
        <v>50.4</v>
      </c>
      <c r="D1431">
        <v>26.16</v>
      </c>
      <c r="E1431">
        <v>19.899999999999999</v>
      </c>
    </row>
    <row r="1432" spans="1:5" x14ac:dyDescent="0.25">
      <c r="A1432" s="2">
        <v>45815</v>
      </c>
      <c r="B1432" t="e">
        <v>#N/A</v>
      </c>
      <c r="C1432" t="e">
        <v>#N/A</v>
      </c>
      <c r="D1432" t="e">
        <v>#N/A</v>
      </c>
      <c r="E1432" t="e">
        <v>#N/A</v>
      </c>
    </row>
    <row r="1433" spans="1:5" x14ac:dyDescent="0.25">
      <c r="A1433" s="2">
        <v>45816</v>
      </c>
      <c r="B1433" t="e">
        <v>#N/A</v>
      </c>
      <c r="C1433" t="e">
        <v>#N/A</v>
      </c>
      <c r="D1433" t="e">
        <v>#N/A</v>
      </c>
      <c r="E1433" t="e">
        <v>#N/A</v>
      </c>
    </row>
    <row r="1434" spans="1:5" x14ac:dyDescent="0.25">
      <c r="A1434" s="2">
        <v>45817</v>
      </c>
      <c r="B1434">
        <v>73.41</v>
      </c>
      <c r="C1434">
        <v>51.41</v>
      </c>
      <c r="D1434">
        <v>26.22</v>
      </c>
      <c r="E1434">
        <v>19.96</v>
      </c>
    </row>
    <row r="1435" spans="1:5" x14ac:dyDescent="0.25">
      <c r="A1435" s="2">
        <v>45818</v>
      </c>
      <c r="B1435">
        <v>71.86</v>
      </c>
      <c r="C1435">
        <v>51.79</v>
      </c>
      <c r="D1435">
        <v>26.13</v>
      </c>
      <c r="E1435">
        <v>20.54</v>
      </c>
    </row>
    <row r="1436" spans="1:5" x14ac:dyDescent="0.25">
      <c r="A1436" s="2">
        <v>45819</v>
      </c>
      <c r="B1436">
        <v>73.53</v>
      </c>
      <c r="C1436">
        <v>52.75</v>
      </c>
      <c r="D1436">
        <v>26.02</v>
      </c>
      <c r="E1436">
        <v>20.82</v>
      </c>
    </row>
    <row r="1437" spans="1:5" x14ac:dyDescent="0.25">
      <c r="A1437" s="2">
        <v>45820</v>
      </c>
      <c r="B1437">
        <v>74.56</v>
      </c>
      <c r="C1437">
        <v>53.92</v>
      </c>
      <c r="D1437">
        <v>26.04</v>
      </c>
      <c r="E1437">
        <v>20.84</v>
      </c>
    </row>
    <row r="1438" spans="1:5" x14ac:dyDescent="0.25">
      <c r="A1438" s="2">
        <v>45821</v>
      </c>
      <c r="B1438">
        <v>75.09</v>
      </c>
      <c r="C1438">
        <v>54.56</v>
      </c>
      <c r="D1438">
        <v>25.94</v>
      </c>
      <c r="E1438">
        <v>20.88</v>
      </c>
    </row>
    <row r="1439" spans="1:5" x14ac:dyDescent="0.25">
      <c r="A1439" s="2">
        <v>45822</v>
      </c>
      <c r="B1439" t="e">
        <v>#N/A</v>
      </c>
      <c r="C1439" t="e">
        <v>#N/A</v>
      </c>
      <c r="D1439" t="e">
        <v>#N/A</v>
      </c>
      <c r="E1439" t="e">
        <v>#N/A</v>
      </c>
    </row>
    <row r="1440" spans="1:5" x14ac:dyDescent="0.25">
      <c r="A1440" s="2">
        <v>45823</v>
      </c>
      <c r="B1440" t="e">
        <v>#N/A</v>
      </c>
      <c r="C1440" t="e">
        <v>#N/A</v>
      </c>
      <c r="D1440" t="e">
        <v>#N/A</v>
      </c>
      <c r="E1440" t="e">
        <v>#N/A</v>
      </c>
    </row>
    <row r="1441" spans="1:5" x14ac:dyDescent="0.25">
      <c r="A1441" s="2">
        <v>45824</v>
      </c>
      <c r="B1441">
        <v>74.489999999999995</v>
      </c>
      <c r="C1441">
        <v>53.86</v>
      </c>
      <c r="D1441">
        <v>25.95</v>
      </c>
      <c r="E1441">
        <v>20.97</v>
      </c>
    </row>
    <row r="1442" spans="1:5" x14ac:dyDescent="0.25">
      <c r="A1442" s="2">
        <v>45825</v>
      </c>
      <c r="B1442">
        <v>73.790000000000006</v>
      </c>
      <c r="C1442">
        <v>53.3</v>
      </c>
      <c r="D1442">
        <v>26.25</v>
      </c>
      <c r="E1442">
        <v>21.16</v>
      </c>
    </row>
    <row r="1443" spans="1:5" x14ac:dyDescent="0.25">
      <c r="A1443" s="2">
        <v>45826</v>
      </c>
      <c r="B1443">
        <v>73.760000000000005</v>
      </c>
      <c r="C1443">
        <v>53.64</v>
      </c>
      <c r="D1443">
        <v>26.77</v>
      </c>
      <c r="E1443">
        <v>21.98</v>
      </c>
    </row>
    <row r="1444" spans="1:5" x14ac:dyDescent="0.25">
      <c r="A1444" s="2">
        <v>45827</v>
      </c>
      <c r="B1444">
        <v>71.91</v>
      </c>
      <c r="C1444">
        <v>51.67</v>
      </c>
      <c r="D1444">
        <v>26.77</v>
      </c>
      <c r="E1444">
        <v>21.98</v>
      </c>
    </row>
    <row r="1445" spans="1:5" x14ac:dyDescent="0.25">
      <c r="A1445" s="2">
        <v>45828</v>
      </c>
      <c r="B1445">
        <v>72.14</v>
      </c>
      <c r="C1445">
        <v>51</v>
      </c>
      <c r="D1445">
        <v>26.93</v>
      </c>
      <c r="E1445">
        <v>23.14</v>
      </c>
    </row>
    <row r="1446" spans="1:5" x14ac:dyDescent="0.25">
      <c r="A1446" s="2">
        <v>45829</v>
      </c>
      <c r="B1446" t="e">
        <v>#N/A</v>
      </c>
      <c r="C1446" t="e">
        <v>#N/A</v>
      </c>
      <c r="D1446" t="e">
        <v>#N/A</v>
      </c>
      <c r="E1446" t="e">
        <v>#N/A</v>
      </c>
    </row>
    <row r="1447" spans="1:5" x14ac:dyDescent="0.25">
      <c r="A1447" s="2">
        <v>45830</v>
      </c>
      <c r="B1447" t="e">
        <v>#N/A</v>
      </c>
      <c r="C1447" t="e">
        <v>#N/A</v>
      </c>
      <c r="D1447" t="e">
        <v>#N/A</v>
      </c>
      <c r="E1447" t="e">
        <v>#N/A</v>
      </c>
    </row>
    <row r="1448" spans="1:5" ht="15.75" customHeight="1" x14ac:dyDescent="0.25">
      <c r="A1448" s="2">
        <v>45831</v>
      </c>
      <c r="B1448">
        <v>72.430000000000007</v>
      </c>
      <c r="C1448">
        <v>50.79</v>
      </c>
      <c r="D1448">
        <v>27</v>
      </c>
      <c r="E1448">
        <v>23.07</v>
      </c>
    </row>
    <row r="1449" spans="1:5" x14ac:dyDescent="0.25">
      <c r="A1449" s="2">
        <v>45832</v>
      </c>
      <c r="B1449">
        <v>72.709999999999994</v>
      </c>
      <c r="C1449">
        <v>51.27</v>
      </c>
      <c r="D1449">
        <v>27</v>
      </c>
      <c r="E1449">
        <v>23.42</v>
      </c>
    </row>
    <row r="1450" spans="1:5" x14ac:dyDescent="0.25">
      <c r="A1450" s="2">
        <v>45833</v>
      </c>
      <c r="B1450">
        <v>70.31</v>
      </c>
      <c r="C1450">
        <v>49.63</v>
      </c>
      <c r="D1450">
        <v>27.59</v>
      </c>
      <c r="E1450">
        <v>23.42</v>
      </c>
    </row>
    <row r="1451" spans="1:5" x14ac:dyDescent="0.25">
      <c r="A1451" s="2">
        <v>45834</v>
      </c>
      <c r="B1451">
        <v>69.59</v>
      </c>
      <c r="C1451">
        <v>47.65</v>
      </c>
      <c r="D1451">
        <v>27.81</v>
      </c>
      <c r="E1451">
        <v>23.15</v>
      </c>
    </row>
    <row r="1452" spans="1:5" x14ac:dyDescent="0.25">
      <c r="A1452" s="2">
        <v>45835</v>
      </c>
      <c r="B1452">
        <v>70.150000000000006</v>
      </c>
      <c r="C1452">
        <v>48.12</v>
      </c>
      <c r="D1452">
        <v>27.68</v>
      </c>
      <c r="E1452">
        <v>22.35</v>
      </c>
    </row>
    <row r="1453" spans="1:5" x14ac:dyDescent="0.25">
      <c r="A1453" s="2">
        <v>45836</v>
      </c>
      <c r="B1453" t="e">
        <v>#N/A</v>
      </c>
      <c r="C1453" t="e">
        <v>#N/A</v>
      </c>
      <c r="D1453" t="e">
        <v>#N/A</v>
      </c>
      <c r="E1453" t="e">
        <v>#N/A</v>
      </c>
    </row>
    <row r="1454" spans="1:5" x14ac:dyDescent="0.25">
      <c r="A1454" s="2">
        <v>45837</v>
      </c>
      <c r="B1454" t="e">
        <v>#N/A</v>
      </c>
      <c r="C1454" t="e">
        <v>#N/A</v>
      </c>
      <c r="D1454" t="e">
        <v>#N/A</v>
      </c>
      <c r="E1454" t="e">
        <v>#N/A</v>
      </c>
    </row>
    <row r="1455" spans="1:5" x14ac:dyDescent="0.25">
      <c r="A1455" s="2">
        <v>45838</v>
      </c>
      <c r="B1455">
        <v>68.189989999999995</v>
      </c>
      <c r="C1455">
        <v>46.08</v>
      </c>
      <c r="D1455">
        <v>27.99</v>
      </c>
      <c r="E1455">
        <v>22.4</v>
      </c>
    </row>
    <row r="1456" spans="1:5" x14ac:dyDescent="0.25">
      <c r="A1456" s="2">
        <v>45839</v>
      </c>
      <c r="B1456">
        <v>70.209999999999994</v>
      </c>
      <c r="C1456">
        <v>46.82</v>
      </c>
      <c r="D1456">
        <v>27.94</v>
      </c>
      <c r="E1456">
        <v>22.64</v>
      </c>
    </row>
    <row r="1457" spans="1:5" x14ac:dyDescent="0.25">
      <c r="A1457" s="2">
        <v>45840</v>
      </c>
      <c r="B1457">
        <v>71.53</v>
      </c>
      <c r="C1457">
        <v>48.15</v>
      </c>
      <c r="D1457">
        <v>27.96</v>
      </c>
      <c r="E1457">
        <v>23.25</v>
      </c>
    </row>
    <row r="1458" spans="1:5" x14ac:dyDescent="0.25">
      <c r="A1458" s="2">
        <v>45841</v>
      </c>
      <c r="B1458">
        <v>71.680000000000007</v>
      </c>
      <c r="C1458">
        <v>48.5</v>
      </c>
      <c r="D1458">
        <v>27.78</v>
      </c>
      <c r="E1458">
        <v>21.08</v>
      </c>
    </row>
    <row r="1459" spans="1:5" x14ac:dyDescent="0.25">
      <c r="A1459" s="2">
        <v>45842</v>
      </c>
      <c r="B1459">
        <v>71.290000000000006</v>
      </c>
      <c r="C1459">
        <v>47.71</v>
      </c>
      <c r="D1459">
        <v>27.78</v>
      </c>
      <c r="E1459">
        <v>21.08</v>
      </c>
    </row>
    <row r="1460" spans="1:5" x14ac:dyDescent="0.25">
      <c r="A1460" s="2">
        <v>45843</v>
      </c>
      <c r="B1460" t="e">
        <v>#N/A</v>
      </c>
      <c r="C1460" t="e">
        <v>#N/A</v>
      </c>
      <c r="D1460" t="e">
        <v>#N/A</v>
      </c>
      <c r="E1460" t="e">
        <v>#N/A</v>
      </c>
    </row>
    <row r="1461" spans="1:5" x14ac:dyDescent="0.25">
      <c r="A1461" s="2">
        <v>45844</v>
      </c>
      <c r="B1461" t="e">
        <v>#N/A</v>
      </c>
      <c r="C1461" t="e">
        <v>#N/A</v>
      </c>
      <c r="D1461" t="e">
        <v>#N/A</v>
      </c>
      <c r="E1461" t="e">
        <v>#N/A</v>
      </c>
    </row>
    <row r="1462" spans="1:5" x14ac:dyDescent="0.25">
      <c r="A1462" s="2">
        <v>45845</v>
      </c>
      <c r="B1462">
        <v>70.819999999999993</v>
      </c>
      <c r="C1462">
        <v>47.7</v>
      </c>
      <c r="D1462">
        <v>27.74</v>
      </c>
      <c r="E1462">
        <v>20.81</v>
      </c>
    </row>
    <row r="1463" spans="1:5" x14ac:dyDescent="0.25">
      <c r="A1463" s="2">
        <v>45846</v>
      </c>
      <c r="B1463">
        <v>70.05</v>
      </c>
      <c r="C1463">
        <v>47.37</v>
      </c>
      <c r="D1463" t="e">
        <v>#N/A</v>
      </c>
      <c r="E1463" t="e">
        <v>#N/A</v>
      </c>
    </row>
    <row r="1464" spans="1:5" x14ac:dyDescent="0.25">
      <c r="A1464" s="2">
        <v>45847</v>
      </c>
      <c r="B1464" t="e">
        <v>#N/A</v>
      </c>
      <c r="C1464">
        <v>47</v>
      </c>
      <c r="D1464" t="e">
        <v>#N/A</v>
      </c>
      <c r="E1464" t="e">
        <v>#N/A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4BF6-A9EF-4C07-85F9-ABFBA086BB38}">
  <sheetPr codeName="Sheet16"/>
  <dimension ref="A1:D24"/>
  <sheetViews>
    <sheetView workbookViewId="0">
      <selection activeCell="G36" sqref="G36"/>
    </sheetView>
  </sheetViews>
  <sheetFormatPr defaultRowHeight="15" x14ac:dyDescent="0.25"/>
  <cols>
    <col min="3" max="3" width="26.5703125" customWidth="1"/>
  </cols>
  <sheetData>
    <row r="1" spans="1:4" x14ac:dyDescent="0.25">
      <c r="A1" t="s">
        <v>63</v>
      </c>
      <c r="B1" t="s">
        <v>10</v>
      </c>
      <c r="C1" t="s">
        <v>64</v>
      </c>
      <c r="D1" t="s">
        <v>14</v>
      </c>
    </row>
    <row r="2" spans="1:4" x14ac:dyDescent="0.25">
      <c r="A2" t="s">
        <v>25</v>
      </c>
      <c r="B2">
        <v>40</v>
      </c>
      <c r="C2" t="str">
        <f>"MZBZ4P "&amp;B2&amp;".00"&amp;" Comdty"</f>
        <v>MZBZ4P 40.00 Comdty</v>
      </c>
      <c r="D2" t="e" cm="1">
        <f t="array" ref="D2">_xll.BDP(C2,"IVOL_LAST")/100</f>
        <v>#VALUE!</v>
      </c>
    </row>
    <row r="3" spans="1:4" x14ac:dyDescent="0.25">
      <c r="A3" t="s">
        <v>25</v>
      </c>
      <c r="B3">
        <f>B2+5</f>
        <v>45</v>
      </c>
      <c r="C3" t="str">
        <f t="shared" ref="C3:C13" si="0">"MZBZ4P "&amp;B3&amp;".00"&amp;" Comdty"</f>
        <v>MZBZ4P 45.00 Comdty</v>
      </c>
      <c r="D3" t="e" cm="1">
        <f t="array" ref="D3">_xll.BDP(C3,"IVOL_LAST")/100</f>
        <v>#VALUE!</v>
      </c>
    </row>
    <row r="4" spans="1:4" x14ac:dyDescent="0.25">
      <c r="A4" t="s">
        <v>25</v>
      </c>
      <c r="B4">
        <f t="shared" ref="B4:B13" si="1">B3+5</f>
        <v>50</v>
      </c>
      <c r="C4" t="str">
        <f t="shared" si="0"/>
        <v>MZBZ4P 50.00 Comdty</v>
      </c>
      <c r="D4" t="e" cm="1">
        <f t="array" ref="D4">_xll.BDP(C4,"IVOL_LAST")/100</f>
        <v>#VALUE!</v>
      </c>
    </row>
    <row r="5" spans="1:4" x14ac:dyDescent="0.25">
      <c r="A5" t="s">
        <v>25</v>
      </c>
      <c r="B5">
        <f t="shared" si="1"/>
        <v>55</v>
      </c>
      <c r="C5" t="str">
        <f t="shared" si="0"/>
        <v>MZBZ4P 55.00 Comdty</v>
      </c>
      <c r="D5" t="e" cm="1">
        <f t="array" ref="D5">_xll.BDP(C5,"IVOL_LAST")/100</f>
        <v>#VALUE!</v>
      </c>
    </row>
    <row r="6" spans="1:4" x14ac:dyDescent="0.25">
      <c r="A6" t="s">
        <v>25</v>
      </c>
      <c r="B6">
        <f t="shared" si="1"/>
        <v>60</v>
      </c>
      <c r="C6" t="str">
        <f t="shared" si="0"/>
        <v>MZBZ4P 60.00 Comdty</v>
      </c>
      <c r="D6" t="e" cm="1">
        <f t="array" ref="D6">_xll.BDP(C6,"IVOL_LAST")/100</f>
        <v>#VALUE!</v>
      </c>
    </row>
    <row r="7" spans="1:4" x14ac:dyDescent="0.25">
      <c r="A7" t="s">
        <v>25</v>
      </c>
      <c r="B7">
        <f t="shared" si="1"/>
        <v>65</v>
      </c>
      <c r="C7" t="str">
        <f t="shared" si="0"/>
        <v>MZBZ4P 65.00 Comdty</v>
      </c>
      <c r="D7" t="e" cm="1">
        <f t="array" ref="D7">_xll.BDP(C7,"IVOL_LAST")/100</f>
        <v>#VALUE!</v>
      </c>
    </row>
    <row r="8" spans="1:4" x14ac:dyDescent="0.25">
      <c r="A8" t="s">
        <v>25</v>
      </c>
      <c r="B8">
        <f t="shared" si="1"/>
        <v>70</v>
      </c>
      <c r="C8" t="str">
        <f t="shared" si="0"/>
        <v>MZBZ4P 70.00 Comdty</v>
      </c>
      <c r="D8" t="e" cm="1">
        <f t="array" ref="D8">_xll.BDP(C8,"IVOL_LAST")/100</f>
        <v>#VALUE!</v>
      </c>
    </row>
    <row r="9" spans="1:4" x14ac:dyDescent="0.25">
      <c r="A9" t="s">
        <v>25</v>
      </c>
      <c r="B9">
        <f t="shared" si="1"/>
        <v>75</v>
      </c>
      <c r="C9" t="str">
        <f t="shared" si="0"/>
        <v>MZBZ4P 75.00 Comdty</v>
      </c>
      <c r="D9" t="e" cm="1">
        <f t="array" ref="D9">_xll.BDP(C9,"IVOL_LAST")/100</f>
        <v>#VALUE!</v>
      </c>
    </row>
    <row r="10" spans="1:4" x14ac:dyDescent="0.25">
      <c r="A10" t="s">
        <v>25</v>
      </c>
      <c r="B10">
        <f t="shared" si="1"/>
        <v>80</v>
      </c>
      <c r="C10" t="str">
        <f t="shared" si="0"/>
        <v>MZBZ4P 80.00 Comdty</v>
      </c>
      <c r="D10" t="e" cm="1">
        <f t="array" ref="D10">_xll.BDP(C10,"IVOL_LAST")/100</f>
        <v>#VALUE!</v>
      </c>
    </row>
    <row r="11" spans="1:4" x14ac:dyDescent="0.25">
      <c r="A11" t="s">
        <v>25</v>
      </c>
      <c r="B11">
        <f t="shared" si="1"/>
        <v>85</v>
      </c>
      <c r="C11" t="str">
        <f t="shared" si="0"/>
        <v>MZBZ4P 85.00 Comdty</v>
      </c>
      <c r="D11" t="e" cm="1">
        <f t="array" ref="D11">_xll.BDP(C11,"IVOL_LAST")/100</f>
        <v>#VALUE!</v>
      </c>
    </row>
    <row r="12" spans="1:4" x14ac:dyDescent="0.25">
      <c r="A12" t="s">
        <v>25</v>
      </c>
      <c r="B12">
        <f t="shared" si="1"/>
        <v>90</v>
      </c>
      <c r="C12" t="str">
        <f t="shared" si="0"/>
        <v>MZBZ4P 90.00 Comdty</v>
      </c>
      <c r="D12" t="e" cm="1">
        <f t="array" ref="D12">_xll.BDP(C12,"IVOL_LAST")/100</f>
        <v>#VALUE!</v>
      </c>
    </row>
    <row r="13" spans="1:4" x14ac:dyDescent="0.25">
      <c r="A13" t="s">
        <v>25</v>
      </c>
      <c r="B13">
        <f t="shared" si="1"/>
        <v>95</v>
      </c>
      <c r="C13" t="str">
        <f t="shared" si="0"/>
        <v>MZBZ4P 95.00 Comdty</v>
      </c>
      <c r="D13" t="e" cm="1">
        <f t="array" ref="D13">_xll.BDP(C13,"IVOL_LAST")/100</f>
        <v>#VALUE!</v>
      </c>
    </row>
    <row r="14" spans="1:4" x14ac:dyDescent="0.25">
      <c r="A14" t="s">
        <v>26</v>
      </c>
      <c r="B14">
        <v>20</v>
      </c>
      <c r="C14" t="str">
        <f>"UKEZ4P "&amp;B14&amp;".00"&amp;" Comdty"</f>
        <v>UKEZ4P 20.00 Comdty</v>
      </c>
      <c r="D14" t="e" cm="1">
        <f t="array" ref="D14">_xll.BDP(C14,"IVOL_LAST")/100</f>
        <v>#VALUE!</v>
      </c>
    </row>
    <row r="15" spans="1:4" x14ac:dyDescent="0.25">
      <c r="A15" t="s">
        <v>26</v>
      </c>
      <c r="B15">
        <f>B14+5</f>
        <v>25</v>
      </c>
      <c r="C15" t="str">
        <f t="shared" ref="C15:C24" si="2">"UKEZ4P "&amp;B15&amp;".00"&amp;" Comdty"</f>
        <v>UKEZ4P 25.00 Comdty</v>
      </c>
      <c r="D15" t="e" cm="1">
        <f t="array" ref="D15">_xll.BDP(C15,"IVOL_LAST")/100</f>
        <v>#VALUE!</v>
      </c>
    </row>
    <row r="16" spans="1:4" x14ac:dyDescent="0.25">
      <c r="A16" t="s">
        <v>26</v>
      </c>
      <c r="B16">
        <f t="shared" ref="B16:B24" si="3">B15+5</f>
        <v>30</v>
      </c>
      <c r="C16" t="str">
        <f t="shared" si="2"/>
        <v>UKEZ4P 30.00 Comdty</v>
      </c>
      <c r="D16" t="e" cm="1">
        <f t="array" ref="D16">_xll.BDP(C16,"IVOL_LAST")/100</f>
        <v>#VALUE!</v>
      </c>
    </row>
    <row r="17" spans="1:4" x14ac:dyDescent="0.25">
      <c r="A17" t="s">
        <v>26</v>
      </c>
      <c r="B17">
        <f t="shared" si="3"/>
        <v>35</v>
      </c>
      <c r="C17" t="str">
        <f t="shared" si="2"/>
        <v>UKEZ4P 35.00 Comdty</v>
      </c>
      <c r="D17" t="e" cm="1">
        <f t="array" ref="D17">_xll.BDP(C17,"IVOL_LAST")/100</f>
        <v>#VALUE!</v>
      </c>
    </row>
    <row r="18" spans="1:4" x14ac:dyDescent="0.25">
      <c r="A18" t="s">
        <v>26</v>
      </c>
      <c r="B18">
        <f t="shared" si="3"/>
        <v>40</v>
      </c>
      <c r="C18" t="str">
        <f t="shared" si="2"/>
        <v>UKEZ4P 40.00 Comdty</v>
      </c>
      <c r="D18" t="e" cm="1">
        <f t="array" ref="D18">_xll.BDP(C18,"IVOL_LAST")/100</f>
        <v>#VALUE!</v>
      </c>
    </row>
    <row r="19" spans="1:4" x14ac:dyDescent="0.25">
      <c r="A19" t="s">
        <v>26</v>
      </c>
      <c r="B19">
        <f t="shared" si="3"/>
        <v>45</v>
      </c>
      <c r="C19" t="str">
        <f t="shared" si="2"/>
        <v>UKEZ4P 45.00 Comdty</v>
      </c>
      <c r="D19" t="e" cm="1">
        <f t="array" ref="D19">_xll.BDP(C19,"IVOL_LAST")/100</f>
        <v>#VALUE!</v>
      </c>
    </row>
    <row r="20" spans="1:4" x14ac:dyDescent="0.25">
      <c r="A20" t="s">
        <v>26</v>
      </c>
      <c r="B20">
        <f t="shared" si="3"/>
        <v>50</v>
      </c>
      <c r="C20" t="str">
        <f t="shared" si="2"/>
        <v>UKEZ4P 50.00 Comdty</v>
      </c>
      <c r="D20" t="e" cm="1">
        <f t="array" ref="D20">_xll.BDP(C20,"IVOL_LAST")/100</f>
        <v>#VALUE!</v>
      </c>
    </row>
    <row r="21" spans="1:4" x14ac:dyDescent="0.25">
      <c r="A21" t="s">
        <v>26</v>
      </c>
      <c r="B21">
        <f t="shared" si="3"/>
        <v>55</v>
      </c>
      <c r="C21" t="str">
        <f t="shared" si="2"/>
        <v>UKEZ4P 55.00 Comdty</v>
      </c>
      <c r="D21" t="e" cm="1">
        <f t="array" ref="D21">_xll.BDP(C21,"IVOL_LAST")/100</f>
        <v>#VALUE!</v>
      </c>
    </row>
    <row r="22" spans="1:4" x14ac:dyDescent="0.25">
      <c r="A22" t="s">
        <v>26</v>
      </c>
      <c r="B22">
        <f t="shared" si="3"/>
        <v>60</v>
      </c>
      <c r="C22" t="str">
        <f t="shared" si="2"/>
        <v>UKEZ4P 60.00 Comdty</v>
      </c>
      <c r="D22" t="e" cm="1">
        <f t="array" ref="D22">_xll.BDP(C22,"IVOL_LAST")/100</f>
        <v>#VALUE!</v>
      </c>
    </row>
    <row r="23" spans="1:4" x14ac:dyDescent="0.25">
      <c r="A23" t="s">
        <v>26</v>
      </c>
      <c r="B23">
        <f t="shared" si="3"/>
        <v>65</v>
      </c>
      <c r="C23" t="str">
        <f t="shared" si="2"/>
        <v>UKEZ4P 65.00 Comdty</v>
      </c>
      <c r="D23" t="e" cm="1">
        <f t="array" ref="D23">_xll.BDP(C23,"IVOL_LAST")/100</f>
        <v>#VALUE!</v>
      </c>
    </row>
    <row r="24" spans="1:4" x14ac:dyDescent="0.25">
      <c r="A24" t="s">
        <v>26</v>
      </c>
      <c r="B24">
        <f t="shared" si="3"/>
        <v>70</v>
      </c>
      <c r="C24" t="str">
        <f t="shared" si="2"/>
        <v>UKEZ4P 70.00 Comdty</v>
      </c>
      <c r="D24" t="e" cm="1">
        <f t="array" ref="D24">_xll.BDP(C24,"IVOL_LAST")/100</f>
        <v>#VALUE!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7930-C79B-4412-9396-C3EBC35EA64C}">
  <sheetPr codeName="Sheet17"/>
  <dimension ref="A1:C2195"/>
  <sheetViews>
    <sheetView topLeftCell="A2159" workbookViewId="0">
      <selection activeCell="P2201" sqref="P2201:P2202"/>
    </sheetView>
  </sheetViews>
  <sheetFormatPr defaultRowHeight="15" x14ac:dyDescent="0.25"/>
  <cols>
    <col min="1" max="1" width="10.7109375" bestFit="1" customWidth="1"/>
  </cols>
  <sheetData>
    <row r="1" spans="1:3" x14ac:dyDescent="0.25">
      <c r="A1" t="str">
        <f>_xll.BQL("MO1 Comdty, FJS1 Comdty", "px_last(dates=range(-6y, 0d))","cols=3;rows=2195")</f>
        <v/>
      </c>
      <c r="B1" t="s">
        <v>37</v>
      </c>
      <c r="C1" t="s">
        <v>68</v>
      </c>
    </row>
    <row r="2" spans="1:3" x14ac:dyDescent="0.25">
      <c r="A2" t="s">
        <v>39</v>
      </c>
      <c r="B2" t="s">
        <v>67</v>
      </c>
      <c r="C2" t="s">
        <v>67</v>
      </c>
    </row>
    <row r="3" spans="1:3" x14ac:dyDescent="0.25">
      <c r="A3" s="2">
        <v>43655</v>
      </c>
      <c r="B3">
        <v>26.53</v>
      </c>
      <c r="C3">
        <v>17.651</v>
      </c>
    </row>
    <row r="4" spans="1:3" x14ac:dyDescent="0.25">
      <c r="A4" s="2">
        <v>43656</v>
      </c>
      <c r="B4">
        <v>28.16</v>
      </c>
      <c r="C4">
        <v>18.094000000000001</v>
      </c>
    </row>
    <row r="5" spans="1:3" x14ac:dyDescent="0.25">
      <c r="A5" s="2">
        <v>43657</v>
      </c>
      <c r="B5">
        <v>28.26</v>
      </c>
      <c r="C5">
        <v>18.917999999999999</v>
      </c>
    </row>
    <row r="6" spans="1:3" x14ac:dyDescent="0.25">
      <c r="A6" s="2">
        <v>43658</v>
      </c>
      <c r="B6">
        <v>28.76</v>
      </c>
      <c r="C6">
        <v>19.198</v>
      </c>
    </row>
    <row r="7" spans="1:3" x14ac:dyDescent="0.25">
      <c r="A7" s="2">
        <v>43659</v>
      </c>
      <c r="B7" t="e">
        <v>#N/A</v>
      </c>
      <c r="C7" t="e">
        <v>#N/A</v>
      </c>
    </row>
    <row r="8" spans="1:3" x14ac:dyDescent="0.25">
      <c r="A8" s="2">
        <v>43660</v>
      </c>
      <c r="B8" t="e">
        <v>#N/A</v>
      </c>
      <c r="C8" t="e">
        <v>#N/A</v>
      </c>
    </row>
    <row r="9" spans="1:3" x14ac:dyDescent="0.25">
      <c r="A9" s="2">
        <v>43661</v>
      </c>
      <c r="B9">
        <v>29.02</v>
      </c>
      <c r="C9">
        <v>18.798999999999999</v>
      </c>
    </row>
    <row r="10" spans="1:3" x14ac:dyDescent="0.25">
      <c r="A10" s="2">
        <v>43662</v>
      </c>
      <c r="B10">
        <v>28.44</v>
      </c>
      <c r="C10">
        <v>18.073</v>
      </c>
    </row>
    <row r="11" spans="1:3" x14ac:dyDescent="0.25">
      <c r="A11" s="2">
        <v>43663</v>
      </c>
      <c r="B11">
        <v>28.43</v>
      </c>
      <c r="C11">
        <v>18.05</v>
      </c>
    </row>
    <row r="12" spans="1:3" x14ac:dyDescent="0.25">
      <c r="A12" s="2">
        <v>43664</v>
      </c>
      <c r="B12">
        <v>27.74</v>
      </c>
      <c r="C12">
        <v>17.864999999999998</v>
      </c>
    </row>
    <row r="13" spans="1:3" x14ac:dyDescent="0.25">
      <c r="A13" s="2">
        <v>43665</v>
      </c>
      <c r="B13">
        <v>28.85</v>
      </c>
      <c r="C13">
        <v>18.055</v>
      </c>
    </row>
    <row r="14" spans="1:3" x14ac:dyDescent="0.25">
      <c r="A14" s="2">
        <v>43666</v>
      </c>
      <c r="B14" t="e">
        <v>#N/A</v>
      </c>
      <c r="C14" t="e">
        <v>#N/A</v>
      </c>
    </row>
    <row r="15" spans="1:3" x14ac:dyDescent="0.25">
      <c r="A15" s="2">
        <v>43667</v>
      </c>
      <c r="B15" t="e">
        <v>#N/A</v>
      </c>
      <c r="C15" t="e">
        <v>#N/A</v>
      </c>
    </row>
    <row r="16" spans="1:3" x14ac:dyDescent="0.25">
      <c r="A16" s="2">
        <v>43668</v>
      </c>
      <c r="B16">
        <v>28.96</v>
      </c>
      <c r="C16">
        <v>17.914999999999999</v>
      </c>
    </row>
    <row r="17" spans="1:3" x14ac:dyDescent="0.25">
      <c r="A17" s="2">
        <v>43669</v>
      </c>
      <c r="B17">
        <v>29.78</v>
      </c>
      <c r="C17">
        <v>18.113</v>
      </c>
    </row>
    <row r="18" spans="1:3" x14ac:dyDescent="0.25">
      <c r="A18" s="2">
        <v>43670</v>
      </c>
      <c r="B18">
        <v>29.16</v>
      </c>
      <c r="C18">
        <v>18.010000000000002</v>
      </c>
    </row>
    <row r="19" spans="1:3" x14ac:dyDescent="0.25">
      <c r="A19" s="2">
        <v>43671</v>
      </c>
      <c r="B19">
        <v>28.99</v>
      </c>
      <c r="C19">
        <v>17.977</v>
      </c>
    </row>
    <row r="20" spans="1:3" x14ac:dyDescent="0.25">
      <c r="A20" s="2">
        <v>43672</v>
      </c>
      <c r="B20">
        <v>28.26</v>
      </c>
      <c r="C20">
        <v>18.207999999999998</v>
      </c>
    </row>
    <row r="21" spans="1:3" x14ac:dyDescent="0.25">
      <c r="A21" s="2">
        <v>43673</v>
      </c>
      <c r="B21" t="e">
        <v>#N/A</v>
      </c>
      <c r="C21" t="e">
        <v>#N/A</v>
      </c>
    </row>
    <row r="22" spans="1:3" x14ac:dyDescent="0.25">
      <c r="A22" s="2">
        <v>43674</v>
      </c>
      <c r="B22" t="e">
        <v>#N/A</v>
      </c>
      <c r="C22" t="e">
        <v>#N/A</v>
      </c>
    </row>
    <row r="23" spans="1:3" x14ac:dyDescent="0.25">
      <c r="A23" s="2">
        <v>43675</v>
      </c>
      <c r="B23">
        <v>28.39</v>
      </c>
      <c r="C23">
        <v>17.978000000000002</v>
      </c>
    </row>
    <row r="24" spans="1:3" x14ac:dyDescent="0.25">
      <c r="A24" s="2">
        <v>43676</v>
      </c>
      <c r="B24">
        <v>27.87</v>
      </c>
      <c r="C24">
        <v>17.907</v>
      </c>
    </row>
    <row r="25" spans="1:3" x14ac:dyDescent="0.25">
      <c r="A25" s="2">
        <v>43677</v>
      </c>
      <c r="B25">
        <v>27.95</v>
      </c>
      <c r="C25">
        <v>18.062999999999999</v>
      </c>
    </row>
    <row r="26" spans="1:3" x14ac:dyDescent="0.25">
      <c r="A26" s="2">
        <v>43678</v>
      </c>
      <c r="B26">
        <v>29.42</v>
      </c>
      <c r="C26">
        <v>18.341000000000001</v>
      </c>
    </row>
    <row r="27" spans="1:3" x14ac:dyDescent="0.25">
      <c r="A27" s="2">
        <v>43679</v>
      </c>
      <c r="B27">
        <v>29.23</v>
      </c>
      <c r="C27">
        <v>17.952999999999999</v>
      </c>
    </row>
    <row r="28" spans="1:3" x14ac:dyDescent="0.25">
      <c r="A28" s="2">
        <v>43680</v>
      </c>
      <c r="B28" t="e">
        <v>#N/A</v>
      </c>
      <c r="C28" t="e">
        <v>#N/A</v>
      </c>
    </row>
    <row r="29" spans="1:3" x14ac:dyDescent="0.25">
      <c r="A29" s="2">
        <v>43681</v>
      </c>
      <c r="B29" t="e">
        <v>#N/A</v>
      </c>
      <c r="C29" t="e">
        <v>#N/A</v>
      </c>
    </row>
    <row r="30" spans="1:3" x14ac:dyDescent="0.25">
      <c r="A30" s="2">
        <v>43682</v>
      </c>
      <c r="B30">
        <v>28.67</v>
      </c>
      <c r="C30">
        <v>17.687000000000001</v>
      </c>
    </row>
    <row r="31" spans="1:3" x14ac:dyDescent="0.25">
      <c r="A31" s="2">
        <v>43683</v>
      </c>
      <c r="B31">
        <v>28.38</v>
      </c>
      <c r="C31">
        <v>17.579000000000001</v>
      </c>
    </row>
    <row r="32" spans="1:3" x14ac:dyDescent="0.25">
      <c r="A32" s="2">
        <v>43684</v>
      </c>
      <c r="B32">
        <v>28.25</v>
      </c>
      <c r="C32">
        <v>17.404</v>
      </c>
    </row>
    <row r="33" spans="1:3" x14ac:dyDescent="0.25">
      <c r="A33" s="2">
        <v>43685</v>
      </c>
      <c r="B33">
        <v>28.51</v>
      </c>
      <c r="C33">
        <v>17.390999999999998</v>
      </c>
    </row>
    <row r="34" spans="1:3" x14ac:dyDescent="0.25">
      <c r="A34" s="2">
        <v>43686</v>
      </c>
      <c r="B34">
        <v>28.1</v>
      </c>
      <c r="C34">
        <v>17.417999999999999</v>
      </c>
    </row>
    <row r="35" spans="1:3" x14ac:dyDescent="0.25">
      <c r="A35" s="2">
        <v>43687</v>
      </c>
      <c r="B35" t="e">
        <v>#N/A</v>
      </c>
      <c r="C35" t="e">
        <v>#N/A</v>
      </c>
    </row>
    <row r="36" spans="1:3" x14ac:dyDescent="0.25">
      <c r="A36" s="2">
        <v>43688</v>
      </c>
      <c r="B36" t="e">
        <v>#N/A</v>
      </c>
      <c r="C36" t="e">
        <v>#N/A</v>
      </c>
    </row>
    <row r="37" spans="1:3" x14ac:dyDescent="0.25">
      <c r="A37" s="2">
        <v>43689</v>
      </c>
      <c r="B37">
        <v>26.68</v>
      </c>
      <c r="C37">
        <v>17.158999999999999</v>
      </c>
    </row>
    <row r="38" spans="1:3" x14ac:dyDescent="0.25">
      <c r="A38" s="2">
        <v>43690</v>
      </c>
      <c r="B38">
        <v>27.08</v>
      </c>
      <c r="C38">
        <v>17.428999999999998</v>
      </c>
    </row>
    <row r="39" spans="1:3" x14ac:dyDescent="0.25">
      <c r="A39" s="2">
        <v>43691</v>
      </c>
      <c r="B39">
        <v>26.89</v>
      </c>
      <c r="C39">
        <v>17.207999999999998</v>
      </c>
    </row>
    <row r="40" spans="1:3" x14ac:dyDescent="0.25">
      <c r="A40" s="2">
        <v>43692</v>
      </c>
      <c r="B40">
        <v>25.97</v>
      </c>
      <c r="C40">
        <v>17.056999999999999</v>
      </c>
    </row>
    <row r="41" spans="1:3" x14ac:dyDescent="0.25">
      <c r="A41" s="2">
        <v>43693</v>
      </c>
      <c r="B41">
        <v>25.95</v>
      </c>
      <c r="C41">
        <v>16.984999999999999</v>
      </c>
    </row>
    <row r="42" spans="1:3" x14ac:dyDescent="0.25">
      <c r="A42" s="2">
        <v>43694</v>
      </c>
      <c r="B42" t="e">
        <v>#N/A</v>
      </c>
      <c r="C42" t="e">
        <v>#N/A</v>
      </c>
    </row>
    <row r="43" spans="1:3" x14ac:dyDescent="0.25">
      <c r="A43" s="2">
        <v>43695</v>
      </c>
      <c r="B43" t="e">
        <v>#N/A</v>
      </c>
      <c r="C43" t="e">
        <v>#N/A</v>
      </c>
    </row>
    <row r="44" spans="1:3" x14ac:dyDescent="0.25">
      <c r="A44" s="2">
        <v>43696</v>
      </c>
      <c r="B44">
        <v>26.55</v>
      </c>
      <c r="C44">
        <v>16.89</v>
      </c>
    </row>
    <row r="45" spans="1:3" x14ac:dyDescent="0.25">
      <c r="A45" s="2">
        <v>43697</v>
      </c>
      <c r="B45">
        <v>26.24</v>
      </c>
      <c r="C45">
        <v>16.989999999999998</v>
      </c>
    </row>
    <row r="46" spans="1:3" x14ac:dyDescent="0.25">
      <c r="A46" s="2">
        <v>43698</v>
      </c>
      <c r="B46">
        <v>26.01</v>
      </c>
      <c r="C46">
        <v>17.074000000000002</v>
      </c>
    </row>
    <row r="47" spans="1:3" x14ac:dyDescent="0.25">
      <c r="A47" s="2">
        <v>43699</v>
      </c>
      <c r="B47">
        <v>25.65</v>
      </c>
      <c r="C47">
        <v>16.963000000000001</v>
      </c>
    </row>
    <row r="48" spans="1:3" x14ac:dyDescent="0.25">
      <c r="A48" s="2">
        <v>43700</v>
      </c>
      <c r="B48">
        <v>25.08</v>
      </c>
      <c r="C48">
        <v>16.751999999999999</v>
      </c>
    </row>
    <row r="49" spans="1:3" x14ac:dyDescent="0.25">
      <c r="A49" s="2">
        <v>43701</v>
      </c>
      <c r="B49" t="e">
        <v>#N/A</v>
      </c>
      <c r="C49" t="e">
        <v>#N/A</v>
      </c>
    </row>
    <row r="50" spans="1:3" x14ac:dyDescent="0.25">
      <c r="A50" s="2">
        <v>43702</v>
      </c>
      <c r="B50" t="e">
        <v>#N/A</v>
      </c>
      <c r="C50" t="e">
        <v>#N/A</v>
      </c>
    </row>
    <row r="51" spans="1:3" x14ac:dyDescent="0.25">
      <c r="A51" s="2">
        <v>43703</v>
      </c>
      <c r="B51">
        <v>25.82</v>
      </c>
      <c r="C51">
        <v>16.739999999999998</v>
      </c>
    </row>
    <row r="52" spans="1:3" x14ac:dyDescent="0.25">
      <c r="A52" s="2">
        <v>43704</v>
      </c>
      <c r="B52">
        <v>25.4</v>
      </c>
      <c r="C52">
        <v>16.547000000000001</v>
      </c>
    </row>
    <row r="53" spans="1:3" x14ac:dyDescent="0.25">
      <c r="A53" s="2">
        <v>43705</v>
      </c>
      <c r="B53">
        <v>26</v>
      </c>
      <c r="C53">
        <v>16.523</v>
      </c>
    </row>
    <row r="54" spans="1:3" x14ac:dyDescent="0.25">
      <c r="A54" s="2">
        <v>43706</v>
      </c>
      <c r="B54">
        <v>26.45</v>
      </c>
      <c r="C54">
        <v>16.655000000000001</v>
      </c>
    </row>
    <row r="55" spans="1:3" x14ac:dyDescent="0.25">
      <c r="A55" s="2">
        <v>43707</v>
      </c>
      <c r="B55">
        <v>26.31</v>
      </c>
      <c r="C55">
        <v>16.742000000000001</v>
      </c>
    </row>
    <row r="56" spans="1:3" x14ac:dyDescent="0.25">
      <c r="A56" s="2">
        <v>43708</v>
      </c>
      <c r="B56" t="e">
        <v>#N/A</v>
      </c>
      <c r="C56" t="e">
        <v>#N/A</v>
      </c>
    </row>
    <row r="57" spans="1:3" x14ac:dyDescent="0.25">
      <c r="A57" s="2">
        <v>43709</v>
      </c>
      <c r="B57" t="e">
        <v>#N/A</v>
      </c>
      <c r="C57" t="e">
        <v>#N/A</v>
      </c>
    </row>
    <row r="58" spans="1:3" x14ac:dyDescent="0.25">
      <c r="A58" s="2">
        <v>43710</v>
      </c>
      <c r="B58">
        <v>25.18</v>
      </c>
      <c r="C58">
        <v>16.082999999999998</v>
      </c>
    </row>
    <row r="59" spans="1:3" x14ac:dyDescent="0.25">
      <c r="A59" s="2">
        <v>43711</v>
      </c>
      <c r="B59">
        <v>25.22</v>
      </c>
      <c r="C59">
        <v>16.163</v>
      </c>
    </row>
    <row r="60" spans="1:3" x14ac:dyDescent="0.25">
      <c r="A60" s="2">
        <v>43712</v>
      </c>
      <c r="B60">
        <v>25.52</v>
      </c>
      <c r="C60">
        <v>16.222000000000001</v>
      </c>
    </row>
    <row r="61" spans="1:3" x14ac:dyDescent="0.25">
      <c r="A61" s="2">
        <v>43713</v>
      </c>
      <c r="B61">
        <v>25.53</v>
      </c>
      <c r="C61">
        <v>16.556999999999999</v>
      </c>
    </row>
    <row r="62" spans="1:3" x14ac:dyDescent="0.25">
      <c r="A62" s="2">
        <v>43714</v>
      </c>
      <c r="B62">
        <v>25.08</v>
      </c>
      <c r="C62">
        <v>16.539000000000001</v>
      </c>
    </row>
    <row r="63" spans="1:3" x14ac:dyDescent="0.25">
      <c r="A63" s="2">
        <v>43715</v>
      </c>
      <c r="B63" t="e">
        <v>#N/A</v>
      </c>
      <c r="C63" t="e">
        <v>#N/A</v>
      </c>
    </row>
    <row r="64" spans="1:3" x14ac:dyDescent="0.25">
      <c r="A64" s="2">
        <v>43716</v>
      </c>
      <c r="B64" t="e">
        <v>#N/A</v>
      </c>
      <c r="C64" t="e">
        <v>#N/A</v>
      </c>
    </row>
    <row r="65" spans="1:3" x14ac:dyDescent="0.25">
      <c r="A65" s="2">
        <v>43717</v>
      </c>
      <c r="B65">
        <v>25.01</v>
      </c>
      <c r="C65">
        <v>16.667999999999999</v>
      </c>
    </row>
    <row r="66" spans="1:3" x14ac:dyDescent="0.25">
      <c r="A66" s="2">
        <v>43718</v>
      </c>
      <c r="B66">
        <v>26.72</v>
      </c>
      <c r="C66">
        <v>17.925999999999998</v>
      </c>
    </row>
    <row r="67" spans="1:3" x14ac:dyDescent="0.25">
      <c r="A67" s="2">
        <v>43719</v>
      </c>
      <c r="B67">
        <v>26.27</v>
      </c>
      <c r="C67">
        <v>17.998999999999999</v>
      </c>
    </row>
    <row r="68" spans="1:3" x14ac:dyDescent="0.25">
      <c r="A68" s="2">
        <v>43720</v>
      </c>
      <c r="B68">
        <v>26.43</v>
      </c>
      <c r="C68">
        <v>17.614000000000001</v>
      </c>
    </row>
    <row r="69" spans="1:3" x14ac:dyDescent="0.25">
      <c r="A69" s="2">
        <v>43721</v>
      </c>
      <c r="B69">
        <v>26.37</v>
      </c>
      <c r="C69">
        <v>17.536000000000001</v>
      </c>
    </row>
    <row r="70" spans="1:3" x14ac:dyDescent="0.25">
      <c r="A70" s="2">
        <v>43722</v>
      </c>
      <c r="B70" t="e">
        <v>#N/A</v>
      </c>
      <c r="C70" t="e">
        <v>#N/A</v>
      </c>
    </row>
    <row r="71" spans="1:3" x14ac:dyDescent="0.25">
      <c r="A71" s="2">
        <v>43723</v>
      </c>
      <c r="B71" t="e">
        <v>#N/A</v>
      </c>
      <c r="C71" t="e">
        <v>#N/A</v>
      </c>
    </row>
    <row r="72" spans="1:3" x14ac:dyDescent="0.25">
      <c r="A72" s="2">
        <v>43724</v>
      </c>
      <c r="B72">
        <v>27.02</v>
      </c>
      <c r="C72">
        <v>18.751999999999999</v>
      </c>
    </row>
    <row r="73" spans="1:3" x14ac:dyDescent="0.25">
      <c r="A73" s="2">
        <v>43725</v>
      </c>
      <c r="B73">
        <v>26.2</v>
      </c>
      <c r="C73">
        <v>17.984000000000002</v>
      </c>
    </row>
    <row r="74" spans="1:3" x14ac:dyDescent="0.25">
      <c r="A74" s="2">
        <v>43726</v>
      </c>
      <c r="B74">
        <v>25.44</v>
      </c>
      <c r="C74">
        <v>17.815000000000001</v>
      </c>
    </row>
    <row r="75" spans="1:3" x14ac:dyDescent="0.25">
      <c r="A75" s="2">
        <v>43727</v>
      </c>
      <c r="B75">
        <v>25.94</v>
      </c>
      <c r="C75">
        <v>17.891999999999999</v>
      </c>
    </row>
    <row r="76" spans="1:3" x14ac:dyDescent="0.25">
      <c r="A76" s="2">
        <v>43728</v>
      </c>
      <c r="B76">
        <v>26.51</v>
      </c>
      <c r="C76">
        <v>18.283000000000001</v>
      </c>
    </row>
    <row r="77" spans="1:3" x14ac:dyDescent="0.25">
      <c r="A77" s="2">
        <v>43729</v>
      </c>
      <c r="B77" t="e">
        <v>#N/A</v>
      </c>
      <c r="C77" t="e">
        <v>#N/A</v>
      </c>
    </row>
    <row r="78" spans="1:3" x14ac:dyDescent="0.25">
      <c r="A78" s="2">
        <v>43730</v>
      </c>
      <c r="B78" t="e">
        <v>#N/A</v>
      </c>
      <c r="C78" t="e">
        <v>#N/A</v>
      </c>
    </row>
    <row r="79" spans="1:3" x14ac:dyDescent="0.25">
      <c r="A79" s="2">
        <v>43731</v>
      </c>
      <c r="B79">
        <v>25.78</v>
      </c>
      <c r="C79">
        <v>18.050999999999998</v>
      </c>
    </row>
    <row r="80" spans="1:3" x14ac:dyDescent="0.25">
      <c r="A80" s="2">
        <v>43732</v>
      </c>
      <c r="B80">
        <v>25.52</v>
      </c>
      <c r="C80">
        <v>18.009</v>
      </c>
    </row>
    <row r="81" spans="1:3" x14ac:dyDescent="0.25">
      <c r="A81" s="2">
        <v>43733</v>
      </c>
      <c r="B81">
        <v>25.19</v>
      </c>
      <c r="C81">
        <v>17.643999999999998</v>
      </c>
    </row>
    <row r="82" spans="1:3" x14ac:dyDescent="0.25">
      <c r="A82" s="2">
        <v>43734</v>
      </c>
      <c r="B82">
        <v>25.62</v>
      </c>
      <c r="C82">
        <v>17.780999999999999</v>
      </c>
    </row>
    <row r="83" spans="1:3" x14ac:dyDescent="0.25">
      <c r="A83" s="2">
        <v>43735</v>
      </c>
      <c r="B83">
        <v>25.29</v>
      </c>
      <c r="C83">
        <v>17.596</v>
      </c>
    </row>
    <row r="84" spans="1:3" x14ac:dyDescent="0.25">
      <c r="A84" s="2">
        <v>43736</v>
      </c>
      <c r="B84" t="e">
        <v>#N/A</v>
      </c>
      <c r="C84" t="e">
        <v>#N/A</v>
      </c>
    </row>
    <row r="85" spans="1:3" x14ac:dyDescent="0.25">
      <c r="A85" s="2">
        <v>43737</v>
      </c>
      <c r="B85" t="e">
        <v>#N/A</v>
      </c>
      <c r="C85" t="e">
        <v>#N/A</v>
      </c>
    </row>
    <row r="86" spans="1:3" x14ac:dyDescent="0.25">
      <c r="A86" s="2">
        <v>43738</v>
      </c>
      <c r="B86">
        <v>24.72</v>
      </c>
      <c r="C86">
        <v>17.718</v>
      </c>
    </row>
    <row r="87" spans="1:3" x14ac:dyDescent="0.25">
      <c r="A87" s="2">
        <v>43739</v>
      </c>
      <c r="B87">
        <v>25.04</v>
      </c>
      <c r="C87">
        <v>17.815000000000001</v>
      </c>
    </row>
    <row r="88" spans="1:3" x14ac:dyDescent="0.25">
      <c r="A88" s="2">
        <v>43740</v>
      </c>
      <c r="B88">
        <v>24.19</v>
      </c>
      <c r="C88">
        <v>17.262</v>
      </c>
    </row>
    <row r="89" spans="1:3" x14ac:dyDescent="0.25">
      <c r="A89" s="2">
        <v>43741</v>
      </c>
      <c r="B89">
        <v>23.24</v>
      </c>
      <c r="C89">
        <v>17.04</v>
      </c>
    </row>
    <row r="90" spans="1:3" x14ac:dyDescent="0.25">
      <c r="A90" s="2">
        <v>43742</v>
      </c>
      <c r="B90">
        <v>22.94</v>
      </c>
      <c r="C90">
        <v>17.087</v>
      </c>
    </row>
    <row r="91" spans="1:3" x14ac:dyDescent="0.25">
      <c r="A91" s="2">
        <v>43743</v>
      </c>
      <c r="B91" t="e">
        <v>#N/A</v>
      </c>
      <c r="C91" t="e">
        <v>#N/A</v>
      </c>
    </row>
    <row r="92" spans="1:3" x14ac:dyDescent="0.25">
      <c r="A92" s="2">
        <v>43744</v>
      </c>
      <c r="B92" t="e">
        <v>#N/A</v>
      </c>
      <c r="C92" t="e">
        <v>#N/A</v>
      </c>
    </row>
    <row r="93" spans="1:3" x14ac:dyDescent="0.25">
      <c r="A93" s="2">
        <v>43745</v>
      </c>
      <c r="B93">
        <v>23.41</v>
      </c>
      <c r="C93">
        <v>17.009</v>
      </c>
    </row>
    <row r="94" spans="1:3" x14ac:dyDescent="0.25">
      <c r="A94" s="2">
        <v>43746</v>
      </c>
      <c r="B94">
        <v>22.53</v>
      </c>
      <c r="C94">
        <v>17.021000000000001</v>
      </c>
    </row>
    <row r="95" spans="1:3" x14ac:dyDescent="0.25">
      <c r="A95" s="2">
        <v>43747</v>
      </c>
      <c r="B95">
        <v>22.65</v>
      </c>
      <c r="C95">
        <v>17.169</v>
      </c>
    </row>
    <row r="96" spans="1:3" x14ac:dyDescent="0.25">
      <c r="A96" s="2">
        <v>43748</v>
      </c>
      <c r="B96">
        <v>23.26</v>
      </c>
      <c r="C96">
        <v>17.367999999999999</v>
      </c>
    </row>
    <row r="97" spans="1:3" x14ac:dyDescent="0.25">
      <c r="A97" s="2">
        <v>43749</v>
      </c>
      <c r="B97">
        <v>24.44</v>
      </c>
      <c r="C97">
        <v>17.763999999999999</v>
      </c>
    </row>
    <row r="98" spans="1:3" x14ac:dyDescent="0.25">
      <c r="A98" s="2">
        <v>43750</v>
      </c>
      <c r="B98" t="e">
        <v>#N/A</v>
      </c>
      <c r="C98" t="e">
        <v>#N/A</v>
      </c>
    </row>
    <row r="99" spans="1:3" x14ac:dyDescent="0.25">
      <c r="A99" s="2">
        <v>43751</v>
      </c>
      <c r="B99" t="e">
        <v>#N/A</v>
      </c>
      <c r="C99" t="e">
        <v>#N/A</v>
      </c>
    </row>
    <row r="100" spans="1:3" x14ac:dyDescent="0.25">
      <c r="A100" s="2">
        <v>43752</v>
      </c>
      <c r="B100">
        <v>24.15</v>
      </c>
      <c r="C100">
        <v>17.559000000000001</v>
      </c>
    </row>
    <row r="101" spans="1:3" x14ac:dyDescent="0.25">
      <c r="A101" s="2">
        <v>43753</v>
      </c>
      <c r="B101">
        <v>25.71</v>
      </c>
      <c r="C101">
        <v>17.550999999999998</v>
      </c>
    </row>
    <row r="102" spans="1:3" x14ac:dyDescent="0.25">
      <c r="A102" s="2">
        <v>43754</v>
      </c>
      <c r="B102">
        <v>26.3</v>
      </c>
      <c r="C102">
        <v>17.457999999999998</v>
      </c>
    </row>
    <row r="103" spans="1:3" x14ac:dyDescent="0.25">
      <c r="A103" s="2">
        <v>43755</v>
      </c>
      <c r="B103">
        <v>26.06</v>
      </c>
      <c r="C103">
        <v>17.378</v>
      </c>
    </row>
    <row r="104" spans="1:3" x14ac:dyDescent="0.25">
      <c r="A104" s="2">
        <v>43756</v>
      </c>
      <c r="B104">
        <v>25.88</v>
      </c>
      <c r="C104">
        <v>17.268000000000001</v>
      </c>
    </row>
    <row r="105" spans="1:3" x14ac:dyDescent="0.25">
      <c r="A105" s="2">
        <v>43757</v>
      </c>
      <c r="B105" t="e">
        <v>#N/A</v>
      </c>
      <c r="C105" t="e">
        <v>#N/A</v>
      </c>
    </row>
    <row r="106" spans="1:3" x14ac:dyDescent="0.25">
      <c r="A106" s="2">
        <v>43758</v>
      </c>
      <c r="B106" t="e">
        <v>#N/A</v>
      </c>
      <c r="C106" t="e">
        <v>#N/A</v>
      </c>
    </row>
    <row r="107" spans="1:3" x14ac:dyDescent="0.25">
      <c r="A107" s="2">
        <v>43759</v>
      </c>
      <c r="B107">
        <v>25.93</v>
      </c>
      <c r="C107">
        <v>17.044</v>
      </c>
    </row>
    <row r="108" spans="1:3" x14ac:dyDescent="0.25">
      <c r="A108" s="2">
        <v>43760</v>
      </c>
      <c r="B108">
        <v>25.66</v>
      </c>
      <c r="C108">
        <v>16.923999999999999</v>
      </c>
    </row>
    <row r="109" spans="1:3" x14ac:dyDescent="0.25">
      <c r="A109" s="2">
        <v>43761</v>
      </c>
      <c r="B109">
        <v>24.75</v>
      </c>
      <c r="C109">
        <v>16.652000000000001</v>
      </c>
    </row>
    <row r="110" spans="1:3" x14ac:dyDescent="0.25">
      <c r="A110" s="2">
        <v>43762</v>
      </c>
      <c r="B110">
        <v>25.44</v>
      </c>
      <c r="C110">
        <v>16.795000000000002</v>
      </c>
    </row>
    <row r="111" spans="1:3" x14ac:dyDescent="0.25">
      <c r="A111" s="2">
        <v>43763</v>
      </c>
      <c r="B111">
        <v>24.97</v>
      </c>
      <c r="C111">
        <v>16.463999999999999</v>
      </c>
    </row>
    <row r="112" spans="1:3" x14ac:dyDescent="0.25">
      <c r="A112" s="2">
        <v>43764</v>
      </c>
      <c r="B112" t="e">
        <v>#N/A</v>
      </c>
      <c r="C112" t="e">
        <v>#N/A</v>
      </c>
    </row>
    <row r="113" spans="1:3" x14ac:dyDescent="0.25">
      <c r="A113" s="2">
        <v>43765</v>
      </c>
      <c r="B113" t="e">
        <v>#N/A</v>
      </c>
      <c r="C113" t="e">
        <v>#N/A</v>
      </c>
    </row>
    <row r="114" spans="1:3" x14ac:dyDescent="0.25">
      <c r="A114" s="2">
        <v>43766</v>
      </c>
      <c r="B114">
        <v>25.12</v>
      </c>
      <c r="C114">
        <v>16.234999999999999</v>
      </c>
    </row>
    <row r="115" spans="1:3" x14ac:dyDescent="0.25">
      <c r="A115" s="2">
        <v>43767</v>
      </c>
      <c r="B115">
        <v>25.45</v>
      </c>
      <c r="C115">
        <v>16.152000000000001</v>
      </c>
    </row>
    <row r="116" spans="1:3" x14ac:dyDescent="0.25">
      <c r="A116" s="2">
        <v>43768</v>
      </c>
      <c r="B116">
        <v>26</v>
      </c>
      <c r="C116">
        <v>15.974</v>
      </c>
    </row>
    <row r="117" spans="1:3" x14ac:dyDescent="0.25">
      <c r="A117" s="2">
        <v>43769</v>
      </c>
      <c r="B117">
        <v>25.61</v>
      </c>
      <c r="C117">
        <v>16.007999999999999</v>
      </c>
    </row>
    <row r="118" spans="1:3" x14ac:dyDescent="0.25">
      <c r="A118" s="2">
        <v>43770</v>
      </c>
      <c r="B118">
        <v>25.29</v>
      </c>
      <c r="C118">
        <v>16.138000000000002</v>
      </c>
    </row>
    <row r="119" spans="1:3" x14ac:dyDescent="0.25">
      <c r="A119" s="2">
        <v>43771</v>
      </c>
      <c r="B119" t="e">
        <v>#N/A</v>
      </c>
      <c r="C119" t="e">
        <v>#N/A</v>
      </c>
    </row>
    <row r="120" spans="1:3" x14ac:dyDescent="0.25">
      <c r="A120" s="2">
        <v>43772</v>
      </c>
      <c r="B120" t="e">
        <v>#N/A</v>
      </c>
      <c r="C120" t="e">
        <v>#N/A</v>
      </c>
    </row>
    <row r="121" spans="1:3" x14ac:dyDescent="0.25">
      <c r="A121" s="2">
        <v>43773</v>
      </c>
      <c r="B121">
        <v>25.63</v>
      </c>
      <c r="C121">
        <v>16.408999999999999</v>
      </c>
    </row>
    <row r="122" spans="1:3" x14ac:dyDescent="0.25">
      <c r="A122" s="2">
        <v>43774</v>
      </c>
      <c r="B122">
        <v>25.51</v>
      </c>
      <c r="C122">
        <v>16.562999999999999</v>
      </c>
    </row>
    <row r="123" spans="1:3" x14ac:dyDescent="0.25">
      <c r="A123" s="2">
        <v>43775</v>
      </c>
      <c r="B123">
        <v>24.79</v>
      </c>
      <c r="C123">
        <v>16.172999999999998</v>
      </c>
    </row>
    <row r="124" spans="1:3" x14ac:dyDescent="0.25">
      <c r="A124" s="2">
        <v>43776</v>
      </c>
      <c r="B124">
        <v>24.94</v>
      </c>
      <c r="C124">
        <v>16.016999999999999</v>
      </c>
    </row>
    <row r="125" spans="1:3" x14ac:dyDescent="0.25">
      <c r="A125" s="2">
        <v>43777</v>
      </c>
      <c r="B125">
        <v>24.84</v>
      </c>
      <c r="C125">
        <v>15.874000000000001</v>
      </c>
    </row>
    <row r="126" spans="1:3" x14ac:dyDescent="0.25">
      <c r="A126" s="2">
        <v>43778</v>
      </c>
      <c r="B126" t="e">
        <v>#N/A</v>
      </c>
      <c r="C126" t="e">
        <v>#N/A</v>
      </c>
    </row>
    <row r="127" spans="1:3" x14ac:dyDescent="0.25">
      <c r="A127" s="2">
        <v>43779</v>
      </c>
      <c r="B127" t="e">
        <v>#N/A</v>
      </c>
      <c r="C127" t="e">
        <v>#N/A</v>
      </c>
    </row>
    <row r="128" spans="1:3" x14ac:dyDescent="0.25">
      <c r="A128" s="2">
        <v>43780</v>
      </c>
      <c r="B128">
        <v>24.93</v>
      </c>
      <c r="C128">
        <v>15.782</v>
      </c>
    </row>
    <row r="129" spans="1:3" x14ac:dyDescent="0.25">
      <c r="A129" s="2">
        <v>43781</v>
      </c>
      <c r="B129">
        <v>24.12</v>
      </c>
      <c r="C129">
        <v>15.528</v>
      </c>
    </row>
    <row r="130" spans="1:3" x14ac:dyDescent="0.25">
      <c r="A130" s="2">
        <v>43782</v>
      </c>
      <c r="B130">
        <v>24.39</v>
      </c>
      <c r="C130">
        <v>15.558999999999999</v>
      </c>
    </row>
    <row r="131" spans="1:3" x14ac:dyDescent="0.25">
      <c r="A131" s="2">
        <v>43783</v>
      </c>
      <c r="B131">
        <v>23.96</v>
      </c>
      <c r="C131">
        <v>15.82</v>
      </c>
    </row>
    <row r="132" spans="1:3" x14ac:dyDescent="0.25">
      <c r="A132" s="2">
        <v>43784</v>
      </c>
      <c r="B132">
        <v>23.85</v>
      </c>
      <c r="C132">
        <v>15.952</v>
      </c>
    </row>
    <row r="133" spans="1:3" x14ac:dyDescent="0.25">
      <c r="A133" s="2">
        <v>43785</v>
      </c>
      <c r="B133" t="e">
        <v>#N/A</v>
      </c>
      <c r="C133" t="e">
        <v>#N/A</v>
      </c>
    </row>
    <row r="134" spans="1:3" x14ac:dyDescent="0.25">
      <c r="A134" s="2">
        <v>43786</v>
      </c>
      <c r="B134" t="e">
        <v>#N/A</v>
      </c>
      <c r="C134" t="e">
        <v>#N/A</v>
      </c>
    </row>
    <row r="135" spans="1:3" x14ac:dyDescent="0.25">
      <c r="A135" s="2">
        <v>43787</v>
      </c>
      <c r="B135">
        <v>23.39</v>
      </c>
      <c r="C135">
        <v>15.688000000000001</v>
      </c>
    </row>
    <row r="136" spans="1:3" x14ac:dyDescent="0.25">
      <c r="A136" s="2">
        <v>43788</v>
      </c>
      <c r="B136">
        <v>23.44</v>
      </c>
      <c r="C136">
        <v>15.685</v>
      </c>
    </row>
    <row r="137" spans="1:3" x14ac:dyDescent="0.25">
      <c r="A137" s="2">
        <v>43789</v>
      </c>
      <c r="B137">
        <v>24.03</v>
      </c>
      <c r="C137">
        <v>15.67</v>
      </c>
    </row>
    <row r="138" spans="1:3" x14ac:dyDescent="0.25">
      <c r="A138" s="2">
        <v>43790</v>
      </c>
      <c r="B138">
        <v>23.94</v>
      </c>
      <c r="C138">
        <v>15.765000000000001</v>
      </c>
    </row>
    <row r="139" spans="1:3" x14ac:dyDescent="0.25">
      <c r="A139" s="2">
        <v>43791</v>
      </c>
      <c r="B139">
        <v>24.58</v>
      </c>
      <c r="C139">
        <v>16.061</v>
      </c>
    </row>
    <row r="140" spans="1:3" x14ac:dyDescent="0.25">
      <c r="A140" s="2">
        <v>43792</v>
      </c>
      <c r="B140" t="e">
        <v>#N/A</v>
      </c>
      <c r="C140" t="e">
        <v>#N/A</v>
      </c>
    </row>
    <row r="141" spans="1:3" x14ac:dyDescent="0.25">
      <c r="A141" s="2">
        <v>43793</v>
      </c>
      <c r="B141" t="e">
        <v>#N/A</v>
      </c>
      <c r="C141" t="e">
        <v>#N/A</v>
      </c>
    </row>
    <row r="142" spans="1:3" x14ac:dyDescent="0.25">
      <c r="A142" s="2">
        <v>43794</v>
      </c>
      <c r="B142">
        <v>24.44</v>
      </c>
      <c r="C142">
        <v>16.132000000000001</v>
      </c>
    </row>
    <row r="143" spans="1:3" x14ac:dyDescent="0.25">
      <c r="A143" s="2">
        <v>43795</v>
      </c>
      <c r="B143">
        <v>24.38</v>
      </c>
      <c r="C143">
        <v>15.798</v>
      </c>
    </row>
    <row r="144" spans="1:3" x14ac:dyDescent="0.25">
      <c r="A144" s="2">
        <v>43796</v>
      </c>
      <c r="B144">
        <v>25.11</v>
      </c>
      <c r="C144">
        <v>15.974</v>
      </c>
    </row>
    <row r="145" spans="1:3" x14ac:dyDescent="0.25">
      <c r="A145" s="2">
        <v>43797</v>
      </c>
      <c r="B145">
        <v>25.01</v>
      </c>
      <c r="C145">
        <v>15.702999999999999</v>
      </c>
    </row>
    <row r="146" spans="1:3" x14ac:dyDescent="0.25">
      <c r="A146" s="2">
        <v>43798</v>
      </c>
      <c r="B146">
        <v>25.22</v>
      </c>
      <c r="C146">
        <v>15.509</v>
      </c>
    </row>
    <row r="147" spans="1:3" x14ac:dyDescent="0.25">
      <c r="A147" s="2">
        <v>43799</v>
      </c>
      <c r="B147" t="e">
        <v>#N/A</v>
      </c>
      <c r="C147" t="e">
        <v>#N/A</v>
      </c>
    </row>
    <row r="148" spans="1:3" x14ac:dyDescent="0.25">
      <c r="A148" s="2">
        <v>43800</v>
      </c>
      <c r="B148" t="e">
        <v>#N/A</v>
      </c>
      <c r="C148" t="e">
        <v>#N/A</v>
      </c>
    </row>
    <row r="149" spans="1:3" x14ac:dyDescent="0.25">
      <c r="A149" s="2">
        <v>43801</v>
      </c>
      <c r="B149">
        <v>24.33</v>
      </c>
      <c r="C149">
        <v>15.124000000000001</v>
      </c>
    </row>
    <row r="150" spans="1:3" x14ac:dyDescent="0.25">
      <c r="A150" s="2">
        <v>43802</v>
      </c>
      <c r="B150">
        <v>24</v>
      </c>
      <c r="C150">
        <v>14.946999999999999</v>
      </c>
    </row>
    <row r="151" spans="1:3" x14ac:dyDescent="0.25">
      <c r="A151" s="2">
        <v>43803</v>
      </c>
      <c r="B151">
        <v>24.74</v>
      </c>
      <c r="C151">
        <v>14.977</v>
      </c>
    </row>
    <row r="152" spans="1:3" x14ac:dyDescent="0.25">
      <c r="A152" s="2">
        <v>43804</v>
      </c>
      <c r="B152">
        <v>24.69</v>
      </c>
      <c r="C152">
        <v>14.691000000000001</v>
      </c>
    </row>
    <row r="153" spans="1:3" x14ac:dyDescent="0.25">
      <c r="A153" s="2">
        <v>43805</v>
      </c>
      <c r="B153">
        <v>24.94</v>
      </c>
      <c r="C153">
        <v>14.41</v>
      </c>
    </row>
    <row r="154" spans="1:3" x14ac:dyDescent="0.25">
      <c r="A154" s="2">
        <v>43806</v>
      </c>
      <c r="B154" t="e">
        <v>#N/A</v>
      </c>
      <c r="C154" t="e">
        <v>#N/A</v>
      </c>
    </row>
    <row r="155" spans="1:3" x14ac:dyDescent="0.25">
      <c r="A155" s="2">
        <v>43807</v>
      </c>
      <c r="B155" t="e">
        <v>#N/A</v>
      </c>
      <c r="C155" t="e">
        <v>#N/A</v>
      </c>
    </row>
    <row r="156" spans="1:3" x14ac:dyDescent="0.25">
      <c r="A156" s="2">
        <v>43808</v>
      </c>
      <c r="B156">
        <v>25.13</v>
      </c>
      <c r="C156">
        <v>14.239000000000001</v>
      </c>
    </row>
    <row r="157" spans="1:3" x14ac:dyDescent="0.25">
      <c r="A157" s="2">
        <v>43809</v>
      </c>
      <c r="B157">
        <v>24.94</v>
      </c>
      <c r="C157">
        <v>13.997</v>
      </c>
    </row>
    <row r="158" spans="1:3" x14ac:dyDescent="0.25">
      <c r="A158" s="2">
        <v>43810</v>
      </c>
      <c r="B158">
        <v>24.48</v>
      </c>
      <c r="C158">
        <v>13.71</v>
      </c>
    </row>
    <row r="159" spans="1:3" x14ac:dyDescent="0.25">
      <c r="A159" s="2">
        <v>43811</v>
      </c>
      <c r="B159">
        <v>25.07</v>
      </c>
      <c r="C159">
        <v>14.256</v>
      </c>
    </row>
    <row r="160" spans="1:3" x14ac:dyDescent="0.25">
      <c r="A160" s="2">
        <v>43812</v>
      </c>
      <c r="B160">
        <v>24.02</v>
      </c>
      <c r="C160">
        <v>13.688000000000001</v>
      </c>
    </row>
    <row r="161" spans="1:3" x14ac:dyDescent="0.25">
      <c r="A161" s="2">
        <v>43813</v>
      </c>
      <c r="B161" t="e">
        <v>#N/A</v>
      </c>
      <c r="C161" t="e">
        <v>#N/A</v>
      </c>
    </row>
    <row r="162" spans="1:3" x14ac:dyDescent="0.25">
      <c r="A162" s="2">
        <v>43814</v>
      </c>
      <c r="B162" t="e">
        <v>#N/A</v>
      </c>
      <c r="C162" t="e">
        <v>#N/A</v>
      </c>
    </row>
    <row r="163" spans="1:3" x14ac:dyDescent="0.25">
      <c r="A163" s="2">
        <v>43815</v>
      </c>
      <c r="B163">
        <v>24.86</v>
      </c>
      <c r="C163">
        <v>13.744</v>
      </c>
    </row>
    <row r="164" spans="1:3" x14ac:dyDescent="0.25">
      <c r="A164" s="2">
        <v>43816</v>
      </c>
      <c r="B164">
        <v>25.95</v>
      </c>
      <c r="C164">
        <v>14.093999999999999</v>
      </c>
    </row>
    <row r="165" spans="1:3" x14ac:dyDescent="0.25">
      <c r="A165" s="2">
        <v>43817</v>
      </c>
      <c r="B165">
        <v>26.47</v>
      </c>
      <c r="C165">
        <v>14.384</v>
      </c>
    </row>
    <row r="166" spans="1:3" x14ac:dyDescent="0.25">
      <c r="A166" s="2">
        <v>43818</v>
      </c>
      <c r="B166">
        <v>26.74</v>
      </c>
      <c r="C166">
        <v>14.656000000000001</v>
      </c>
    </row>
    <row r="167" spans="1:3" x14ac:dyDescent="0.25">
      <c r="A167" s="2">
        <v>43819</v>
      </c>
      <c r="B167">
        <v>26.56</v>
      </c>
      <c r="C167">
        <v>14.348000000000001</v>
      </c>
    </row>
    <row r="168" spans="1:3" x14ac:dyDescent="0.25">
      <c r="A168" s="2">
        <v>43820</v>
      </c>
      <c r="B168" t="e">
        <v>#N/A</v>
      </c>
      <c r="C168" t="e">
        <v>#N/A</v>
      </c>
    </row>
    <row r="169" spans="1:3" x14ac:dyDescent="0.25">
      <c r="A169" s="2">
        <v>43821</v>
      </c>
      <c r="B169" t="e">
        <v>#N/A</v>
      </c>
      <c r="C169" t="e">
        <v>#N/A</v>
      </c>
    </row>
    <row r="170" spans="1:3" x14ac:dyDescent="0.25">
      <c r="A170" s="2">
        <v>43822</v>
      </c>
      <c r="B170">
        <v>26.43</v>
      </c>
      <c r="C170">
        <v>13.509</v>
      </c>
    </row>
    <row r="171" spans="1:3" x14ac:dyDescent="0.25">
      <c r="A171" s="2">
        <v>43823</v>
      </c>
      <c r="B171">
        <v>25.97</v>
      </c>
      <c r="C171">
        <v>13.173</v>
      </c>
    </row>
    <row r="172" spans="1:3" x14ac:dyDescent="0.25">
      <c r="A172" s="2">
        <v>43824</v>
      </c>
      <c r="B172" t="e">
        <v>#N/A</v>
      </c>
      <c r="C172" t="e">
        <v>#N/A</v>
      </c>
    </row>
    <row r="173" spans="1:3" x14ac:dyDescent="0.25">
      <c r="A173" s="2">
        <v>43825</v>
      </c>
      <c r="B173" t="e">
        <v>#N/A</v>
      </c>
      <c r="C173">
        <v>13.173</v>
      </c>
    </row>
    <row r="174" spans="1:3" x14ac:dyDescent="0.25">
      <c r="A174" s="2">
        <v>43826</v>
      </c>
      <c r="B174">
        <v>26.59</v>
      </c>
      <c r="C174">
        <v>13.071999999999999</v>
      </c>
    </row>
    <row r="175" spans="1:3" x14ac:dyDescent="0.25">
      <c r="A175" s="2">
        <v>43827</v>
      </c>
      <c r="B175" t="e">
        <v>#N/A</v>
      </c>
      <c r="C175" t="e">
        <v>#N/A</v>
      </c>
    </row>
    <row r="176" spans="1:3" x14ac:dyDescent="0.25">
      <c r="A176" s="2">
        <v>43828</v>
      </c>
      <c r="B176" t="e">
        <v>#N/A</v>
      </c>
      <c r="C176" t="e">
        <v>#N/A</v>
      </c>
    </row>
    <row r="177" spans="1:3" x14ac:dyDescent="0.25">
      <c r="A177" s="2">
        <v>43829</v>
      </c>
      <c r="B177">
        <v>24.97</v>
      </c>
      <c r="C177">
        <v>12.648</v>
      </c>
    </row>
    <row r="178" spans="1:3" x14ac:dyDescent="0.25">
      <c r="A178" s="2">
        <v>43830</v>
      </c>
      <c r="B178">
        <v>24.52</v>
      </c>
      <c r="C178">
        <v>12.372999999999999</v>
      </c>
    </row>
    <row r="179" spans="1:3" x14ac:dyDescent="0.25">
      <c r="A179" s="2">
        <v>43831</v>
      </c>
      <c r="B179" t="e">
        <v>#N/A</v>
      </c>
      <c r="C179" t="e">
        <v>#N/A</v>
      </c>
    </row>
    <row r="180" spans="1:3" x14ac:dyDescent="0.25">
      <c r="A180" s="2">
        <v>43832</v>
      </c>
      <c r="B180">
        <v>24.28</v>
      </c>
      <c r="C180">
        <v>12.35</v>
      </c>
    </row>
    <row r="181" spans="1:3" x14ac:dyDescent="0.25">
      <c r="A181" s="2">
        <v>43833</v>
      </c>
      <c r="B181">
        <v>24.9</v>
      </c>
      <c r="C181">
        <v>13.331</v>
      </c>
    </row>
    <row r="182" spans="1:3" x14ac:dyDescent="0.25">
      <c r="A182" s="2">
        <v>43834</v>
      </c>
      <c r="B182" t="e">
        <v>#N/A</v>
      </c>
      <c r="C182" t="e">
        <v>#N/A</v>
      </c>
    </row>
    <row r="183" spans="1:3" x14ac:dyDescent="0.25">
      <c r="A183" s="2">
        <v>43835</v>
      </c>
      <c r="B183" t="e">
        <v>#N/A</v>
      </c>
      <c r="C183" t="e">
        <v>#N/A</v>
      </c>
    </row>
    <row r="184" spans="1:3" x14ac:dyDescent="0.25">
      <c r="A184" s="2">
        <v>43836</v>
      </c>
      <c r="B184">
        <v>24.15</v>
      </c>
      <c r="C184">
        <v>12.829000000000001</v>
      </c>
    </row>
    <row r="185" spans="1:3" x14ac:dyDescent="0.25">
      <c r="A185" s="2">
        <v>43837</v>
      </c>
      <c r="B185">
        <v>24.47</v>
      </c>
      <c r="C185">
        <v>12.513999999999999</v>
      </c>
    </row>
    <row r="186" spans="1:3" x14ac:dyDescent="0.25">
      <c r="A186" s="2">
        <v>43838</v>
      </c>
      <c r="B186">
        <v>23.97</v>
      </c>
      <c r="C186">
        <v>12.499000000000001</v>
      </c>
    </row>
    <row r="187" spans="1:3" x14ac:dyDescent="0.25">
      <c r="A187" s="2">
        <v>43839</v>
      </c>
      <c r="B187">
        <v>24.58</v>
      </c>
      <c r="C187">
        <v>12.695</v>
      </c>
    </row>
    <row r="188" spans="1:3" x14ac:dyDescent="0.25">
      <c r="A188" s="2">
        <v>43840</v>
      </c>
      <c r="B188">
        <v>24.12</v>
      </c>
      <c r="C188">
        <v>12.505000000000001</v>
      </c>
    </row>
    <row r="189" spans="1:3" x14ac:dyDescent="0.25">
      <c r="A189" s="2">
        <v>43841</v>
      </c>
      <c r="B189" t="e">
        <v>#N/A</v>
      </c>
      <c r="C189" t="e">
        <v>#N/A</v>
      </c>
    </row>
    <row r="190" spans="1:3" x14ac:dyDescent="0.25">
      <c r="A190" s="2">
        <v>43842</v>
      </c>
      <c r="B190" t="e">
        <v>#N/A</v>
      </c>
      <c r="C190" t="e">
        <v>#N/A</v>
      </c>
    </row>
    <row r="191" spans="1:3" x14ac:dyDescent="0.25">
      <c r="A191" s="2">
        <v>43843</v>
      </c>
      <c r="B191">
        <v>24.06</v>
      </c>
      <c r="C191">
        <v>12.515000000000001</v>
      </c>
    </row>
    <row r="192" spans="1:3" x14ac:dyDescent="0.25">
      <c r="A192" s="2">
        <v>43844</v>
      </c>
      <c r="B192">
        <v>23.77</v>
      </c>
      <c r="C192">
        <v>11.938000000000001</v>
      </c>
    </row>
    <row r="193" spans="1:3" x14ac:dyDescent="0.25">
      <c r="A193" s="2">
        <v>43845</v>
      </c>
      <c r="B193">
        <v>24.43</v>
      </c>
      <c r="C193">
        <v>11.752000000000001</v>
      </c>
    </row>
    <row r="194" spans="1:3" x14ac:dyDescent="0.25">
      <c r="A194" s="2">
        <v>43846</v>
      </c>
      <c r="B194">
        <v>24.77</v>
      </c>
      <c r="C194">
        <v>11.605</v>
      </c>
    </row>
    <row r="195" spans="1:3" x14ac:dyDescent="0.25">
      <c r="A195" s="2">
        <v>43847</v>
      </c>
      <c r="B195">
        <v>25.36</v>
      </c>
      <c r="C195">
        <v>11.42</v>
      </c>
    </row>
    <row r="196" spans="1:3" x14ac:dyDescent="0.25">
      <c r="A196" s="2">
        <v>43848</v>
      </c>
      <c r="B196" t="e">
        <v>#N/A</v>
      </c>
      <c r="C196" t="e">
        <v>#N/A</v>
      </c>
    </row>
    <row r="197" spans="1:3" x14ac:dyDescent="0.25">
      <c r="A197" s="2">
        <v>43849</v>
      </c>
      <c r="B197" t="e">
        <v>#N/A</v>
      </c>
      <c r="C197" t="e">
        <v>#N/A</v>
      </c>
    </row>
    <row r="198" spans="1:3" x14ac:dyDescent="0.25">
      <c r="A198" s="2">
        <v>43850</v>
      </c>
      <c r="B198">
        <v>25.11</v>
      </c>
      <c r="C198">
        <v>11.185</v>
      </c>
    </row>
    <row r="199" spans="1:3" x14ac:dyDescent="0.25">
      <c r="A199" s="2">
        <v>43851</v>
      </c>
      <c r="B199">
        <v>24.85</v>
      </c>
      <c r="C199">
        <v>11.343999999999999</v>
      </c>
    </row>
    <row r="200" spans="1:3" x14ac:dyDescent="0.25">
      <c r="A200" s="2">
        <v>43852</v>
      </c>
      <c r="B200">
        <v>24.94</v>
      </c>
      <c r="C200">
        <v>11.05</v>
      </c>
    </row>
    <row r="201" spans="1:3" x14ac:dyDescent="0.25">
      <c r="A201" s="2">
        <v>43853</v>
      </c>
      <c r="B201">
        <v>24.63</v>
      </c>
      <c r="C201">
        <v>10.933999999999999</v>
      </c>
    </row>
    <row r="202" spans="1:3" x14ac:dyDescent="0.25">
      <c r="A202" s="2">
        <v>43854</v>
      </c>
      <c r="B202">
        <v>24.3</v>
      </c>
      <c r="C202">
        <v>10.989000000000001</v>
      </c>
    </row>
    <row r="203" spans="1:3" x14ac:dyDescent="0.25">
      <c r="A203" s="2">
        <v>43855</v>
      </c>
      <c r="B203" t="e">
        <v>#N/A</v>
      </c>
      <c r="C203" t="e">
        <v>#N/A</v>
      </c>
    </row>
    <row r="204" spans="1:3" x14ac:dyDescent="0.25">
      <c r="A204" s="2">
        <v>43856</v>
      </c>
      <c r="B204" t="e">
        <v>#N/A</v>
      </c>
      <c r="C204" t="e">
        <v>#N/A</v>
      </c>
    </row>
    <row r="205" spans="1:3" x14ac:dyDescent="0.25">
      <c r="A205" s="2">
        <v>43857</v>
      </c>
      <c r="B205">
        <v>24.52</v>
      </c>
      <c r="C205">
        <v>11.036</v>
      </c>
    </row>
    <row r="206" spans="1:3" x14ac:dyDescent="0.25">
      <c r="A206" s="2">
        <v>43858</v>
      </c>
      <c r="B206">
        <v>24.58</v>
      </c>
      <c r="C206">
        <v>11.393000000000001</v>
      </c>
    </row>
    <row r="207" spans="1:3" x14ac:dyDescent="0.25">
      <c r="A207" s="2">
        <v>43859</v>
      </c>
      <c r="B207">
        <v>23.92</v>
      </c>
      <c r="C207">
        <v>10.868</v>
      </c>
    </row>
    <row r="208" spans="1:3" x14ac:dyDescent="0.25">
      <c r="A208" s="2">
        <v>43860</v>
      </c>
      <c r="B208">
        <v>23.67</v>
      </c>
      <c r="C208">
        <v>10.692</v>
      </c>
    </row>
    <row r="209" spans="1:3" x14ac:dyDescent="0.25">
      <c r="A209" s="2">
        <v>43861</v>
      </c>
      <c r="B209">
        <v>23.82</v>
      </c>
      <c r="C209">
        <v>10.609</v>
      </c>
    </row>
    <row r="210" spans="1:3" x14ac:dyDescent="0.25">
      <c r="A210" s="2">
        <v>43862</v>
      </c>
      <c r="B210" t="e">
        <v>#N/A</v>
      </c>
      <c r="C210" t="e">
        <v>#N/A</v>
      </c>
    </row>
    <row r="211" spans="1:3" x14ac:dyDescent="0.25">
      <c r="A211" s="2">
        <v>43863</v>
      </c>
      <c r="B211" t="e">
        <v>#N/A</v>
      </c>
      <c r="C211" t="e">
        <v>#N/A</v>
      </c>
    </row>
    <row r="212" spans="1:3" x14ac:dyDescent="0.25">
      <c r="A212" s="2">
        <v>43864</v>
      </c>
      <c r="B212">
        <v>23.15</v>
      </c>
      <c r="C212">
        <v>10.247</v>
      </c>
    </row>
    <row r="213" spans="1:3" x14ac:dyDescent="0.25">
      <c r="A213" s="2">
        <v>43865</v>
      </c>
      <c r="B213">
        <v>23.3</v>
      </c>
      <c r="C213">
        <v>10.468</v>
      </c>
    </row>
    <row r="214" spans="1:3" x14ac:dyDescent="0.25">
      <c r="A214" s="2">
        <v>43866</v>
      </c>
      <c r="B214">
        <v>23.71</v>
      </c>
      <c r="C214">
        <v>10.407</v>
      </c>
    </row>
    <row r="215" spans="1:3" x14ac:dyDescent="0.25">
      <c r="A215" s="2">
        <v>43867</v>
      </c>
      <c r="B215">
        <v>23.5</v>
      </c>
      <c r="C215">
        <v>10.278</v>
      </c>
    </row>
    <row r="216" spans="1:3" x14ac:dyDescent="0.25">
      <c r="A216" s="2">
        <v>43868</v>
      </c>
      <c r="B216">
        <v>23.26</v>
      </c>
      <c r="C216">
        <v>10.263999999999999</v>
      </c>
    </row>
    <row r="217" spans="1:3" x14ac:dyDescent="0.25">
      <c r="A217" s="2">
        <v>43869</v>
      </c>
      <c r="B217" t="e">
        <v>#N/A</v>
      </c>
      <c r="C217" t="e">
        <v>#N/A</v>
      </c>
    </row>
    <row r="218" spans="1:3" x14ac:dyDescent="0.25">
      <c r="A218" s="2">
        <v>43870</v>
      </c>
      <c r="B218" t="e">
        <v>#N/A</v>
      </c>
      <c r="C218" t="e">
        <v>#N/A</v>
      </c>
    </row>
    <row r="219" spans="1:3" x14ac:dyDescent="0.25">
      <c r="A219" s="2">
        <v>43871</v>
      </c>
      <c r="B219">
        <v>23.11</v>
      </c>
      <c r="C219">
        <v>10.016</v>
      </c>
    </row>
    <row r="220" spans="1:3" x14ac:dyDescent="0.25">
      <c r="A220" s="2">
        <v>43872</v>
      </c>
      <c r="B220">
        <v>23.25</v>
      </c>
      <c r="C220">
        <v>9.9660010000000003</v>
      </c>
    </row>
    <row r="221" spans="1:3" x14ac:dyDescent="0.25">
      <c r="A221" s="2">
        <v>43873</v>
      </c>
      <c r="B221">
        <v>23.83</v>
      </c>
      <c r="C221">
        <v>10.179</v>
      </c>
    </row>
    <row r="222" spans="1:3" x14ac:dyDescent="0.25">
      <c r="A222" s="2">
        <v>43874</v>
      </c>
      <c r="B222">
        <v>24.35</v>
      </c>
      <c r="C222">
        <v>10.304</v>
      </c>
    </row>
    <row r="223" spans="1:3" x14ac:dyDescent="0.25">
      <c r="A223" s="2">
        <v>43875</v>
      </c>
      <c r="B223">
        <v>24.24</v>
      </c>
      <c r="C223">
        <v>10.404999999999999</v>
      </c>
    </row>
    <row r="224" spans="1:3" x14ac:dyDescent="0.25">
      <c r="A224" s="2">
        <v>43876</v>
      </c>
      <c r="B224" t="e">
        <v>#N/A</v>
      </c>
      <c r="C224" t="e">
        <v>#N/A</v>
      </c>
    </row>
    <row r="225" spans="1:3" x14ac:dyDescent="0.25">
      <c r="A225" s="2">
        <v>43877</v>
      </c>
      <c r="B225" t="e">
        <v>#N/A</v>
      </c>
      <c r="C225" t="e">
        <v>#N/A</v>
      </c>
    </row>
    <row r="226" spans="1:3" x14ac:dyDescent="0.25">
      <c r="A226" s="2">
        <v>43878</v>
      </c>
      <c r="B226">
        <v>25</v>
      </c>
      <c r="C226">
        <v>10.88</v>
      </c>
    </row>
    <row r="227" spans="1:3" x14ac:dyDescent="0.25">
      <c r="A227" s="2">
        <v>43879</v>
      </c>
      <c r="B227">
        <v>25.09</v>
      </c>
      <c r="C227">
        <v>10.763</v>
      </c>
    </row>
    <row r="228" spans="1:3" x14ac:dyDescent="0.25">
      <c r="A228" s="2">
        <v>43880</v>
      </c>
      <c r="B228">
        <v>25.66</v>
      </c>
      <c r="C228">
        <v>10.705</v>
      </c>
    </row>
    <row r="229" spans="1:3" x14ac:dyDescent="0.25">
      <c r="A229" s="2">
        <v>43881</v>
      </c>
      <c r="B229">
        <v>25.59</v>
      </c>
      <c r="C229">
        <v>10.548</v>
      </c>
    </row>
    <row r="230" spans="1:3" x14ac:dyDescent="0.25">
      <c r="A230" s="2">
        <v>43882</v>
      </c>
      <c r="B230">
        <v>25.56</v>
      </c>
      <c r="C230">
        <v>10.41</v>
      </c>
    </row>
    <row r="231" spans="1:3" x14ac:dyDescent="0.25">
      <c r="A231" s="2">
        <v>43883</v>
      </c>
      <c r="B231" t="e">
        <v>#N/A</v>
      </c>
      <c r="C231" t="e">
        <v>#N/A</v>
      </c>
    </row>
    <row r="232" spans="1:3" x14ac:dyDescent="0.25">
      <c r="A232" s="2">
        <v>43884</v>
      </c>
      <c r="B232" t="e">
        <v>#N/A</v>
      </c>
      <c r="C232" t="e">
        <v>#N/A</v>
      </c>
    </row>
    <row r="233" spans="1:3" x14ac:dyDescent="0.25">
      <c r="A233" s="2">
        <v>43885</v>
      </c>
      <c r="B233">
        <v>24.53</v>
      </c>
      <c r="C233">
        <v>9.8710000000000004</v>
      </c>
    </row>
    <row r="234" spans="1:3" x14ac:dyDescent="0.25">
      <c r="A234" s="2">
        <v>43886</v>
      </c>
      <c r="B234">
        <v>24.14</v>
      </c>
      <c r="C234">
        <v>9.7390000000000008</v>
      </c>
    </row>
    <row r="235" spans="1:3" x14ac:dyDescent="0.25">
      <c r="A235" s="2">
        <v>43887</v>
      </c>
      <c r="B235">
        <v>24.22</v>
      </c>
      <c r="C235">
        <v>9.8860010000000003</v>
      </c>
    </row>
    <row r="236" spans="1:3" x14ac:dyDescent="0.25">
      <c r="A236" s="2">
        <v>43888</v>
      </c>
      <c r="B236">
        <v>23.56</v>
      </c>
      <c r="C236">
        <v>9.6240009999999998</v>
      </c>
    </row>
    <row r="237" spans="1:3" x14ac:dyDescent="0.25">
      <c r="A237" s="2">
        <v>43889</v>
      </c>
      <c r="B237">
        <v>23.57</v>
      </c>
      <c r="C237">
        <v>9.6679999999999993</v>
      </c>
    </row>
    <row r="238" spans="1:3" x14ac:dyDescent="0.25">
      <c r="A238" s="2">
        <v>43890</v>
      </c>
      <c r="B238" t="e">
        <v>#N/A</v>
      </c>
      <c r="C238" t="e">
        <v>#N/A</v>
      </c>
    </row>
    <row r="239" spans="1:3" x14ac:dyDescent="0.25">
      <c r="A239" s="2">
        <v>43891</v>
      </c>
      <c r="B239" t="e">
        <v>#N/A</v>
      </c>
      <c r="C239" t="e">
        <v>#N/A</v>
      </c>
    </row>
    <row r="240" spans="1:3" x14ac:dyDescent="0.25">
      <c r="A240" s="2">
        <v>43892</v>
      </c>
      <c r="B240">
        <v>23.49</v>
      </c>
      <c r="C240">
        <v>9.7280010000000008</v>
      </c>
    </row>
    <row r="241" spans="1:3" x14ac:dyDescent="0.25">
      <c r="A241" s="2">
        <v>43893</v>
      </c>
      <c r="B241">
        <v>23.33</v>
      </c>
      <c r="C241">
        <v>9.9979999999999993</v>
      </c>
    </row>
    <row r="242" spans="1:3" x14ac:dyDescent="0.25">
      <c r="A242" s="2">
        <v>43894</v>
      </c>
      <c r="B242">
        <v>23.8</v>
      </c>
      <c r="C242">
        <v>9.8849999999999998</v>
      </c>
    </row>
    <row r="243" spans="1:3" x14ac:dyDescent="0.25">
      <c r="A243" s="2">
        <v>43895</v>
      </c>
      <c r="B243">
        <v>23.77</v>
      </c>
      <c r="C243">
        <v>9.8600010000000005</v>
      </c>
    </row>
    <row r="244" spans="1:3" x14ac:dyDescent="0.25">
      <c r="A244" s="2">
        <v>43896</v>
      </c>
      <c r="B244">
        <v>23.39</v>
      </c>
      <c r="C244">
        <v>9.6280000000000001</v>
      </c>
    </row>
    <row r="245" spans="1:3" x14ac:dyDescent="0.25">
      <c r="A245" s="2">
        <v>43897</v>
      </c>
      <c r="B245" t="e">
        <v>#N/A</v>
      </c>
      <c r="C245" t="e">
        <v>#N/A</v>
      </c>
    </row>
    <row r="246" spans="1:3" x14ac:dyDescent="0.25">
      <c r="A246" s="2">
        <v>43898</v>
      </c>
      <c r="B246" t="e">
        <v>#N/A</v>
      </c>
      <c r="C246" t="e">
        <v>#N/A</v>
      </c>
    </row>
    <row r="247" spans="1:3" x14ac:dyDescent="0.25">
      <c r="A247" s="2">
        <v>43899</v>
      </c>
      <c r="B247">
        <v>23.25</v>
      </c>
      <c r="C247">
        <v>9.5</v>
      </c>
    </row>
    <row r="248" spans="1:3" x14ac:dyDescent="0.25">
      <c r="A248" s="2">
        <v>43900</v>
      </c>
      <c r="B248">
        <v>24.07</v>
      </c>
      <c r="C248">
        <v>9.7870010000000001</v>
      </c>
    </row>
    <row r="249" spans="1:3" x14ac:dyDescent="0.25">
      <c r="A249" s="2">
        <v>43901</v>
      </c>
      <c r="B249">
        <v>23.89</v>
      </c>
      <c r="C249">
        <v>9.9950010000000002</v>
      </c>
    </row>
    <row r="250" spans="1:3" x14ac:dyDescent="0.25">
      <c r="A250" s="2">
        <v>43902</v>
      </c>
      <c r="B250">
        <v>22.49</v>
      </c>
      <c r="C250">
        <v>9.8450000000000006</v>
      </c>
    </row>
    <row r="251" spans="1:3" x14ac:dyDescent="0.25">
      <c r="A251" s="2">
        <v>43903</v>
      </c>
      <c r="B251">
        <v>21.89</v>
      </c>
      <c r="C251">
        <v>9.8539999999999992</v>
      </c>
    </row>
    <row r="252" spans="1:3" x14ac:dyDescent="0.25">
      <c r="A252" s="2">
        <v>43904</v>
      </c>
      <c r="B252" t="e">
        <v>#N/A</v>
      </c>
      <c r="C252" t="e">
        <v>#N/A</v>
      </c>
    </row>
    <row r="253" spans="1:3" x14ac:dyDescent="0.25">
      <c r="A253" s="2">
        <v>43905</v>
      </c>
      <c r="B253" t="e">
        <v>#N/A</v>
      </c>
      <c r="C253" t="e">
        <v>#N/A</v>
      </c>
    </row>
    <row r="254" spans="1:3" x14ac:dyDescent="0.25">
      <c r="A254" s="2">
        <v>43906</v>
      </c>
      <c r="B254">
        <v>19.41</v>
      </c>
      <c r="C254">
        <v>9.4130000000000003</v>
      </c>
    </row>
    <row r="255" spans="1:3" x14ac:dyDescent="0.25">
      <c r="A255" s="2">
        <v>43907</v>
      </c>
      <c r="B255">
        <v>18.25</v>
      </c>
      <c r="C255">
        <v>9.1310009999999995</v>
      </c>
    </row>
    <row r="256" spans="1:3" x14ac:dyDescent="0.25">
      <c r="A256" s="2">
        <v>43908</v>
      </c>
      <c r="B256">
        <v>15.24</v>
      </c>
      <c r="C256">
        <v>8.9690010000000004</v>
      </c>
    </row>
    <row r="257" spans="1:3" x14ac:dyDescent="0.25">
      <c r="A257" s="2">
        <v>43909</v>
      </c>
      <c r="B257">
        <v>16.309999999999999</v>
      </c>
      <c r="C257">
        <v>9.146001</v>
      </c>
    </row>
    <row r="258" spans="1:3" x14ac:dyDescent="0.25">
      <c r="A258" s="2">
        <v>43910</v>
      </c>
      <c r="B258">
        <v>16.04</v>
      </c>
      <c r="C258">
        <v>8.9719999999999995</v>
      </c>
    </row>
    <row r="259" spans="1:3" x14ac:dyDescent="0.25">
      <c r="A259" s="2">
        <v>43911</v>
      </c>
      <c r="B259" t="e">
        <v>#N/A</v>
      </c>
      <c r="C259" t="e">
        <v>#N/A</v>
      </c>
    </row>
    <row r="260" spans="1:3" x14ac:dyDescent="0.25">
      <c r="A260" s="2">
        <v>43912</v>
      </c>
      <c r="B260" t="e">
        <v>#N/A</v>
      </c>
      <c r="C260" t="e">
        <v>#N/A</v>
      </c>
    </row>
    <row r="261" spans="1:3" x14ac:dyDescent="0.25">
      <c r="A261" s="2">
        <v>43913</v>
      </c>
      <c r="B261">
        <v>15.45</v>
      </c>
      <c r="C261">
        <v>8.5730000000000004</v>
      </c>
    </row>
    <row r="262" spans="1:3" x14ac:dyDescent="0.25">
      <c r="A262" s="2">
        <v>43914</v>
      </c>
      <c r="B262">
        <v>16.7</v>
      </c>
      <c r="C262">
        <v>8.6910000000000007</v>
      </c>
    </row>
    <row r="263" spans="1:3" x14ac:dyDescent="0.25">
      <c r="A263" s="2">
        <v>43915</v>
      </c>
      <c r="B263">
        <v>17.41</v>
      </c>
      <c r="C263">
        <v>8.6550010000000004</v>
      </c>
    </row>
    <row r="264" spans="1:3" x14ac:dyDescent="0.25">
      <c r="A264" s="2">
        <v>43916</v>
      </c>
      <c r="B264">
        <v>17.22</v>
      </c>
      <c r="C264">
        <v>8.6010010000000001</v>
      </c>
    </row>
    <row r="265" spans="1:3" x14ac:dyDescent="0.25">
      <c r="A265" s="2">
        <v>43917</v>
      </c>
      <c r="B265">
        <v>16.260000000000002</v>
      </c>
      <c r="C265">
        <v>8.2319999999999993</v>
      </c>
    </row>
    <row r="266" spans="1:3" x14ac:dyDescent="0.25">
      <c r="A266" s="2">
        <v>43918</v>
      </c>
      <c r="B266" t="e">
        <v>#N/A</v>
      </c>
      <c r="C266" t="e">
        <v>#N/A</v>
      </c>
    </row>
    <row r="267" spans="1:3" x14ac:dyDescent="0.25">
      <c r="A267" s="2">
        <v>43919</v>
      </c>
      <c r="B267" t="e">
        <v>#N/A</v>
      </c>
      <c r="C267" t="e">
        <v>#N/A</v>
      </c>
    </row>
    <row r="268" spans="1:3" x14ac:dyDescent="0.25">
      <c r="A268" s="2">
        <v>43920</v>
      </c>
      <c r="B268">
        <v>16.93</v>
      </c>
      <c r="C268">
        <v>7.9210000000000003</v>
      </c>
    </row>
    <row r="269" spans="1:3" x14ac:dyDescent="0.25">
      <c r="A269" s="2">
        <v>43921</v>
      </c>
      <c r="B269">
        <v>17.59</v>
      </c>
      <c r="C269">
        <v>7.9990009999999998</v>
      </c>
    </row>
    <row r="270" spans="1:3" x14ac:dyDescent="0.25">
      <c r="A270" s="2">
        <v>43922</v>
      </c>
      <c r="B270">
        <v>17</v>
      </c>
      <c r="C270">
        <v>7.9450000000000003</v>
      </c>
    </row>
    <row r="271" spans="1:3" x14ac:dyDescent="0.25">
      <c r="A271" s="2">
        <v>43923</v>
      </c>
      <c r="B271">
        <v>17.989999999999998</v>
      </c>
      <c r="C271">
        <v>8.1389999999999993</v>
      </c>
    </row>
    <row r="272" spans="1:3" x14ac:dyDescent="0.25">
      <c r="A272" s="2">
        <v>43924</v>
      </c>
      <c r="B272">
        <v>17.89</v>
      </c>
      <c r="C272">
        <v>8.1910000000000007</v>
      </c>
    </row>
    <row r="273" spans="1:3" x14ac:dyDescent="0.25">
      <c r="A273" s="2">
        <v>43925</v>
      </c>
      <c r="B273" t="e">
        <v>#N/A</v>
      </c>
      <c r="C273" t="e">
        <v>#N/A</v>
      </c>
    </row>
    <row r="274" spans="1:3" x14ac:dyDescent="0.25">
      <c r="A274" s="2">
        <v>43926</v>
      </c>
      <c r="B274" t="e">
        <v>#N/A</v>
      </c>
      <c r="C274" t="e">
        <v>#N/A</v>
      </c>
    </row>
    <row r="275" spans="1:3" x14ac:dyDescent="0.25">
      <c r="A275" s="2">
        <v>43927</v>
      </c>
      <c r="B275">
        <v>20.329999999999998</v>
      </c>
      <c r="C275">
        <v>8.6970010000000002</v>
      </c>
    </row>
    <row r="276" spans="1:3" x14ac:dyDescent="0.25">
      <c r="A276" s="2">
        <v>43928</v>
      </c>
      <c r="B276">
        <v>20.440000000000001</v>
      </c>
      <c r="C276">
        <v>8.7140009999999997</v>
      </c>
    </row>
    <row r="277" spans="1:3" x14ac:dyDescent="0.25">
      <c r="A277" s="2">
        <v>43929</v>
      </c>
      <c r="B277">
        <v>21.06</v>
      </c>
      <c r="C277">
        <v>8.6280000000000001</v>
      </c>
    </row>
    <row r="278" spans="1:3" x14ac:dyDescent="0.25">
      <c r="A278" s="2">
        <v>43930</v>
      </c>
      <c r="B278">
        <v>21.01</v>
      </c>
      <c r="C278">
        <v>8.7309999999999999</v>
      </c>
    </row>
    <row r="279" spans="1:3" x14ac:dyDescent="0.25">
      <c r="A279" s="2">
        <v>43931</v>
      </c>
      <c r="B279" t="e">
        <v>#N/A</v>
      </c>
      <c r="C279" t="e">
        <v>#N/A</v>
      </c>
    </row>
    <row r="280" spans="1:3" x14ac:dyDescent="0.25">
      <c r="A280" s="2">
        <v>43932</v>
      </c>
      <c r="B280" t="e">
        <v>#N/A</v>
      </c>
      <c r="C280" t="e">
        <v>#N/A</v>
      </c>
    </row>
    <row r="281" spans="1:3" x14ac:dyDescent="0.25">
      <c r="A281" s="2">
        <v>43933</v>
      </c>
      <c r="B281" t="e">
        <v>#N/A</v>
      </c>
      <c r="C281" t="e">
        <v>#N/A</v>
      </c>
    </row>
    <row r="282" spans="1:3" x14ac:dyDescent="0.25">
      <c r="A282" s="2">
        <v>43934</v>
      </c>
      <c r="B282" t="e">
        <v>#N/A</v>
      </c>
      <c r="C282">
        <v>8.7309999999999999</v>
      </c>
    </row>
    <row r="283" spans="1:3" x14ac:dyDescent="0.25">
      <c r="A283" s="2">
        <v>43935</v>
      </c>
      <c r="B283">
        <v>19.760000000000002</v>
      </c>
      <c r="C283">
        <v>8.3340010000000007</v>
      </c>
    </row>
    <row r="284" spans="1:3" x14ac:dyDescent="0.25">
      <c r="A284" s="2">
        <v>43936</v>
      </c>
      <c r="B284">
        <v>19.2</v>
      </c>
      <c r="C284">
        <v>8.0779999999999994</v>
      </c>
    </row>
    <row r="285" spans="1:3" x14ac:dyDescent="0.25">
      <c r="A285" s="2">
        <v>43937</v>
      </c>
      <c r="B285">
        <v>20.89</v>
      </c>
      <c r="C285">
        <v>8.3980010000000007</v>
      </c>
    </row>
    <row r="286" spans="1:3" x14ac:dyDescent="0.25">
      <c r="A286" s="2">
        <v>43938</v>
      </c>
      <c r="B286">
        <v>21.64</v>
      </c>
      <c r="C286">
        <v>8.5459999999999994</v>
      </c>
    </row>
    <row r="287" spans="1:3" x14ac:dyDescent="0.25">
      <c r="A287" s="2">
        <v>43939</v>
      </c>
      <c r="B287" t="e">
        <v>#N/A</v>
      </c>
      <c r="C287" t="e">
        <v>#N/A</v>
      </c>
    </row>
    <row r="288" spans="1:3" x14ac:dyDescent="0.25">
      <c r="A288" s="2">
        <v>43940</v>
      </c>
      <c r="B288" t="e">
        <v>#N/A</v>
      </c>
      <c r="C288" t="e">
        <v>#N/A</v>
      </c>
    </row>
    <row r="289" spans="1:3" x14ac:dyDescent="0.25">
      <c r="A289" s="2">
        <v>43941</v>
      </c>
      <c r="B289">
        <v>21.32</v>
      </c>
      <c r="C289">
        <v>8.3309999999999995</v>
      </c>
    </row>
    <row r="290" spans="1:3" x14ac:dyDescent="0.25">
      <c r="A290" s="2">
        <v>43942</v>
      </c>
      <c r="B290">
        <v>19.79</v>
      </c>
      <c r="C290">
        <v>8.06</v>
      </c>
    </row>
    <row r="291" spans="1:3" x14ac:dyDescent="0.25">
      <c r="A291" s="2">
        <v>43943</v>
      </c>
      <c r="B291">
        <v>20.59</v>
      </c>
      <c r="C291">
        <v>7.8630000000000004</v>
      </c>
    </row>
    <row r="292" spans="1:3" x14ac:dyDescent="0.25">
      <c r="A292" s="2">
        <v>43944</v>
      </c>
      <c r="B292">
        <v>20.97</v>
      </c>
      <c r="C292">
        <v>7.673</v>
      </c>
    </row>
    <row r="293" spans="1:3" x14ac:dyDescent="0.25">
      <c r="A293" s="2">
        <v>43945</v>
      </c>
      <c r="B293">
        <v>20.68</v>
      </c>
      <c r="C293">
        <v>7.4029999999999996</v>
      </c>
    </row>
    <row r="294" spans="1:3" x14ac:dyDescent="0.25">
      <c r="A294" s="2">
        <v>43946</v>
      </c>
      <c r="B294" t="e">
        <v>#N/A</v>
      </c>
      <c r="C294" t="e">
        <v>#N/A</v>
      </c>
    </row>
    <row r="295" spans="1:3" x14ac:dyDescent="0.25">
      <c r="A295" s="2">
        <v>43947</v>
      </c>
      <c r="B295" t="e">
        <v>#N/A</v>
      </c>
      <c r="C295" t="e">
        <v>#N/A</v>
      </c>
    </row>
    <row r="296" spans="1:3" x14ac:dyDescent="0.25">
      <c r="A296" s="2">
        <v>43948</v>
      </c>
      <c r="B296">
        <v>20.22</v>
      </c>
      <c r="C296">
        <v>7.4370000000000003</v>
      </c>
    </row>
    <row r="297" spans="1:3" x14ac:dyDescent="0.25">
      <c r="A297" s="2">
        <v>43949</v>
      </c>
      <c r="B297">
        <v>20.149999999999999</v>
      </c>
      <c r="C297">
        <v>7.723001</v>
      </c>
    </row>
    <row r="298" spans="1:3" x14ac:dyDescent="0.25">
      <c r="A298" s="2">
        <v>43950</v>
      </c>
      <c r="B298">
        <v>20.13</v>
      </c>
      <c r="C298">
        <v>7.6429999999999998</v>
      </c>
    </row>
    <row r="299" spans="1:3" x14ac:dyDescent="0.25">
      <c r="A299" s="2">
        <v>43951</v>
      </c>
      <c r="B299">
        <v>19.510000000000002</v>
      </c>
      <c r="C299">
        <v>7.6230000000000002</v>
      </c>
    </row>
    <row r="300" spans="1:3" x14ac:dyDescent="0.25">
      <c r="A300" s="2">
        <v>43952</v>
      </c>
      <c r="B300">
        <v>18.91</v>
      </c>
      <c r="C300">
        <v>7.2919999999999998</v>
      </c>
    </row>
    <row r="301" spans="1:3" x14ac:dyDescent="0.25">
      <c r="A301" s="2">
        <v>43953</v>
      </c>
      <c r="B301" t="e">
        <v>#N/A</v>
      </c>
      <c r="C301" t="e">
        <v>#N/A</v>
      </c>
    </row>
    <row r="302" spans="1:3" x14ac:dyDescent="0.25">
      <c r="A302" s="2">
        <v>43954</v>
      </c>
      <c r="B302" t="e">
        <v>#N/A</v>
      </c>
      <c r="C302" t="e">
        <v>#N/A</v>
      </c>
    </row>
    <row r="303" spans="1:3" x14ac:dyDescent="0.25">
      <c r="A303" s="2">
        <v>43955</v>
      </c>
      <c r="B303">
        <v>19.29</v>
      </c>
      <c r="C303">
        <v>7.1900009999999996</v>
      </c>
    </row>
    <row r="304" spans="1:3" x14ac:dyDescent="0.25">
      <c r="A304" s="2">
        <v>43956</v>
      </c>
      <c r="B304">
        <v>19.03</v>
      </c>
      <c r="C304">
        <v>7.1570010000000002</v>
      </c>
    </row>
    <row r="305" spans="1:3" x14ac:dyDescent="0.25">
      <c r="A305" s="2">
        <v>43957</v>
      </c>
      <c r="B305">
        <v>18.940000000000001</v>
      </c>
      <c r="C305">
        <v>7.2770000000000001</v>
      </c>
    </row>
    <row r="306" spans="1:3" x14ac:dyDescent="0.25">
      <c r="A306" s="2">
        <v>43958</v>
      </c>
      <c r="B306">
        <v>19.48</v>
      </c>
      <c r="C306">
        <v>7.39</v>
      </c>
    </row>
    <row r="307" spans="1:3" x14ac:dyDescent="0.25">
      <c r="A307" s="2">
        <v>43959</v>
      </c>
      <c r="B307">
        <v>19.29</v>
      </c>
      <c r="C307">
        <v>7.3570000000000002</v>
      </c>
    </row>
    <row r="308" spans="1:3" x14ac:dyDescent="0.25">
      <c r="A308" s="2">
        <v>43960</v>
      </c>
      <c r="B308" t="e">
        <v>#N/A</v>
      </c>
      <c r="C308" t="e">
        <v>#N/A</v>
      </c>
    </row>
    <row r="309" spans="1:3" x14ac:dyDescent="0.25">
      <c r="A309" s="2">
        <v>43961</v>
      </c>
      <c r="B309" t="e">
        <v>#N/A</v>
      </c>
      <c r="C309" t="e">
        <v>#N/A</v>
      </c>
    </row>
    <row r="310" spans="1:3" x14ac:dyDescent="0.25">
      <c r="A310" s="2">
        <v>43962</v>
      </c>
      <c r="B310">
        <v>19</v>
      </c>
      <c r="C310">
        <v>7.3090000000000002</v>
      </c>
    </row>
    <row r="311" spans="1:3" x14ac:dyDescent="0.25">
      <c r="A311" s="2">
        <v>43963</v>
      </c>
      <c r="B311">
        <v>18.46</v>
      </c>
      <c r="C311">
        <v>6.931</v>
      </c>
    </row>
    <row r="312" spans="1:3" x14ac:dyDescent="0.25">
      <c r="A312" s="2">
        <v>43964</v>
      </c>
      <c r="B312">
        <v>18.600000000000001</v>
      </c>
      <c r="C312">
        <v>6.7370000000000001</v>
      </c>
    </row>
    <row r="313" spans="1:3" x14ac:dyDescent="0.25">
      <c r="A313" s="2">
        <v>43965</v>
      </c>
      <c r="B313">
        <v>18.77</v>
      </c>
      <c r="C313">
        <v>6.8879999999999999</v>
      </c>
    </row>
    <row r="314" spans="1:3" x14ac:dyDescent="0.25">
      <c r="A314" s="2">
        <v>43966</v>
      </c>
      <c r="B314">
        <v>19.11</v>
      </c>
      <c r="C314">
        <v>6.8239999999999998</v>
      </c>
    </row>
    <row r="315" spans="1:3" x14ac:dyDescent="0.25">
      <c r="A315" s="2">
        <v>43967</v>
      </c>
      <c r="B315" t="e">
        <v>#N/A</v>
      </c>
      <c r="C315" t="e">
        <v>#N/A</v>
      </c>
    </row>
    <row r="316" spans="1:3" x14ac:dyDescent="0.25">
      <c r="A316" s="2">
        <v>43968</v>
      </c>
      <c r="B316" t="e">
        <v>#N/A</v>
      </c>
      <c r="C316" t="e">
        <v>#N/A</v>
      </c>
    </row>
    <row r="317" spans="1:3" x14ac:dyDescent="0.25">
      <c r="A317" s="2">
        <v>43969</v>
      </c>
      <c r="B317">
        <v>20.28</v>
      </c>
      <c r="C317">
        <v>6.6079999999999997</v>
      </c>
    </row>
    <row r="318" spans="1:3" x14ac:dyDescent="0.25">
      <c r="A318" s="2">
        <v>43970</v>
      </c>
      <c r="B318">
        <v>19.899999999999999</v>
      </c>
      <c r="C318">
        <v>6.3559999999999999</v>
      </c>
    </row>
    <row r="319" spans="1:3" x14ac:dyDescent="0.25">
      <c r="A319" s="2">
        <v>43971</v>
      </c>
      <c r="B319">
        <v>21.19</v>
      </c>
      <c r="C319">
        <v>6.234</v>
      </c>
    </row>
    <row r="320" spans="1:3" x14ac:dyDescent="0.25">
      <c r="A320" s="2">
        <v>43972</v>
      </c>
      <c r="B320">
        <v>21.12</v>
      </c>
      <c r="C320">
        <v>5.6550000000000002</v>
      </c>
    </row>
    <row r="321" spans="1:3" x14ac:dyDescent="0.25">
      <c r="A321" s="2">
        <v>43973</v>
      </c>
      <c r="B321">
        <v>21.33</v>
      </c>
      <c r="C321">
        <v>5.758</v>
      </c>
    </row>
    <row r="322" spans="1:3" x14ac:dyDescent="0.25">
      <c r="A322" s="2">
        <v>43974</v>
      </c>
      <c r="B322" t="e">
        <v>#N/A</v>
      </c>
      <c r="C322" t="e">
        <v>#N/A</v>
      </c>
    </row>
    <row r="323" spans="1:3" x14ac:dyDescent="0.25">
      <c r="A323" s="2">
        <v>43975</v>
      </c>
      <c r="B323" t="e">
        <v>#N/A</v>
      </c>
      <c r="C323" t="e">
        <v>#N/A</v>
      </c>
    </row>
    <row r="324" spans="1:3" x14ac:dyDescent="0.25">
      <c r="A324" s="2">
        <v>43976</v>
      </c>
      <c r="B324">
        <v>21.54</v>
      </c>
      <c r="C324">
        <v>6.2890009999999998</v>
      </c>
    </row>
    <row r="325" spans="1:3" x14ac:dyDescent="0.25">
      <c r="A325" s="2">
        <v>43977</v>
      </c>
      <c r="B325">
        <v>21.53</v>
      </c>
      <c r="C325">
        <v>5.8689999999999998</v>
      </c>
    </row>
    <row r="326" spans="1:3" x14ac:dyDescent="0.25">
      <c r="A326" s="2">
        <v>43978</v>
      </c>
      <c r="B326">
        <v>21.26</v>
      </c>
      <c r="C326">
        <v>5.5759999999999996</v>
      </c>
    </row>
    <row r="327" spans="1:3" x14ac:dyDescent="0.25">
      <c r="A327" s="2">
        <v>43979</v>
      </c>
      <c r="B327">
        <v>21.19</v>
      </c>
      <c r="C327">
        <v>5.4059999999999997</v>
      </c>
    </row>
    <row r="328" spans="1:3" x14ac:dyDescent="0.25">
      <c r="A328" s="2">
        <v>43980</v>
      </c>
      <c r="B328">
        <v>21.33</v>
      </c>
      <c r="C328">
        <v>5.6550000000000002</v>
      </c>
    </row>
    <row r="329" spans="1:3" x14ac:dyDescent="0.25">
      <c r="A329" s="2">
        <v>43981</v>
      </c>
      <c r="B329" t="e">
        <v>#N/A</v>
      </c>
      <c r="C329" t="e">
        <v>#N/A</v>
      </c>
    </row>
    <row r="330" spans="1:3" x14ac:dyDescent="0.25">
      <c r="A330" s="2">
        <v>43982</v>
      </c>
      <c r="B330" t="e">
        <v>#N/A</v>
      </c>
      <c r="C330" t="e">
        <v>#N/A</v>
      </c>
    </row>
    <row r="331" spans="1:3" x14ac:dyDescent="0.25">
      <c r="A331" s="2">
        <v>43983</v>
      </c>
      <c r="B331">
        <v>20.9</v>
      </c>
      <c r="C331">
        <v>5.3819999999999997</v>
      </c>
    </row>
    <row r="332" spans="1:3" x14ac:dyDescent="0.25">
      <c r="A332" s="2">
        <v>43984</v>
      </c>
      <c r="B332">
        <v>22</v>
      </c>
      <c r="C332">
        <v>5.9020000000000001</v>
      </c>
    </row>
    <row r="333" spans="1:3" x14ac:dyDescent="0.25">
      <c r="A333" s="2">
        <v>43985</v>
      </c>
      <c r="B333">
        <v>22.01</v>
      </c>
      <c r="C333">
        <v>6.2890009999999998</v>
      </c>
    </row>
    <row r="334" spans="1:3" x14ac:dyDescent="0.25">
      <c r="A334" s="2">
        <v>43986</v>
      </c>
      <c r="B334">
        <v>22.14</v>
      </c>
      <c r="C334">
        <v>6.4</v>
      </c>
    </row>
    <row r="335" spans="1:3" x14ac:dyDescent="0.25">
      <c r="A335" s="2">
        <v>43987</v>
      </c>
      <c r="B335">
        <v>23.17</v>
      </c>
      <c r="C335">
        <v>6.7679999999999998</v>
      </c>
    </row>
    <row r="336" spans="1:3" x14ac:dyDescent="0.25">
      <c r="A336" s="2">
        <v>43988</v>
      </c>
      <c r="B336" t="e">
        <v>#N/A</v>
      </c>
      <c r="C336" t="e">
        <v>#N/A</v>
      </c>
    </row>
    <row r="337" spans="1:3" x14ac:dyDescent="0.25">
      <c r="A337" s="2">
        <v>43989</v>
      </c>
      <c r="B337" t="e">
        <v>#N/A</v>
      </c>
      <c r="C337" t="e">
        <v>#N/A</v>
      </c>
    </row>
    <row r="338" spans="1:3" x14ac:dyDescent="0.25">
      <c r="A338" s="2">
        <v>43990</v>
      </c>
      <c r="B338">
        <v>22.65</v>
      </c>
      <c r="C338">
        <v>6.2969999999999997</v>
      </c>
    </row>
    <row r="339" spans="1:3" x14ac:dyDescent="0.25">
      <c r="A339" s="2">
        <v>43991</v>
      </c>
      <c r="B339">
        <v>22.42</v>
      </c>
      <c r="C339">
        <v>5.9240000000000004</v>
      </c>
    </row>
    <row r="340" spans="1:3" x14ac:dyDescent="0.25">
      <c r="A340" s="2">
        <v>43992</v>
      </c>
      <c r="B340">
        <v>22.85</v>
      </c>
      <c r="C340">
        <v>5.9470010000000002</v>
      </c>
    </row>
    <row r="341" spans="1:3" x14ac:dyDescent="0.25">
      <c r="A341" s="2">
        <v>43993</v>
      </c>
      <c r="B341">
        <v>22.21</v>
      </c>
      <c r="C341">
        <v>6.0129999999999999</v>
      </c>
    </row>
    <row r="342" spans="1:3" x14ac:dyDescent="0.25">
      <c r="A342" s="2">
        <v>43994</v>
      </c>
      <c r="B342">
        <v>21.93</v>
      </c>
      <c r="C342">
        <v>6.2210000000000001</v>
      </c>
    </row>
    <row r="343" spans="1:3" x14ac:dyDescent="0.25">
      <c r="A343" s="2">
        <v>43995</v>
      </c>
      <c r="B343" t="e">
        <v>#N/A</v>
      </c>
      <c r="C343" t="e">
        <v>#N/A</v>
      </c>
    </row>
    <row r="344" spans="1:3" x14ac:dyDescent="0.25">
      <c r="A344" s="2">
        <v>43996</v>
      </c>
      <c r="B344" t="e">
        <v>#N/A</v>
      </c>
      <c r="C344" t="e">
        <v>#N/A</v>
      </c>
    </row>
    <row r="345" spans="1:3" x14ac:dyDescent="0.25">
      <c r="A345" s="2">
        <v>43997</v>
      </c>
      <c r="B345">
        <v>22.1</v>
      </c>
      <c r="C345">
        <v>6.3810010000000004</v>
      </c>
    </row>
    <row r="346" spans="1:3" x14ac:dyDescent="0.25">
      <c r="A346" s="2">
        <v>43998</v>
      </c>
      <c r="B346">
        <v>22.72</v>
      </c>
      <c r="C346">
        <v>6.181</v>
      </c>
    </row>
    <row r="347" spans="1:3" x14ac:dyDescent="0.25">
      <c r="A347" s="2">
        <v>43999</v>
      </c>
      <c r="B347">
        <v>22.69</v>
      </c>
      <c r="C347">
        <v>6.1950000000000003</v>
      </c>
    </row>
    <row r="348" spans="1:3" x14ac:dyDescent="0.25">
      <c r="A348" s="2">
        <v>44000</v>
      </c>
      <c r="B348">
        <v>24.4</v>
      </c>
      <c r="C348">
        <v>6.4349999999999996</v>
      </c>
    </row>
    <row r="349" spans="1:3" x14ac:dyDescent="0.25">
      <c r="A349" s="2">
        <v>44001</v>
      </c>
      <c r="B349">
        <v>24.09</v>
      </c>
      <c r="C349">
        <v>6.5529999999999999</v>
      </c>
    </row>
    <row r="350" spans="1:3" x14ac:dyDescent="0.25">
      <c r="A350" s="2">
        <v>44002</v>
      </c>
      <c r="B350" t="e">
        <v>#N/A</v>
      </c>
      <c r="C350" t="e">
        <v>#N/A</v>
      </c>
    </row>
    <row r="351" spans="1:3" x14ac:dyDescent="0.25">
      <c r="A351" s="2">
        <v>44003</v>
      </c>
      <c r="B351" t="e">
        <v>#N/A</v>
      </c>
      <c r="C351" t="e">
        <v>#N/A</v>
      </c>
    </row>
    <row r="352" spans="1:3" x14ac:dyDescent="0.25">
      <c r="A352" s="2">
        <v>44004</v>
      </c>
      <c r="B352">
        <v>24.46</v>
      </c>
      <c r="C352">
        <v>6.4880000000000004</v>
      </c>
    </row>
    <row r="353" spans="1:3" x14ac:dyDescent="0.25">
      <c r="A353" s="2">
        <v>44005</v>
      </c>
      <c r="B353">
        <v>25.35</v>
      </c>
      <c r="C353">
        <v>6.7279999999999998</v>
      </c>
    </row>
    <row r="354" spans="1:3" x14ac:dyDescent="0.25">
      <c r="A354" s="2">
        <v>44006</v>
      </c>
      <c r="B354">
        <v>25.33</v>
      </c>
      <c r="C354">
        <v>6.484</v>
      </c>
    </row>
    <row r="355" spans="1:3" x14ac:dyDescent="0.25">
      <c r="A355" s="2">
        <v>44007</v>
      </c>
      <c r="B355">
        <v>25.11</v>
      </c>
      <c r="C355">
        <v>6.2359999999999998</v>
      </c>
    </row>
    <row r="356" spans="1:3" x14ac:dyDescent="0.25">
      <c r="A356" s="2">
        <v>44008</v>
      </c>
      <c r="B356">
        <v>24.66</v>
      </c>
      <c r="C356">
        <v>6.2350000000000003</v>
      </c>
    </row>
    <row r="357" spans="1:3" x14ac:dyDescent="0.25">
      <c r="A357" s="2">
        <v>44009</v>
      </c>
      <c r="B357" t="e">
        <v>#N/A</v>
      </c>
      <c r="C357" t="e">
        <v>#N/A</v>
      </c>
    </row>
    <row r="358" spans="1:3" x14ac:dyDescent="0.25">
      <c r="A358" s="2">
        <v>44010</v>
      </c>
      <c r="B358" t="e">
        <v>#N/A</v>
      </c>
      <c r="C358" t="e">
        <v>#N/A</v>
      </c>
    </row>
    <row r="359" spans="1:3" x14ac:dyDescent="0.25">
      <c r="A359" s="2">
        <v>44011</v>
      </c>
      <c r="B359">
        <v>26.55</v>
      </c>
      <c r="C359">
        <v>6.65</v>
      </c>
    </row>
    <row r="360" spans="1:3" x14ac:dyDescent="0.25">
      <c r="A360" s="2">
        <v>44012</v>
      </c>
      <c r="B360">
        <v>26.95</v>
      </c>
      <c r="C360">
        <v>6.6719999999999997</v>
      </c>
    </row>
    <row r="361" spans="1:3" x14ac:dyDescent="0.25">
      <c r="A361" s="2">
        <v>44013</v>
      </c>
      <c r="B361">
        <v>27.69</v>
      </c>
      <c r="C361">
        <v>6.48</v>
      </c>
    </row>
    <row r="362" spans="1:3" x14ac:dyDescent="0.25">
      <c r="A362" s="2">
        <v>44014</v>
      </c>
      <c r="B362">
        <v>27.35</v>
      </c>
      <c r="C362">
        <v>6.6150000000000002</v>
      </c>
    </row>
    <row r="363" spans="1:3" x14ac:dyDescent="0.25">
      <c r="A363" s="2">
        <v>44015</v>
      </c>
      <c r="B363">
        <v>27.89</v>
      </c>
      <c r="C363">
        <v>6.7469999999999999</v>
      </c>
    </row>
    <row r="364" spans="1:3" x14ac:dyDescent="0.25">
      <c r="A364" s="2">
        <v>44016</v>
      </c>
      <c r="B364" t="e">
        <v>#N/A</v>
      </c>
      <c r="C364" t="e">
        <v>#N/A</v>
      </c>
    </row>
    <row r="365" spans="1:3" x14ac:dyDescent="0.25">
      <c r="A365" s="2">
        <v>44017</v>
      </c>
      <c r="B365" t="e">
        <v>#N/A</v>
      </c>
      <c r="C365" t="e">
        <v>#N/A</v>
      </c>
    </row>
    <row r="366" spans="1:3" x14ac:dyDescent="0.25">
      <c r="A366" s="2">
        <v>44018</v>
      </c>
      <c r="B366">
        <v>29.68</v>
      </c>
      <c r="C366">
        <v>6.9279999999999999</v>
      </c>
    </row>
    <row r="367" spans="1:3" x14ac:dyDescent="0.25">
      <c r="A367" s="2">
        <v>44019</v>
      </c>
      <c r="B367">
        <v>29.36</v>
      </c>
      <c r="C367">
        <v>6.9290000000000003</v>
      </c>
    </row>
    <row r="368" spans="1:3" x14ac:dyDescent="0.25">
      <c r="A368" s="2">
        <v>44020</v>
      </c>
      <c r="B368">
        <v>29.29</v>
      </c>
      <c r="C368">
        <v>6.77</v>
      </c>
    </row>
    <row r="369" spans="1:3" x14ac:dyDescent="0.25">
      <c r="A369" s="2">
        <v>44021</v>
      </c>
      <c r="B369">
        <v>28.58</v>
      </c>
      <c r="C369">
        <v>6.5910000000000002</v>
      </c>
    </row>
    <row r="370" spans="1:3" x14ac:dyDescent="0.25">
      <c r="A370" s="2">
        <v>44022</v>
      </c>
      <c r="B370">
        <v>28.98</v>
      </c>
      <c r="C370">
        <v>6.4109999999999996</v>
      </c>
    </row>
    <row r="371" spans="1:3" x14ac:dyDescent="0.25">
      <c r="A371" s="2">
        <v>44023</v>
      </c>
      <c r="B371" t="e">
        <v>#N/A</v>
      </c>
      <c r="C371" t="e">
        <v>#N/A</v>
      </c>
    </row>
    <row r="372" spans="1:3" x14ac:dyDescent="0.25">
      <c r="A372" s="2">
        <v>44024</v>
      </c>
      <c r="B372" t="e">
        <v>#N/A</v>
      </c>
      <c r="C372" t="e">
        <v>#N/A</v>
      </c>
    </row>
    <row r="373" spans="1:3" x14ac:dyDescent="0.25">
      <c r="A373" s="2">
        <v>44025</v>
      </c>
      <c r="B373">
        <v>29.31</v>
      </c>
      <c r="C373">
        <v>6.0190000000000001</v>
      </c>
    </row>
    <row r="374" spans="1:3" x14ac:dyDescent="0.25">
      <c r="A374" s="2">
        <v>44026</v>
      </c>
      <c r="B374">
        <v>29.6</v>
      </c>
      <c r="C374">
        <v>5.8280000000000003</v>
      </c>
    </row>
    <row r="375" spans="1:3" x14ac:dyDescent="0.25">
      <c r="A375" s="2">
        <v>44027</v>
      </c>
      <c r="B375">
        <v>28.81</v>
      </c>
      <c r="C375">
        <v>5.8949999999999996</v>
      </c>
    </row>
    <row r="376" spans="1:3" x14ac:dyDescent="0.25">
      <c r="A376" s="2">
        <v>44028</v>
      </c>
      <c r="B376">
        <v>26.54</v>
      </c>
      <c r="C376">
        <v>5.7759999999999998</v>
      </c>
    </row>
    <row r="377" spans="1:3" x14ac:dyDescent="0.25">
      <c r="A377" s="2">
        <v>44029</v>
      </c>
      <c r="B377">
        <v>27.75</v>
      </c>
      <c r="C377">
        <v>5.8109999999999999</v>
      </c>
    </row>
    <row r="378" spans="1:3" x14ac:dyDescent="0.25">
      <c r="A378" s="2">
        <v>44030</v>
      </c>
      <c r="B378" t="e">
        <v>#N/A</v>
      </c>
      <c r="C378" t="e">
        <v>#N/A</v>
      </c>
    </row>
    <row r="379" spans="1:3" x14ac:dyDescent="0.25">
      <c r="A379" s="2">
        <v>44031</v>
      </c>
      <c r="B379" t="e">
        <v>#N/A</v>
      </c>
      <c r="C379" t="e">
        <v>#N/A</v>
      </c>
    </row>
    <row r="380" spans="1:3" x14ac:dyDescent="0.25">
      <c r="A380" s="2">
        <v>44032</v>
      </c>
      <c r="B380">
        <v>26.1</v>
      </c>
      <c r="C380">
        <v>5.452</v>
      </c>
    </row>
    <row r="381" spans="1:3" x14ac:dyDescent="0.25">
      <c r="A381" s="2">
        <v>44033</v>
      </c>
      <c r="B381">
        <v>26.55</v>
      </c>
      <c r="C381">
        <v>5.5010000000000003</v>
      </c>
    </row>
    <row r="382" spans="1:3" x14ac:dyDescent="0.25">
      <c r="A382" s="2">
        <v>44034</v>
      </c>
      <c r="B382">
        <v>26.57</v>
      </c>
      <c r="C382">
        <v>5.49</v>
      </c>
    </row>
    <row r="383" spans="1:3" x14ac:dyDescent="0.25">
      <c r="A383" s="2">
        <v>44035</v>
      </c>
      <c r="B383">
        <v>27.27</v>
      </c>
      <c r="C383">
        <v>5.6029999999999998</v>
      </c>
    </row>
    <row r="384" spans="1:3" x14ac:dyDescent="0.25">
      <c r="A384" s="2">
        <v>44036</v>
      </c>
      <c r="B384">
        <v>26.31</v>
      </c>
      <c r="C384">
        <v>5.6269999999999998</v>
      </c>
    </row>
    <row r="385" spans="1:3" x14ac:dyDescent="0.25">
      <c r="A385" s="2">
        <v>44037</v>
      </c>
      <c r="B385" t="e">
        <v>#N/A</v>
      </c>
      <c r="C385" t="e">
        <v>#N/A</v>
      </c>
    </row>
    <row r="386" spans="1:3" x14ac:dyDescent="0.25">
      <c r="A386" s="2">
        <v>44038</v>
      </c>
      <c r="B386" t="e">
        <v>#N/A</v>
      </c>
      <c r="C386" t="e">
        <v>#N/A</v>
      </c>
    </row>
    <row r="387" spans="1:3" x14ac:dyDescent="0.25">
      <c r="A387" s="2">
        <v>44039</v>
      </c>
      <c r="B387">
        <v>24.95</v>
      </c>
      <c r="C387">
        <v>5.4779999999999998</v>
      </c>
    </row>
    <row r="388" spans="1:3" x14ac:dyDescent="0.25">
      <c r="A388" s="2">
        <v>44040</v>
      </c>
      <c r="B388">
        <v>25.69</v>
      </c>
      <c r="C388">
        <v>5.64</v>
      </c>
    </row>
    <row r="389" spans="1:3" x14ac:dyDescent="0.25">
      <c r="A389" s="2">
        <v>44041</v>
      </c>
      <c r="B389">
        <v>26.14</v>
      </c>
      <c r="C389">
        <v>5.867</v>
      </c>
    </row>
    <row r="390" spans="1:3" x14ac:dyDescent="0.25">
      <c r="A390" s="2">
        <v>44042</v>
      </c>
      <c r="B390">
        <v>25.5</v>
      </c>
      <c r="C390">
        <v>5.9870000000000001</v>
      </c>
    </row>
    <row r="391" spans="1:3" x14ac:dyDescent="0.25">
      <c r="A391" s="2">
        <v>44043</v>
      </c>
      <c r="B391">
        <v>26.23</v>
      </c>
      <c r="C391">
        <v>6.0229999999999997</v>
      </c>
    </row>
    <row r="392" spans="1:3" x14ac:dyDescent="0.25">
      <c r="A392" s="2">
        <v>44044</v>
      </c>
      <c r="B392" t="e">
        <v>#N/A</v>
      </c>
      <c r="C392" t="e">
        <v>#N/A</v>
      </c>
    </row>
    <row r="393" spans="1:3" x14ac:dyDescent="0.25">
      <c r="A393" s="2">
        <v>44045</v>
      </c>
      <c r="B393" t="e">
        <v>#N/A</v>
      </c>
      <c r="C393" t="e">
        <v>#N/A</v>
      </c>
    </row>
    <row r="394" spans="1:3" x14ac:dyDescent="0.25">
      <c r="A394" s="2">
        <v>44046</v>
      </c>
      <c r="B394">
        <v>26.07</v>
      </c>
      <c r="C394">
        <v>6.8020009999999997</v>
      </c>
    </row>
    <row r="395" spans="1:3" x14ac:dyDescent="0.25">
      <c r="A395" s="2">
        <v>44047</v>
      </c>
      <c r="B395">
        <v>26.78</v>
      </c>
      <c r="C395">
        <v>7.3550000000000004</v>
      </c>
    </row>
    <row r="396" spans="1:3" x14ac:dyDescent="0.25">
      <c r="A396" s="2">
        <v>44048</v>
      </c>
      <c r="B396">
        <v>26.73</v>
      </c>
      <c r="C396">
        <v>7.32</v>
      </c>
    </row>
    <row r="397" spans="1:3" x14ac:dyDescent="0.25">
      <c r="A397" s="2">
        <v>44049</v>
      </c>
      <c r="B397">
        <v>26.35</v>
      </c>
      <c r="C397">
        <v>7.9400009999999996</v>
      </c>
    </row>
    <row r="398" spans="1:3" x14ac:dyDescent="0.25">
      <c r="A398" s="2">
        <v>44050</v>
      </c>
      <c r="B398">
        <v>26.38</v>
      </c>
      <c r="C398">
        <v>7.931</v>
      </c>
    </row>
    <row r="399" spans="1:3" x14ac:dyDescent="0.25">
      <c r="A399" s="2">
        <v>44051</v>
      </c>
      <c r="B399" t="e">
        <v>#N/A</v>
      </c>
      <c r="C399" t="e">
        <v>#N/A</v>
      </c>
    </row>
    <row r="400" spans="1:3" x14ac:dyDescent="0.25">
      <c r="A400" s="2">
        <v>44052</v>
      </c>
      <c r="B400" t="e">
        <v>#N/A</v>
      </c>
      <c r="C400" t="e">
        <v>#N/A</v>
      </c>
    </row>
    <row r="401" spans="1:3" x14ac:dyDescent="0.25">
      <c r="A401" s="2">
        <v>44053</v>
      </c>
      <c r="B401">
        <v>26.68</v>
      </c>
      <c r="C401">
        <v>7.5890000000000004</v>
      </c>
    </row>
    <row r="402" spans="1:3" x14ac:dyDescent="0.25">
      <c r="A402" s="2">
        <v>44054</v>
      </c>
      <c r="B402">
        <v>26.16</v>
      </c>
      <c r="C402">
        <v>7.4160000000000004</v>
      </c>
    </row>
    <row r="403" spans="1:3" x14ac:dyDescent="0.25">
      <c r="A403" s="2">
        <v>44055</v>
      </c>
      <c r="B403">
        <v>25.94</v>
      </c>
      <c r="C403">
        <v>7.1719999999999997</v>
      </c>
    </row>
    <row r="404" spans="1:3" x14ac:dyDescent="0.25">
      <c r="A404" s="2">
        <v>44056</v>
      </c>
      <c r="B404">
        <v>25.4</v>
      </c>
      <c r="C404">
        <v>7.3120000000000003</v>
      </c>
    </row>
    <row r="405" spans="1:3" x14ac:dyDescent="0.25">
      <c r="A405" s="2">
        <v>44057</v>
      </c>
      <c r="B405">
        <v>25.44</v>
      </c>
      <c r="C405">
        <v>8.0190000000000001</v>
      </c>
    </row>
    <row r="406" spans="1:3" x14ac:dyDescent="0.25">
      <c r="A406" s="2">
        <v>44058</v>
      </c>
      <c r="B406" t="e">
        <v>#N/A</v>
      </c>
      <c r="C406" t="e">
        <v>#N/A</v>
      </c>
    </row>
    <row r="407" spans="1:3" x14ac:dyDescent="0.25">
      <c r="A407" s="2">
        <v>44059</v>
      </c>
      <c r="B407" t="e">
        <v>#N/A</v>
      </c>
      <c r="C407" t="e">
        <v>#N/A</v>
      </c>
    </row>
    <row r="408" spans="1:3" x14ac:dyDescent="0.25">
      <c r="A408" s="2">
        <v>44060</v>
      </c>
      <c r="B408">
        <v>26.26</v>
      </c>
      <c r="C408">
        <v>8.1810010000000002</v>
      </c>
    </row>
    <row r="409" spans="1:3" x14ac:dyDescent="0.25">
      <c r="A409" s="2">
        <v>44061</v>
      </c>
      <c r="B409">
        <v>26.51</v>
      </c>
      <c r="C409">
        <v>8.5490010000000005</v>
      </c>
    </row>
    <row r="410" spans="1:3" x14ac:dyDescent="0.25">
      <c r="A410" s="2">
        <v>44062</v>
      </c>
      <c r="B410">
        <v>26.2</v>
      </c>
      <c r="C410">
        <v>8.3530010000000008</v>
      </c>
    </row>
    <row r="411" spans="1:3" x14ac:dyDescent="0.25">
      <c r="A411" s="2">
        <v>44063</v>
      </c>
      <c r="B411">
        <v>25.88</v>
      </c>
      <c r="C411">
        <v>8.1500009999999996</v>
      </c>
    </row>
    <row r="412" spans="1:3" x14ac:dyDescent="0.25">
      <c r="A412" s="2">
        <v>44064</v>
      </c>
      <c r="B412">
        <v>25.63</v>
      </c>
      <c r="C412">
        <v>7.6219999999999999</v>
      </c>
    </row>
    <row r="413" spans="1:3" x14ac:dyDescent="0.25">
      <c r="A413" s="2">
        <v>44065</v>
      </c>
      <c r="B413" t="e">
        <v>#N/A</v>
      </c>
      <c r="C413" t="e">
        <v>#N/A</v>
      </c>
    </row>
    <row r="414" spans="1:3" x14ac:dyDescent="0.25">
      <c r="A414" s="2">
        <v>44066</v>
      </c>
      <c r="B414" t="e">
        <v>#N/A</v>
      </c>
      <c r="C414" t="e">
        <v>#N/A</v>
      </c>
    </row>
    <row r="415" spans="1:3" x14ac:dyDescent="0.25">
      <c r="A415" s="2">
        <v>44067</v>
      </c>
      <c r="B415">
        <v>27.46</v>
      </c>
      <c r="C415">
        <v>8.3610000000000007</v>
      </c>
    </row>
    <row r="416" spans="1:3" x14ac:dyDescent="0.25">
      <c r="A416" s="2">
        <v>44068</v>
      </c>
      <c r="B416">
        <v>28.59</v>
      </c>
      <c r="C416">
        <v>8.8670010000000001</v>
      </c>
    </row>
    <row r="417" spans="1:3" x14ac:dyDescent="0.25">
      <c r="A417" s="2">
        <v>44069</v>
      </c>
      <c r="B417">
        <v>28.6</v>
      </c>
      <c r="C417">
        <v>9.1489999999999991</v>
      </c>
    </row>
    <row r="418" spans="1:3" x14ac:dyDescent="0.25">
      <c r="A418" s="2">
        <v>44070</v>
      </c>
      <c r="B418">
        <v>28.35</v>
      </c>
      <c r="C418">
        <v>8.8720009999999991</v>
      </c>
    </row>
    <row r="419" spans="1:3" x14ac:dyDescent="0.25">
      <c r="A419" s="2">
        <v>44071</v>
      </c>
      <c r="B419">
        <v>29.5</v>
      </c>
      <c r="C419">
        <v>11.169</v>
      </c>
    </row>
    <row r="420" spans="1:3" x14ac:dyDescent="0.25">
      <c r="A420" s="2">
        <v>44072</v>
      </c>
      <c r="B420" t="e">
        <v>#N/A</v>
      </c>
      <c r="C420" t="e">
        <v>#N/A</v>
      </c>
    </row>
    <row r="421" spans="1:3" x14ac:dyDescent="0.25">
      <c r="A421" s="2">
        <v>44073</v>
      </c>
      <c r="B421" t="e">
        <v>#N/A</v>
      </c>
      <c r="C421" t="e">
        <v>#N/A</v>
      </c>
    </row>
    <row r="422" spans="1:3" x14ac:dyDescent="0.25">
      <c r="A422" s="2">
        <v>44074</v>
      </c>
      <c r="B422">
        <v>28.64</v>
      </c>
      <c r="C422">
        <v>11.239000000000001</v>
      </c>
    </row>
    <row r="423" spans="1:3" x14ac:dyDescent="0.25">
      <c r="A423" s="2">
        <v>44075</v>
      </c>
      <c r="B423">
        <v>27.72</v>
      </c>
      <c r="C423">
        <v>11.297000000000001</v>
      </c>
    </row>
    <row r="424" spans="1:3" x14ac:dyDescent="0.25">
      <c r="A424" s="2">
        <v>44076</v>
      </c>
      <c r="B424">
        <v>28.21</v>
      </c>
      <c r="C424">
        <v>11.11</v>
      </c>
    </row>
    <row r="425" spans="1:3" x14ac:dyDescent="0.25">
      <c r="A425" s="2">
        <v>44077</v>
      </c>
      <c r="B425">
        <v>28.72</v>
      </c>
      <c r="C425">
        <v>11.733000000000001</v>
      </c>
    </row>
    <row r="426" spans="1:3" x14ac:dyDescent="0.25">
      <c r="A426" s="2">
        <v>44078</v>
      </c>
      <c r="B426">
        <v>27.34</v>
      </c>
      <c r="C426">
        <v>11.682</v>
      </c>
    </row>
    <row r="427" spans="1:3" x14ac:dyDescent="0.25">
      <c r="A427" s="2">
        <v>44079</v>
      </c>
      <c r="B427" t="e">
        <v>#N/A</v>
      </c>
      <c r="C427" t="e">
        <v>#N/A</v>
      </c>
    </row>
    <row r="428" spans="1:3" x14ac:dyDescent="0.25">
      <c r="A428" s="2">
        <v>44080</v>
      </c>
      <c r="B428" t="e">
        <v>#N/A</v>
      </c>
      <c r="C428" t="e">
        <v>#N/A</v>
      </c>
    </row>
    <row r="429" spans="1:3" x14ac:dyDescent="0.25">
      <c r="A429" s="2">
        <v>44081</v>
      </c>
      <c r="B429">
        <v>27.04</v>
      </c>
      <c r="C429">
        <v>11.231999999999999</v>
      </c>
    </row>
    <row r="430" spans="1:3" x14ac:dyDescent="0.25">
      <c r="A430" s="2">
        <v>44082</v>
      </c>
      <c r="B430">
        <v>26.78</v>
      </c>
      <c r="C430">
        <v>10.802</v>
      </c>
    </row>
    <row r="431" spans="1:3" x14ac:dyDescent="0.25">
      <c r="A431" s="2">
        <v>44083</v>
      </c>
      <c r="B431">
        <v>27.19</v>
      </c>
      <c r="C431">
        <v>10.734</v>
      </c>
    </row>
    <row r="432" spans="1:3" x14ac:dyDescent="0.25">
      <c r="A432" s="2">
        <v>44084</v>
      </c>
      <c r="B432">
        <v>28.4</v>
      </c>
      <c r="C432">
        <v>10.516</v>
      </c>
    </row>
    <row r="433" spans="1:3" x14ac:dyDescent="0.25">
      <c r="A433" s="2">
        <v>44085</v>
      </c>
      <c r="B433">
        <v>28.24</v>
      </c>
      <c r="C433">
        <v>10.497</v>
      </c>
    </row>
    <row r="434" spans="1:3" x14ac:dyDescent="0.25">
      <c r="A434" s="2">
        <v>44086</v>
      </c>
      <c r="B434" t="e">
        <v>#N/A</v>
      </c>
      <c r="C434" t="e">
        <v>#N/A</v>
      </c>
    </row>
    <row r="435" spans="1:3" x14ac:dyDescent="0.25">
      <c r="A435" s="2">
        <v>44087</v>
      </c>
      <c r="B435" t="e">
        <v>#N/A</v>
      </c>
      <c r="C435" t="e">
        <v>#N/A</v>
      </c>
    </row>
    <row r="436" spans="1:3" x14ac:dyDescent="0.25">
      <c r="A436" s="2">
        <v>44088</v>
      </c>
      <c r="B436">
        <v>30.44</v>
      </c>
      <c r="C436">
        <v>10.707000000000001</v>
      </c>
    </row>
    <row r="437" spans="1:3" x14ac:dyDescent="0.25">
      <c r="A437" s="2">
        <v>44089</v>
      </c>
      <c r="B437">
        <v>29.76</v>
      </c>
      <c r="C437">
        <v>10.896000000000001</v>
      </c>
    </row>
    <row r="438" spans="1:3" x14ac:dyDescent="0.25">
      <c r="A438" s="2">
        <v>44090</v>
      </c>
      <c r="B438">
        <v>29.96</v>
      </c>
      <c r="C438">
        <v>11.318</v>
      </c>
    </row>
    <row r="439" spans="1:3" x14ac:dyDescent="0.25">
      <c r="A439" s="2">
        <v>44091</v>
      </c>
      <c r="B439">
        <v>28.41</v>
      </c>
      <c r="C439">
        <v>11.121</v>
      </c>
    </row>
    <row r="440" spans="1:3" x14ac:dyDescent="0.25">
      <c r="A440" s="2">
        <v>44092</v>
      </c>
      <c r="B440">
        <v>27.97</v>
      </c>
      <c r="C440">
        <v>11.475</v>
      </c>
    </row>
    <row r="441" spans="1:3" x14ac:dyDescent="0.25">
      <c r="A441" s="2">
        <v>44093</v>
      </c>
      <c r="B441" t="e">
        <v>#N/A</v>
      </c>
      <c r="C441" t="e">
        <v>#N/A</v>
      </c>
    </row>
    <row r="442" spans="1:3" x14ac:dyDescent="0.25">
      <c r="A442" s="2">
        <v>44094</v>
      </c>
      <c r="B442" t="e">
        <v>#N/A</v>
      </c>
      <c r="C442" t="e">
        <v>#N/A</v>
      </c>
    </row>
    <row r="443" spans="1:3" x14ac:dyDescent="0.25">
      <c r="A443" s="2">
        <v>44095</v>
      </c>
      <c r="B443">
        <v>26.38</v>
      </c>
      <c r="C443">
        <v>11.497</v>
      </c>
    </row>
    <row r="444" spans="1:3" x14ac:dyDescent="0.25">
      <c r="A444" s="2">
        <v>44096</v>
      </c>
      <c r="B444">
        <v>27.83</v>
      </c>
      <c r="C444">
        <v>11.704000000000001</v>
      </c>
    </row>
    <row r="445" spans="1:3" x14ac:dyDescent="0.25">
      <c r="A445" s="2">
        <v>44097</v>
      </c>
      <c r="B445">
        <v>26.48</v>
      </c>
      <c r="C445">
        <v>12.019</v>
      </c>
    </row>
    <row r="446" spans="1:3" x14ac:dyDescent="0.25">
      <c r="A446" s="2">
        <v>44098</v>
      </c>
      <c r="B446">
        <v>26.77</v>
      </c>
      <c r="C446">
        <v>11.634</v>
      </c>
    </row>
    <row r="447" spans="1:3" x14ac:dyDescent="0.25">
      <c r="A447" s="2">
        <v>44099</v>
      </c>
      <c r="B447">
        <v>26.15</v>
      </c>
      <c r="C447">
        <v>11.666</v>
      </c>
    </row>
    <row r="448" spans="1:3" x14ac:dyDescent="0.25">
      <c r="A448" s="2">
        <v>44100</v>
      </c>
      <c r="B448" t="e">
        <v>#N/A</v>
      </c>
      <c r="C448" t="e">
        <v>#N/A</v>
      </c>
    </row>
    <row r="449" spans="1:3" x14ac:dyDescent="0.25">
      <c r="A449" s="2">
        <v>44101</v>
      </c>
      <c r="B449" t="e">
        <v>#N/A</v>
      </c>
      <c r="C449" t="e">
        <v>#N/A</v>
      </c>
    </row>
    <row r="450" spans="1:3" x14ac:dyDescent="0.25">
      <c r="A450" s="2">
        <v>44102</v>
      </c>
      <c r="B450">
        <v>27.69</v>
      </c>
      <c r="C450">
        <v>12.352</v>
      </c>
    </row>
    <row r="451" spans="1:3" x14ac:dyDescent="0.25">
      <c r="A451" s="2">
        <v>44103</v>
      </c>
      <c r="B451">
        <v>26.79</v>
      </c>
      <c r="C451">
        <v>12.28</v>
      </c>
    </row>
    <row r="452" spans="1:3" x14ac:dyDescent="0.25">
      <c r="A452" s="2">
        <v>44104</v>
      </c>
      <c r="B452">
        <v>26.93</v>
      </c>
      <c r="C452">
        <v>13.286</v>
      </c>
    </row>
    <row r="453" spans="1:3" x14ac:dyDescent="0.25">
      <c r="A453" s="2">
        <v>44105</v>
      </c>
      <c r="B453">
        <v>26.51</v>
      </c>
      <c r="C453">
        <v>13.180999999999999</v>
      </c>
    </row>
    <row r="454" spans="1:3" x14ac:dyDescent="0.25">
      <c r="A454" s="2">
        <v>44106</v>
      </c>
      <c r="B454">
        <v>27.03</v>
      </c>
      <c r="C454">
        <v>13.026</v>
      </c>
    </row>
    <row r="455" spans="1:3" x14ac:dyDescent="0.25">
      <c r="A455" s="2">
        <v>44107</v>
      </c>
      <c r="B455" t="e">
        <v>#N/A</v>
      </c>
      <c r="C455" t="e">
        <v>#N/A</v>
      </c>
    </row>
    <row r="456" spans="1:3" x14ac:dyDescent="0.25">
      <c r="A456" s="2">
        <v>44108</v>
      </c>
      <c r="B456" t="e">
        <v>#N/A</v>
      </c>
      <c r="C456" t="e">
        <v>#N/A</v>
      </c>
    </row>
    <row r="457" spans="1:3" x14ac:dyDescent="0.25">
      <c r="A457" s="2">
        <v>44109</v>
      </c>
      <c r="B457">
        <v>26.94</v>
      </c>
      <c r="C457">
        <v>13.419</v>
      </c>
    </row>
    <row r="458" spans="1:3" x14ac:dyDescent="0.25">
      <c r="A458" s="2">
        <v>44110</v>
      </c>
      <c r="B458">
        <v>26.79</v>
      </c>
      <c r="C458">
        <v>13.307</v>
      </c>
    </row>
    <row r="459" spans="1:3" x14ac:dyDescent="0.25">
      <c r="A459" s="2">
        <v>44111</v>
      </c>
      <c r="B459">
        <v>26.9</v>
      </c>
      <c r="C459">
        <v>13.709</v>
      </c>
    </row>
    <row r="460" spans="1:3" x14ac:dyDescent="0.25">
      <c r="A460" s="2">
        <v>44112</v>
      </c>
      <c r="B460">
        <v>26.34</v>
      </c>
      <c r="C460">
        <v>13.9</v>
      </c>
    </row>
    <row r="461" spans="1:3" x14ac:dyDescent="0.25">
      <c r="A461" s="2">
        <v>44113</v>
      </c>
      <c r="B461">
        <v>25.71</v>
      </c>
      <c r="C461">
        <v>13.753</v>
      </c>
    </row>
    <row r="462" spans="1:3" x14ac:dyDescent="0.25">
      <c r="A462" s="2">
        <v>44114</v>
      </c>
      <c r="B462" t="e">
        <v>#N/A</v>
      </c>
      <c r="C462" t="e">
        <v>#N/A</v>
      </c>
    </row>
    <row r="463" spans="1:3" x14ac:dyDescent="0.25">
      <c r="A463" s="2">
        <v>44115</v>
      </c>
      <c r="B463" t="e">
        <v>#N/A</v>
      </c>
      <c r="C463" t="e">
        <v>#N/A</v>
      </c>
    </row>
    <row r="464" spans="1:3" x14ac:dyDescent="0.25">
      <c r="A464" s="2">
        <v>44116</v>
      </c>
      <c r="B464">
        <v>25.87</v>
      </c>
      <c r="C464">
        <v>13.837999999999999</v>
      </c>
    </row>
    <row r="465" spans="1:3" x14ac:dyDescent="0.25">
      <c r="A465" s="2">
        <v>44117</v>
      </c>
      <c r="B465">
        <v>25.22</v>
      </c>
      <c r="C465">
        <v>13.596</v>
      </c>
    </row>
    <row r="466" spans="1:3" x14ac:dyDescent="0.25">
      <c r="A466" s="2">
        <v>44118</v>
      </c>
      <c r="B466">
        <v>25.75</v>
      </c>
      <c r="C466">
        <v>13.872</v>
      </c>
    </row>
    <row r="467" spans="1:3" x14ac:dyDescent="0.25">
      <c r="A467" s="2">
        <v>44119</v>
      </c>
      <c r="B467">
        <v>24.96</v>
      </c>
      <c r="C467">
        <v>14.239000000000001</v>
      </c>
    </row>
    <row r="468" spans="1:3" x14ac:dyDescent="0.25">
      <c r="A468" s="2">
        <v>44120</v>
      </c>
      <c r="B468">
        <v>24.89</v>
      </c>
      <c r="C468">
        <v>14.499000000000001</v>
      </c>
    </row>
    <row r="469" spans="1:3" x14ac:dyDescent="0.25">
      <c r="A469" s="2">
        <v>44121</v>
      </c>
      <c r="B469" t="e">
        <v>#N/A</v>
      </c>
      <c r="C469" t="e">
        <v>#N/A</v>
      </c>
    </row>
    <row r="470" spans="1:3" x14ac:dyDescent="0.25">
      <c r="A470" s="2">
        <v>44122</v>
      </c>
      <c r="B470" t="e">
        <v>#N/A</v>
      </c>
      <c r="C470" t="e">
        <v>#N/A</v>
      </c>
    </row>
    <row r="471" spans="1:3" x14ac:dyDescent="0.25">
      <c r="A471" s="2">
        <v>44123</v>
      </c>
      <c r="B471">
        <v>24.98</v>
      </c>
      <c r="C471">
        <v>14.718</v>
      </c>
    </row>
    <row r="472" spans="1:3" x14ac:dyDescent="0.25">
      <c r="A472" s="2">
        <v>44124</v>
      </c>
      <c r="B472">
        <v>24.41</v>
      </c>
      <c r="C472">
        <v>14.895</v>
      </c>
    </row>
    <row r="473" spans="1:3" x14ac:dyDescent="0.25">
      <c r="A473" s="2">
        <v>44125</v>
      </c>
      <c r="B473">
        <v>23.56</v>
      </c>
      <c r="C473">
        <v>14.867000000000001</v>
      </c>
    </row>
    <row r="474" spans="1:3" x14ac:dyDescent="0.25">
      <c r="A474" s="2">
        <v>44126</v>
      </c>
      <c r="B474">
        <v>24.18</v>
      </c>
      <c r="C474">
        <v>15.257</v>
      </c>
    </row>
    <row r="475" spans="1:3" x14ac:dyDescent="0.25">
      <c r="A475" s="2">
        <v>44127</v>
      </c>
      <c r="B475">
        <v>25.49</v>
      </c>
      <c r="C475">
        <v>15.41</v>
      </c>
    </row>
    <row r="476" spans="1:3" x14ac:dyDescent="0.25">
      <c r="A476" s="2">
        <v>44128</v>
      </c>
      <c r="B476" t="e">
        <v>#N/A</v>
      </c>
      <c r="C476" t="e">
        <v>#N/A</v>
      </c>
    </row>
    <row r="477" spans="1:3" x14ac:dyDescent="0.25">
      <c r="A477" s="2">
        <v>44129</v>
      </c>
      <c r="B477" t="e">
        <v>#N/A</v>
      </c>
      <c r="C477" t="e">
        <v>#N/A</v>
      </c>
    </row>
    <row r="478" spans="1:3" x14ac:dyDescent="0.25">
      <c r="A478" s="2">
        <v>44130</v>
      </c>
      <c r="B478">
        <v>23.85</v>
      </c>
      <c r="C478">
        <v>14.866</v>
      </c>
    </row>
    <row r="479" spans="1:3" x14ac:dyDescent="0.25">
      <c r="A479" s="2">
        <v>44131</v>
      </c>
      <c r="B479">
        <v>24.07</v>
      </c>
      <c r="C479">
        <v>14.743</v>
      </c>
    </row>
    <row r="480" spans="1:3" x14ac:dyDescent="0.25">
      <c r="A480" s="2">
        <v>44132</v>
      </c>
      <c r="B480">
        <v>23.03</v>
      </c>
      <c r="C480">
        <v>14.487</v>
      </c>
    </row>
    <row r="481" spans="1:3" x14ac:dyDescent="0.25">
      <c r="A481" s="2">
        <v>44133</v>
      </c>
      <c r="B481">
        <v>23.67</v>
      </c>
      <c r="C481">
        <v>14.215999999999999</v>
      </c>
    </row>
    <row r="482" spans="1:3" x14ac:dyDescent="0.25">
      <c r="A482" s="2">
        <v>44134</v>
      </c>
      <c r="B482">
        <v>23.71</v>
      </c>
      <c r="C482">
        <v>14.061</v>
      </c>
    </row>
    <row r="483" spans="1:3" x14ac:dyDescent="0.25">
      <c r="A483" s="2">
        <v>44135</v>
      </c>
      <c r="B483" t="e">
        <v>#N/A</v>
      </c>
      <c r="C483" t="e">
        <v>#N/A</v>
      </c>
    </row>
    <row r="484" spans="1:3" x14ac:dyDescent="0.25">
      <c r="A484" s="2">
        <v>44136</v>
      </c>
      <c r="B484" t="e">
        <v>#N/A</v>
      </c>
      <c r="C484" t="e">
        <v>#N/A</v>
      </c>
    </row>
    <row r="485" spans="1:3" x14ac:dyDescent="0.25">
      <c r="A485" s="2">
        <v>44137</v>
      </c>
      <c r="B485">
        <v>23.67</v>
      </c>
      <c r="C485">
        <v>13.656000000000001</v>
      </c>
    </row>
    <row r="486" spans="1:3" x14ac:dyDescent="0.25">
      <c r="A486" s="2">
        <v>44138</v>
      </c>
      <c r="B486">
        <v>24.39</v>
      </c>
      <c r="C486">
        <v>13.664999999999999</v>
      </c>
    </row>
    <row r="487" spans="1:3" x14ac:dyDescent="0.25">
      <c r="A487" s="2">
        <v>44139</v>
      </c>
      <c r="B487">
        <v>25.11</v>
      </c>
      <c r="C487">
        <v>13.882999999999999</v>
      </c>
    </row>
    <row r="488" spans="1:3" x14ac:dyDescent="0.25">
      <c r="A488" s="2">
        <v>44140</v>
      </c>
      <c r="B488">
        <v>25.98</v>
      </c>
      <c r="C488">
        <v>14.456</v>
      </c>
    </row>
    <row r="489" spans="1:3" x14ac:dyDescent="0.25">
      <c r="A489" s="2">
        <v>44141</v>
      </c>
      <c r="B489">
        <v>25.42</v>
      </c>
      <c r="C489">
        <v>13.901999999999999</v>
      </c>
    </row>
    <row r="490" spans="1:3" x14ac:dyDescent="0.25">
      <c r="A490" s="2">
        <v>44142</v>
      </c>
      <c r="B490" t="e">
        <v>#N/A</v>
      </c>
      <c r="C490" t="e">
        <v>#N/A</v>
      </c>
    </row>
    <row r="491" spans="1:3" x14ac:dyDescent="0.25">
      <c r="A491" s="2">
        <v>44143</v>
      </c>
      <c r="B491" t="e">
        <v>#N/A</v>
      </c>
      <c r="C491" t="e">
        <v>#N/A</v>
      </c>
    </row>
    <row r="492" spans="1:3" x14ac:dyDescent="0.25">
      <c r="A492" s="2">
        <v>44144</v>
      </c>
      <c r="B492">
        <v>26.55</v>
      </c>
      <c r="C492">
        <v>13.853999999999999</v>
      </c>
    </row>
    <row r="493" spans="1:3" x14ac:dyDescent="0.25">
      <c r="A493" s="2">
        <v>44145</v>
      </c>
      <c r="B493">
        <v>26.23</v>
      </c>
      <c r="C493">
        <v>14.035</v>
      </c>
    </row>
    <row r="494" spans="1:3" x14ac:dyDescent="0.25">
      <c r="A494" s="2">
        <v>44146</v>
      </c>
      <c r="B494">
        <v>26.13</v>
      </c>
      <c r="C494">
        <v>14.096</v>
      </c>
    </row>
    <row r="495" spans="1:3" x14ac:dyDescent="0.25">
      <c r="A495" s="2">
        <v>44147</v>
      </c>
      <c r="B495">
        <v>25.92</v>
      </c>
      <c r="C495">
        <v>14.000999999999999</v>
      </c>
    </row>
    <row r="496" spans="1:3" x14ac:dyDescent="0.25">
      <c r="A496" s="2">
        <v>44148</v>
      </c>
      <c r="B496">
        <v>26.28</v>
      </c>
      <c r="C496">
        <v>14.239000000000001</v>
      </c>
    </row>
    <row r="497" spans="1:3" x14ac:dyDescent="0.25">
      <c r="A497" s="2">
        <v>44149</v>
      </c>
      <c r="B497" t="e">
        <v>#N/A</v>
      </c>
      <c r="C497" t="e">
        <v>#N/A</v>
      </c>
    </row>
    <row r="498" spans="1:3" x14ac:dyDescent="0.25">
      <c r="A498" s="2">
        <v>44150</v>
      </c>
      <c r="B498" t="e">
        <v>#N/A</v>
      </c>
      <c r="C498" t="e">
        <v>#N/A</v>
      </c>
    </row>
    <row r="499" spans="1:3" x14ac:dyDescent="0.25">
      <c r="A499" s="2">
        <v>44151</v>
      </c>
      <c r="B499">
        <v>27.39</v>
      </c>
      <c r="C499">
        <v>14.494</v>
      </c>
    </row>
    <row r="500" spans="1:3" x14ac:dyDescent="0.25">
      <c r="A500" s="2">
        <v>44152</v>
      </c>
      <c r="B500">
        <v>26.64</v>
      </c>
      <c r="C500">
        <v>13.968</v>
      </c>
    </row>
    <row r="501" spans="1:3" x14ac:dyDescent="0.25">
      <c r="A501" s="2">
        <v>44153</v>
      </c>
      <c r="B501">
        <v>27.19</v>
      </c>
      <c r="C501">
        <v>13.682</v>
      </c>
    </row>
    <row r="502" spans="1:3" x14ac:dyDescent="0.25">
      <c r="A502" s="2">
        <v>44154</v>
      </c>
      <c r="B502">
        <v>26.35</v>
      </c>
      <c r="C502">
        <v>13.022</v>
      </c>
    </row>
    <row r="503" spans="1:3" x14ac:dyDescent="0.25">
      <c r="A503" s="2">
        <v>44155</v>
      </c>
      <c r="B503">
        <v>26.74</v>
      </c>
      <c r="C503">
        <v>12.894</v>
      </c>
    </row>
    <row r="504" spans="1:3" x14ac:dyDescent="0.25">
      <c r="A504" s="2">
        <v>44156</v>
      </c>
      <c r="B504" t="e">
        <v>#N/A</v>
      </c>
      <c r="C504" t="e">
        <v>#N/A</v>
      </c>
    </row>
    <row r="505" spans="1:3" x14ac:dyDescent="0.25">
      <c r="A505" s="2">
        <v>44157</v>
      </c>
      <c r="B505" t="e">
        <v>#N/A</v>
      </c>
      <c r="C505" t="e">
        <v>#N/A</v>
      </c>
    </row>
    <row r="506" spans="1:3" x14ac:dyDescent="0.25">
      <c r="A506" s="2">
        <v>44158</v>
      </c>
      <c r="B506">
        <v>27.25</v>
      </c>
      <c r="C506">
        <v>13.537000000000001</v>
      </c>
    </row>
    <row r="507" spans="1:3" x14ac:dyDescent="0.25">
      <c r="A507" s="2">
        <v>44159</v>
      </c>
      <c r="B507">
        <v>27.63</v>
      </c>
      <c r="C507">
        <v>13.901999999999999</v>
      </c>
    </row>
    <row r="508" spans="1:3" x14ac:dyDescent="0.25">
      <c r="A508" s="2">
        <v>44160</v>
      </c>
      <c r="B508">
        <v>27.62</v>
      </c>
      <c r="C508">
        <v>13.932</v>
      </c>
    </row>
    <row r="509" spans="1:3" x14ac:dyDescent="0.25">
      <c r="A509" s="2">
        <v>44161</v>
      </c>
      <c r="B509">
        <v>28.1</v>
      </c>
      <c r="C509">
        <v>13.914</v>
      </c>
    </row>
    <row r="510" spans="1:3" x14ac:dyDescent="0.25">
      <c r="A510" s="2">
        <v>44162</v>
      </c>
      <c r="B510">
        <v>28.13</v>
      </c>
      <c r="C510">
        <v>14.484999999999999</v>
      </c>
    </row>
    <row r="511" spans="1:3" x14ac:dyDescent="0.25">
      <c r="A511" s="2">
        <v>44163</v>
      </c>
      <c r="B511" t="e">
        <v>#N/A</v>
      </c>
      <c r="C511" t="e">
        <v>#N/A</v>
      </c>
    </row>
    <row r="512" spans="1:3" x14ac:dyDescent="0.25">
      <c r="A512" s="2">
        <v>44164</v>
      </c>
      <c r="B512" t="e">
        <v>#N/A</v>
      </c>
      <c r="C512" t="e">
        <v>#N/A</v>
      </c>
    </row>
    <row r="513" spans="1:3" x14ac:dyDescent="0.25">
      <c r="A513" s="2">
        <v>44165</v>
      </c>
      <c r="B513">
        <v>29.14</v>
      </c>
      <c r="C513">
        <v>15.138</v>
      </c>
    </row>
    <row r="514" spans="1:3" x14ac:dyDescent="0.25">
      <c r="A514" s="2">
        <v>44166</v>
      </c>
      <c r="B514">
        <v>28.86</v>
      </c>
      <c r="C514">
        <v>14.912000000000001</v>
      </c>
    </row>
    <row r="515" spans="1:3" x14ac:dyDescent="0.25">
      <c r="A515" s="2">
        <v>44167</v>
      </c>
      <c r="B515">
        <v>29.55</v>
      </c>
      <c r="C515">
        <v>14.904999999999999</v>
      </c>
    </row>
    <row r="516" spans="1:3" x14ac:dyDescent="0.25">
      <c r="A516" s="2">
        <v>44168</v>
      </c>
      <c r="B516">
        <v>29</v>
      </c>
      <c r="C516">
        <v>14.143000000000001</v>
      </c>
    </row>
    <row r="517" spans="1:3" x14ac:dyDescent="0.25">
      <c r="A517" s="2">
        <v>44169</v>
      </c>
      <c r="B517">
        <v>30.11</v>
      </c>
      <c r="C517">
        <v>14.643000000000001</v>
      </c>
    </row>
    <row r="518" spans="1:3" x14ac:dyDescent="0.25">
      <c r="A518" s="2">
        <v>44170</v>
      </c>
      <c r="B518" t="e">
        <v>#N/A</v>
      </c>
      <c r="C518" t="e">
        <v>#N/A</v>
      </c>
    </row>
    <row r="519" spans="1:3" x14ac:dyDescent="0.25">
      <c r="A519" s="2">
        <v>44171</v>
      </c>
      <c r="B519" t="e">
        <v>#N/A</v>
      </c>
      <c r="C519" t="e">
        <v>#N/A</v>
      </c>
    </row>
    <row r="520" spans="1:3" x14ac:dyDescent="0.25">
      <c r="A520" s="2">
        <v>44172</v>
      </c>
      <c r="B520">
        <v>29.62</v>
      </c>
      <c r="C520">
        <v>14.356999999999999</v>
      </c>
    </row>
    <row r="521" spans="1:3" x14ac:dyDescent="0.25">
      <c r="A521" s="2">
        <v>44173</v>
      </c>
      <c r="B521">
        <v>29.57</v>
      </c>
      <c r="C521">
        <v>14.446999999999999</v>
      </c>
    </row>
    <row r="522" spans="1:3" x14ac:dyDescent="0.25">
      <c r="A522" s="2">
        <v>44174</v>
      </c>
      <c r="B522">
        <v>29.7</v>
      </c>
      <c r="C522">
        <v>14.733000000000001</v>
      </c>
    </row>
    <row r="523" spans="1:3" x14ac:dyDescent="0.25">
      <c r="A523" s="2">
        <v>44175</v>
      </c>
      <c r="B523">
        <v>30.9</v>
      </c>
      <c r="C523">
        <v>15.539</v>
      </c>
    </row>
    <row r="524" spans="1:3" x14ac:dyDescent="0.25">
      <c r="A524" s="2">
        <v>44176</v>
      </c>
      <c r="B524">
        <v>30.52</v>
      </c>
      <c r="C524">
        <v>15.959</v>
      </c>
    </row>
    <row r="525" spans="1:3" x14ac:dyDescent="0.25">
      <c r="A525" s="2">
        <v>44177</v>
      </c>
      <c r="B525" t="e">
        <v>#N/A</v>
      </c>
      <c r="C525" t="e">
        <v>#N/A</v>
      </c>
    </row>
    <row r="526" spans="1:3" x14ac:dyDescent="0.25">
      <c r="A526" s="2">
        <v>44178</v>
      </c>
      <c r="B526" t="e">
        <v>#N/A</v>
      </c>
      <c r="C526" t="e">
        <v>#N/A</v>
      </c>
    </row>
    <row r="527" spans="1:3" x14ac:dyDescent="0.25">
      <c r="A527" s="2">
        <v>44179</v>
      </c>
      <c r="B527">
        <v>30.81</v>
      </c>
      <c r="C527">
        <v>16.606999999999999</v>
      </c>
    </row>
    <row r="528" spans="1:3" x14ac:dyDescent="0.25">
      <c r="A528" s="2">
        <v>44180</v>
      </c>
      <c r="B528">
        <v>32.049999999999997</v>
      </c>
      <c r="C528">
        <v>17.225000000000001</v>
      </c>
    </row>
    <row r="529" spans="1:3" x14ac:dyDescent="0.25">
      <c r="A529" s="2">
        <v>44181</v>
      </c>
      <c r="B529">
        <v>31.66</v>
      </c>
      <c r="C529">
        <v>16.381</v>
      </c>
    </row>
    <row r="530" spans="1:3" x14ac:dyDescent="0.25">
      <c r="A530" s="2">
        <v>44182</v>
      </c>
      <c r="B530">
        <v>31.83</v>
      </c>
      <c r="C530">
        <v>15.941000000000001</v>
      </c>
    </row>
    <row r="531" spans="1:3" x14ac:dyDescent="0.25">
      <c r="A531" s="2">
        <v>44183</v>
      </c>
      <c r="B531">
        <v>30.96</v>
      </c>
      <c r="C531">
        <v>15.885999999999999</v>
      </c>
    </row>
    <row r="532" spans="1:3" x14ac:dyDescent="0.25">
      <c r="A532" s="2">
        <v>44184</v>
      </c>
      <c r="B532" t="e">
        <v>#N/A</v>
      </c>
      <c r="C532" t="e">
        <v>#N/A</v>
      </c>
    </row>
    <row r="533" spans="1:3" x14ac:dyDescent="0.25">
      <c r="A533" s="2">
        <v>44185</v>
      </c>
      <c r="B533" t="e">
        <v>#N/A</v>
      </c>
      <c r="C533" t="e">
        <v>#N/A</v>
      </c>
    </row>
    <row r="534" spans="1:3" x14ac:dyDescent="0.25">
      <c r="A534" s="2">
        <v>44186</v>
      </c>
      <c r="B534">
        <v>30.77</v>
      </c>
      <c r="C534">
        <v>16.795000000000002</v>
      </c>
    </row>
    <row r="535" spans="1:3" x14ac:dyDescent="0.25">
      <c r="A535" s="2">
        <v>44187</v>
      </c>
      <c r="B535">
        <v>31.03</v>
      </c>
      <c r="C535">
        <v>17.635999999999999</v>
      </c>
    </row>
    <row r="536" spans="1:3" x14ac:dyDescent="0.25">
      <c r="A536" s="2">
        <v>44188</v>
      </c>
      <c r="B536">
        <v>31.79</v>
      </c>
      <c r="C536">
        <v>17.507000000000001</v>
      </c>
    </row>
    <row r="537" spans="1:3" x14ac:dyDescent="0.25">
      <c r="A537" s="2">
        <v>44189</v>
      </c>
      <c r="B537">
        <v>32.06</v>
      </c>
      <c r="C537">
        <v>17.649000000000001</v>
      </c>
    </row>
    <row r="538" spans="1:3" x14ac:dyDescent="0.25">
      <c r="A538" s="2">
        <v>44190</v>
      </c>
      <c r="B538" t="e">
        <v>#N/A</v>
      </c>
      <c r="C538" t="e">
        <v>#N/A</v>
      </c>
    </row>
    <row r="539" spans="1:3" x14ac:dyDescent="0.25">
      <c r="A539" s="2">
        <v>44191</v>
      </c>
      <c r="B539" t="e">
        <v>#N/A</v>
      </c>
      <c r="C539" t="e">
        <v>#N/A</v>
      </c>
    </row>
    <row r="540" spans="1:3" x14ac:dyDescent="0.25">
      <c r="A540" s="2">
        <v>44192</v>
      </c>
      <c r="B540" t="e">
        <v>#N/A</v>
      </c>
      <c r="C540" t="e">
        <v>#N/A</v>
      </c>
    </row>
    <row r="541" spans="1:3" x14ac:dyDescent="0.25">
      <c r="A541" s="2">
        <v>44193</v>
      </c>
      <c r="B541">
        <v>33.29</v>
      </c>
      <c r="C541">
        <v>19.152000000000001</v>
      </c>
    </row>
    <row r="542" spans="1:3" x14ac:dyDescent="0.25">
      <c r="A542" s="2">
        <v>44194</v>
      </c>
      <c r="B542">
        <v>32.89</v>
      </c>
      <c r="C542">
        <v>18.774000000000001</v>
      </c>
    </row>
    <row r="543" spans="1:3" x14ac:dyDescent="0.25">
      <c r="A543" s="2">
        <v>44195</v>
      </c>
      <c r="B543">
        <v>32.08</v>
      </c>
      <c r="C543">
        <v>19.001000000000001</v>
      </c>
    </row>
    <row r="544" spans="1:3" x14ac:dyDescent="0.25">
      <c r="A544" s="2">
        <v>44196</v>
      </c>
      <c r="B544">
        <v>32.590000000000003</v>
      </c>
      <c r="C544">
        <v>19.123000000000001</v>
      </c>
    </row>
    <row r="545" spans="1:3" x14ac:dyDescent="0.25">
      <c r="A545" s="2">
        <v>44197</v>
      </c>
      <c r="B545" t="e">
        <v>#N/A</v>
      </c>
      <c r="C545" t="e">
        <v>#N/A</v>
      </c>
    </row>
    <row r="546" spans="1:3" x14ac:dyDescent="0.25">
      <c r="A546" s="2">
        <v>44198</v>
      </c>
      <c r="B546" t="e">
        <v>#N/A</v>
      </c>
      <c r="C546" t="e">
        <v>#N/A</v>
      </c>
    </row>
    <row r="547" spans="1:3" x14ac:dyDescent="0.25">
      <c r="A547" s="2">
        <v>44199</v>
      </c>
      <c r="B547" t="e">
        <v>#N/A</v>
      </c>
      <c r="C547" t="e">
        <v>#N/A</v>
      </c>
    </row>
    <row r="548" spans="1:3" x14ac:dyDescent="0.25">
      <c r="A548" s="2">
        <v>44200</v>
      </c>
      <c r="B548">
        <v>33.58</v>
      </c>
      <c r="C548">
        <v>19.844000000000001</v>
      </c>
    </row>
    <row r="549" spans="1:3" x14ac:dyDescent="0.25">
      <c r="A549" s="2">
        <v>44201</v>
      </c>
      <c r="B549">
        <v>32.869999999999997</v>
      </c>
      <c r="C549">
        <v>18.007000000000001</v>
      </c>
    </row>
    <row r="550" spans="1:3" x14ac:dyDescent="0.25">
      <c r="A550" s="2">
        <v>44202</v>
      </c>
      <c r="B550">
        <v>33.53</v>
      </c>
      <c r="C550">
        <v>17.564</v>
      </c>
    </row>
    <row r="551" spans="1:3" x14ac:dyDescent="0.25">
      <c r="A551" s="2">
        <v>44203</v>
      </c>
      <c r="B551">
        <v>34.659999999999997</v>
      </c>
      <c r="C551">
        <v>19.303000000000001</v>
      </c>
    </row>
    <row r="552" spans="1:3" x14ac:dyDescent="0.25">
      <c r="A552" s="2">
        <v>44204</v>
      </c>
      <c r="B552">
        <v>34.82</v>
      </c>
      <c r="C552">
        <v>20.117999999999999</v>
      </c>
    </row>
    <row r="553" spans="1:3" x14ac:dyDescent="0.25">
      <c r="A553" s="2">
        <v>44205</v>
      </c>
      <c r="B553" t="e">
        <v>#N/A</v>
      </c>
      <c r="C553" t="e">
        <v>#N/A</v>
      </c>
    </row>
    <row r="554" spans="1:3" x14ac:dyDescent="0.25">
      <c r="A554" s="2">
        <v>44206</v>
      </c>
      <c r="B554" t="e">
        <v>#N/A</v>
      </c>
      <c r="C554" t="e">
        <v>#N/A</v>
      </c>
    </row>
    <row r="555" spans="1:3" x14ac:dyDescent="0.25">
      <c r="A555" s="2">
        <v>44207</v>
      </c>
      <c r="B555">
        <v>34.43</v>
      </c>
      <c r="C555">
        <v>22.123999999999999</v>
      </c>
    </row>
    <row r="556" spans="1:3" x14ac:dyDescent="0.25">
      <c r="A556" s="2">
        <v>44208</v>
      </c>
      <c r="B556">
        <v>34.56</v>
      </c>
      <c r="C556">
        <v>26.155000000000001</v>
      </c>
    </row>
    <row r="557" spans="1:3" x14ac:dyDescent="0.25">
      <c r="A557" s="2">
        <v>44209</v>
      </c>
      <c r="B557">
        <v>33.549999999999997</v>
      </c>
      <c r="C557">
        <v>21.5</v>
      </c>
    </row>
    <row r="558" spans="1:3" x14ac:dyDescent="0.25">
      <c r="A558" s="2">
        <v>44210</v>
      </c>
      <c r="B558">
        <v>33.43</v>
      </c>
      <c r="C558">
        <v>21.332999999999998</v>
      </c>
    </row>
    <row r="559" spans="1:3" x14ac:dyDescent="0.25">
      <c r="A559" s="2">
        <v>44211</v>
      </c>
      <c r="B559">
        <v>31.65</v>
      </c>
      <c r="C559">
        <v>20.2</v>
      </c>
    </row>
    <row r="560" spans="1:3" x14ac:dyDescent="0.25">
      <c r="A560" s="2">
        <v>44212</v>
      </c>
      <c r="B560" t="e">
        <v>#N/A</v>
      </c>
      <c r="C560" t="e">
        <v>#N/A</v>
      </c>
    </row>
    <row r="561" spans="1:3" x14ac:dyDescent="0.25">
      <c r="A561" s="2">
        <v>44213</v>
      </c>
      <c r="B561" t="e">
        <v>#N/A</v>
      </c>
      <c r="C561" t="e">
        <v>#N/A</v>
      </c>
    </row>
    <row r="562" spans="1:3" x14ac:dyDescent="0.25">
      <c r="A562" s="2">
        <v>44214</v>
      </c>
      <c r="B562">
        <v>31.54</v>
      </c>
      <c r="C562">
        <v>19.026</v>
      </c>
    </row>
    <row r="563" spans="1:3" x14ac:dyDescent="0.25">
      <c r="A563" s="2">
        <v>44215</v>
      </c>
      <c r="B563">
        <v>33</v>
      </c>
      <c r="C563">
        <v>20.327000000000002</v>
      </c>
    </row>
    <row r="564" spans="1:3" x14ac:dyDescent="0.25">
      <c r="A564" s="2">
        <v>44216</v>
      </c>
      <c r="B564">
        <v>32.82</v>
      </c>
      <c r="C564">
        <v>20.260000000000002</v>
      </c>
    </row>
    <row r="565" spans="1:3" x14ac:dyDescent="0.25">
      <c r="A565" s="2">
        <v>44217</v>
      </c>
      <c r="B565">
        <v>34.03</v>
      </c>
      <c r="C565">
        <v>20.062999999999999</v>
      </c>
    </row>
    <row r="566" spans="1:3" x14ac:dyDescent="0.25">
      <c r="A566" s="2">
        <v>44218</v>
      </c>
      <c r="B566">
        <v>34.17</v>
      </c>
      <c r="C566">
        <v>21.483000000000001</v>
      </c>
    </row>
    <row r="567" spans="1:3" x14ac:dyDescent="0.25">
      <c r="A567" s="2">
        <v>44219</v>
      </c>
      <c r="B567" t="e">
        <v>#N/A</v>
      </c>
      <c r="C567" t="e">
        <v>#N/A</v>
      </c>
    </row>
    <row r="568" spans="1:3" x14ac:dyDescent="0.25">
      <c r="A568" s="2">
        <v>44220</v>
      </c>
      <c r="B568" t="e">
        <v>#N/A</v>
      </c>
      <c r="C568" t="e">
        <v>#N/A</v>
      </c>
    </row>
    <row r="569" spans="1:3" x14ac:dyDescent="0.25">
      <c r="A569" s="2">
        <v>44221</v>
      </c>
      <c r="B569">
        <v>33.1</v>
      </c>
      <c r="C569">
        <v>20.161999999999999</v>
      </c>
    </row>
    <row r="570" spans="1:3" x14ac:dyDescent="0.25">
      <c r="A570" s="2">
        <v>44222</v>
      </c>
      <c r="B570">
        <v>33.29</v>
      </c>
      <c r="C570">
        <v>19.509</v>
      </c>
    </row>
    <row r="571" spans="1:3" x14ac:dyDescent="0.25">
      <c r="A571" s="2">
        <v>44223</v>
      </c>
      <c r="B571">
        <v>33.22</v>
      </c>
      <c r="C571">
        <v>19.701000000000001</v>
      </c>
    </row>
    <row r="572" spans="1:3" x14ac:dyDescent="0.25">
      <c r="A572" s="2">
        <v>44224</v>
      </c>
      <c r="B572">
        <v>33.89</v>
      </c>
      <c r="C572">
        <v>20.908000000000001</v>
      </c>
    </row>
    <row r="573" spans="1:3" x14ac:dyDescent="0.25">
      <c r="A573" s="2">
        <v>44225</v>
      </c>
      <c r="B573">
        <v>32.89</v>
      </c>
      <c r="C573">
        <v>19.818999999999999</v>
      </c>
    </row>
    <row r="574" spans="1:3" x14ac:dyDescent="0.25">
      <c r="A574" s="2">
        <v>44226</v>
      </c>
      <c r="B574" t="e">
        <v>#N/A</v>
      </c>
      <c r="C574" t="e">
        <v>#N/A</v>
      </c>
    </row>
    <row r="575" spans="1:3" x14ac:dyDescent="0.25">
      <c r="A575" s="2">
        <v>44227</v>
      </c>
      <c r="B575" t="e">
        <v>#N/A</v>
      </c>
      <c r="C575" t="e">
        <v>#N/A</v>
      </c>
    </row>
    <row r="576" spans="1:3" x14ac:dyDescent="0.25">
      <c r="A576" s="2">
        <v>44228</v>
      </c>
      <c r="B576">
        <v>32.81</v>
      </c>
      <c r="C576">
        <v>18.138999999999999</v>
      </c>
    </row>
    <row r="577" spans="1:3" x14ac:dyDescent="0.25">
      <c r="A577" s="2">
        <v>44229</v>
      </c>
      <c r="B577">
        <v>34.93</v>
      </c>
      <c r="C577">
        <v>18.251000000000001</v>
      </c>
    </row>
    <row r="578" spans="1:3" x14ac:dyDescent="0.25">
      <c r="A578" s="2">
        <v>44230</v>
      </c>
      <c r="B578">
        <v>37.39</v>
      </c>
      <c r="C578">
        <v>17.853999999999999</v>
      </c>
    </row>
    <row r="579" spans="1:3" x14ac:dyDescent="0.25">
      <c r="A579" s="2">
        <v>44231</v>
      </c>
      <c r="B579">
        <v>37.229999999999997</v>
      </c>
      <c r="C579">
        <v>18.12</v>
      </c>
    </row>
    <row r="580" spans="1:3" x14ac:dyDescent="0.25">
      <c r="A580" s="2">
        <v>44232</v>
      </c>
      <c r="B580">
        <v>38.15</v>
      </c>
      <c r="C580">
        <v>18.38</v>
      </c>
    </row>
    <row r="581" spans="1:3" x14ac:dyDescent="0.25">
      <c r="A581" s="2">
        <v>44233</v>
      </c>
      <c r="B581" t="e">
        <v>#N/A</v>
      </c>
      <c r="C581" t="e">
        <v>#N/A</v>
      </c>
    </row>
    <row r="582" spans="1:3" x14ac:dyDescent="0.25">
      <c r="A582" s="2">
        <v>44234</v>
      </c>
      <c r="B582" t="e">
        <v>#N/A</v>
      </c>
      <c r="C582" t="e">
        <v>#N/A</v>
      </c>
    </row>
    <row r="583" spans="1:3" x14ac:dyDescent="0.25">
      <c r="A583" s="2">
        <v>44235</v>
      </c>
      <c r="B583">
        <v>38.56</v>
      </c>
      <c r="C583">
        <v>20.178999999999998</v>
      </c>
    </row>
    <row r="584" spans="1:3" x14ac:dyDescent="0.25">
      <c r="A584" s="2">
        <v>44236</v>
      </c>
      <c r="B584">
        <v>38.21</v>
      </c>
      <c r="C584">
        <v>19.045000000000002</v>
      </c>
    </row>
    <row r="585" spans="1:3" x14ac:dyDescent="0.25">
      <c r="A585" s="2">
        <v>44237</v>
      </c>
      <c r="B585">
        <v>39.28</v>
      </c>
      <c r="C585">
        <v>18.558</v>
      </c>
    </row>
    <row r="586" spans="1:3" x14ac:dyDescent="0.25">
      <c r="A586" s="2">
        <v>44238</v>
      </c>
      <c r="B586">
        <v>38.71</v>
      </c>
      <c r="C586">
        <v>17.373000000000001</v>
      </c>
    </row>
    <row r="587" spans="1:3" x14ac:dyDescent="0.25">
      <c r="A587" s="2">
        <v>44239</v>
      </c>
      <c r="B587">
        <v>39.97</v>
      </c>
      <c r="C587">
        <v>17.617999999999999</v>
      </c>
    </row>
    <row r="588" spans="1:3" x14ac:dyDescent="0.25">
      <c r="A588" s="2">
        <v>44240</v>
      </c>
      <c r="B588" t="e">
        <v>#N/A</v>
      </c>
      <c r="C588" t="e">
        <v>#N/A</v>
      </c>
    </row>
    <row r="589" spans="1:3" x14ac:dyDescent="0.25">
      <c r="A589" s="2">
        <v>44241</v>
      </c>
      <c r="B589" t="e">
        <v>#N/A</v>
      </c>
      <c r="C589" t="e">
        <v>#N/A</v>
      </c>
    </row>
    <row r="590" spans="1:3" x14ac:dyDescent="0.25">
      <c r="A590" s="2">
        <v>44242</v>
      </c>
      <c r="B590">
        <v>39.47</v>
      </c>
      <c r="C590">
        <v>16.54</v>
      </c>
    </row>
    <row r="591" spans="1:3" x14ac:dyDescent="0.25">
      <c r="A591" s="2">
        <v>44243</v>
      </c>
      <c r="B591">
        <v>38.81</v>
      </c>
      <c r="C591">
        <v>16.715</v>
      </c>
    </row>
    <row r="592" spans="1:3" x14ac:dyDescent="0.25">
      <c r="A592" s="2">
        <v>44244</v>
      </c>
      <c r="B592">
        <v>38.04</v>
      </c>
      <c r="C592">
        <v>16.54</v>
      </c>
    </row>
    <row r="593" spans="1:3" x14ac:dyDescent="0.25">
      <c r="A593" s="2">
        <v>44245</v>
      </c>
      <c r="B593">
        <v>38.270000000000003</v>
      </c>
      <c r="C593">
        <v>17.329000000000001</v>
      </c>
    </row>
    <row r="594" spans="1:3" x14ac:dyDescent="0.25">
      <c r="A594" s="2">
        <v>44246</v>
      </c>
      <c r="B594">
        <v>37.36</v>
      </c>
      <c r="C594">
        <v>16.553999999999998</v>
      </c>
    </row>
    <row r="595" spans="1:3" x14ac:dyDescent="0.25">
      <c r="A595" s="2">
        <v>44247</v>
      </c>
      <c r="B595" t="e">
        <v>#N/A</v>
      </c>
      <c r="C595" t="e">
        <v>#N/A</v>
      </c>
    </row>
    <row r="596" spans="1:3" x14ac:dyDescent="0.25">
      <c r="A596" s="2">
        <v>44248</v>
      </c>
      <c r="B596" t="e">
        <v>#N/A</v>
      </c>
      <c r="C596" t="e">
        <v>#N/A</v>
      </c>
    </row>
    <row r="597" spans="1:3" x14ac:dyDescent="0.25">
      <c r="A597" s="2">
        <v>44249</v>
      </c>
      <c r="B597">
        <v>37.909999999999997</v>
      </c>
      <c r="C597">
        <v>15.96</v>
      </c>
    </row>
    <row r="598" spans="1:3" x14ac:dyDescent="0.25">
      <c r="A598" s="2">
        <v>44250</v>
      </c>
      <c r="B598">
        <v>38.61</v>
      </c>
      <c r="C598">
        <v>16.248000000000001</v>
      </c>
    </row>
    <row r="599" spans="1:3" x14ac:dyDescent="0.25">
      <c r="A599" s="2">
        <v>44251</v>
      </c>
      <c r="B599">
        <v>39.090000000000003</v>
      </c>
      <c r="C599">
        <v>16.381</v>
      </c>
    </row>
    <row r="600" spans="1:3" x14ac:dyDescent="0.25">
      <c r="A600" s="2">
        <v>44252</v>
      </c>
      <c r="B600">
        <v>38.200000000000003</v>
      </c>
      <c r="C600">
        <v>15.935</v>
      </c>
    </row>
    <row r="601" spans="1:3" x14ac:dyDescent="0.25">
      <c r="A601" s="2">
        <v>44253</v>
      </c>
      <c r="B601">
        <v>37.229999999999997</v>
      </c>
      <c r="C601">
        <v>15.694000000000001</v>
      </c>
    </row>
    <row r="602" spans="1:3" x14ac:dyDescent="0.25">
      <c r="A602" s="2">
        <v>44254</v>
      </c>
      <c r="B602" t="e">
        <v>#N/A</v>
      </c>
      <c r="C602" t="e">
        <v>#N/A</v>
      </c>
    </row>
    <row r="603" spans="1:3" x14ac:dyDescent="0.25">
      <c r="A603" s="2">
        <v>44255</v>
      </c>
      <c r="B603" t="e">
        <v>#N/A</v>
      </c>
      <c r="C603" t="e">
        <v>#N/A</v>
      </c>
    </row>
    <row r="604" spans="1:3" x14ac:dyDescent="0.25">
      <c r="A604" s="2">
        <v>44256</v>
      </c>
      <c r="B604">
        <v>37.07</v>
      </c>
      <c r="C604">
        <v>16.082000000000001</v>
      </c>
    </row>
    <row r="605" spans="1:3" x14ac:dyDescent="0.25">
      <c r="A605" s="2">
        <v>44257</v>
      </c>
      <c r="B605">
        <v>38.29</v>
      </c>
      <c r="C605">
        <v>15.869</v>
      </c>
    </row>
    <row r="606" spans="1:3" x14ac:dyDescent="0.25">
      <c r="A606" s="2">
        <v>44258</v>
      </c>
      <c r="B606">
        <v>37.409999999999997</v>
      </c>
      <c r="C606">
        <v>15.526999999999999</v>
      </c>
    </row>
    <row r="607" spans="1:3" x14ac:dyDescent="0.25">
      <c r="A607" s="2">
        <v>44259</v>
      </c>
      <c r="B607">
        <v>38.1</v>
      </c>
      <c r="C607">
        <v>15.932</v>
      </c>
    </row>
    <row r="608" spans="1:3" x14ac:dyDescent="0.25">
      <c r="A608" s="2">
        <v>44260</v>
      </c>
      <c r="B608">
        <v>38.96</v>
      </c>
      <c r="C608">
        <v>16.367000000000001</v>
      </c>
    </row>
    <row r="609" spans="1:3" x14ac:dyDescent="0.25">
      <c r="A609" s="2">
        <v>44261</v>
      </c>
      <c r="B609" t="e">
        <v>#N/A</v>
      </c>
      <c r="C609" t="e">
        <v>#N/A</v>
      </c>
    </row>
    <row r="610" spans="1:3" x14ac:dyDescent="0.25">
      <c r="A610" s="2">
        <v>44262</v>
      </c>
      <c r="B610" t="e">
        <v>#N/A</v>
      </c>
      <c r="C610" t="e">
        <v>#N/A</v>
      </c>
    </row>
    <row r="611" spans="1:3" x14ac:dyDescent="0.25">
      <c r="A611" s="2">
        <v>44263</v>
      </c>
      <c r="B611">
        <v>39.07</v>
      </c>
      <c r="C611">
        <v>16.151</v>
      </c>
    </row>
    <row r="612" spans="1:3" x14ac:dyDescent="0.25">
      <c r="A612" s="2">
        <v>44264</v>
      </c>
      <c r="B612">
        <v>40.58</v>
      </c>
      <c r="C612">
        <v>16.925000000000001</v>
      </c>
    </row>
    <row r="613" spans="1:3" x14ac:dyDescent="0.25">
      <c r="A613" s="2">
        <v>44265</v>
      </c>
      <c r="B613">
        <v>41.47</v>
      </c>
      <c r="C613">
        <v>17.632000000000001</v>
      </c>
    </row>
    <row r="614" spans="1:3" x14ac:dyDescent="0.25">
      <c r="A614" s="2">
        <v>44266</v>
      </c>
      <c r="B614">
        <v>41.85</v>
      </c>
      <c r="C614">
        <v>18.126999999999999</v>
      </c>
    </row>
    <row r="615" spans="1:3" x14ac:dyDescent="0.25">
      <c r="A615" s="2">
        <v>44267</v>
      </c>
      <c r="B615">
        <v>42.77</v>
      </c>
      <c r="C615">
        <v>18.448</v>
      </c>
    </row>
    <row r="616" spans="1:3" x14ac:dyDescent="0.25">
      <c r="A616" s="2">
        <v>44268</v>
      </c>
      <c r="B616" t="e">
        <v>#N/A</v>
      </c>
      <c r="C616" t="e">
        <v>#N/A</v>
      </c>
    </row>
    <row r="617" spans="1:3" x14ac:dyDescent="0.25">
      <c r="A617" s="2">
        <v>44269</v>
      </c>
      <c r="B617" t="e">
        <v>#N/A</v>
      </c>
      <c r="C617" t="e">
        <v>#N/A</v>
      </c>
    </row>
    <row r="618" spans="1:3" x14ac:dyDescent="0.25">
      <c r="A618" s="2">
        <v>44270</v>
      </c>
      <c r="B618">
        <v>42.29</v>
      </c>
      <c r="C618">
        <v>17.931999999999999</v>
      </c>
    </row>
    <row r="619" spans="1:3" x14ac:dyDescent="0.25">
      <c r="A619" s="2">
        <v>44271</v>
      </c>
      <c r="B619">
        <v>41.47</v>
      </c>
      <c r="C619">
        <v>17.658000000000001</v>
      </c>
    </row>
    <row r="620" spans="1:3" x14ac:dyDescent="0.25">
      <c r="A620" s="2">
        <v>44272</v>
      </c>
      <c r="B620">
        <v>42.86</v>
      </c>
      <c r="C620">
        <v>17.972000000000001</v>
      </c>
    </row>
    <row r="621" spans="1:3" x14ac:dyDescent="0.25">
      <c r="A621" s="2">
        <v>44273</v>
      </c>
      <c r="B621">
        <v>42.28</v>
      </c>
      <c r="C621">
        <v>17.760999999999999</v>
      </c>
    </row>
    <row r="622" spans="1:3" x14ac:dyDescent="0.25">
      <c r="A622" s="2">
        <v>44274</v>
      </c>
      <c r="B622">
        <v>41.84</v>
      </c>
      <c r="C622">
        <v>17.265999999999998</v>
      </c>
    </row>
    <row r="623" spans="1:3" x14ac:dyDescent="0.25">
      <c r="A623" s="2">
        <v>44275</v>
      </c>
      <c r="B623" t="e">
        <v>#N/A</v>
      </c>
      <c r="C623" t="e">
        <v>#N/A</v>
      </c>
    </row>
    <row r="624" spans="1:3" x14ac:dyDescent="0.25">
      <c r="A624" s="2">
        <v>44276</v>
      </c>
      <c r="B624" t="e">
        <v>#N/A</v>
      </c>
      <c r="C624" t="e">
        <v>#N/A</v>
      </c>
    </row>
    <row r="625" spans="1:3" x14ac:dyDescent="0.25">
      <c r="A625" s="2">
        <v>44277</v>
      </c>
      <c r="B625">
        <v>42.72</v>
      </c>
      <c r="C625">
        <v>18.045999999999999</v>
      </c>
    </row>
    <row r="626" spans="1:3" x14ac:dyDescent="0.25">
      <c r="A626" s="2">
        <v>44278</v>
      </c>
      <c r="B626">
        <v>41.35</v>
      </c>
      <c r="C626">
        <v>18.39</v>
      </c>
    </row>
    <row r="627" spans="1:3" x14ac:dyDescent="0.25">
      <c r="A627" s="2">
        <v>44279</v>
      </c>
      <c r="B627">
        <v>41.53</v>
      </c>
      <c r="C627">
        <v>18.588999999999999</v>
      </c>
    </row>
    <row r="628" spans="1:3" x14ac:dyDescent="0.25">
      <c r="A628" s="2">
        <v>44280</v>
      </c>
      <c r="B628">
        <v>40.29</v>
      </c>
      <c r="C628">
        <v>18.367000000000001</v>
      </c>
    </row>
    <row r="629" spans="1:3" x14ac:dyDescent="0.25">
      <c r="A629" s="2">
        <v>44281</v>
      </c>
      <c r="B629">
        <v>41.66</v>
      </c>
      <c r="C629">
        <v>18.699000000000002</v>
      </c>
    </row>
    <row r="630" spans="1:3" x14ac:dyDescent="0.25">
      <c r="A630" s="2">
        <v>44282</v>
      </c>
      <c r="B630" t="e">
        <v>#N/A</v>
      </c>
      <c r="C630" t="e">
        <v>#N/A</v>
      </c>
    </row>
    <row r="631" spans="1:3" x14ac:dyDescent="0.25">
      <c r="A631" s="2">
        <v>44283</v>
      </c>
      <c r="B631" t="e">
        <v>#N/A</v>
      </c>
      <c r="C631" t="e">
        <v>#N/A</v>
      </c>
    </row>
    <row r="632" spans="1:3" x14ac:dyDescent="0.25">
      <c r="A632" s="2">
        <v>44284</v>
      </c>
      <c r="B632">
        <v>41.78</v>
      </c>
      <c r="C632">
        <v>18.443000000000001</v>
      </c>
    </row>
    <row r="633" spans="1:3" x14ac:dyDescent="0.25">
      <c r="A633" s="2">
        <v>44285</v>
      </c>
      <c r="B633">
        <v>41.98</v>
      </c>
      <c r="C633">
        <v>18.803999999999998</v>
      </c>
    </row>
    <row r="634" spans="1:3" x14ac:dyDescent="0.25">
      <c r="A634" s="2">
        <v>44286</v>
      </c>
      <c r="B634">
        <v>42.48</v>
      </c>
      <c r="C634">
        <v>18.994</v>
      </c>
    </row>
    <row r="635" spans="1:3" x14ac:dyDescent="0.25">
      <c r="A635" s="2">
        <v>44287</v>
      </c>
      <c r="B635">
        <v>42.4</v>
      </c>
      <c r="C635">
        <v>19.172000000000001</v>
      </c>
    </row>
    <row r="636" spans="1:3" x14ac:dyDescent="0.25">
      <c r="A636" s="2">
        <v>44288</v>
      </c>
      <c r="B636" t="e">
        <v>#N/A</v>
      </c>
      <c r="C636" t="e">
        <v>#N/A</v>
      </c>
    </row>
    <row r="637" spans="1:3" x14ac:dyDescent="0.25">
      <c r="A637" s="2">
        <v>44289</v>
      </c>
      <c r="B637" t="e">
        <v>#N/A</v>
      </c>
      <c r="C637" t="e">
        <v>#N/A</v>
      </c>
    </row>
    <row r="638" spans="1:3" x14ac:dyDescent="0.25">
      <c r="A638" s="2">
        <v>44290</v>
      </c>
      <c r="B638" t="e">
        <v>#N/A</v>
      </c>
      <c r="C638" t="e">
        <v>#N/A</v>
      </c>
    </row>
    <row r="639" spans="1:3" x14ac:dyDescent="0.25">
      <c r="A639" s="2">
        <v>44291</v>
      </c>
      <c r="B639" t="e">
        <v>#N/A</v>
      </c>
      <c r="C639">
        <v>19.172000000000001</v>
      </c>
    </row>
    <row r="640" spans="1:3" x14ac:dyDescent="0.25">
      <c r="A640" s="2">
        <v>44292</v>
      </c>
      <c r="B640">
        <v>44.17</v>
      </c>
      <c r="C640">
        <v>19.780999999999999</v>
      </c>
    </row>
    <row r="641" spans="1:3" x14ac:dyDescent="0.25">
      <c r="A641" s="2">
        <v>44293</v>
      </c>
      <c r="B641">
        <v>43.79</v>
      </c>
      <c r="C641">
        <v>19.286999999999999</v>
      </c>
    </row>
    <row r="642" spans="1:3" x14ac:dyDescent="0.25">
      <c r="A642" s="2">
        <v>44294</v>
      </c>
      <c r="B642">
        <v>43.41</v>
      </c>
      <c r="C642">
        <v>18.991</v>
      </c>
    </row>
    <row r="643" spans="1:3" x14ac:dyDescent="0.25">
      <c r="A643" s="2">
        <v>44295</v>
      </c>
      <c r="B643">
        <v>43.58</v>
      </c>
      <c r="C643">
        <v>18.937999999999999</v>
      </c>
    </row>
    <row r="644" spans="1:3" x14ac:dyDescent="0.25">
      <c r="A644" s="2">
        <v>44296</v>
      </c>
      <c r="B644" t="e">
        <v>#N/A</v>
      </c>
      <c r="C644" t="e">
        <v>#N/A</v>
      </c>
    </row>
    <row r="645" spans="1:3" x14ac:dyDescent="0.25">
      <c r="A645" s="2">
        <v>44297</v>
      </c>
      <c r="B645" t="e">
        <v>#N/A</v>
      </c>
      <c r="C645" t="e">
        <v>#N/A</v>
      </c>
    </row>
    <row r="646" spans="1:3" x14ac:dyDescent="0.25">
      <c r="A646" s="2">
        <v>44298</v>
      </c>
      <c r="B646">
        <v>44.42</v>
      </c>
      <c r="C646">
        <v>19.649999999999999</v>
      </c>
    </row>
    <row r="647" spans="1:3" x14ac:dyDescent="0.25">
      <c r="A647" s="2">
        <v>44299</v>
      </c>
      <c r="B647">
        <v>43.79</v>
      </c>
      <c r="C647">
        <v>19.512</v>
      </c>
    </row>
    <row r="648" spans="1:3" x14ac:dyDescent="0.25">
      <c r="A648" s="2">
        <v>44300</v>
      </c>
      <c r="B648">
        <v>43.76</v>
      </c>
      <c r="C648">
        <v>19.681999999999999</v>
      </c>
    </row>
    <row r="649" spans="1:3" x14ac:dyDescent="0.25">
      <c r="A649" s="2">
        <v>44301</v>
      </c>
      <c r="B649">
        <v>44.1</v>
      </c>
      <c r="C649">
        <v>20.260000000000002</v>
      </c>
    </row>
    <row r="650" spans="1:3" x14ac:dyDescent="0.25">
      <c r="A650" s="2">
        <v>44302</v>
      </c>
      <c r="B650">
        <v>44.35</v>
      </c>
      <c r="C650">
        <v>20.538</v>
      </c>
    </row>
    <row r="651" spans="1:3" x14ac:dyDescent="0.25">
      <c r="A651" s="2">
        <v>44303</v>
      </c>
      <c r="B651" t="e">
        <v>#N/A</v>
      </c>
      <c r="C651" t="e">
        <v>#N/A</v>
      </c>
    </row>
    <row r="652" spans="1:3" x14ac:dyDescent="0.25">
      <c r="A652" s="2">
        <v>44304</v>
      </c>
      <c r="B652" t="e">
        <v>#N/A</v>
      </c>
      <c r="C652" t="e">
        <v>#N/A</v>
      </c>
    </row>
    <row r="653" spans="1:3" x14ac:dyDescent="0.25">
      <c r="A653" s="2">
        <v>44305</v>
      </c>
      <c r="B653">
        <v>44.28</v>
      </c>
      <c r="C653">
        <v>20.940999999999999</v>
      </c>
    </row>
    <row r="654" spans="1:3" x14ac:dyDescent="0.25">
      <c r="A654" s="2">
        <v>44306</v>
      </c>
      <c r="B654">
        <v>44.82</v>
      </c>
      <c r="C654">
        <v>21.065999999999999</v>
      </c>
    </row>
    <row r="655" spans="1:3" x14ac:dyDescent="0.25">
      <c r="A655" s="2">
        <v>44307</v>
      </c>
      <c r="B655">
        <v>45.83</v>
      </c>
      <c r="C655">
        <v>21.109000000000002</v>
      </c>
    </row>
    <row r="656" spans="1:3" x14ac:dyDescent="0.25">
      <c r="A656" s="2">
        <v>44308</v>
      </c>
      <c r="B656">
        <v>47.02</v>
      </c>
      <c r="C656">
        <v>21.367999999999999</v>
      </c>
    </row>
    <row r="657" spans="1:3" x14ac:dyDescent="0.25">
      <c r="A657" s="2">
        <v>44309</v>
      </c>
      <c r="B657">
        <v>46.88</v>
      </c>
      <c r="C657">
        <v>20.045999999999999</v>
      </c>
    </row>
    <row r="658" spans="1:3" x14ac:dyDescent="0.25">
      <c r="A658" s="2">
        <v>44310</v>
      </c>
      <c r="B658" t="e">
        <v>#N/A</v>
      </c>
      <c r="C658" t="e">
        <v>#N/A</v>
      </c>
    </row>
    <row r="659" spans="1:3" x14ac:dyDescent="0.25">
      <c r="A659" s="2">
        <v>44311</v>
      </c>
      <c r="B659" t="e">
        <v>#N/A</v>
      </c>
      <c r="C659" t="e">
        <v>#N/A</v>
      </c>
    </row>
    <row r="660" spans="1:3" x14ac:dyDescent="0.25">
      <c r="A660" s="2">
        <v>44312</v>
      </c>
      <c r="B660">
        <v>47.13</v>
      </c>
      <c r="C660">
        <v>20.001000000000001</v>
      </c>
    </row>
    <row r="661" spans="1:3" x14ac:dyDescent="0.25">
      <c r="A661" s="2">
        <v>44313</v>
      </c>
      <c r="B661">
        <v>47.21</v>
      </c>
      <c r="C661">
        <v>21.402999999999999</v>
      </c>
    </row>
    <row r="662" spans="1:3" x14ac:dyDescent="0.25">
      <c r="A662" s="2">
        <v>44314</v>
      </c>
      <c r="B662">
        <v>47.7</v>
      </c>
      <c r="C662">
        <v>21.553999999999998</v>
      </c>
    </row>
    <row r="663" spans="1:3" x14ac:dyDescent="0.25">
      <c r="A663" s="2">
        <v>44315</v>
      </c>
      <c r="B663">
        <v>47.93</v>
      </c>
      <c r="C663">
        <v>22.501000000000001</v>
      </c>
    </row>
    <row r="664" spans="1:3" x14ac:dyDescent="0.25">
      <c r="A664" s="2">
        <v>44316</v>
      </c>
      <c r="B664">
        <v>48.75</v>
      </c>
      <c r="C664">
        <v>23.285</v>
      </c>
    </row>
    <row r="665" spans="1:3" x14ac:dyDescent="0.25">
      <c r="A665" s="2">
        <v>44317</v>
      </c>
      <c r="B665" t="e">
        <v>#N/A</v>
      </c>
      <c r="C665" t="e">
        <v>#N/A</v>
      </c>
    </row>
    <row r="666" spans="1:3" x14ac:dyDescent="0.25">
      <c r="A666" s="2">
        <v>44318</v>
      </c>
      <c r="B666" t="e">
        <v>#N/A</v>
      </c>
      <c r="C666" t="e">
        <v>#N/A</v>
      </c>
    </row>
    <row r="667" spans="1:3" x14ac:dyDescent="0.25">
      <c r="A667" s="2">
        <v>44319</v>
      </c>
      <c r="B667">
        <v>49.33</v>
      </c>
      <c r="C667">
        <v>23.812999999999999</v>
      </c>
    </row>
    <row r="668" spans="1:3" x14ac:dyDescent="0.25">
      <c r="A668" s="2">
        <v>44320</v>
      </c>
      <c r="B668">
        <v>48.52</v>
      </c>
      <c r="C668">
        <v>23.047999999999998</v>
      </c>
    </row>
    <row r="669" spans="1:3" x14ac:dyDescent="0.25">
      <c r="A669" s="2">
        <v>44321</v>
      </c>
      <c r="B669">
        <v>49.35</v>
      </c>
      <c r="C669">
        <v>23.962</v>
      </c>
    </row>
    <row r="670" spans="1:3" x14ac:dyDescent="0.25">
      <c r="A670" s="2">
        <v>44322</v>
      </c>
      <c r="B670">
        <v>49.84</v>
      </c>
      <c r="C670">
        <v>24.33</v>
      </c>
    </row>
    <row r="671" spans="1:3" x14ac:dyDescent="0.25">
      <c r="A671" s="2">
        <v>44323</v>
      </c>
      <c r="B671">
        <v>50.35</v>
      </c>
      <c r="C671">
        <v>23.940999999999999</v>
      </c>
    </row>
    <row r="672" spans="1:3" x14ac:dyDescent="0.25">
      <c r="A672" s="2">
        <v>44324</v>
      </c>
      <c r="B672" t="e">
        <v>#N/A</v>
      </c>
      <c r="C672" t="e">
        <v>#N/A</v>
      </c>
    </row>
    <row r="673" spans="1:3" x14ac:dyDescent="0.25">
      <c r="A673" s="2">
        <v>44325</v>
      </c>
      <c r="B673" t="e">
        <v>#N/A</v>
      </c>
      <c r="C673" t="e">
        <v>#N/A</v>
      </c>
    </row>
    <row r="674" spans="1:3" x14ac:dyDescent="0.25">
      <c r="A674" s="2">
        <v>44326</v>
      </c>
      <c r="B674">
        <v>52.12</v>
      </c>
      <c r="C674">
        <v>25.192</v>
      </c>
    </row>
    <row r="675" spans="1:3" x14ac:dyDescent="0.25">
      <c r="A675" s="2">
        <v>44327</v>
      </c>
      <c r="B675">
        <v>52.92</v>
      </c>
      <c r="C675">
        <v>25.803000000000001</v>
      </c>
    </row>
    <row r="676" spans="1:3" x14ac:dyDescent="0.25">
      <c r="A676" s="2">
        <v>44328</v>
      </c>
      <c r="B676">
        <v>55.17</v>
      </c>
      <c r="C676">
        <v>26.42</v>
      </c>
    </row>
    <row r="677" spans="1:3" x14ac:dyDescent="0.25">
      <c r="A677" s="2">
        <v>44329</v>
      </c>
      <c r="B677">
        <v>54.35</v>
      </c>
      <c r="C677">
        <v>26.251000000000001</v>
      </c>
    </row>
    <row r="678" spans="1:3" x14ac:dyDescent="0.25">
      <c r="A678" s="2">
        <v>44330</v>
      </c>
      <c r="B678">
        <v>56.49</v>
      </c>
      <c r="C678">
        <v>26.83</v>
      </c>
    </row>
    <row r="679" spans="1:3" x14ac:dyDescent="0.25">
      <c r="A679" s="2">
        <v>44331</v>
      </c>
      <c r="B679" t="e">
        <v>#N/A</v>
      </c>
      <c r="C679" t="e">
        <v>#N/A</v>
      </c>
    </row>
    <row r="680" spans="1:3" x14ac:dyDescent="0.25">
      <c r="A680" s="2">
        <v>44332</v>
      </c>
      <c r="B680" t="e">
        <v>#N/A</v>
      </c>
      <c r="C680" t="e">
        <v>#N/A</v>
      </c>
    </row>
    <row r="681" spans="1:3" x14ac:dyDescent="0.25">
      <c r="A681" s="2">
        <v>44333</v>
      </c>
      <c r="B681">
        <v>56.17</v>
      </c>
      <c r="C681">
        <v>26.31</v>
      </c>
    </row>
    <row r="682" spans="1:3" x14ac:dyDescent="0.25">
      <c r="A682" s="2">
        <v>44334</v>
      </c>
      <c r="B682">
        <v>52.92</v>
      </c>
      <c r="C682">
        <v>24.811</v>
      </c>
    </row>
    <row r="683" spans="1:3" x14ac:dyDescent="0.25">
      <c r="A683" s="2">
        <v>44335</v>
      </c>
      <c r="B683">
        <v>49.57</v>
      </c>
      <c r="C683">
        <v>22.663</v>
      </c>
    </row>
    <row r="684" spans="1:3" x14ac:dyDescent="0.25">
      <c r="A684" s="2">
        <v>44336</v>
      </c>
      <c r="B684">
        <v>52.59</v>
      </c>
      <c r="C684">
        <v>24.684999999999999</v>
      </c>
    </row>
    <row r="685" spans="1:3" x14ac:dyDescent="0.25">
      <c r="A685" s="2">
        <v>44337</v>
      </c>
      <c r="B685">
        <v>51.66</v>
      </c>
      <c r="C685">
        <v>24.794</v>
      </c>
    </row>
    <row r="686" spans="1:3" x14ac:dyDescent="0.25">
      <c r="A686" s="2">
        <v>44338</v>
      </c>
      <c r="B686" t="e">
        <v>#N/A</v>
      </c>
      <c r="C686" t="e">
        <v>#N/A</v>
      </c>
    </row>
    <row r="687" spans="1:3" x14ac:dyDescent="0.25">
      <c r="A687" s="2">
        <v>44339</v>
      </c>
      <c r="B687" t="e">
        <v>#N/A</v>
      </c>
      <c r="C687" t="e">
        <v>#N/A</v>
      </c>
    </row>
    <row r="688" spans="1:3" x14ac:dyDescent="0.25">
      <c r="A688" s="2">
        <v>44340</v>
      </c>
      <c r="B688">
        <v>52.69</v>
      </c>
      <c r="C688">
        <v>24.760999999999999</v>
      </c>
    </row>
    <row r="689" spans="1:3" x14ac:dyDescent="0.25">
      <c r="A689" s="2">
        <v>44341</v>
      </c>
      <c r="B689">
        <v>53.24</v>
      </c>
      <c r="C689">
        <v>26.187999999999999</v>
      </c>
    </row>
    <row r="690" spans="1:3" x14ac:dyDescent="0.25">
      <c r="A690" s="2">
        <v>44342</v>
      </c>
      <c r="B690">
        <v>53.59</v>
      </c>
      <c r="C690">
        <v>26.427</v>
      </c>
    </row>
    <row r="691" spans="1:3" x14ac:dyDescent="0.25">
      <c r="A691" s="2">
        <v>44343</v>
      </c>
      <c r="B691">
        <v>51.76</v>
      </c>
      <c r="C691">
        <v>25.199000000000002</v>
      </c>
    </row>
    <row r="692" spans="1:3" x14ac:dyDescent="0.25">
      <c r="A692" s="2">
        <v>44344</v>
      </c>
      <c r="B692">
        <v>50.95</v>
      </c>
      <c r="C692">
        <v>24.931000000000001</v>
      </c>
    </row>
    <row r="693" spans="1:3" x14ac:dyDescent="0.25">
      <c r="A693" s="2">
        <v>44345</v>
      </c>
      <c r="B693" t="e">
        <v>#N/A</v>
      </c>
      <c r="C693" t="e">
        <v>#N/A</v>
      </c>
    </row>
    <row r="694" spans="1:3" x14ac:dyDescent="0.25">
      <c r="A694" s="2">
        <v>44346</v>
      </c>
      <c r="B694" t="e">
        <v>#N/A</v>
      </c>
      <c r="C694" t="e">
        <v>#N/A</v>
      </c>
    </row>
    <row r="695" spans="1:3" x14ac:dyDescent="0.25">
      <c r="A695" s="2">
        <v>44347</v>
      </c>
      <c r="B695">
        <v>51.62</v>
      </c>
      <c r="C695">
        <v>25.123000000000001</v>
      </c>
    </row>
    <row r="696" spans="1:3" x14ac:dyDescent="0.25">
      <c r="A696" s="2">
        <v>44348</v>
      </c>
      <c r="B696">
        <v>52.32</v>
      </c>
      <c r="C696">
        <v>25.975000000000001</v>
      </c>
    </row>
    <row r="697" spans="1:3" x14ac:dyDescent="0.25">
      <c r="A697" s="2">
        <v>44349</v>
      </c>
      <c r="B697">
        <v>51.32</v>
      </c>
      <c r="C697">
        <v>25.722999999999999</v>
      </c>
    </row>
    <row r="698" spans="1:3" x14ac:dyDescent="0.25">
      <c r="A698" s="2">
        <v>44350</v>
      </c>
      <c r="B698">
        <v>50.17</v>
      </c>
      <c r="C698">
        <v>25.707000000000001</v>
      </c>
    </row>
    <row r="699" spans="1:3" x14ac:dyDescent="0.25">
      <c r="A699" s="2">
        <v>44351</v>
      </c>
      <c r="B699">
        <v>49.9</v>
      </c>
      <c r="C699">
        <v>25.795000000000002</v>
      </c>
    </row>
    <row r="700" spans="1:3" x14ac:dyDescent="0.25">
      <c r="A700" s="2">
        <v>44352</v>
      </c>
      <c r="B700" t="e">
        <v>#N/A</v>
      </c>
      <c r="C700" t="e">
        <v>#N/A</v>
      </c>
    </row>
    <row r="701" spans="1:3" x14ac:dyDescent="0.25">
      <c r="A701" s="2">
        <v>44353</v>
      </c>
      <c r="B701" t="e">
        <v>#N/A</v>
      </c>
      <c r="C701" t="e">
        <v>#N/A</v>
      </c>
    </row>
    <row r="702" spans="1:3" x14ac:dyDescent="0.25">
      <c r="A702" s="2">
        <v>44354</v>
      </c>
      <c r="B702">
        <v>51.39</v>
      </c>
      <c r="C702">
        <v>26.492000000000001</v>
      </c>
    </row>
    <row r="703" spans="1:3" x14ac:dyDescent="0.25">
      <c r="A703" s="2">
        <v>44355</v>
      </c>
      <c r="B703">
        <v>52.09</v>
      </c>
      <c r="C703">
        <v>27.802</v>
      </c>
    </row>
    <row r="704" spans="1:3" x14ac:dyDescent="0.25">
      <c r="A704" s="2">
        <v>44356</v>
      </c>
      <c r="B704">
        <v>53.43</v>
      </c>
      <c r="C704">
        <v>28.297999999999998</v>
      </c>
    </row>
    <row r="705" spans="1:3" x14ac:dyDescent="0.25">
      <c r="A705" s="2">
        <v>44357</v>
      </c>
      <c r="B705">
        <v>53.7</v>
      </c>
      <c r="C705">
        <v>28.687000000000001</v>
      </c>
    </row>
    <row r="706" spans="1:3" x14ac:dyDescent="0.25">
      <c r="A706" s="2">
        <v>44358</v>
      </c>
      <c r="B706">
        <v>52.59</v>
      </c>
      <c r="C706">
        <v>27.844999999999999</v>
      </c>
    </row>
    <row r="707" spans="1:3" x14ac:dyDescent="0.25">
      <c r="A707" s="2">
        <v>44359</v>
      </c>
      <c r="B707" t="e">
        <v>#N/A</v>
      </c>
      <c r="C707" t="e">
        <v>#N/A</v>
      </c>
    </row>
    <row r="708" spans="1:3" x14ac:dyDescent="0.25">
      <c r="A708" s="2">
        <v>44360</v>
      </c>
      <c r="B708" t="e">
        <v>#N/A</v>
      </c>
      <c r="C708" t="e">
        <v>#N/A</v>
      </c>
    </row>
    <row r="709" spans="1:3" x14ac:dyDescent="0.25">
      <c r="A709" s="2">
        <v>44361</v>
      </c>
      <c r="B709">
        <v>52.81</v>
      </c>
      <c r="C709">
        <v>28.81</v>
      </c>
    </row>
    <row r="710" spans="1:3" x14ac:dyDescent="0.25">
      <c r="A710" s="2">
        <v>44362</v>
      </c>
      <c r="B710">
        <v>51.31</v>
      </c>
      <c r="C710">
        <v>28.132999999999999</v>
      </c>
    </row>
    <row r="711" spans="1:3" x14ac:dyDescent="0.25">
      <c r="A711" s="2">
        <v>44363</v>
      </c>
      <c r="B711">
        <v>51.25</v>
      </c>
      <c r="C711">
        <v>28.03</v>
      </c>
    </row>
    <row r="712" spans="1:3" x14ac:dyDescent="0.25">
      <c r="A712" s="2">
        <v>44364</v>
      </c>
      <c r="B712">
        <v>50.82</v>
      </c>
      <c r="C712">
        <v>28.312000000000001</v>
      </c>
    </row>
    <row r="713" spans="1:3" x14ac:dyDescent="0.25">
      <c r="A713" s="2">
        <v>44365</v>
      </c>
      <c r="B713">
        <v>51.81</v>
      </c>
      <c r="C713">
        <v>29.404</v>
      </c>
    </row>
    <row r="714" spans="1:3" x14ac:dyDescent="0.25">
      <c r="A714" s="2">
        <v>44366</v>
      </c>
      <c r="B714" t="e">
        <v>#N/A</v>
      </c>
      <c r="C714" t="e">
        <v>#N/A</v>
      </c>
    </row>
    <row r="715" spans="1:3" x14ac:dyDescent="0.25">
      <c r="A715" s="2">
        <v>44367</v>
      </c>
      <c r="B715" t="e">
        <v>#N/A</v>
      </c>
      <c r="C715" t="e">
        <v>#N/A</v>
      </c>
    </row>
    <row r="716" spans="1:3" x14ac:dyDescent="0.25">
      <c r="A716" s="2">
        <v>44368</v>
      </c>
      <c r="B716">
        <v>52.33</v>
      </c>
      <c r="C716">
        <v>29.616</v>
      </c>
    </row>
    <row r="717" spans="1:3" x14ac:dyDescent="0.25">
      <c r="A717" s="2">
        <v>44369</v>
      </c>
      <c r="B717">
        <v>53.31</v>
      </c>
      <c r="C717">
        <v>30.736999999999998</v>
      </c>
    </row>
    <row r="718" spans="1:3" x14ac:dyDescent="0.25">
      <c r="A718" s="2">
        <v>44370</v>
      </c>
      <c r="B718">
        <v>54.57</v>
      </c>
      <c r="C718">
        <v>31.547000000000001</v>
      </c>
    </row>
    <row r="719" spans="1:3" x14ac:dyDescent="0.25">
      <c r="A719" s="2">
        <v>44371</v>
      </c>
      <c r="B719">
        <v>54.99</v>
      </c>
      <c r="C719">
        <v>32.015999999999998</v>
      </c>
    </row>
    <row r="720" spans="1:3" x14ac:dyDescent="0.25">
      <c r="A720" s="2">
        <v>44372</v>
      </c>
      <c r="B720">
        <v>54.95</v>
      </c>
      <c r="C720">
        <v>32.383000000000003</v>
      </c>
    </row>
    <row r="721" spans="1:3" x14ac:dyDescent="0.25">
      <c r="A721" s="2">
        <v>44373</v>
      </c>
      <c r="B721" t="e">
        <v>#N/A</v>
      </c>
      <c r="C721" t="e">
        <v>#N/A</v>
      </c>
    </row>
    <row r="722" spans="1:3" x14ac:dyDescent="0.25">
      <c r="A722" s="2">
        <v>44374</v>
      </c>
      <c r="B722" t="e">
        <v>#N/A</v>
      </c>
      <c r="C722" t="e">
        <v>#N/A</v>
      </c>
    </row>
    <row r="723" spans="1:3" x14ac:dyDescent="0.25">
      <c r="A723" s="2">
        <v>44375</v>
      </c>
      <c r="B723">
        <v>55.4</v>
      </c>
      <c r="C723">
        <v>32.289000000000001</v>
      </c>
    </row>
    <row r="724" spans="1:3" x14ac:dyDescent="0.25">
      <c r="A724" s="2">
        <v>44376</v>
      </c>
      <c r="B724">
        <v>55.58</v>
      </c>
      <c r="C724">
        <v>33.485999999999997</v>
      </c>
    </row>
    <row r="725" spans="1:3" x14ac:dyDescent="0.25">
      <c r="A725" s="2">
        <v>44377</v>
      </c>
      <c r="B725">
        <v>56.31</v>
      </c>
      <c r="C725">
        <v>34.622</v>
      </c>
    </row>
    <row r="726" spans="1:3" x14ac:dyDescent="0.25">
      <c r="A726" s="2">
        <v>44378</v>
      </c>
      <c r="B726">
        <v>57.58</v>
      </c>
      <c r="C726">
        <v>36.143000000000001</v>
      </c>
    </row>
    <row r="727" spans="1:3" x14ac:dyDescent="0.25">
      <c r="A727" s="2">
        <v>44379</v>
      </c>
      <c r="B727">
        <v>57.29</v>
      </c>
      <c r="C727">
        <v>35.826999999999998</v>
      </c>
    </row>
    <row r="728" spans="1:3" x14ac:dyDescent="0.25">
      <c r="A728" s="2">
        <v>44380</v>
      </c>
      <c r="B728" t="e">
        <v>#N/A</v>
      </c>
      <c r="C728" t="e">
        <v>#N/A</v>
      </c>
    </row>
    <row r="729" spans="1:3" x14ac:dyDescent="0.25">
      <c r="A729" s="2">
        <v>44381</v>
      </c>
      <c r="B729" t="e">
        <v>#N/A</v>
      </c>
      <c r="C729" t="e">
        <v>#N/A</v>
      </c>
    </row>
    <row r="730" spans="1:3" x14ac:dyDescent="0.25">
      <c r="A730" s="2">
        <v>44382</v>
      </c>
      <c r="B730">
        <v>57.81</v>
      </c>
      <c r="C730">
        <v>37.945</v>
      </c>
    </row>
    <row r="731" spans="1:3" x14ac:dyDescent="0.25">
      <c r="A731" s="2">
        <v>44383</v>
      </c>
      <c r="B731">
        <v>53.96</v>
      </c>
      <c r="C731">
        <v>34.104999999999997</v>
      </c>
    </row>
    <row r="732" spans="1:3" x14ac:dyDescent="0.25">
      <c r="A732" s="2">
        <v>44384</v>
      </c>
      <c r="B732">
        <v>52.56</v>
      </c>
      <c r="C732">
        <v>32.338000000000001</v>
      </c>
    </row>
    <row r="733" spans="1:3" x14ac:dyDescent="0.25">
      <c r="A733" s="2">
        <v>44385</v>
      </c>
      <c r="B733">
        <v>52.29</v>
      </c>
      <c r="C733">
        <v>33.311999999999998</v>
      </c>
    </row>
    <row r="734" spans="1:3" x14ac:dyDescent="0.25">
      <c r="A734" s="2">
        <v>44386</v>
      </c>
      <c r="B734">
        <v>54.2</v>
      </c>
      <c r="C734">
        <v>36.631999999999998</v>
      </c>
    </row>
    <row r="735" spans="1:3" x14ac:dyDescent="0.25">
      <c r="A735" s="2">
        <v>44387</v>
      </c>
      <c r="B735" t="e">
        <v>#N/A</v>
      </c>
      <c r="C735" t="e">
        <v>#N/A</v>
      </c>
    </row>
    <row r="736" spans="1:3" x14ac:dyDescent="0.25">
      <c r="A736" s="2">
        <v>44388</v>
      </c>
      <c r="B736" t="e">
        <v>#N/A</v>
      </c>
      <c r="C736" t="e">
        <v>#N/A</v>
      </c>
    </row>
    <row r="737" spans="1:3" x14ac:dyDescent="0.25">
      <c r="A737" s="2">
        <v>44389</v>
      </c>
      <c r="B737">
        <v>51.65</v>
      </c>
      <c r="C737">
        <v>34.649000000000001</v>
      </c>
    </row>
    <row r="738" spans="1:3" x14ac:dyDescent="0.25">
      <c r="A738" s="2">
        <v>44390</v>
      </c>
      <c r="B738">
        <v>52.79</v>
      </c>
      <c r="C738">
        <v>35.463000000000001</v>
      </c>
    </row>
    <row r="739" spans="1:3" x14ac:dyDescent="0.25">
      <c r="A739" s="2">
        <v>44391</v>
      </c>
      <c r="B739">
        <v>53.3</v>
      </c>
      <c r="C739">
        <v>34.774999999999999</v>
      </c>
    </row>
    <row r="740" spans="1:3" x14ac:dyDescent="0.25">
      <c r="A740" s="2">
        <v>44392</v>
      </c>
      <c r="B740">
        <v>52.91</v>
      </c>
      <c r="C740">
        <v>33.796999999999997</v>
      </c>
    </row>
    <row r="741" spans="1:3" x14ac:dyDescent="0.25">
      <c r="A741" s="2">
        <v>44393</v>
      </c>
      <c r="B741">
        <v>52.82</v>
      </c>
      <c r="C741">
        <v>34.841999999999999</v>
      </c>
    </row>
    <row r="742" spans="1:3" x14ac:dyDescent="0.25">
      <c r="A742" s="2">
        <v>44394</v>
      </c>
      <c r="B742" t="e">
        <v>#N/A</v>
      </c>
      <c r="C742" t="e">
        <v>#N/A</v>
      </c>
    </row>
    <row r="743" spans="1:3" x14ac:dyDescent="0.25">
      <c r="A743" s="2">
        <v>44395</v>
      </c>
      <c r="B743" t="e">
        <v>#N/A</v>
      </c>
      <c r="C743" t="e">
        <v>#N/A</v>
      </c>
    </row>
    <row r="744" spans="1:3" x14ac:dyDescent="0.25">
      <c r="A744" s="2">
        <v>44396</v>
      </c>
      <c r="B744">
        <v>52.34</v>
      </c>
      <c r="C744">
        <v>35.649000000000001</v>
      </c>
    </row>
    <row r="745" spans="1:3" x14ac:dyDescent="0.25">
      <c r="A745" s="2">
        <v>44397</v>
      </c>
      <c r="B745">
        <v>51.15</v>
      </c>
      <c r="C745">
        <v>35.164999999999999</v>
      </c>
    </row>
    <row r="746" spans="1:3" x14ac:dyDescent="0.25">
      <c r="A746" s="2">
        <v>44398</v>
      </c>
      <c r="B746">
        <v>52.08</v>
      </c>
      <c r="C746">
        <v>35.948999999999998</v>
      </c>
    </row>
    <row r="747" spans="1:3" x14ac:dyDescent="0.25">
      <c r="A747" s="2">
        <v>44399</v>
      </c>
      <c r="B747">
        <v>50.74</v>
      </c>
      <c r="C747">
        <v>36.128999999999998</v>
      </c>
    </row>
    <row r="748" spans="1:3" x14ac:dyDescent="0.25">
      <c r="A748" s="2">
        <v>44400</v>
      </c>
      <c r="B748">
        <v>50.84</v>
      </c>
      <c r="C748">
        <v>35.523000000000003</v>
      </c>
    </row>
    <row r="749" spans="1:3" x14ac:dyDescent="0.25">
      <c r="A749" s="2">
        <v>44401</v>
      </c>
      <c r="B749" t="e">
        <v>#N/A</v>
      </c>
      <c r="C749" t="e">
        <v>#N/A</v>
      </c>
    </row>
    <row r="750" spans="1:3" x14ac:dyDescent="0.25">
      <c r="A750" s="2">
        <v>44402</v>
      </c>
      <c r="B750" t="e">
        <v>#N/A</v>
      </c>
      <c r="C750" t="e">
        <v>#N/A</v>
      </c>
    </row>
    <row r="751" spans="1:3" x14ac:dyDescent="0.25">
      <c r="A751" s="2">
        <v>44403</v>
      </c>
      <c r="B751">
        <v>53.15</v>
      </c>
      <c r="C751">
        <v>36.914000000000001</v>
      </c>
    </row>
    <row r="752" spans="1:3" x14ac:dyDescent="0.25">
      <c r="A752" s="2">
        <v>44404</v>
      </c>
      <c r="B752">
        <v>52.85</v>
      </c>
      <c r="C752">
        <v>37.590000000000003</v>
      </c>
    </row>
    <row r="753" spans="1:3" x14ac:dyDescent="0.25">
      <c r="A753" s="2">
        <v>44405</v>
      </c>
      <c r="B753">
        <v>53.78</v>
      </c>
      <c r="C753">
        <v>39.698</v>
      </c>
    </row>
    <row r="754" spans="1:3" x14ac:dyDescent="0.25">
      <c r="A754" s="2">
        <v>44406</v>
      </c>
      <c r="B754">
        <v>54</v>
      </c>
      <c r="C754">
        <v>41.154000000000003</v>
      </c>
    </row>
    <row r="755" spans="1:3" x14ac:dyDescent="0.25">
      <c r="A755" s="2">
        <v>44407</v>
      </c>
      <c r="B755">
        <v>53.28</v>
      </c>
      <c r="C755">
        <v>40.756</v>
      </c>
    </row>
    <row r="756" spans="1:3" x14ac:dyDescent="0.25">
      <c r="A756" s="2">
        <v>44408</v>
      </c>
      <c r="B756" t="e">
        <v>#N/A</v>
      </c>
      <c r="C756" t="e">
        <v>#N/A</v>
      </c>
    </row>
    <row r="757" spans="1:3" x14ac:dyDescent="0.25">
      <c r="A757" s="2">
        <v>44409</v>
      </c>
      <c r="B757" t="e">
        <v>#N/A</v>
      </c>
      <c r="C757" t="e">
        <v>#N/A</v>
      </c>
    </row>
    <row r="758" spans="1:3" x14ac:dyDescent="0.25">
      <c r="A758" s="2">
        <v>44410</v>
      </c>
      <c r="B758">
        <v>54.38</v>
      </c>
      <c r="C758">
        <v>42.152999999999999</v>
      </c>
    </row>
    <row r="759" spans="1:3" x14ac:dyDescent="0.25">
      <c r="A759" s="2">
        <v>44411</v>
      </c>
      <c r="B759">
        <v>54.14</v>
      </c>
      <c r="C759">
        <v>41.243000000000002</v>
      </c>
    </row>
    <row r="760" spans="1:3" x14ac:dyDescent="0.25">
      <c r="A760" s="2">
        <v>44412</v>
      </c>
      <c r="B760">
        <v>55.41</v>
      </c>
      <c r="C760">
        <v>42.253</v>
      </c>
    </row>
    <row r="761" spans="1:3" x14ac:dyDescent="0.25">
      <c r="A761" s="2">
        <v>44413</v>
      </c>
      <c r="B761">
        <v>55.93</v>
      </c>
      <c r="C761">
        <v>42.899000000000001</v>
      </c>
    </row>
    <row r="762" spans="1:3" x14ac:dyDescent="0.25">
      <c r="A762" s="2">
        <v>44414</v>
      </c>
      <c r="B762">
        <v>56.61</v>
      </c>
      <c r="C762">
        <v>43.118000000000002</v>
      </c>
    </row>
    <row r="763" spans="1:3" x14ac:dyDescent="0.25">
      <c r="A763" s="2">
        <v>44415</v>
      </c>
      <c r="B763" t="e">
        <v>#N/A</v>
      </c>
      <c r="C763" t="e">
        <v>#N/A</v>
      </c>
    </row>
    <row r="764" spans="1:3" x14ac:dyDescent="0.25">
      <c r="A764" s="2">
        <v>44416</v>
      </c>
      <c r="B764" t="e">
        <v>#N/A</v>
      </c>
      <c r="C764" t="e">
        <v>#N/A</v>
      </c>
    </row>
    <row r="765" spans="1:3" x14ac:dyDescent="0.25">
      <c r="A765" s="2">
        <v>44417</v>
      </c>
      <c r="B765">
        <v>56.57</v>
      </c>
      <c r="C765">
        <v>42.786000000000001</v>
      </c>
    </row>
    <row r="766" spans="1:3" x14ac:dyDescent="0.25">
      <c r="A766" s="2">
        <v>44418</v>
      </c>
      <c r="B766">
        <v>57.36</v>
      </c>
      <c r="C766">
        <v>44.655000000000001</v>
      </c>
    </row>
    <row r="767" spans="1:3" x14ac:dyDescent="0.25">
      <c r="A767" s="2">
        <v>44419</v>
      </c>
      <c r="B767">
        <v>57.73</v>
      </c>
      <c r="C767">
        <v>45.985999999999997</v>
      </c>
    </row>
    <row r="768" spans="1:3" x14ac:dyDescent="0.25">
      <c r="A768" s="2">
        <v>44420</v>
      </c>
      <c r="B768">
        <v>56.21</v>
      </c>
      <c r="C768">
        <v>45.871000000000002</v>
      </c>
    </row>
    <row r="769" spans="1:3" x14ac:dyDescent="0.25">
      <c r="A769" s="2">
        <v>44421</v>
      </c>
      <c r="B769">
        <v>55.33</v>
      </c>
      <c r="C769">
        <v>44.628</v>
      </c>
    </row>
    <row r="770" spans="1:3" x14ac:dyDescent="0.25">
      <c r="A770" s="2">
        <v>44422</v>
      </c>
      <c r="B770" t="e">
        <v>#N/A</v>
      </c>
      <c r="C770" t="e">
        <v>#N/A</v>
      </c>
    </row>
    <row r="771" spans="1:3" x14ac:dyDescent="0.25">
      <c r="A771" s="2">
        <v>44423</v>
      </c>
      <c r="B771" t="e">
        <v>#N/A</v>
      </c>
      <c r="C771" t="e">
        <v>#N/A</v>
      </c>
    </row>
    <row r="772" spans="1:3" x14ac:dyDescent="0.25">
      <c r="A772" s="2">
        <v>44424</v>
      </c>
      <c r="B772">
        <v>58.11</v>
      </c>
      <c r="C772">
        <v>47.988</v>
      </c>
    </row>
    <row r="773" spans="1:3" x14ac:dyDescent="0.25">
      <c r="A773" s="2">
        <v>44425</v>
      </c>
      <c r="B773">
        <v>57.18</v>
      </c>
      <c r="C773">
        <v>46.948999999999998</v>
      </c>
    </row>
    <row r="774" spans="1:3" x14ac:dyDescent="0.25">
      <c r="A774" s="2">
        <v>44426</v>
      </c>
      <c r="B774">
        <v>57.08</v>
      </c>
      <c r="C774">
        <v>45.384999999999998</v>
      </c>
    </row>
    <row r="775" spans="1:3" x14ac:dyDescent="0.25">
      <c r="A775" s="2">
        <v>44427</v>
      </c>
      <c r="B775">
        <v>53.45</v>
      </c>
      <c r="C775">
        <v>40.395000000000003</v>
      </c>
    </row>
    <row r="776" spans="1:3" x14ac:dyDescent="0.25">
      <c r="A776" s="2">
        <v>44428</v>
      </c>
      <c r="B776">
        <v>54.33</v>
      </c>
      <c r="C776">
        <v>41.944000000000003</v>
      </c>
    </row>
    <row r="777" spans="1:3" x14ac:dyDescent="0.25">
      <c r="A777" s="2">
        <v>44429</v>
      </c>
      <c r="B777" t="e">
        <v>#N/A</v>
      </c>
      <c r="C777" t="e">
        <v>#N/A</v>
      </c>
    </row>
    <row r="778" spans="1:3" x14ac:dyDescent="0.25">
      <c r="A778" s="2">
        <v>44430</v>
      </c>
      <c r="B778" t="e">
        <v>#N/A</v>
      </c>
      <c r="C778" t="e">
        <v>#N/A</v>
      </c>
    </row>
    <row r="779" spans="1:3" x14ac:dyDescent="0.25">
      <c r="A779" s="2">
        <v>44431</v>
      </c>
      <c r="B779">
        <v>55.3</v>
      </c>
      <c r="C779">
        <v>41.68</v>
      </c>
    </row>
    <row r="780" spans="1:3" x14ac:dyDescent="0.25">
      <c r="A780" s="2">
        <v>44432</v>
      </c>
      <c r="B780">
        <v>56.6</v>
      </c>
      <c r="C780">
        <v>44.87</v>
      </c>
    </row>
    <row r="781" spans="1:3" x14ac:dyDescent="0.25">
      <c r="A781" s="2">
        <v>44433</v>
      </c>
      <c r="B781">
        <v>56.5</v>
      </c>
      <c r="C781">
        <v>45.284999999999997</v>
      </c>
    </row>
    <row r="782" spans="1:3" x14ac:dyDescent="0.25">
      <c r="A782" s="2">
        <v>44434</v>
      </c>
      <c r="B782">
        <v>56.82</v>
      </c>
      <c r="C782">
        <v>45.787999999999997</v>
      </c>
    </row>
    <row r="783" spans="1:3" x14ac:dyDescent="0.25">
      <c r="A783" s="2">
        <v>44435</v>
      </c>
      <c r="B783">
        <v>58.96</v>
      </c>
      <c r="C783">
        <v>47.805999999999997</v>
      </c>
    </row>
    <row r="784" spans="1:3" x14ac:dyDescent="0.25">
      <c r="A784" s="2">
        <v>44436</v>
      </c>
      <c r="B784" t="e">
        <v>#N/A</v>
      </c>
      <c r="C784" t="e">
        <v>#N/A</v>
      </c>
    </row>
    <row r="785" spans="1:3" x14ac:dyDescent="0.25">
      <c r="A785" s="2">
        <v>44437</v>
      </c>
      <c r="B785" t="e">
        <v>#N/A</v>
      </c>
      <c r="C785" t="e">
        <v>#N/A</v>
      </c>
    </row>
    <row r="786" spans="1:3" x14ac:dyDescent="0.25">
      <c r="A786" s="2">
        <v>44438</v>
      </c>
      <c r="B786">
        <v>60.72</v>
      </c>
      <c r="C786">
        <v>49.679000000000002</v>
      </c>
    </row>
    <row r="787" spans="1:3" x14ac:dyDescent="0.25">
      <c r="A787" s="2">
        <v>44439</v>
      </c>
      <c r="B787">
        <v>60.72</v>
      </c>
      <c r="C787">
        <v>50.338000000000001</v>
      </c>
    </row>
    <row r="788" spans="1:3" x14ac:dyDescent="0.25">
      <c r="A788" s="2">
        <v>44440</v>
      </c>
      <c r="B788">
        <v>60.07</v>
      </c>
      <c r="C788">
        <v>50.231999999999999</v>
      </c>
    </row>
    <row r="789" spans="1:3" x14ac:dyDescent="0.25">
      <c r="A789" s="2">
        <v>44441</v>
      </c>
      <c r="B789">
        <v>61.48</v>
      </c>
      <c r="C789">
        <v>51.915999999999997</v>
      </c>
    </row>
    <row r="790" spans="1:3" x14ac:dyDescent="0.25">
      <c r="A790" s="2">
        <v>44442</v>
      </c>
      <c r="B790">
        <v>61.28</v>
      </c>
      <c r="C790">
        <v>51.505000000000003</v>
      </c>
    </row>
    <row r="791" spans="1:3" x14ac:dyDescent="0.25">
      <c r="A791" s="2">
        <v>44443</v>
      </c>
      <c r="B791" t="e">
        <v>#N/A</v>
      </c>
      <c r="C791" t="e">
        <v>#N/A</v>
      </c>
    </row>
    <row r="792" spans="1:3" x14ac:dyDescent="0.25">
      <c r="A792" s="2">
        <v>44444</v>
      </c>
      <c r="B792" t="e">
        <v>#N/A</v>
      </c>
      <c r="C792" t="e">
        <v>#N/A</v>
      </c>
    </row>
    <row r="793" spans="1:3" x14ac:dyDescent="0.25">
      <c r="A793" s="2">
        <v>44445</v>
      </c>
      <c r="B793">
        <v>62.27</v>
      </c>
      <c r="C793">
        <v>52.874000000000002</v>
      </c>
    </row>
    <row r="794" spans="1:3" x14ac:dyDescent="0.25">
      <c r="A794" s="2">
        <v>44446</v>
      </c>
      <c r="B794">
        <v>61.95</v>
      </c>
      <c r="C794">
        <v>53.908000000000001</v>
      </c>
    </row>
    <row r="795" spans="1:3" x14ac:dyDescent="0.25">
      <c r="A795" s="2">
        <v>44447</v>
      </c>
      <c r="B795">
        <v>62.41</v>
      </c>
      <c r="C795">
        <v>55.287999999999997</v>
      </c>
    </row>
    <row r="796" spans="1:3" x14ac:dyDescent="0.25">
      <c r="A796" s="2">
        <v>44448</v>
      </c>
      <c r="B796">
        <v>62.69</v>
      </c>
      <c r="C796">
        <v>56.581000000000003</v>
      </c>
    </row>
    <row r="797" spans="1:3" x14ac:dyDescent="0.25">
      <c r="A797" s="2">
        <v>44449</v>
      </c>
      <c r="B797">
        <v>60.86</v>
      </c>
      <c r="C797">
        <v>57.915999999999997</v>
      </c>
    </row>
    <row r="798" spans="1:3" x14ac:dyDescent="0.25">
      <c r="A798" s="2">
        <v>44450</v>
      </c>
      <c r="B798" t="e">
        <v>#N/A</v>
      </c>
      <c r="C798" t="e">
        <v>#N/A</v>
      </c>
    </row>
    <row r="799" spans="1:3" x14ac:dyDescent="0.25">
      <c r="A799" s="2">
        <v>44451</v>
      </c>
      <c r="B799" t="e">
        <v>#N/A</v>
      </c>
      <c r="C799" t="e">
        <v>#N/A</v>
      </c>
    </row>
    <row r="800" spans="1:3" x14ac:dyDescent="0.25">
      <c r="A800" s="2">
        <v>44452</v>
      </c>
      <c r="B800">
        <v>61.01</v>
      </c>
      <c r="C800">
        <v>61.279000000000003</v>
      </c>
    </row>
    <row r="801" spans="1:3" x14ac:dyDescent="0.25">
      <c r="A801" s="2">
        <v>44453</v>
      </c>
      <c r="B801">
        <v>59.8</v>
      </c>
      <c r="C801">
        <v>65.763999999999996</v>
      </c>
    </row>
    <row r="802" spans="1:3" x14ac:dyDescent="0.25">
      <c r="A802" s="2">
        <v>44454</v>
      </c>
      <c r="B802">
        <v>59.8</v>
      </c>
      <c r="C802">
        <v>70.706999999999994</v>
      </c>
    </row>
    <row r="803" spans="1:3" x14ac:dyDescent="0.25">
      <c r="A803" s="2">
        <v>44455</v>
      </c>
      <c r="B803">
        <v>59.26</v>
      </c>
      <c r="C803">
        <v>63.250999999999998</v>
      </c>
    </row>
    <row r="804" spans="1:3" x14ac:dyDescent="0.25">
      <c r="A804" s="2">
        <v>44456</v>
      </c>
      <c r="B804">
        <v>59.43</v>
      </c>
      <c r="C804">
        <v>65.102999999999994</v>
      </c>
    </row>
    <row r="805" spans="1:3" x14ac:dyDescent="0.25">
      <c r="A805" s="2">
        <v>44457</v>
      </c>
      <c r="B805" t="e">
        <v>#N/A</v>
      </c>
      <c r="C805" t="e">
        <v>#N/A</v>
      </c>
    </row>
    <row r="806" spans="1:3" x14ac:dyDescent="0.25">
      <c r="A806" s="2">
        <v>44458</v>
      </c>
      <c r="B806" t="e">
        <v>#N/A</v>
      </c>
      <c r="C806" t="e">
        <v>#N/A</v>
      </c>
    </row>
    <row r="807" spans="1:3" x14ac:dyDescent="0.25">
      <c r="A807" s="2">
        <v>44459</v>
      </c>
      <c r="B807">
        <v>60.63</v>
      </c>
      <c r="C807">
        <v>75.316999999999993</v>
      </c>
    </row>
    <row r="808" spans="1:3" x14ac:dyDescent="0.25">
      <c r="A808" s="2">
        <v>44460</v>
      </c>
      <c r="B808">
        <v>60.11</v>
      </c>
      <c r="C808">
        <v>73.78201</v>
      </c>
    </row>
    <row r="809" spans="1:3" x14ac:dyDescent="0.25">
      <c r="A809" s="2">
        <v>44461</v>
      </c>
      <c r="B809">
        <v>60.54</v>
      </c>
      <c r="C809">
        <v>71.691999999999993</v>
      </c>
    </row>
    <row r="810" spans="1:3" x14ac:dyDescent="0.25">
      <c r="A810" s="2">
        <v>44462</v>
      </c>
      <c r="B810">
        <v>60.48</v>
      </c>
      <c r="C810">
        <v>69.684010000000001</v>
      </c>
    </row>
    <row r="811" spans="1:3" x14ac:dyDescent="0.25">
      <c r="A811" s="2">
        <v>44463</v>
      </c>
      <c r="B811">
        <v>62.88</v>
      </c>
      <c r="C811">
        <v>70.240009999999998</v>
      </c>
    </row>
    <row r="812" spans="1:3" x14ac:dyDescent="0.25">
      <c r="A812" s="2">
        <v>44464</v>
      </c>
      <c r="B812" t="e">
        <v>#N/A</v>
      </c>
      <c r="C812" t="e">
        <v>#N/A</v>
      </c>
    </row>
    <row r="813" spans="1:3" x14ac:dyDescent="0.25">
      <c r="A813" s="2">
        <v>44465</v>
      </c>
      <c r="B813" t="e">
        <v>#N/A</v>
      </c>
      <c r="C813" t="e">
        <v>#N/A</v>
      </c>
    </row>
    <row r="814" spans="1:3" x14ac:dyDescent="0.25">
      <c r="A814" s="2">
        <v>44466</v>
      </c>
      <c r="B814">
        <v>64.31</v>
      </c>
      <c r="C814">
        <v>76.507000000000005</v>
      </c>
    </row>
    <row r="815" spans="1:3" x14ac:dyDescent="0.25">
      <c r="A815" s="2">
        <v>44467</v>
      </c>
      <c r="B815">
        <v>61.92</v>
      </c>
      <c r="C815">
        <v>78.564999999999998</v>
      </c>
    </row>
    <row r="816" spans="1:3" x14ac:dyDescent="0.25">
      <c r="A816" s="2">
        <v>44468</v>
      </c>
      <c r="B816">
        <v>62.88</v>
      </c>
      <c r="C816">
        <v>86.608999999999995</v>
      </c>
    </row>
    <row r="817" spans="1:3" x14ac:dyDescent="0.25">
      <c r="A817" s="2">
        <v>44469</v>
      </c>
      <c r="B817">
        <v>61.74</v>
      </c>
      <c r="C817">
        <v>97.774000000000001</v>
      </c>
    </row>
    <row r="818" spans="1:3" x14ac:dyDescent="0.25">
      <c r="A818" s="2">
        <v>44470</v>
      </c>
      <c r="B818">
        <v>62.04</v>
      </c>
      <c r="C818">
        <v>93.625010000000003</v>
      </c>
    </row>
    <row r="819" spans="1:3" x14ac:dyDescent="0.25">
      <c r="A819" s="2">
        <v>44471</v>
      </c>
      <c r="B819" t="e">
        <v>#N/A</v>
      </c>
      <c r="C819" t="e">
        <v>#N/A</v>
      </c>
    </row>
    <row r="820" spans="1:3" x14ac:dyDescent="0.25">
      <c r="A820" s="2">
        <v>44472</v>
      </c>
      <c r="B820" t="e">
        <v>#N/A</v>
      </c>
      <c r="C820" t="e">
        <v>#N/A</v>
      </c>
    </row>
    <row r="821" spans="1:3" x14ac:dyDescent="0.25">
      <c r="A821" s="2">
        <v>44473</v>
      </c>
      <c r="B821">
        <v>63.4</v>
      </c>
      <c r="C821">
        <v>96.652010000000004</v>
      </c>
    </row>
    <row r="822" spans="1:3" x14ac:dyDescent="0.25">
      <c r="A822" s="2">
        <v>44474</v>
      </c>
      <c r="B822">
        <v>64.72</v>
      </c>
      <c r="C822">
        <v>116.02</v>
      </c>
    </row>
    <row r="823" spans="1:3" x14ac:dyDescent="0.25">
      <c r="A823" s="2">
        <v>44475</v>
      </c>
      <c r="B823">
        <v>59.12</v>
      </c>
      <c r="C823">
        <v>108.191</v>
      </c>
    </row>
    <row r="824" spans="1:3" x14ac:dyDescent="0.25">
      <c r="A824" s="2">
        <v>44476</v>
      </c>
      <c r="B824">
        <v>60.37</v>
      </c>
      <c r="C824">
        <v>96.584010000000006</v>
      </c>
    </row>
    <row r="825" spans="1:3" x14ac:dyDescent="0.25">
      <c r="A825" s="2">
        <v>44477</v>
      </c>
      <c r="B825">
        <v>58.33</v>
      </c>
      <c r="C825">
        <v>87.605999999999995</v>
      </c>
    </row>
    <row r="826" spans="1:3" x14ac:dyDescent="0.25">
      <c r="A826" s="2">
        <v>44478</v>
      </c>
      <c r="B826" t="e">
        <v>#N/A</v>
      </c>
      <c r="C826" t="e">
        <v>#N/A</v>
      </c>
    </row>
    <row r="827" spans="1:3" x14ac:dyDescent="0.25">
      <c r="A827" s="2">
        <v>44479</v>
      </c>
      <c r="B827" t="e">
        <v>#N/A</v>
      </c>
      <c r="C827" t="e">
        <v>#N/A</v>
      </c>
    </row>
    <row r="828" spans="1:3" x14ac:dyDescent="0.25">
      <c r="A828" s="2">
        <v>44480</v>
      </c>
      <c r="B828">
        <v>59.15</v>
      </c>
      <c r="C828">
        <v>85.215999999999994</v>
      </c>
    </row>
    <row r="829" spans="1:3" x14ac:dyDescent="0.25">
      <c r="A829" s="2">
        <v>44481</v>
      </c>
      <c r="B829">
        <v>58.93</v>
      </c>
      <c r="C829">
        <v>85.698009999999996</v>
      </c>
    </row>
    <row r="830" spans="1:3" x14ac:dyDescent="0.25">
      <c r="A830" s="2">
        <v>44482</v>
      </c>
      <c r="B830">
        <v>59.07</v>
      </c>
      <c r="C830">
        <v>93.616</v>
      </c>
    </row>
    <row r="831" spans="1:3" x14ac:dyDescent="0.25">
      <c r="A831" s="2">
        <v>44483</v>
      </c>
      <c r="B831">
        <v>61.44</v>
      </c>
      <c r="C831">
        <v>102.172</v>
      </c>
    </row>
    <row r="832" spans="1:3" x14ac:dyDescent="0.25">
      <c r="A832" s="2">
        <v>44484</v>
      </c>
      <c r="B832">
        <v>59.44</v>
      </c>
      <c r="C832">
        <v>93.647999999999996</v>
      </c>
    </row>
    <row r="833" spans="1:3" x14ac:dyDescent="0.25">
      <c r="A833" s="2">
        <v>44485</v>
      </c>
      <c r="B833" t="e">
        <v>#N/A</v>
      </c>
      <c r="C833" t="e">
        <v>#N/A</v>
      </c>
    </row>
    <row r="834" spans="1:3" x14ac:dyDescent="0.25">
      <c r="A834" s="2">
        <v>44486</v>
      </c>
      <c r="B834" t="e">
        <v>#N/A</v>
      </c>
      <c r="C834" t="e">
        <v>#N/A</v>
      </c>
    </row>
    <row r="835" spans="1:3" x14ac:dyDescent="0.25">
      <c r="A835" s="2">
        <v>44487</v>
      </c>
      <c r="B835">
        <v>58.56</v>
      </c>
      <c r="C835">
        <v>93.933009999999996</v>
      </c>
    </row>
    <row r="836" spans="1:3" x14ac:dyDescent="0.25">
      <c r="A836" s="2">
        <v>44488</v>
      </c>
      <c r="B836">
        <v>54.55</v>
      </c>
      <c r="C836">
        <v>89.932010000000005</v>
      </c>
    </row>
    <row r="837" spans="1:3" x14ac:dyDescent="0.25">
      <c r="A837" s="2">
        <v>44489</v>
      </c>
      <c r="B837">
        <v>57.78</v>
      </c>
      <c r="C837">
        <v>93.450999999999993</v>
      </c>
    </row>
    <row r="838" spans="1:3" x14ac:dyDescent="0.25">
      <c r="A838" s="2">
        <v>44490</v>
      </c>
      <c r="B838">
        <v>57.98</v>
      </c>
      <c r="C838">
        <v>88.463009999999997</v>
      </c>
    </row>
    <row r="839" spans="1:3" x14ac:dyDescent="0.25">
      <c r="A839" s="2">
        <v>44491</v>
      </c>
      <c r="B839">
        <v>58.27</v>
      </c>
      <c r="C839">
        <v>87.338009999999997</v>
      </c>
    </row>
    <row r="840" spans="1:3" x14ac:dyDescent="0.25">
      <c r="A840" s="2">
        <v>44492</v>
      </c>
      <c r="B840" t="e">
        <v>#N/A</v>
      </c>
      <c r="C840" t="e">
        <v>#N/A</v>
      </c>
    </row>
    <row r="841" spans="1:3" x14ac:dyDescent="0.25">
      <c r="A841" s="2">
        <v>44493</v>
      </c>
      <c r="B841" t="e">
        <v>#N/A</v>
      </c>
      <c r="C841" t="e">
        <v>#N/A</v>
      </c>
    </row>
    <row r="842" spans="1:3" x14ac:dyDescent="0.25">
      <c r="A842" s="2">
        <v>44494</v>
      </c>
      <c r="B842">
        <v>58.99</v>
      </c>
      <c r="C842">
        <v>88.643010000000004</v>
      </c>
    </row>
    <row r="843" spans="1:3" x14ac:dyDescent="0.25">
      <c r="A843" s="2">
        <v>44495</v>
      </c>
      <c r="B843">
        <v>59.81</v>
      </c>
      <c r="C843">
        <v>88.492999999999995</v>
      </c>
    </row>
    <row r="844" spans="1:3" x14ac:dyDescent="0.25">
      <c r="A844" s="2">
        <v>44496</v>
      </c>
      <c r="B844">
        <v>59.9</v>
      </c>
      <c r="C844">
        <v>86.819010000000006</v>
      </c>
    </row>
    <row r="845" spans="1:3" x14ac:dyDescent="0.25">
      <c r="A845" s="2">
        <v>44497</v>
      </c>
      <c r="B845">
        <v>58.57</v>
      </c>
      <c r="C845">
        <v>77.03201</v>
      </c>
    </row>
    <row r="846" spans="1:3" x14ac:dyDescent="0.25">
      <c r="A846" s="2">
        <v>44498</v>
      </c>
      <c r="B846">
        <v>58.71</v>
      </c>
      <c r="C846">
        <v>64.864009999999993</v>
      </c>
    </row>
    <row r="847" spans="1:3" x14ac:dyDescent="0.25">
      <c r="A847" s="2">
        <v>44499</v>
      </c>
      <c r="B847" t="e">
        <v>#N/A</v>
      </c>
      <c r="C847" t="e">
        <v>#N/A</v>
      </c>
    </row>
    <row r="848" spans="1:3" x14ac:dyDescent="0.25">
      <c r="A848" s="2">
        <v>44500</v>
      </c>
      <c r="B848" t="e">
        <v>#N/A</v>
      </c>
      <c r="C848" t="e">
        <v>#N/A</v>
      </c>
    </row>
    <row r="849" spans="1:3" x14ac:dyDescent="0.25">
      <c r="A849" s="2">
        <v>44501</v>
      </c>
      <c r="B849">
        <v>56.94</v>
      </c>
      <c r="C849">
        <v>65.619</v>
      </c>
    </row>
    <row r="850" spans="1:3" x14ac:dyDescent="0.25">
      <c r="A850" s="2">
        <v>44502</v>
      </c>
      <c r="B850">
        <v>59.46</v>
      </c>
      <c r="C850">
        <v>67.605999999999995</v>
      </c>
    </row>
    <row r="851" spans="1:3" x14ac:dyDescent="0.25">
      <c r="A851" s="2">
        <v>44503</v>
      </c>
      <c r="B851">
        <v>59.82</v>
      </c>
      <c r="C851">
        <v>76.542010000000005</v>
      </c>
    </row>
    <row r="852" spans="1:3" x14ac:dyDescent="0.25">
      <c r="A852" s="2">
        <v>44504</v>
      </c>
      <c r="B852">
        <v>59.86</v>
      </c>
      <c r="C852">
        <v>73.376009999999994</v>
      </c>
    </row>
    <row r="853" spans="1:3" x14ac:dyDescent="0.25">
      <c r="A853" s="2">
        <v>44505</v>
      </c>
      <c r="B853">
        <v>59.39</v>
      </c>
      <c r="C853">
        <v>74.027000000000001</v>
      </c>
    </row>
    <row r="854" spans="1:3" x14ac:dyDescent="0.25">
      <c r="A854" s="2">
        <v>44506</v>
      </c>
      <c r="B854" t="e">
        <v>#N/A</v>
      </c>
      <c r="C854" t="e">
        <v>#N/A</v>
      </c>
    </row>
    <row r="855" spans="1:3" x14ac:dyDescent="0.25">
      <c r="A855" s="2">
        <v>44507</v>
      </c>
      <c r="B855" t="e">
        <v>#N/A</v>
      </c>
      <c r="C855" t="e">
        <v>#N/A</v>
      </c>
    </row>
    <row r="856" spans="1:3" x14ac:dyDescent="0.25">
      <c r="A856" s="2">
        <v>44508</v>
      </c>
      <c r="B856">
        <v>60.63</v>
      </c>
      <c r="C856">
        <v>79.074010000000001</v>
      </c>
    </row>
    <row r="857" spans="1:3" x14ac:dyDescent="0.25">
      <c r="A857" s="2">
        <v>44509</v>
      </c>
      <c r="B857">
        <v>60.41</v>
      </c>
      <c r="C857">
        <v>72.587010000000006</v>
      </c>
    </row>
    <row r="858" spans="1:3" x14ac:dyDescent="0.25">
      <c r="A858" s="2">
        <v>44510</v>
      </c>
      <c r="B858">
        <v>63.16</v>
      </c>
      <c r="C858">
        <v>70.123000000000005</v>
      </c>
    </row>
    <row r="859" spans="1:3" x14ac:dyDescent="0.25">
      <c r="A859" s="2">
        <v>44511</v>
      </c>
      <c r="B859">
        <v>63.7</v>
      </c>
      <c r="C859">
        <v>74.790000000000006</v>
      </c>
    </row>
    <row r="860" spans="1:3" x14ac:dyDescent="0.25">
      <c r="A860" s="2">
        <v>44512</v>
      </c>
      <c r="B860">
        <v>63.27</v>
      </c>
      <c r="C860">
        <v>75.674999999999997</v>
      </c>
    </row>
    <row r="861" spans="1:3" x14ac:dyDescent="0.25">
      <c r="A861" s="2">
        <v>44513</v>
      </c>
      <c r="B861" t="e">
        <v>#N/A</v>
      </c>
      <c r="C861" t="e">
        <v>#N/A</v>
      </c>
    </row>
    <row r="862" spans="1:3" x14ac:dyDescent="0.25">
      <c r="A862" s="2">
        <v>44514</v>
      </c>
      <c r="B862" t="e">
        <v>#N/A</v>
      </c>
      <c r="C862" t="e">
        <v>#N/A</v>
      </c>
    </row>
    <row r="863" spans="1:3" x14ac:dyDescent="0.25">
      <c r="A863" s="2">
        <v>44515</v>
      </c>
      <c r="B863">
        <v>65.930000000000007</v>
      </c>
      <c r="C863">
        <v>79.947010000000006</v>
      </c>
    </row>
    <row r="864" spans="1:3" x14ac:dyDescent="0.25">
      <c r="A864" s="2">
        <v>44516</v>
      </c>
      <c r="B864">
        <v>67.55</v>
      </c>
      <c r="C864">
        <v>94.188999999999993</v>
      </c>
    </row>
    <row r="865" spans="1:3" x14ac:dyDescent="0.25">
      <c r="A865" s="2">
        <v>44517</v>
      </c>
      <c r="B865">
        <v>67.16</v>
      </c>
      <c r="C865">
        <v>95.004009999999994</v>
      </c>
    </row>
    <row r="866" spans="1:3" x14ac:dyDescent="0.25">
      <c r="A866" s="2">
        <v>44518</v>
      </c>
      <c r="B866">
        <v>69.099999999999994</v>
      </c>
      <c r="C866">
        <v>95.167010000000005</v>
      </c>
    </row>
    <row r="867" spans="1:3" x14ac:dyDescent="0.25">
      <c r="A867" s="2">
        <v>44519</v>
      </c>
      <c r="B867">
        <v>69.36</v>
      </c>
      <c r="C867">
        <v>87.125010000000003</v>
      </c>
    </row>
    <row r="868" spans="1:3" x14ac:dyDescent="0.25">
      <c r="A868" s="2">
        <v>44520</v>
      </c>
      <c r="B868" t="e">
        <v>#N/A</v>
      </c>
      <c r="C868" t="e">
        <v>#N/A</v>
      </c>
    </row>
    <row r="869" spans="1:3" x14ac:dyDescent="0.25">
      <c r="A869" s="2">
        <v>44521</v>
      </c>
      <c r="B869" t="e">
        <v>#N/A</v>
      </c>
      <c r="C869" t="e">
        <v>#N/A</v>
      </c>
    </row>
    <row r="870" spans="1:3" x14ac:dyDescent="0.25">
      <c r="A870" s="2">
        <v>44522</v>
      </c>
      <c r="B870">
        <v>69.91</v>
      </c>
      <c r="C870">
        <v>84.017009999999999</v>
      </c>
    </row>
    <row r="871" spans="1:3" x14ac:dyDescent="0.25">
      <c r="A871" s="2">
        <v>44523</v>
      </c>
      <c r="B871">
        <v>69.17</v>
      </c>
      <c r="C871">
        <v>90.927000000000007</v>
      </c>
    </row>
    <row r="872" spans="1:3" x14ac:dyDescent="0.25">
      <c r="A872" s="2">
        <v>44524</v>
      </c>
      <c r="B872">
        <v>72.91</v>
      </c>
      <c r="C872">
        <v>93.983999999999995</v>
      </c>
    </row>
    <row r="873" spans="1:3" x14ac:dyDescent="0.25">
      <c r="A873" s="2">
        <v>44525</v>
      </c>
      <c r="B873">
        <v>74.459999999999994</v>
      </c>
      <c r="C873">
        <v>93.194010000000006</v>
      </c>
    </row>
    <row r="874" spans="1:3" x14ac:dyDescent="0.25">
      <c r="A874" s="2">
        <v>44526</v>
      </c>
      <c r="B874">
        <v>72.78</v>
      </c>
      <c r="C874">
        <v>87.772000000000006</v>
      </c>
    </row>
    <row r="875" spans="1:3" x14ac:dyDescent="0.25">
      <c r="A875" s="2">
        <v>44527</v>
      </c>
      <c r="B875" t="e">
        <v>#N/A</v>
      </c>
      <c r="C875" t="e">
        <v>#N/A</v>
      </c>
    </row>
    <row r="876" spans="1:3" x14ac:dyDescent="0.25">
      <c r="A876" s="2">
        <v>44528</v>
      </c>
      <c r="B876" t="e">
        <v>#N/A</v>
      </c>
      <c r="C876" t="e">
        <v>#N/A</v>
      </c>
    </row>
    <row r="877" spans="1:3" x14ac:dyDescent="0.25">
      <c r="A877" s="2">
        <v>44529</v>
      </c>
      <c r="B877">
        <v>74.209999999999994</v>
      </c>
      <c r="C877">
        <v>93.146000000000001</v>
      </c>
    </row>
    <row r="878" spans="1:3" x14ac:dyDescent="0.25">
      <c r="A878" s="2">
        <v>44530</v>
      </c>
      <c r="B878">
        <v>75.37</v>
      </c>
      <c r="C878">
        <v>92.513009999999994</v>
      </c>
    </row>
    <row r="879" spans="1:3" x14ac:dyDescent="0.25">
      <c r="A879" s="2">
        <v>44531</v>
      </c>
      <c r="B879">
        <v>76.81</v>
      </c>
      <c r="C879">
        <v>95.674999999999997</v>
      </c>
    </row>
    <row r="880" spans="1:3" x14ac:dyDescent="0.25">
      <c r="A880" s="2">
        <v>44532</v>
      </c>
      <c r="B880">
        <v>79.86</v>
      </c>
      <c r="C880">
        <v>94.83</v>
      </c>
    </row>
    <row r="881" spans="1:3" x14ac:dyDescent="0.25">
      <c r="A881" s="2">
        <v>44533</v>
      </c>
      <c r="B881">
        <v>78.25</v>
      </c>
      <c r="C881">
        <v>89.477999999999994</v>
      </c>
    </row>
    <row r="882" spans="1:3" x14ac:dyDescent="0.25">
      <c r="A882" s="2">
        <v>44534</v>
      </c>
      <c r="B882" t="e">
        <v>#N/A</v>
      </c>
      <c r="C882" t="e">
        <v>#N/A</v>
      </c>
    </row>
    <row r="883" spans="1:3" x14ac:dyDescent="0.25">
      <c r="A883" s="2">
        <v>44535</v>
      </c>
      <c r="B883" t="e">
        <v>#N/A</v>
      </c>
      <c r="C883" t="e">
        <v>#N/A</v>
      </c>
    </row>
    <row r="884" spans="1:3" x14ac:dyDescent="0.25">
      <c r="A884" s="2">
        <v>44536</v>
      </c>
      <c r="B884">
        <v>81.25</v>
      </c>
      <c r="C884">
        <v>89.927999999999997</v>
      </c>
    </row>
    <row r="885" spans="1:3" x14ac:dyDescent="0.25">
      <c r="A885" s="2">
        <v>44537</v>
      </c>
      <c r="B885">
        <v>84.91</v>
      </c>
      <c r="C885">
        <v>95.882999999999996</v>
      </c>
    </row>
    <row r="886" spans="1:3" x14ac:dyDescent="0.25">
      <c r="A886" s="2">
        <v>44538</v>
      </c>
      <c r="B886">
        <v>88.88</v>
      </c>
      <c r="C886">
        <v>101.502</v>
      </c>
    </row>
    <row r="887" spans="1:3" x14ac:dyDescent="0.25">
      <c r="A887" s="2">
        <v>44539</v>
      </c>
      <c r="B887">
        <v>80.2</v>
      </c>
      <c r="C887">
        <v>100.44499999999999</v>
      </c>
    </row>
    <row r="888" spans="1:3" x14ac:dyDescent="0.25">
      <c r="A888" s="2">
        <v>44540</v>
      </c>
      <c r="B888">
        <v>83.73</v>
      </c>
      <c r="C888">
        <v>105.776</v>
      </c>
    </row>
    <row r="889" spans="1:3" x14ac:dyDescent="0.25">
      <c r="A889" s="2">
        <v>44541</v>
      </c>
      <c r="B889" t="e">
        <v>#N/A</v>
      </c>
      <c r="C889" t="e">
        <v>#N/A</v>
      </c>
    </row>
    <row r="890" spans="1:3" x14ac:dyDescent="0.25">
      <c r="A890" s="2">
        <v>44542</v>
      </c>
      <c r="B890" t="e">
        <v>#N/A</v>
      </c>
      <c r="C890" t="e">
        <v>#N/A</v>
      </c>
    </row>
    <row r="891" spans="1:3" x14ac:dyDescent="0.25">
      <c r="A891" s="2">
        <v>44543</v>
      </c>
      <c r="B891">
        <v>82.12</v>
      </c>
      <c r="C891">
        <v>116.084</v>
      </c>
    </row>
    <row r="892" spans="1:3" x14ac:dyDescent="0.25">
      <c r="A892" s="2">
        <v>44544</v>
      </c>
      <c r="B892">
        <v>79.48</v>
      </c>
      <c r="C892">
        <v>128.30099999999999</v>
      </c>
    </row>
    <row r="893" spans="1:3" x14ac:dyDescent="0.25">
      <c r="A893" s="2">
        <v>44545</v>
      </c>
      <c r="B893">
        <v>80.5</v>
      </c>
      <c r="C893">
        <v>132.28399999999999</v>
      </c>
    </row>
    <row r="894" spans="1:3" x14ac:dyDescent="0.25">
      <c r="A894" s="2">
        <v>44546</v>
      </c>
      <c r="B894">
        <v>84.77</v>
      </c>
      <c r="C894">
        <v>142.76499999999999</v>
      </c>
    </row>
    <row r="895" spans="1:3" x14ac:dyDescent="0.25">
      <c r="A895" s="2">
        <v>44547</v>
      </c>
      <c r="B895">
        <v>73.28</v>
      </c>
      <c r="C895">
        <v>136.91300000000001</v>
      </c>
    </row>
    <row r="896" spans="1:3" x14ac:dyDescent="0.25">
      <c r="A896" s="2">
        <v>44548</v>
      </c>
      <c r="B896" t="e">
        <v>#N/A</v>
      </c>
      <c r="C896" t="e">
        <v>#N/A</v>
      </c>
    </row>
    <row r="897" spans="1:3" x14ac:dyDescent="0.25">
      <c r="A897" s="2">
        <v>44549</v>
      </c>
      <c r="B897" t="e">
        <v>#N/A</v>
      </c>
      <c r="C897" t="e">
        <v>#N/A</v>
      </c>
    </row>
    <row r="898" spans="1:3" x14ac:dyDescent="0.25">
      <c r="A898" s="2">
        <v>44550</v>
      </c>
      <c r="B898">
        <v>79.38</v>
      </c>
      <c r="C898">
        <v>146.92599999999999</v>
      </c>
    </row>
    <row r="899" spans="1:3" x14ac:dyDescent="0.25">
      <c r="A899" s="2">
        <v>44551</v>
      </c>
      <c r="B899">
        <v>80.489999999999995</v>
      </c>
      <c r="C899">
        <v>180.267</v>
      </c>
    </row>
    <row r="900" spans="1:3" x14ac:dyDescent="0.25">
      <c r="A900" s="2">
        <v>44552</v>
      </c>
      <c r="B900">
        <v>76.37</v>
      </c>
      <c r="C900">
        <v>172.875</v>
      </c>
    </row>
    <row r="901" spans="1:3" x14ac:dyDescent="0.25">
      <c r="A901" s="2">
        <v>44553</v>
      </c>
      <c r="B901">
        <v>74.040000000000006</v>
      </c>
      <c r="C901">
        <v>132.57900000000001</v>
      </c>
    </row>
    <row r="902" spans="1:3" x14ac:dyDescent="0.25">
      <c r="A902" s="2">
        <v>44554</v>
      </c>
      <c r="B902">
        <v>75.91</v>
      </c>
      <c r="C902">
        <v>110.46899999999999</v>
      </c>
    </row>
    <row r="903" spans="1:3" x14ac:dyDescent="0.25">
      <c r="A903" s="2">
        <v>44555</v>
      </c>
      <c r="B903" t="e">
        <v>#N/A</v>
      </c>
      <c r="C903" t="e">
        <v>#N/A</v>
      </c>
    </row>
    <row r="904" spans="1:3" x14ac:dyDescent="0.25">
      <c r="A904" s="2">
        <v>44556</v>
      </c>
      <c r="B904" t="e">
        <v>#N/A</v>
      </c>
      <c r="C904" t="e">
        <v>#N/A</v>
      </c>
    </row>
    <row r="905" spans="1:3" x14ac:dyDescent="0.25">
      <c r="A905" s="2">
        <v>44557</v>
      </c>
      <c r="B905">
        <v>76.55</v>
      </c>
      <c r="C905">
        <v>106.893</v>
      </c>
    </row>
    <row r="906" spans="1:3" x14ac:dyDescent="0.25">
      <c r="A906" s="2">
        <v>44558</v>
      </c>
      <c r="B906">
        <v>78.86</v>
      </c>
      <c r="C906">
        <v>106.59</v>
      </c>
    </row>
    <row r="907" spans="1:3" x14ac:dyDescent="0.25">
      <c r="A907" s="2">
        <v>44559</v>
      </c>
      <c r="B907">
        <v>79.97</v>
      </c>
      <c r="C907">
        <v>96.476010000000002</v>
      </c>
    </row>
    <row r="908" spans="1:3" x14ac:dyDescent="0.25">
      <c r="A908" s="2">
        <v>44560</v>
      </c>
      <c r="B908">
        <v>79.77</v>
      </c>
      <c r="C908">
        <v>87.027000000000001</v>
      </c>
    </row>
    <row r="909" spans="1:3" x14ac:dyDescent="0.25">
      <c r="A909" s="2">
        <v>44561</v>
      </c>
      <c r="B909">
        <v>80.22</v>
      </c>
      <c r="C909">
        <v>70.343000000000004</v>
      </c>
    </row>
    <row r="910" spans="1:3" x14ac:dyDescent="0.25">
      <c r="A910" s="2">
        <v>44562</v>
      </c>
      <c r="B910" t="e">
        <v>#N/A</v>
      </c>
      <c r="C910" t="e">
        <v>#N/A</v>
      </c>
    </row>
    <row r="911" spans="1:3" x14ac:dyDescent="0.25">
      <c r="A911" s="2">
        <v>44563</v>
      </c>
      <c r="B911" t="e">
        <v>#N/A</v>
      </c>
      <c r="C911" t="e">
        <v>#N/A</v>
      </c>
    </row>
    <row r="912" spans="1:3" x14ac:dyDescent="0.25">
      <c r="A912" s="2">
        <v>44564</v>
      </c>
      <c r="B912">
        <v>83.63</v>
      </c>
      <c r="C912">
        <v>80.434010000000001</v>
      </c>
    </row>
    <row r="913" spans="1:3" x14ac:dyDescent="0.25">
      <c r="A913" s="2">
        <v>44565</v>
      </c>
      <c r="B913">
        <v>84.55</v>
      </c>
      <c r="C913">
        <v>88.741</v>
      </c>
    </row>
    <row r="914" spans="1:3" x14ac:dyDescent="0.25">
      <c r="A914" s="2">
        <v>44566</v>
      </c>
      <c r="B914">
        <v>87.24</v>
      </c>
      <c r="C914">
        <v>91.522000000000006</v>
      </c>
    </row>
    <row r="915" spans="1:3" x14ac:dyDescent="0.25">
      <c r="A915" s="2">
        <v>44567</v>
      </c>
      <c r="B915">
        <v>86.4</v>
      </c>
      <c r="C915">
        <v>96.502009999999999</v>
      </c>
    </row>
    <row r="916" spans="1:3" x14ac:dyDescent="0.25">
      <c r="A916" s="2">
        <v>44568</v>
      </c>
      <c r="B916">
        <v>85.09</v>
      </c>
      <c r="C916">
        <v>88.174000000000007</v>
      </c>
    </row>
    <row r="917" spans="1:3" x14ac:dyDescent="0.25">
      <c r="A917" s="2">
        <v>44569</v>
      </c>
      <c r="B917" t="e">
        <v>#N/A</v>
      </c>
      <c r="C917" t="e">
        <v>#N/A</v>
      </c>
    </row>
    <row r="918" spans="1:3" x14ac:dyDescent="0.25">
      <c r="A918" s="2">
        <v>44570</v>
      </c>
      <c r="B918" t="e">
        <v>#N/A</v>
      </c>
      <c r="C918" t="e">
        <v>#N/A</v>
      </c>
    </row>
    <row r="919" spans="1:3" x14ac:dyDescent="0.25">
      <c r="A919" s="2">
        <v>44571</v>
      </c>
      <c r="B919">
        <v>79.8</v>
      </c>
      <c r="C919">
        <v>84.606999999999999</v>
      </c>
    </row>
    <row r="920" spans="1:3" x14ac:dyDescent="0.25">
      <c r="A920" s="2">
        <v>44572</v>
      </c>
      <c r="B920">
        <v>81.03</v>
      </c>
      <c r="C920">
        <v>78.736000000000004</v>
      </c>
    </row>
    <row r="921" spans="1:3" x14ac:dyDescent="0.25">
      <c r="A921" s="2">
        <v>44573</v>
      </c>
      <c r="B921">
        <v>79.75</v>
      </c>
      <c r="C921">
        <v>75.153000000000006</v>
      </c>
    </row>
    <row r="922" spans="1:3" x14ac:dyDescent="0.25">
      <c r="A922" s="2">
        <v>44574</v>
      </c>
      <c r="B922">
        <v>80.3</v>
      </c>
      <c r="C922">
        <v>85.460009999999997</v>
      </c>
    </row>
    <row r="923" spans="1:3" x14ac:dyDescent="0.25">
      <c r="A923" s="2">
        <v>44575</v>
      </c>
      <c r="B923">
        <v>81.819999999999993</v>
      </c>
      <c r="C923">
        <v>86.97</v>
      </c>
    </row>
    <row r="924" spans="1:3" x14ac:dyDescent="0.25">
      <c r="A924" s="2">
        <v>44576</v>
      </c>
      <c r="B924" t="e">
        <v>#N/A</v>
      </c>
      <c r="C924" t="e">
        <v>#N/A</v>
      </c>
    </row>
    <row r="925" spans="1:3" x14ac:dyDescent="0.25">
      <c r="A925" s="2">
        <v>44577</v>
      </c>
      <c r="B925" t="e">
        <v>#N/A</v>
      </c>
      <c r="C925" t="e">
        <v>#N/A</v>
      </c>
    </row>
    <row r="926" spans="1:3" x14ac:dyDescent="0.25">
      <c r="A926" s="2">
        <v>44578</v>
      </c>
      <c r="B926">
        <v>80.319999999999993</v>
      </c>
      <c r="C926">
        <v>77.012</v>
      </c>
    </row>
    <row r="927" spans="1:3" x14ac:dyDescent="0.25">
      <c r="A927" s="2">
        <v>44579</v>
      </c>
      <c r="B927">
        <v>82.38</v>
      </c>
      <c r="C927">
        <v>78.334010000000006</v>
      </c>
    </row>
    <row r="928" spans="1:3" x14ac:dyDescent="0.25">
      <c r="A928" s="2">
        <v>44580</v>
      </c>
      <c r="B928">
        <v>81.819999999999993</v>
      </c>
      <c r="C928">
        <v>75.602010000000007</v>
      </c>
    </row>
    <row r="929" spans="1:3" x14ac:dyDescent="0.25">
      <c r="A929" s="2">
        <v>44581</v>
      </c>
      <c r="B929">
        <v>85.32</v>
      </c>
      <c r="C929">
        <v>75.203000000000003</v>
      </c>
    </row>
    <row r="930" spans="1:3" x14ac:dyDescent="0.25">
      <c r="A930" s="2">
        <v>44582</v>
      </c>
      <c r="B930">
        <v>84.17</v>
      </c>
      <c r="C930">
        <v>78.98</v>
      </c>
    </row>
    <row r="931" spans="1:3" x14ac:dyDescent="0.25">
      <c r="A931" s="2">
        <v>44583</v>
      </c>
      <c r="B931" t="e">
        <v>#N/A</v>
      </c>
      <c r="C931" t="e">
        <v>#N/A</v>
      </c>
    </row>
    <row r="932" spans="1:3" x14ac:dyDescent="0.25">
      <c r="A932" s="2">
        <v>44584</v>
      </c>
      <c r="B932" t="e">
        <v>#N/A</v>
      </c>
      <c r="C932" t="e">
        <v>#N/A</v>
      </c>
    </row>
    <row r="933" spans="1:3" x14ac:dyDescent="0.25">
      <c r="A933" s="2">
        <v>44585</v>
      </c>
      <c r="B933">
        <v>83.72</v>
      </c>
      <c r="C933">
        <v>93.000010000000003</v>
      </c>
    </row>
    <row r="934" spans="1:3" x14ac:dyDescent="0.25">
      <c r="A934" s="2">
        <v>44586</v>
      </c>
      <c r="B934">
        <v>87.15</v>
      </c>
      <c r="C934">
        <v>93.581999999999994</v>
      </c>
    </row>
    <row r="935" spans="1:3" x14ac:dyDescent="0.25">
      <c r="A935" s="2">
        <v>44587</v>
      </c>
      <c r="B935">
        <v>88.36</v>
      </c>
      <c r="C935">
        <v>91.837010000000006</v>
      </c>
    </row>
    <row r="936" spans="1:3" x14ac:dyDescent="0.25">
      <c r="A936" s="2">
        <v>44588</v>
      </c>
      <c r="B936">
        <v>89.46</v>
      </c>
      <c r="C936">
        <v>92.301000000000002</v>
      </c>
    </row>
    <row r="937" spans="1:3" x14ac:dyDescent="0.25">
      <c r="A937" s="2">
        <v>44589</v>
      </c>
      <c r="B937">
        <v>88.9</v>
      </c>
      <c r="C937">
        <v>92.061999999999998</v>
      </c>
    </row>
    <row r="938" spans="1:3" x14ac:dyDescent="0.25">
      <c r="A938" s="2">
        <v>44590</v>
      </c>
      <c r="B938" t="e">
        <v>#N/A</v>
      </c>
      <c r="C938" t="e">
        <v>#N/A</v>
      </c>
    </row>
    <row r="939" spans="1:3" x14ac:dyDescent="0.25">
      <c r="A939" s="2">
        <v>44591</v>
      </c>
      <c r="B939" t="e">
        <v>#N/A</v>
      </c>
      <c r="C939" t="e">
        <v>#N/A</v>
      </c>
    </row>
    <row r="940" spans="1:3" x14ac:dyDescent="0.25">
      <c r="A940" s="2">
        <v>44592</v>
      </c>
      <c r="B940">
        <v>88.89</v>
      </c>
      <c r="C940">
        <v>84.671999999999997</v>
      </c>
    </row>
    <row r="941" spans="1:3" x14ac:dyDescent="0.25">
      <c r="A941" s="2">
        <v>44593</v>
      </c>
      <c r="B941">
        <v>89.18</v>
      </c>
      <c r="C941">
        <v>76.167000000000002</v>
      </c>
    </row>
    <row r="942" spans="1:3" x14ac:dyDescent="0.25">
      <c r="A942" s="2">
        <v>44594</v>
      </c>
      <c r="B942">
        <v>93.759990000000002</v>
      </c>
      <c r="C942">
        <v>77.351010000000002</v>
      </c>
    </row>
    <row r="943" spans="1:3" x14ac:dyDescent="0.25">
      <c r="A943" s="2">
        <v>44595</v>
      </c>
      <c r="B943">
        <v>94.38</v>
      </c>
      <c r="C943">
        <v>80.223010000000002</v>
      </c>
    </row>
    <row r="944" spans="1:3" x14ac:dyDescent="0.25">
      <c r="A944" s="2">
        <v>44596</v>
      </c>
      <c r="B944">
        <v>96.03</v>
      </c>
      <c r="C944">
        <v>82.652000000000001</v>
      </c>
    </row>
    <row r="945" spans="1:3" x14ac:dyDescent="0.25">
      <c r="A945" s="2">
        <v>44597</v>
      </c>
      <c r="B945" t="e">
        <v>#N/A</v>
      </c>
      <c r="C945" t="e">
        <v>#N/A</v>
      </c>
    </row>
    <row r="946" spans="1:3" x14ac:dyDescent="0.25">
      <c r="A946" s="2">
        <v>44598</v>
      </c>
      <c r="B946" t="e">
        <v>#N/A</v>
      </c>
      <c r="C946" t="e">
        <v>#N/A</v>
      </c>
    </row>
    <row r="947" spans="1:3" x14ac:dyDescent="0.25">
      <c r="A947" s="2">
        <v>44599</v>
      </c>
      <c r="B947">
        <v>96.28</v>
      </c>
      <c r="C947">
        <v>79.594999999999999</v>
      </c>
    </row>
    <row r="948" spans="1:3" x14ac:dyDescent="0.25">
      <c r="A948" s="2">
        <v>44600</v>
      </c>
      <c r="B948">
        <v>96.48</v>
      </c>
      <c r="C948">
        <v>77.3</v>
      </c>
    </row>
    <row r="949" spans="1:3" x14ac:dyDescent="0.25">
      <c r="A949" s="2">
        <v>44601</v>
      </c>
      <c r="B949">
        <v>90.4</v>
      </c>
      <c r="C949">
        <v>74.417000000000002</v>
      </c>
    </row>
    <row r="950" spans="1:3" x14ac:dyDescent="0.25">
      <c r="A950" s="2">
        <v>44602</v>
      </c>
      <c r="B950">
        <v>90.41</v>
      </c>
      <c r="C950">
        <v>74.352999999999994</v>
      </c>
    </row>
    <row r="951" spans="1:3" x14ac:dyDescent="0.25">
      <c r="A951" s="2">
        <v>44603</v>
      </c>
      <c r="B951">
        <v>92.5</v>
      </c>
      <c r="C951">
        <v>77.426000000000002</v>
      </c>
    </row>
    <row r="952" spans="1:3" x14ac:dyDescent="0.25">
      <c r="A952" s="2">
        <v>44604</v>
      </c>
      <c r="B952" t="e">
        <v>#N/A</v>
      </c>
      <c r="C952" t="e">
        <v>#N/A</v>
      </c>
    </row>
    <row r="953" spans="1:3" x14ac:dyDescent="0.25">
      <c r="A953" s="2">
        <v>44605</v>
      </c>
      <c r="B953" t="e">
        <v>#N/A</v>
      </c>
      <c r="C953" t="e">
        <v>#N/A</v>
      </c>
    </row>
    <row r="954" spans="1:3" x14ac:dyDescent="0.25">
      <c r="A954" s="2">
        <v>44606</v>
      </c>
      <c r="B954">
        <v>91.329989999999995</v>
      </c>
      <c r="C954">
        <v>80.771000000000001</v>
      </c>
    </row>
    <row r="955" spans="1:3" x14ac:dyDescent="0.25">
      <c r="A955" s="2">
        <v>44607</v>
      </c>
      <c r="B955">
        <v>90.71</v>
      </c>
      <c r="C955">
        <v>70.91901</v>
      </c>
    </row>
    <row r="956" spans="1:3" x14ac:dyDescent="0.25">
      <c r="A956" s="2">
        <v>44608</v>
      </c>
      <c r="B956">
        <v>89.38</v>
      </c>
      <c r="C956">
        <v>69.795010000000005</v>
      </c>
    </row>
    <row r="957" spans="1:3" x14ac:dyDescent="0.25">
      <c r="A957" s="2">
        <v>44609</v>
      </c>
      <c r="B957">
        <v>85.98</v>
      </c>
      <c r="C957">
        <v>74.914000000000001</v>
      </c>
    </row>
    <row r="958" spans="1:3" x14ac:dyDescent="0.25">
      <c r="A958" s="2">
        <v>44610</v>
      </c>
      <c r="B958">
        <v>89.05</v>
      </c>
      <c r="C958">
        <v>73.762</v>
      </c>
    </row>
    <row r="959" spans="1:3" x14ac:dyDescent="0.25">
      <c r="A959" s="2">
        <v>44611</v>
      </c>
      <c r="B959" t="e">
        <v>#N/A</v>
      </c>
      <c r="C959" t="e">
        <v>#N/A</v>
      </c>
    </row>
    <row r="960" spans="1:3" x14ac:dyDescent="0.25">
      <c r="A960" s="2">
        <v>44612</v>
      </c>
      <c r="B960" t="e">
        <v>#N/A</v>
      </c>
      <c r="C960" t="e">
        <v>#N/A</v>
      </c>
    </row>
    <row r="961" spans="1:3" x14ac:dyDescent="0.25">
      <c r="A961" s="2">
        <v>44613</v>
      </c>
      <c r="B961">
        <v>89.29</v>
      </c>
      <c r="C961">
        <v>72.563999999999993</v>
      </c>
    </row>
    <row r="962" spans="1:3" x14ac:dyDescent="0.25">
      <c r="A962" s="2">
        <v>44614</v>
      </c>
      <c r="B962">
        <v>89.39</v>
      </c>
      <c r="C962">
        <v>79.789000000000001</v>
      </c>
    </row>
    <row r="963" spans="1:3" x14ac:dyDescent="0.25">
      <c r="A963" s="2">
        <v>44615</v>
      </c>
      <c r="B963">
        <v>94.689989999999995</v>
      </c>
      <c r="C963">
        <v>88.891009999999994</v>
      </c>
    </row>
    <row r="964" spans="1:3" x14ac:dyDescent="0.25">
      <c r="A964" s="2">
        <v>44616</v>
      </c>
      <c r="B964">
        <v>86.66</v>
      </c>
      <c r="C964">
        <v>134.316</v>
      </c>
    </row>
    <row r="965" spans="1:3" x14ac:dyDescent="0.25">
      <c r="A965" s="2">
        <v>44617</v>
      </c>
      <c r="B965">
        <v>87.74</v>
      </c>
      <c r="C965">
        <v>94.421999999999997</v>
      </c>
    </row>
    <row r="966" spans="1:3" x14ac:dyDescent="0.25">
      <c r="A966" s="2">
        <v>44618</v>
      </c>
      <c r="B966" t="e">
        <v>#N/A</v>
      </c>
      <c r="C966" t="e">
        <v>#N/A</v>
      </c>
    </row>
    <row r="967" spans="1:3" x14ac:dyDescent="0.25">
      <c r="A967" s="2">
        <v>44619</v>
      </c>
      <c r="B967" t="e">
        <v>#N/A</v>
      </c>
      <c r="C967" t="e">
        <v>#N/A</v>
      </c>
    </row>
    <row r="968" spans="1:3" x14ac:dyDescent="0.25">
      <c r="A968" s="2">
        <v>44620</v>
      </c>
      <c r="B968">
        <v>81.819999999999993</v>
      </c>
      <c r="C968">
        <v>98.594999999999999</v>
      </c>
    </row>
    <row r="969" spans="1:3" x14ac:dyDescent="0.25">
      <c r="A969" s="2">
        <v>44621</v>
      </c>
      <c r="B969">
        <v>68.53</v>
      </c>
      <c r="C969">
        <v>121.67400000000001</v>
      </c>
    </row>
    <row r="970" spans="1:3" x14ac:dyDescent="0.25">
      <c r="A970" s="2">
        <v>44622</v>
      </c>
      <c r="B970">
        <v>68.260000000000005</v>
      </c>
      <c r="C970">
        <v>165.54300000000001</v>
      </c>
    </row>
    <row r="971" spans="1:3" x14ac:dyDescent="0.25">
      <c r="A971" s="2">
        <v>44623</v>
      </c>
      <c r="B971">
        <v>67.09</v>
      </c>
      <c r="C971">
        <v>160.82300000000001</v>
      </c>
    </row>
    <row r="972" spans="1:3" x14ac:dyDescent="0.25">
      <c r="A972" s="2">
        <v>44624</v>
      </c>
      <c r="B972">
        <v>64.790000000000006</v>
      </c>
      <c r="C972">
        <v>192.55</v>
      </c>
    </row>
    <row r="973" spans="1:3" x14ac:dyDescent="0.25">
      <c r="A973" s="2">
        <v>44625</v>
      </c>
      <c r="B973" t="e">
        <v>#N/A</v>
      </c>
      <c r="C973" t="e">
        <v>#N/A</v>
      </c>
    </row>
    <row r="974" spans="1:3" x14ac:dyDescent="0.25">
      <c r="A974" s="2">
        <v>44626</v>
      </c>
      <c r="B974" t="e">
        <v>#N/A</v>
      </c>
      <c r="C974" t="e">
        <v>#N/A</v>
      </c>
    </row>
    <row r="975" spans="1:3" x14ac:dyDescent="0.25">
      <c r="A975" s="2">
        <v>44627</v>
      </c>
      <c r="B975">
        <v>57.93</v>
      </c>
      <c r="C975">
        <v>227.20099999999999</v>
      </c>
    </row>
    <row r="976" spans="1:3" x14ac:dyDescent="0.25">
      <c r="A976" s="2">
        <v>44628</v>
      </c>
      <c r="B976">
        <v>68.12</v>
      </c>
      <c r="C976">
        <v>214.554</v>
      </c>
    </row>
    <row r="977" spans="1:3" x14ac:dyDescent="0.25">
      <c r="A977" s="2">
        <v>44629</v>
      </c>
      <c r="B977">
        <v>72.78</v>
      </c>
      <c r="C977">
        <v>155.88</v>
      </c>
    </row>
    <row r="978" spans="1:3" x14ac:dyDescent="0.25">
      <c r="A978" s="2">
        <v>44630</v>
      </c>
      <c r="B978">
        <v>76.03</v>
      </c>
      <c r="C978">
        <v>126.399</v>
      </c>
    </row>
    <row r="979" spans="1:3" x14ac:dyDescent="0.25">
      <c r="A979" s="2">
        <v>44631</v>
      </c>
      <c r="B979">
        <v>76.39</v>
      </c>
      <c r="C979">
        <v>131.22900000000001</v>
      </c>
    </row>
    <row r="980" spans="1:3" x14ac:dyDescent="0.25">
      <c r="A980" s="2">
        <v>44632</v>
      </c>
      <c r="B980" t="e">
        <v>#N/A</v>
      </c>
      <c r="C980" t="e">
        <v>#N/A</v>
      </c>
    </row>
    <row r="981" spans="1:3" x14ac:dyDescent="0.25">
      <c r="A981" s="2">
        <v>44633</v>
      </c>
      <c r="B981" t="e">
        <v>#N/A</v>
      </c>
      <c r="C981" t="e">
        <v>#N/A</v>
      </c>
    </row>
    <row r="982" spans="1:3" x14ac:dyDescent="0.25">
      <c r="A982" s="2">
        <v>44634</v>
      </c>
      <c r="B982">
        <v>77.89</v>
      </c>
      <c r="C982">
        <v>114.52200000000001</v>
      </c>
    </row>
    <row r="983" spans="1:3" x14ac:dyDescent="0.25">
      <c r="A983" s="2">
        <v>44635</v>
      </c>
      <c r="B983">
        <v>77.040000000000006</v>
      </c>
      <c r="C983">
        <v>115.43899999999999</v>
      </c>
    </row>
    <row r="984" spans="1:3" x14ac:dyDescent="0.25">
      <c r="A984" s="2">
        <v>44636</v>
      </c>
      <c r="B984">
        <v>77.77</v>
      </c>
      <c r="C984">
        <v>102.623</v>
      </c>
    </row>
    <row r="985" spans="1:3" x14ac:dyDescent="0.25">
      <c r="A985" s="2">
        <v>44637</v>
      </c>
      <c r="B985">
        <v>79.53</v>
      </c>
      <c r="C985">
        <v>105.08799999999999</v>
      </c>
    </row>
    <row r="986" spans="1:3" x14ac:dyDescent="0.25">
      <c r="A986" s="2">
        <v>44638</v>
      </c>
      <c r="B986">
        <v>78.52</v>
      </c>
      <c r="C986">
        <v>105.044</v>
      </c>
    </row>
    <row r="987" spans="1:3" x14ac:dyDescent="0.25">
      <c r="A987" s="2">
        <v>44639</v>
      </c>
      <c r="B987" t="e">
        <v>#N/A</v>
      </c>
      <c r="C987" t="e">
        <v>#N/A</v>
      </c>
    </row>
    <row r="988" spans="1:3" x14ac:dyDescent="0.25">
      <c r="A988" s="2">
        <v>44640</v>
      </c>
      <c r="B988" t="e">
        <v>#N/A</v>
      </c>
      <c r="C988" t="e">
        <v>#N/A</v>
      </c>
    </row>
    <row r="989" spans="1:3" x14ac:dyDescent="0.25">
      <c r="A989" s="2">
        <v>44641</v>
      </c>
      <c r="B989">
        <v>78.009990000000002</v>
      </c>
      <c r="C989">
        <v>96.302000000000007</v>
      </c>
    </row>
    <row r="990" spans="1:3" x14ac:dyDescent="0.25">
      <c r="A990" s="2">
        <v>44642</v>
      </c>
      <c r="B990">
        <v>80.290000000000006</v>
      </c>
      <c r="C990">
        <v>98.747</v>
      </c>
    </row>
    <row r="991" spans="1:3" x14ac:dyDescent="0.25">
      <c r="A991" s="2">
        <v>44643</v>
      </c>
      <c r="B991">
        <v>76.25</v>
      </c>
      <c r="C991">
        <v>117.001</v>
      </c>
    </row>
    <row r="992" spans="1:3" x14ac:dyDescent="0.25">
      <c r="A992" s="2">
        <v>44644</v>
      </c>
      <c r="B992">
        <v>77.939989999999995</v>
      </c>
      <c r="C992">
        <v>111.608</v>
      </c>
    </row>
    <row r="993" spans="1:3" x14ac:dyDescent="0.25">
      <c r="A993" s="2">
        <v>44645</v>
      </c>
      <c r="B993">
        <v>78.31</v>
      </c>
      <c r="C993">
        <v>101.26900000000001</v>
      </c>
    </row>
    <row r="994" spans="1:3" x14ac:dyDescent="0.25">
      <c r="A994" s="2">
        <v>44646</v>
      </c>
      <c r="B994" t="e">
        <v>#N/A</v>
      </c>
      <c r="C994" t="e">
        <v>#N/A</v>
      </c>
    </row>
    <row r="995" spans="1:3" x14ac:dyDescent="0.25">
      <c r="A995" s="2">
        <v>44647</v>
      </c>
      <c r="B995" t="e">
        <v>#N/A</v>
      </c>
      <c r="C995" t="e">
        <v>#N/A</v>
      </c>
    </row>
    <row r="996" spans="1:3" x14ac:dyDescent="0.25">
      <c r="A996" s="2">
        <v>44648</v>
      </c>
      <c r="B996">
        <v>80.540000000000006</v>
      </c>
      <c r="C996">
        <v>102.545</v>
      </c>
    </row>
    <row r="997" spans="1:3" x14ac:dyDescent="0.25">
      <c r="A997" s="2">
        <v>44649</v>
      </c>
      <c r="B997">
        <v>81.540000000000006</v>
      </c>
      <c r="C997">
        <v>108.381</v>
      </c>
    </row>
    <row r="998" spans="1:3" x14ac:dyDescent="0.25">
      <c r="A998" s="2">
        <v>44650</v>
      </c>
      <c r="B998">
        <v>78.12</v>
      </c>
      <c r="C998">
        <v>118.97</v>
      </c>
    </row>
    <row r="999" spans="1:3" x14ac:dyDescent="0.25">
      <c r="A999" s="2">
        <v>44651</v>
      </c>
      <c r="B999">
        <v>76.319999999999993</v>
      </c>
      <c r="C999">
        <v>125.90600000000001</v>
      </c>
    </row>
    <row r="1000" spans="1:3" x14ac:dyDescent="0.25">
      <c r="A1000" s="2">
        <v>44652</v>
      </c>
      <c r="B1000">
        <v>78.349999999999994</v>
      </c>
      <c r="C1000">
        <v>112.15</v>
      </c>
    </row>
    <row r="1001" spans="1:3" x14ac:dyDescent="0.25">
      <c r="A1001" s="2">
        <v>44653</v>
      </c>
      <c r="B1001" t="e">
        <v>#N/A</v>
      </c>
      <c r="C1001" t="e">
        <v>#N/A</v>
      </c>
    </row>
    <row r="1002" spans="1:3" x14ac:dyDescent="0.25">
      <c r="A1002" s="2">
        <v>44654</v>
      </c>
      <c r="B1002" t="e">
        <v>#N/A</v>
      </c>
      <c r="C1002" t="e">
        <v>#N/A</v>
      </c>
    </row>
    <row r="1003" spans="1:3" x14ac:dyDescent="0.25">
      <c r="A1003" s="2">
        <v>44655</v>
      </c>
      <c r="B1003">
        <v>78.34</v>
      </c>
      <c r="C1003">
        <v>109.523</v>
      </c>
    </row>
    <row r="1004" spans="1:3" x14ac:dyDescent="0.25">
      <c r="A1004" s="2">
        <v>44656</v>
      </c>
      <c r="B1004">
        <v>77.89</v>
      </c>
      <c r="C1004">
        <v>108.56399999999999</v>
      </c>
    </row>
    <row r="1005" spans="1:3" x14ac:dyDescent="0.25">
      <c r="A1005" s="2">
        <v>44657</v>
      </c>
      <c r="B1005">
        <v>77.02</v>
      </c>
      <c r="C1005">
        <v>106.791</v>
      </c>
    </row>
    <row r="1006" spans="1:3" x14ac:dyDescent="0.25">
      <c r="A1006" s="2">
        <v>44658</v>
      </c>
      <c r="B1006">
        <v>79.78</v>
      </c>
      <c r="C1006">
        <v>104.56399999999999</v>
      </c>
    </row>
    <row r="1007" spans="1:3" x14ac:dyDescent="0.25">
      <c r="A1007" s="2">
        <v>44659</v>
      </c>
      <c r="B1007">
        <v>79.930000000000007</v>
      </c>
      <c r="C1007">
        <v>103.88200000000001</v>
      </c>
    </row>
    <row r="1008" spans="1:3" x14ac:dyDescent="0.25">
      <c r="A1008" s="2">
        <v>44660</v>
      </c>
      <c r="B1008" t="e">
        <v>#N/A</v>
      </c>
      <c r="C1008" t="e">
        <v>#N/A</v>
      </c>
    </row>
    <row r="1009" spans="1:3" x14ac:dyDescent="0.25">
      <c r="A1009" s="2">
        <v>44661</v>
      </c>
      <c r="B1009" t="e">
        <v>#N/A</v>
      </c>
      <c r="C1009" t="e">
        <v>#N/A</v>
      </c>
    </row>
    <row r="1010" spans="1:3" x14ac:dyDescent="0.25">
      <c r="A1010" s="2">
        <v>44662</v>
      </c>
      <c r="B1010">
        <v>77.790000000000006</v>
      </c>
      <c r="C1010">
        <v>100.137</v>
      </c>
    </row>
    <row r="1011" spans="1:3" x14ac:dyDescent="0.25">
      <c r="A1011" s="2">
        <v>44663</v>
      </c>
      <c r="B1011">
        <v>78.84</v>
      </c>
      <c r="C1011">
        <v>102.21899999999999</v>
      </c>
    </row>
    <row r="1012" spans="1:3" x14ac:dyDescent="0.25">
      <c r="A1012" s="2">
        <v>44664</v>
      </c>
      <c r="B1012">
        <v>77.259990000000002</v>
      </c>
      <c r="C1012">
        <v>105.324</v>
      </c>
    </row>
    <row r="1013" spans="1:3" x14ac:dyDescent="0.25">
      <c r="A1013" s="2">
        <v>44665</v>
      </c>
      <c r="B1013">
        <v>79.78</v>
      </c>
      <c r="C1013">
        <v>95.62</v>
      </c>
    </row>
    <row r="1014" spans="1:3" x14ac:dyDescent="0.25">
      <c r="A1014" s="2">
        <v>44666</v>
      </c>
      <c r="B1014" t="e">
        <v>#N/A</v>
      </c>
      <c r="C1014" t="e">
        <v>#N/A</v>
      </c>
    </row>
    <row r="1015" spans="1:3" x14ac:dyDescent="0.25">
      <c r="A1015" s="2">
        <v>44667</v>
      </c>
      <c r="B1015" t="e">
        <v>#N/A</v>
      </c>
      <c r="C1015" t="e">
        <v>#N/A</v>
      </c>
    </row>
    <row r="1016" spans="1:3" x14ac:dyDescent="0.25">
      <c r="A1016" s="2">
        <v>44668</v>
      </c>
      <c r="B1016" t="e">
        <v>#N/A</v>
      </c>
      <c r="C1016" t="e">
        <v>#N/A</v>
      </c>
    </row>
    <row r="1017" spans="1:3" x14ac:dyDescent="0.25">
      <c r="A1017" s="2">
        <v>44669</v>
      </c>
      <c r="B1017">
        <v>79.78</v>
      </c>
      <c r="C1017">
        <v>95.62</v>
      </c>
    </row>
    <row r="1018" spans="1:3" x14ac:dyDescent="0.25">
      <c r="A1018" s="2">
        <v>44670</v>
      </c>
      <c r="B1018">
        <v>79.98</v>
      </c>
      <c r="C1018">
        <v>93.768010000000004</v>
      </c>
    </row>
    <row r="1019" spans="1:3" x14ac:dyDescent="0.25">
      <c r="A1019" s="2">
        <v>44671</v>
      </c>
      <c r="B1019">
        <v>87.6</v>
      </c>
      <c r="C1019">
        <v>94.230999999999995</v>
      </c>
    </row>
    <row r="1020" spans="1:3" x14ac:dyDescent="0.25">
      <c r="A1020" s="2">
        <v>44672</v>
      </c>
      <c r="B1020">
        <v>86.189989999999995</v>
      </c>
      <c r="C1020">
        <v>100.06100000000001</v>
      </c>
    </row>
    <row r="1021" spans="1:3" x14ac:dyDescent="0.25">
      <c r="A1021" s="2">
        <v>44673</v>
      </c>
      <c r="B1021">
        <v>88.68</v>
      </c>
      <c r="C1021">
        <v>94.875010000000003</v>
      </c>
    </row>
    <row r="1022" spans="1:3" x14ac:dyDescent="0.25">
      <c r="A1022" s="2">
        <v>44674</v>
      </c>
      <c r="B1022" t="e">
        <v>#N/A</v>
      </c>
      <c r="C1022" t="e">
        <v>#N/A</v>
      </c>
    </row>
    <row r="1023" spans="1:3" x14ac:dyDescent="0.25">
      <c r="A1023" s="2">
        <v>44675</v>
      </c>
      <c r="B1023" t="e">
        <v>#N/A</v>
      </c>
      <c r="C1023" t="e">
        <v>#N/A</v>
      </c>
    </row>
    <row r="1024" spans="1:3" x14ac:dyDescent="0.25">
      <c r="A1024" s="2">
        <v>44676</v>
      </c>
      <c r="B1024">
        <v>83.13</v>
      </c>
      <c r="C1024">
        <v>92.837010000000006</v>
      </c>
    </row>
    <row r="1025" spans="1:3" x14ac:dyDescent="0.25">
      <c r="A1025" s="2">
        <v>44677</v>
      </c>
      <c r="B1025">
        <v>82.35</v>
      </c>
      <c r="C1025">
        <v>103.208</v>
      </c>
    </row>
    <row r="1026" spans="1:3" x14ac:dyDescent="0.25">
      <c r="A1026" s="2">
        <v>44678</v>
      </c>
      <c r="B1026">
        <v>80.66</v>
      </c>
      <c r="C1026">
        <v>107.42700000000001</v>
      </c>
    </row>
    <row r="1027" spans="1:3" x14ac:dyDescent="0.25">
      <c r="A1027" s="2">
        <v>44679</v>
      </c>
      <c r="B1027">
        <v>82.31</v>
      </c>
      <c r="C1027">
        <v>100.142</v>
      </c>
    </row>
    <row r="1028" spans="1:3" x14ac:dyDescent="0.25">
      <c r="A1028" s="2">
        <v>44680</v>
      </c>
      <c r="B1028">
        <v>84.04</v>
      </c>
      <c r="C1028">
        <v>99.45</v>
      </c>
    </row>
    <row r="1029" spans="1:3" x14ac:dyDescent="0.25">
      <c r="A1029" s="2">
        <v>44681</v>
      </c>
      <c r="B1029" t="e">
        <v>#N/A</v>
      </c>
      <c r="C1029" t="e">
        <v>#N/A</v>
      </c>
    </row>
    <row r="1030" spans="1:3" x14ac:dyDescent="0.25">
      <c r="A1030" s="2">
        <v>44682</v>
      </c>
      <c r="B1030" t="e">
        <v>#N/A</v>
      </c>
      <c r="C1030" t="e">
        <v>#N/A</v>
      </c>
    </row>
    <row r="1031" spans="1:3" x14ac:dyDescent="0.25">
      <c r="A1031" s="2">
        <v>44683</v>
      </c>
      <c r="B1031">
        <v>82.65</v>
      </c>
      <c r="C1031">
        <v>97.051000000000002</v>
      </c>
    </row>
    <row r="1032" spans="1:3" x14ac:dyDescent="0.25">
      <c r="A1032" s="2">
        <v>44684</v>
      </c>
      <c r="B1032">
        <v>87.78</v>
      </c>
      <c r="C1032">
        <v>99.426000000000002</v>
      </c>
    </row>
    <row r="1033" spans="1:3" x14ac:dyDescent="0.25">
      <c r="A1033" s="2">
        <v>44685</v>
      </c>
      <c r="B1033">
        <v>87.9</v>
      </c>
      <c r="C1033">
        <v>103.821</v>
      </c>
    </row>
    <row r="1034" spans="1:3" x14ac:dyDescent="0.25">
      <c r="A1034" s="2">
        <v>44686</v>
      </c>
      <c r="B1034">
        <v>88.53</v>
      </c>
      <c r="C1034">
        <v>106.508</v>
      </c>
    </row>
    <row r="1035" spans="1:3" x14ac:dyDescent="0.25">
      <c r="A1035" s="2">
        <v>44687</v>
      </c>
      <c r="B1035">
        <v>91.14</v>
      </c>
      <c r="C1035">
        <v>101.708</v>
      </c>
    </row>
    <row r="1036" spans="1:3" x14ac:dyDescent="0.25">
      <c r="A1036" s="2">
        <v>44688</v>
      </c>
      <c r="B1036" t="e">
        <v>#N/A</v>
      </c>
      <c r="C1036" t="e">
        <v>#N/A</v>
      </c>
    </row>
    <row r="1037" spans="1:3" x14ac:dyDescent="0.25">
      <c r="A1037" s="2">
        <v>44689</v>
      </c>
      <c r="B1037" t="e">
        <v>#N/A</v>
      </c>
      <c r="C1037" t="e">
        <v>#N/A</v>
      </c>
    </row>
    <row r="1038" spans="1:3" x14ac:dyDescent="0.25">
      <c r="A1038" s="2">
        <v>44690</v>
      </c>
      <c r="B1038">
        <v>86.62</v>
      </c>
      <c r="C1038">
        <v>93.787000000000006</v>
      </c>
    </row>
    <row r="1039" spans="1:3" x14ac:dyDescent="0.25">
      <c r="A1039" s="2">
        <v>44691</v>
      </c>
      <c r="B1039">
        <v>86.93</v>
      </c>
      <c r="C1039">
        <v>98.801000000000002</v>
      </c>
    </row>
    <row r="1040" spans="1:3" x14ac:dyDescent="0.25">
      <c r="A1040" s="2">
        <v>44692</v>
      </c>
      <c r="B1040">
        <v>88.45</v>
      </c>
      <c r="C1040">
        <v>94.012</v>
      </c>
    </row>
    <row r="1041" spans="1:3" x14ac:dyDescent="0.25">
      <c r="A1041" s="2">
        <v>44693</v>
      </c>
      <c r="B1041">
        <v>87.87</v>
      </c>
      <c r="C1041">
        <v>106.70099999999999</v>
      </c>
    </row>
    <row r="1042" spans="1:3" x14ac:dyDescent="0.25">
      <c r="A1042" s="2">
        <v>44694</v>
      </c>
      <c r="B1042">
        <v>88.09</v>
      </c>
      <c r="C1042">
        <v>96.881</v>
      </c>
    </row>
    <row r="1043" spans="1:3" x14ac:dyDescent="0.25">
      <c r="A1043" s="2">
        <v>44695</v>
      </c>
      <c r="B1043" t="e">
        <v>#N/A</v>
      </c>
      <c r="C1043" t="e">
        <v>#N/A</v>
      </c>
    </row>
    <row r="1044" spans="1:3" x14ac:dyDescent="0.25">
      <c r="A1044" s="2">
        <v>44696</v>
      </c>
      <c r="B1044" t="e">
        <v>#N/A</v>
      </c>
      <c r="C1044" t="e">
        <v>#N/A</v>
      </c>
    </row>
    <row r="1045" spans="1:3" x14ac:dyDescent="0.25">
      <c r="A1045" s="2">
        <v>44697</v>
      </c>
      <c r="B1045">
        <v>89.18</v>
      </c>
      <c r="C1045">
        <v>92.86</v>
      </c>
    </row>
    <row r="1046" spans="1:3" x14ac:dyDescent="0.25">
      <c r="A1046" s="2">
        <v>44698</v>
      </c>
      <c r="B1046">
        <v>91.329989999999995</v>
      </c>
      <c r="C1046">
        <v>94.174999999999997</v>
      </c>
    </row>
    <row r="1047" spans="1:3" x14ac:dyDescent="0.25">
      <c r="A1047" s="2">
        <v>44699</v>
      </c>
      <c r="B1047">
        <v>84.27</v>
      </c>
      <c r="C1047">
        <v>94.537999999999997</v>
      </c>
    </row>
    <row r="1048" spans="1:3" x14ac:dyDescent="0.25">
      <c r="A1048" s="2">
        <v>44700</v>
      </c>
      <c r="B1048">
        <v>82.82</v>
      </c>
      <c r="C1048">
        <v>91.024000000000001</v>
      </c>
    </row>
    <row r="1049" spans="1:3" x14ac:dyDescent="0.25">
      <c r="A1049" s="2">
        <v>44701</v>
      </c>
      <c r="B1049">
        <v>80.05</v>
      </c>
      <c r="C1049">
        <v>87.902000000000001</v>
      </c>
    </row>
    <row r="1050" spans="1:3" x14ac:dyDescent="0.25">
      <c r="A1050" s="2">
        <v>44702</v>
      </c>
      <c r="B1050" t="e">
        <v>#N/A</v>
      </c>
      <c r="C1050" t="e">
        <v>#N/A</v>
      </c>
    </row>
    <row r="1051" spans="1:3" x14ac:dyDescent="0.25">
      <c r="A1051" s="2">
        <v>44703</v>
      </c>
      <c r="B1051" t="e">
        <v>#N/A</v>
      </c>
      <c r="C1051" t="e">
        <v>#N/A</v>
      </c>
    </row>
    <row r="1052" spans="1:3" x14ac:dyDescent="0.25">
      <c r="A1052" s="2">
        <v>44704</v>
      </c>
      <c r="B1052">
        <v>77.81</v>
      </c>
      <c r="C1052">
        <v>83.287999999999997</v>
      </c>
    </row>
    <row r="1053" spans="1:3" x14ac:dyDescent="0.25">
      <c r="A1053" s="2">
        <v>44705</v>
      </c>
      <c r="B1053">
        <v>80.98</v>
      </c>
      <c r="C1053">
        <v>84.507000000000005</v>
      </c>
    </row>
    <row r="1054" spans="1:3" x14ac:dyDescent="0.25">
      <c r="A1054" s="2">
        <v>44706</v>
      </c>
      <c r="B1054">
        <v>81.040000000000006</v>
      </c>
      <c r="C1054">
        <v>88.078000000000003</v>
      </c>
    </row>
    <row r="1055" spans="1:3" x14ac:dyDescent="0.25">
      <c r="A1055" s="2">
        <v>44707</v>
      </c>
      <c r="B1055">
        <v>84.4</v>
      </c>
      <c r="C1055">
        <v>85.971000000000004</v>
      </c>
    </row>
    <row r="1056" spans="1:3" x14ac:dyDescent="0.25">
      <c r="A1056" s="2">
        <v>44708</v>
      </c>
      <c r="B1056">
        <v>83.84</v>
      </c>
      <c r="C1056">
        <v>86.875010000000003</v>
      </c>
    </row>
    <row r="1057" spans="1:3" x14ac:dyDescent="0.25">
      <c r="A1057" s="2">
        <v>44709</v>
      </c>
      <c r="B1057" t="e">
        <v>#N/A</v>
      </c>
      <c r="C1057" t="e">
        <v>#N/A</v>
      </c>
    </row>
    <row r="1058" spans="1:3" x14ac:dyDescent="0.25">
      <c r="A1058" s="2">
        <v>44710</v>
      </c>
      <c r="B1058" t="e">
        <v>#N/A</v>
      </c>
      <c r="C1058" t="e">
        <v>#N/A</v>
      </c>
    </row>
    <row r="1059" spans="1:3" x14ac:dyDescent="0.25">
      <c r="A1059" s="2">
        <v>44711</v>
      </c>
      <c r="B1059">
        <v>83.61</v>
      </c>
      <c r="C1059">
        <v>87.987009999999998</v>
      </c>
    </row>
    <row r="1060" spans="1:3" x14ac:dyDescent="0.25">
      <c r="A1060" s="2">
        <v>44712</v>
      </c>
      <c r="B1060">
        <v>83.66</v>
      </c>
      <c r="C1060">
        <v>94.004009999999994</v>
      </c>
    </row>
    <row r="1061" spans="1:3" x14ac:dyDescent="0.25">
      <c r="A1061" s="2">
        <v>44713</v>
      </c>
      <c r="B1061">
        <v>85.72</v>
      </c>
      <c r="C1061">
        <v>85.551000000000002</v>
      </c>
    </row>
    <row r="1062" spans="1:3" x14ac:dyDescent="0.25">
      <c r="A1062" s="2">
        <v>44714</v>
      </c>
      <c r="B1062">
        <v>85.98</v>
      </c>
      <c r="C1062">
        <v>83.945009999999996</v>
      </c>
    </row>
    <row r="1063" spans="1:3" x14ac:dyDescent="0.25">
      <c r="A1063" s="2">
        <v>44715</v>
      </c>
      <c r="B1063">
        <v>86.5</v>
      </c>
      <c r="C1063">
        <v>83.101010000000002</v>
      </c>
    </row>
    <row r="1064" spans="1:3" x14ac:dyDescent="0.25">
      <c r="A1064" s="2">
        <v>44716</v>
      </c>
      <c r="B1064" t="e">
        <v>#N/A</v>
      </c>
      <c r="C1064" t="e">
        <v>#N/A</v>
      </c>
    </row>
    <row r="1065" spans="1:3" x14ac:dyDescent="0.25">
      <c r="A1065" s="2">
        <v>44717</v>
      </c>
      <c r="B1065" t="e">
        <v>#N/A</v>
      </c>
      <c r="C1065" t="e">
        <v>#N/A</v>
      </c>
    </row>
    <row r="1066" spans="1:3" x14ac:dyDescent="0.25">
      <c r="A1066" s="2">
        <v>44718</v>
      </c>
      <c r="B1066">
        <v>81.08</v>
      </c>
      <c r="C1066">
        <v>82.558009999999996</v>
      </c>
    </row>
    <row r="1067" spans="1:3" x14ac:dyDescent="0.25">
      <c r="A1067" s="2">
        <v>44719</v>
      </c>
      <c r="B1067">
        <v>80.98</v>
      </c>
      <c r="C1067">
        <v>79.608000000000004</v>
      </c>
    </row>
    <row r="1068" spans="1:3" x14ac:dyDescent="0.25">
      <c r="A1068" s="2">
        <v>44720</v>
      </c>
      <c r="B1068">
        <v>79.489999999999995</v>
      </c>
      <c r="C1068">
        <v>79.40701</v>
      </c>
    </row>
    <row r="1069" spans="1:3" x14ac:dyDescent="0.25">
      <c r="A1069" s="2">
        <v>44721</v>
      </c>
      <c r="B1069">
        <v>80.680000000000007</v>
      </c>
      <c r="C1069">
        <v>84.88</v>
      </c>
    </row>
    <row r="1070" spans="1:3" x14ac:dyDescent="0.25">
      <c r="A1070" s="2">
        <v>44722</v>
      </c>
      <c r="B1070">
        <v>81.53</v>
      </c>
      <c r="C1070">
        <v>82.463999999999999</v>
      </c>
    </row>
    <row r="1071" spans="1:3" x14ac:dyDescent="0.25">
      <c r="A1071" s="2">
        <v>44723</v>
      </c>
      <c r="B1071" t="e">
        <v>#N/A</v>
      </c>
      <c r="C1071" t="e">
        <v>#N/A</v>
      </c>
    </row>
    <row r="1072" spans="1:3" x14ac:dyDescent="0.25">
      <c r="A1072" s="2">
        <v>44724</v>
      </c>
      <c r="B1072" t="e">
        <v>#N/A</v>
      </c>
      <c r="C1072" t="e">
        <v>#N/A</v>
      </c>
    </row>
    <row r="1073" spans="1:3" x14ac:dyDescent="0.25">
      <c r="A1073" s="2">
        <v>44725</v>
      </c>
      <c r="B1073">
        <v>81.2</v>
      </c>
      <c r="C1073">
        <v>83.402000000000001</v>
      </c>
    </row>
    <row r="1074" spans="1:3" x14ac:dyDescent="0.25">
      <c r="A1074" s="2">
        <v>44726</v>
      </c>
      <c r="B1074">
        <v>83.78</v>
      </c>
      <c r="C1074">
        <v>97.04</v>
      </c>
    </row>
    <row r="1075" spans="1:3" x14ac:dyDescent="0.25">
      <c r="A1075" s="2">
        <v>44727</v>
      </c>
      <c r="B1075">
        <v>85.83</v>
      </c>
      <c r="C1075">
        <v>120.33199999999999</v>
      </c>
    </row>
    <row r="1076" spans="1:3" x14ac:dyDescent="0.25">
      <c r="A1076" s="2">
        <v>44728</v>
      </c>
      <c r="B1076">
        <v>82.61</v>
      </c>
      <c r="C1076">
        <v>124.364</v>
      </c>
    </row>
    <row r="1077" spans="1:3" x14ac:dyDescent="0.25">
      <c r="A1077" s="2">
        <v>44729</v>
      </c>
      <c r="B1077">
        <v>81.99</v>
      </c>
      <c r="C1077">
        <v>117.738</v>
      </c>
    </row>
    <row r="1078" spans="1:3" x14ac:dyDescent="0.25">
      <c r="A1078" s="2">
        <v>44730</v>
      </c>
      <c r="B1078" t="e">
        <v>#N/A</v>
      </c>
      <c r="C1078" t="e">
        <v>#N/A</v>
      </c>
    </row>
    <row r="1079" spans="1:3" x14ac:dyDescent="0.25">
      <c r="A1079" s="2">
        <v>44731</v>
      </c>
      <c r="B1079" t="e">
        <v>#N/A</v>
      </c>
      <c r="C1079" t="e">
        <v>#N/A</v>
      </c>
    </row>
    <row r="1080" spans="1:3" x14ac:dyDescent="0.25">
      <c r="A1080" s="2">
        <v>44732</v>
      </c>
      <c r="B1080">
        <v>83.59</v>
      </c>
      <c r="C1080">
        <v>120.627</v>
      </c>
    </row>
    <row r="1081" spans="1:3" x14ac:dyDescent="0.25">
      <c r="A1081" s="2">
        <v>44733</v>
      </c>
      <c r="B1081">
        <v>84.27</v>
      </c>
      <c r="C1081">
        <v>125.56</v>
      </c>
    </row>
    <row r="1082" spans="1:3" x14ac:dyDescent="0.25">
      <c r="A1082" s="2">
        <v>44734</v>
      </c>
      <c r="B1082">
        <v>81.42</v>
      </c>
      <c r="C1082">
        <v>127.17100000000001</v>
      </c>
    </row>
    <row r="1083" spans="1:3" x14ac:dyDescent="0.25">
      <c r="A1083" s="2">
        <v>44735</v>
      </c>
      <c r="B1083">
        <v>83.67</v>
      </c>
      <c r="C1083">
        <v>133.34700000000001</v>
      </c>
    </row>
    <row r="1084" spans="1:3" x14ac:dyDescent="0.25">
      <c r="A1084" s="2">
        <v>44736</v>
      </c>
      <c r="B1084">
        <v>82.98</v>
      </c>
      <c r="C1084">
        <v>128.505</v>
      </c>
    </row>
    <row r="1085" spans="1:3" x14ac:dyDescent="0.25">
      <c r="A1085" s="2">
        <v>44737</v>
      </c>
      <c r="B1085" t="e">
        <v>#N/A</v>
      </c>
      <c r="C1085" t="e">
        <v>#N/A</v>
      </c>
    </row>
    <row r="1086" spans="1:3" x14ac:dyDescent="0.25">
      <c r="A1086" s="2">
        <v>44738</v>
      </c>
      <c r="B1086" t="e">
        <v>#N/A</v>
      </c>
      <c r="C1086" t="e">
        <v>#N/A</v>
      </c>
    </row>
    <row r="1087" spans="1:3" x14ac:dyDescent="0.25">
      <c r="A1087" s="2">
        <v>44739</v>
      </c>
      <c r="B1087">
        <v>84.59</v>
      </c>
      <c r="C1087">
        <v>129.459</v>
      </c>
    </row>
    <row r="1088" spans="1:3" x14ac:dyDescent="0.25">
      <c r="A1088" s="2">
        <v>44740</v>
      </c>
      <c r="B1088">
        <v>87.12</v>
      </c>
      <c r="C1088">
        <v>129.17599999999999</v>
      </c>
    </row>
    <row r="1089" spans="1:3" x14ac:dyDescent="0.25">
      <c r="A1089" s="2">
        <v>44741</v>
      </c>
      <c r="B1089">
        <v>88.07</v>
      </c>
      <c r="C1089">
        <v>139.58799999999999</v>
      </c>
    </row>
    <row r="1090" spans="1:3" x14ac:dyDescent="0.25">
      <c r="A1090" s="2">
        <v>44742</v>
      </c>
      <c r="B1090">
        <v>89.88</v>
      </c>
      <c r="C1090">
        <v>144.51400000000001</v>
      </c>
    </row>
    <row r="1091" spans="1:3" x14ac:dyDescent="0.25">
      <c r="A1091" s="2">
        <v>44743</v>
      </c>
      <c r="B1091">
        <v>85.3</v>
      </c>
      <c r="C1091">
        <v>147.78399999999999</v>
      </c>
    </row>
    <row r="1092" spans="1:3" x14ac:dyDescent="0.25">
      <c r="A1092" s="2">
        <v>44744</v>
      </c>
      <c r="B1092" t="e">
        <v>#N/A</v>
      </c>
      <c r="C1092" t="e">
        <v>#N/A</v>
      </c>
    </row>
    <row r="1093" spans="1:3" x14ac:dyDescent="0.25">
      <c r="A1093" s="2">
        <v>44745</v>
      </c>
      <c r="B1093" t="e">
        <v>#N/A</v>
      </c>
      <c r="C1093" t="e">
        <v>#N/A</v>
      </c>
    </row>
    <row r="1094" spans="1:3" x14ac:dyDescent="0.25">
      <c r="A1094" s="2">
        <v>44746</v>
      </c>
      <c r="B1094">
        <v>84.29</v>
      </c>
      <c r="C1094">
        <v>162.94</v>
      </c>
    </row>
    <row r="1095" spans="1:3" x14ac:dyDescent="0.25">
      <c r="A1095" s="2">
        <v>44747</v>
      </c>
      <c r="B1095">
        <v>82.99</v>
      </c>
      <c r="C1095">
        <v>165.07300000000001</v>
      </c>
    </row>
    <row r="1096" spans="1:3" x14ac:dyDescent="0.25">
      <c r="A1096" s="2">
        <v>44748</v>
      </c>
      <c r="B1096">
        <v>82.939989999999995</v>
      </c>
      <c r="C1096">
        <v>170.999</v>
      </c>
    </row>
    <row r="1097" spans="1:3" x14ac:dyDescent="0.25">
      <c r="A1097" s="2">
        <v>44749</v>
      </c>
      <c r="B1097">
        <v>84.64</v>
      </c>
      <c r="C1097">
        <v>183.18299999999999</v>
      </c>
    </row>
    <row r="1098" spans="1:3" x14ac:dyDescent="0.25">
      <c r="A1098" s="2">
        <v>44750</v>
      </c>
      <c r="B1098">
        <v>82.509990000000002</v>
      </c>
      <c r="C1098">
        <v>175.21199999999999</v>
      </c>
    </row>
    <row r="1099" spans="1:3" x14ac:dyDescent="0.25">
      <c r="A1099" s="2">
        <v>44751</v>
      </c>
      <c r="B1099" t="e">
        <v>#N/A</v>
      </c>
      <c r="C1099" t="e">
        <v>#N/A</v>
      </c>
    </row>
    <row r="1100" spans="1:3" x14ac:dyDescent="0.25">
      <c r="A1100" s="2">
        <v>44752</v>
      </c>
      <c r="B1100" t="e">
        <v>#N/A</v>
      </c>
      <c r="C1100" t="e">
        <v>#N/A</v>
      </c>
    </row>
    <row r="1101" spans="1:3" x14ac:dyDescent="0.25">
      <c r="A1101" s="2">
        <v>44753</v>
      </c>
      <c r="B1101">
        <v>84.07</v>
      </c>
      <c r="C1101">
        <v>164.52</v>
      </c>
    </row>
    <row r="1102" spans="1:3" x14ac:dyDescent="0.25">
      <c r="A1102" s="2">
        <v>44754</v>
      </c>
      <c r="B1102">
        <v>85.37</v>
      </c>
      <c r="C1102">
        <v>172.60900000000001</v>
      </c>
    </row>
    <row r="1103" spans="1:3" x14ac:dyDescent="0.25">
      <c r="A1103" s="2">
        <v>44755</v>
      </c>
      <c r="B1103">
        <v>83.59</v>
      </c>
      <c r="C1103">
        <v>180.505</v>
      </c>
    </row>
    <row r="1104" spans="1:3" x14ac:dyDescent="0.25">
      <c r="A1104" s="2">
        <v>44756</v>
      </c>
      <c r="B1104">
        <v>83.7</v>
      </c>
      <c r="C1104">
        <v>175.03299999999999</v>
      </c>
    </row>
    <row r="1105" spans="1:3" x14ac:dyDescent="0.25">
      <c r="A1105" s="2">
        <v>44757</v>
      </c>
      <c r="B1105">
        <v>85.09</v>
      </c>
      <c r="C1105">
        <v>159.56700000000001</v>
      </c>
    </row>
    <row r="1106" spans="1:3" x14ac:dyDescent="0.25">
      <c r="A1106" s="2">
        <v>44758</v>
      </c>
      <c r="B1106" t="e">
        <v>#N/A</v>
      </c>
      <c r="C1106" t="e">
        <v>#N/A</v>
      </c>
    </row>
    <row r="1107" spans="1:3" x14ac:dyDescent="0.25">
      <c r="A1107" s="2">
        <v>44759</v>
      </c>
      <c r="B1107" t="e">
        <v>#N/A</v>
      </c>
      <c r="C1107" t="e">
        <v>#N/A</v>
      </c>
    </row>
    <row r="1108" spans="1:3" x14ac:dyDescent="0.25">
      <c r="A1108" s="2">
        <v>44760</v>
      </c>
      <c r="B1108">
        <v>84.66</v>
      </c>
      <c r="C1108">
        <v>157.25800000000001</v>
      </c>
    </row>
    <row r="1109" spans="1:3" x14ac:dyDescent="0.25">
      <c r="A1109" s="2">
        <v>44761</v>
      </c>
      <c r="B1109">
        <v>83.37</v>
      </c>
      <c r="C1109">
        <v>154.45699999999999</v>
      </c>
    </row>
    <row r="1110" spans="1:3" x14ac:dyDescent="0.25">
      <c r="A1110" s="2">
        <v>44762</v>
      </c>
      <c r="B1110">
        <v>78.58</v>
      </c>
      <c r="C1110">
        <v>155.03800000000001</v>
      </c>
    </row>
    <row r="1111" spans="1:3" x14ac:dyDescent="0.25">
      <c r="A1111" s="2">
        <v>44763</v>
      </c>
      <c r="B1111">
        <v>77.849999999999994</v>
      </c>
      <c r="C1111">
        <v>155.6</v>
      </c>
    </row>
    <row r="1112" spans="1:3" x14ac:dyDescent="0.25">
      <c r="A1112" s="2">
        <v>44764</v>
      </c>
      <c r="B1112">
        <v>76.03</v>
      </c>
      <c r="C1112">
        <v>159.864</v>
      </c>
    </row>
    <row r="1113" spans="1:3" x14ac:dyDescent="0.25">
      <c r="A1113" s="2">
        <v>44765</v>
      </c>
      <c r="B1113" t="e">
        <v>#N/A</v>
      </c>
      <c r="C1113" t="e">
        <v>#N/A</v>
      </c>
    </row>
    <row r="1114" spans="1:3" x14ac:dyDescent="0.25">
      <c r="A1114" s="2">
        <v>44766</v>
      </c>
      <c r="B1114" t="e">
        <v>#N/A</v>
      </c>
      <c r="C1114" t="e">
        <v>#N/A</v>
      </c>
    </row>
    <row r="1115" spans="1:3" x14ac:dyDescent="0.25">
      <c r="A1115" s="2">
        <v>44767</v>
      </c>
      <c r="B1115">
        <v>76.08</v>
      </c>
      <c r="C1115">
        <v>176.61600000000001</v>
      </c>
    </row>
    <row r="1116" spans="1:3" x14ac:dyDescent="0.25">
      <c r="A1116" s="2">
        <v>44768</v>
      </c>
      <c r="B1116">
        <v>76.39</v>
      </c>
      <c r="C1116">
        <v>199.91800000000001</v>
      </c>
    </row>
    <row r="1117" spans="1:3" x14ac:dyDescent="0.25">
      <c r="A1117" s="2">
        <v>44769</v>
      </c>
      <c r="B1117">
        <v>75.849999999999994</v>
      </c>
      <c r="C1117">
        <v>205.22499999999999</v>
      </c>
    </row>
    <row r="1118" spans="1:3" x14ac:dyDescent="0.25">
      <c r="A1118" s="2">
        <v>44770</v>
      </c>
      <c r="B1118">
        <v>78.680000000000007</v>
      </c>
      <c r="C1118">
        <v>198.93</v>
      </c>
    </row>
    <row r="1119" spans="1:3" x14ac:dyDescent="0.25">
      <c r="A1119" s="2">
        <v>44771</v>
      </c>
      <c r="B1119">
        <v>78.27</v>
      </c>
      <c r="C1119">
        <v>190.91499999999999</v>
      </c>
    </row>
    <row r="1120" spans="1:3" x14ac:dyDescent="0.25">
      <c r="A1120" s="2">
        <v>44772</v>
      </c>
      <c r="B1120" t="e">
        <v>#N/A</v>
      </c>
      <c r="C1120" t="e">
        <v>#N/A</v>
      </c>
    </row>
    <row r="1121" spans="1:3" x14ac:dyDescent="0.25">
      <c r="A1121" s="2">
        <v>44773</v>
      </c>
      <c r="B1121" t="e">
        <v>#N/A</v>
      </c>
      <c r="C1121" t="e">
        <v>#N/A</v>
      </c>
    </row>
    <row r="1122" spans="1:3" x14ac:dyDescent="0.25">
      <c r="A1122" s="2">
        <v>44774</v>
      </c>
      <c r="B1122">
        <v>80.28</v>
      </c>
      <c r="C1122">
        <v>200.79400000000001</v>
      </c>
    </row>
    <row r="1123" spans="1:3" x14ac:dyDescent="0.25">
      <c r="A1123" s="2">
        <v>44775</v>
      </c>
      <c r="B1123">
        <v>81.66</v>
      </c>
      <c r="C1123">
        <v>205.17400000000001</v>
      </c>
    </row>
    <row r="1124" spans="1:3" x14ac:dyDescent="0.25">
      <c r="A1124" s="2">
        <v>44776</v>
      </c>
      <c r="B1124">
        <v>83.71</v>
      </c>
      <c r="C1124">
        <v>199.19499999999999</v>
      </c>
    </row>
    <row r="1125" spans="1:3" x14ac:dyDescent="0.25">
      <c r="A1125" s="2">
        <v>44777</v>
      </c>
      <c r="B1125">
        <v>83.9</v>
      </c>
      <c r="C1125">
        <v>199.24799999999999</v>
      </c>
    </row>
    <row r="1126" spans="1:3" x14ac:dyDescent="0.25">
      <c r="A1126" s="2">
        <v>44778</v>
      </c>
      <c r="B1126">
        <v>84.48</v>
      </c>
      <c r="C1126">
        <v>196.32</v>
      </c>
    </row>
    <row r="1127" spans="1:3" x14ac:dyDescent="0.25">
      <c r="A1127" s="2">
        <v>44779</v>
      </c>
      <c r="B1127" t="e">
        <v>#N/A</v>
      </c>
      <c r="C1127" t="e">
        <v>#N/A</v>
      </c>
    </row>
    <row r="1128" spans="1:3" x14ac:dyDescent="0.25">
      <c r="A1128" s="2">
        <v>44780</v>
      </c>
      <c r="B1128" t="e">
        <v>#N/A</v>
      </c>
      <c r="C1128" t="e">
        <v>#N/A</v>
      </c>
    </row>
    <row r="1129" spans="1:3" x14ac:dyDescent="0.25">
      <c r="A1129" s="2">
        <v>44781</v>
      </c>
      <c r="B1129">
        <v>83.53</v>
      </c>
      <c r="C1129">
        <v>193.05500000000001</v>
      </c>
    </row>
    <row r="1130" spans="1:3" x14ac:dyDescent="0.25">
      <c r="A1130" s="2">
        <v>44782</v>
      </c>
      <c r="B1130">
        <v>85.65</v>
      </c>
      <c r="C1130">
        <v>192.184</v>
      </c>
    </row>
    <row r="1131" spans="1:3" x14ac:dyDescent="0.25">
      <c r="A1131" s="2">
        <v>44783</v>
      </c>
      <c r="B1131">
        <v>85.63</v>
      </c>
      <c r="C1131">
        <v>205.36699999999999</v>
      </c>
    </row>
    <row r="1132" spans="1:3" x14ac:dyDescent="0.25">
      <c r="A1132" s="2">
        <v>44784</v>
      </c>
      <c r="B1132">
        <v>87.27</v>
      </c>
      <c r="C1132">
        <v>208.11</v>
      </c>
    </row>
    <row r="1133" spans="1:3" x14ac:dyDescent="0.25">
      <c r="A1133" s="2">
        <v>44785</v>
      </c>
      <c r="B1133">
        <v>88.58</v>
      </c>
      <c r="C1133">
        <v>206.108</v>
      </c>
    </row>
    <row r="1134" spans="1:3" x14ac:dyDescent="0.25">
      <c r="A1134" s="2">
        <v>44786</v>
      </c>
      <c r="B1134" t="e">
        <v>#N/A</v>
      </c>
      <c r="C1134" t="e">
        <v>#N/A</v>
      </c>
    </row>
    <row r="1135" spans="1:3" x14ac:dyDescent="0.25">
      <c r="A1135" s="2">
        <v>44787</v>
      </c>
      <c r="B1135" t="e">
        <v>#N/A</v>
      </c>
      <c r="C1135" t="e">
        <v>#N/A</v>
      </c>
    </row>
    <row r="1136" spans="1:3" x14ac:dyDescent="0.25">
      <c r="A1136" s="2">
        <v>44788</v>
      </c>
      <c r="B1136">
        <v>90.48</v>
      </c>
      <c r="C1136">
        <v>220.11</v>
      </c>
    </row>
    <row r="1137" spans="1:3" x14ac:dyDescent="0.25">
      <c r="A1137" s="2">
        <v>44789</v>
      </c>
      <c r="B1137">
        <v>91.77</v>
      </c>
      <c r="C1137">
        <v>225.91399999999999</v>
      </c>
    </row>
    <row r="1138" spans="1:3" x14ac:dyDescent="0.25">
      <c r="A1138" s="2">
        <v>44790</v>
      </c>
      <c r="B1138">
        <v>95.5</v>
      </c>
      <c r="C1138">
        <v>225.83500000000001</v>
      </c>
    </row>
    <row r="1139" spans="1:3" x14ac:dyDescent="0.25">
      <c r="A1139" s="2">
        <v>44791</v>
      </c>
      <c r="B1139">
        <v>95.72</v>
      </c>
      <c r="C1139">
        <v>241.00399999999999</v>
      </c>
    </row>
    <row r="1140" spans="1:3" x14ac:dyDescent="0.25">
      <c r="A1140" s="2">
        <v>44792</v>
      </c>
      <c r="B1140">
        <v>97.67</v>
      </c>
      <c r="C1140">
        <v>244.55</v>
      </c>
    </row>
    <row r="1141" spans="1:3" x14ac:dyDescent="0.25">
      <c r="A1141" s="2">
        <v>44793</v>
      </c>
      <c r="B1141" t="e">
        <v>#N/A</v>
      </c>
      <c r="C1141" t="e">
        <v>#N/A</v>
      </c>
    </row>
    <row r="1142" spans="1:3" x14ac:dyDescent="0.25">
      <c r="A1142" s="2">
        <v>44794</v>
      </c>
      <c r="B1142" t="e">
        <v>#N/A</v>
      </c>
      <c r="C1142" t="e">
        <v>#N/A</v>
      </c>
    </row>
    <row r="1143" spans="1:3" x14ac:dyDescent="0.25">
      <c r="A1143" s="2">
        <v>44795</v>
      </c>
      <c r="B1143">
        <v>91.829989999999995</v>
      </c>
      <c r="C1143">
        <v>276.74799999999999</v>
      </c>
    </row>
    <row r="1144" spans="1:3" x14ac:dyDescent="0.25">
      <c r="A1144" s="2">
        <v>44796</v>
      </c>
      <c r="B1144">
        <v>88.939989999999995</v>
      </c>
      <c r="C1144">
        <v>269.04899999999998</v>
      </c>
    </row>
    <row r="1145" spans="1:3" x14ac:dyDescent="0.25">
      <c r="A1145" s="2">
        <v>44797</v>
      </c>
      <c r="B1145">
        <v>88.86</v>
      </c>
      <c r="C1145">
        <v>292.14999999999998</v>
      </c>
    </row>
    <row r="1146" spans="1:3" x14ac:dyDescent="0.25">
      <c r="A1146" s="2">
        <v>44798</v>
      </c>
      <c r="B1146">
        <v>88.95</v>
      </c>
      <c r="C1146">
        <v>321.41399999999999</v>
      </c>
    </row>
    <row r="1147" spans="1:3" x14ac:dyDescent="0.25">
      <c r="A1147" s="2">
        <v>44799</v>
      </c>
      <c r="B1147">
        <v>89.939989999999995</v>
      </c>
      <c r="C1147">
        <v>339.19600000000003</v>
      </c>
    </row>
    <row r="1148" spans="1:3" x14ac:dyDescent="0.25">
      <c r="A1148" s="2">
        <v>44800</v>
      </c>
      <c r="B1148" t="e">
        <v>#N/A</v>
      </c>
      <c r="C1148" t="e">
        <v>#N/A</v>
      </c>
    </row>
    <row r="1149" spans="1:3" x14ac:dyDescent="0.25">
      <c r="A1149" s="2">
        <v>44801</v>
      </c>
      <c r="B1149" t="e">
        <v>#N/A</v>
      </c>
      <c r="C1149" t="e">
        <v>#N/A</v>
      </c>
    </row>
    <row r="1150" spans="1:3" x14ac:dyDescent="0.25">
      <c r="A1150" s="2">
        <v>44802</v>
      </c>
      <c r="B1150">
        <v>86.24</v>
      </c>
      <c r="C1150">
        <v>272.60300000000001</v>
      </c>
    </row>
    <row r="1151" spans="1:3" x14ac:dyDescent="0.25">
      <c r="A1151" s="2">
        <v>44803</v>
      </c>
      <c r="B1151">
        <v>80.34</v>
      </c>
      <c r="C1151">
        <v>252.93700000000001</v>
      </c>
    </row>
    <row r="1152" spans="1:3" x14ac:dyDescent="0.25">
      <c r="A1152" s="2">
        <v>44804</v>
      </c>
      <c r="B1152">
        <v>79.61</v>
      </c>
      <c r="C1152">
        <v>239.90700000000001</v>
      </c>
    </row>
    <row r="1153" spans="1:3" x14ac:dyDescent="0.25">
      <c r="A1153" s="2">
        <v>44805</v>
      </c>
      <c r="B1153">
        <v>80.33</v>
      </c>
      <c r="C1153">
        <v>243.00399999999999</v>
      </c>
    </row>
    <row r="1154" spans="1:3" x14ac:dyDescent="0.25">
      <c r="A1154" s="2">
        <v>44806</v>
      </c>
      <c r="B1154">
        <v>77.45</v>
      </c>
      <c r="C1154">
        <v>214.66499999999999</v>
      </c>
    </row>
    <row r="1155" spans="1:3" x14ac:dyDescent="0.25">
      <c r="A1155" s="2">
        <v>44807</v>
      </c>
      <c r="B1155" t="e">
        <v>#N/A</v>
      </c>
      <c r="C1155" t="e">
        <v>#N/A</v>
      </c>
    </row>
    <row r="1156" spans="1:3" x14ac:dyDescent="0.25">
      <c r="A1156" s="2">
        <v>44808</v>
      </c>
      <c r="B1156" t="e">
        <v>#N/A</v>
      </c>
      <c r="C1156" t="e">
        <v>#N/A</v>
      </c>
    </row>
    <row r="1157" spans="1:3" x14ac:dyDescent="0.25">
      <c r="A1157" s="2">
        <v>44809</v>
      </c>
      <c r="B1157">
        <v>74.05</v>
      </c>
      <c r="C1157">
        <v>245.92599999999999</v>
      </c>
    </row>
    <row r="1158" spans="1:3" x14ac:dyDescent="0.25">
      <c r="A1158" s="2">
        <v>44810</v>
      </c>
      <c r="B1158">
        <v>69.569999999999993</v>
      </c>
      <c r="C1158">
        <v>239.84200000000001</v>
      </c>
    </row>
    <row r="1159" spans="1:3" x14ac:dyDescent="0.25">
      <c r="A1159" s="2">
        <v>44811</v>
      </c>
      <c r="B1159">
        <v>68.709999999999994</v>
      </c>
      <c r="C1159">
        <v>213.88300000000001</v>
      </c>
    </row>
    <row r="1160" spans="1:3" x14ac:dyDescent="0.25">
      <c r="A1160" s="2">
        <v>44812</v>
      </c>
      <c r="B1160">
        <v>66.930000000000007</v>
      </c>
      <c r="C1160">
        <v>220.541</v>
      </c>
    </row>
    <row r="1161" spans="1:3" x14ac:dyDescent="0.25">
      <c r="A1161" s="2">
        <v>44813</v>
      </c>
      <c r="B1161">
        <v>65.72</v>
      </c>
      <c r="C1161">
        <v>207.09100000000001</v>
      </c>
    </row>
    <row r="1162" spans="1:3" x14ac:dyDescent="0.25">
      <c r="A1162" s="2">
        <v>44814</v>
      </c>
      <c r="B1162" t="e">
        <v>#N/A</v>
      </c>
      <c r="C1162" t="e">
        <v>#N/A</v>
      </c>
    </row>
    <row r="1163" spans="1:3" x14ac:dyDescent="0.25">
      <c r="A1163" s="2">
        <v>44815</v>
      </c>
      <c r="B1163" t="e">
        <v>#N/A</v>
      </c>
      <c r="C1163" t="e">
        <v>#N/A</v>
      </c>
    </row>
    <row r="1164" spans="1:3" x14ac:dyDescent="0.25">
      <c r="A1164" s="2">
        <v>44816</v>
      </c>
      <c r="B1164">
        <v>71.439989999999995</v>
      </c>
      <c r="C1164">
        <v>190.58799999999999</v>
      </c>
    </row>
    <row r="1165" spans="1:3" x14ac:dyDescent="0.25">
      <c r="A1165" s="2">
        <v>44817</v>
      </c>
      <c r="B1165">
        <v>69.36</v>
      </c>
      <c r="C1165">
        <v>198.61199999999999</v>
      </c>
    </row>
    <row r="1166" spans="1:3" x14ac:dyDescent="0.25">
      <c r="A1166" s="2">
        <v>44818</v>
      </c>
      <c r="B1166">
        <v>72.14</v>
      </c>
      <c r="C1166">
        <v>217.88200000000001</v>
      </c>
    </row>
    <row r="1167" spans="1:3" x14ac:dyDescent="0.25">
      <c r="A1167" s="2">
        <v>44819</v>
      </c>
      <c r="B1167">
        <v>71.45</v>
      </c>
      <c r="C1167">
        <v>214.28299999999999</v>
      </c>
    </row>
    <row r="1168" spans="1:3" x14ac:dyDescent="0.25">
      <c r="A1168" s="2">
        <v>44820</v>
      </c>
      <c r="B1168">
        <v>72.87</v>
      </c>
      <c r="C1168">
        <v>187.79300000000001</v>
      </c>
    </row>
    <row r="1169" spans="1:3" x14ac:dyDescent="0.25">
      <c r="A1169" s="2">
        <v>44821</v>
      </c>
      <c r="B1169" t="e">
        <v>#N/A</v>
      </c>
      <c r="C1169" t="e">
        <v>#N/A</v>
      </c>
    </row>
    <row r="1170" spans="1:3" x14ac:dyDescent="0.25">
      <c r="A1170" s="2">
        <v>44822</v>
      </c>
      <c r="B1170" t="e">
        <v>#N/A</v>
      </c>
      <c r="C1170" t="e">
        <v>#N/A</v>
      </c>
    </row>
    <row r="1171" spans="1:3" x14ac:dyDescent="0.25">
      <c r="A1171" s="2">
        <v>44823</v>
      </c>
      <c r="B1171">
        <v>70.709999999999994</v>
      </c>
      <c r="C1171">
        <v>182.262</v>
      </c>
    </row>
    <row r="1172" spans="1:3" x14ac:dyDescent="0.25">
      <c r="A1172" s="2">
        <v>44824</v>
      </c>
      <c r="B1172">
        <v>70.739999999999995</v>
      </c>
      <c r="C1172">
        <v>194.25899999999999</v>
      </c>
    </row>
    <row r="1173" spans="1:3" x14ac:dyDescent="0.25">
      <c r="A1173" s="2">
        <v>44825</v>
      </c>
      <c r="B1173">
        <v>69.400000000000006</v>
      </c>
      <c r="C1173">
        <v>189.78100000000001</v>
      </c>
    </row>
    <row r="1174" spans="1:3" x14ac:dyDescent="0.25">
      <c r="A1174" s="2">
        <v>44826</v>
      </c>
      <c r="B1174">
        <v>70.05</v>
      </c>
      <c r="C1174">
        <v>187.46799999999999</v>
      </c>
    </row>
    <row r="1175" spans="1:3" x14ac:dyDescent="0.25">
      <c r="A1175" s="2">
        <v>44827</v>
      </c>
      <c r="B1175">
        <v>65.41</v>
      </c>
      <c r="C1175">
        <v>185.495</v>
      </c>
    </row>
    <row r="1176" spans="1:3" x14ac:dyDescent="0.25">
      <c r="A1176" s="2">
        <v>44828</v>
      </c>
      <c r="B1176" t="e">
        <v>#N/A</v>
      </c>
      <c r="C1176" t="e">
        <v>#N/A</v>
      </c>
    </row>
    <row r="1177" spans="1:3" x14ac:dyDescent="0.25">
      <c r="A1177" s="2">
        <v>44829</v>
      </c>
      <c r="B1177" t="e">
        <v>#N/A</v>
      </c>
      <c r="C1177" t="e">
        <v>#N/A</v>
      </c>
    </row>
    <row r="1178" spans="1:3" x14ac:dyDescent="0.25">
      <c r="A1178" s="2">
        <v>44830</v>
      </c>
      <c r="B1178">
        <v>69.97</v>
      </c>
      <c r="C1178">
        <v>173.834</v>
      </c>
    </row>
    <row r="1179" spans="1:3" x14ac:dyDescent="0.25">
      <c r="A1179" s="2">
        <v>44831</v>
      </c>
      <c r="B1179">
        <v>67.959999999999994</v>
      </c>
      <c r="C1179">
        <v>186.09899999999999</v>
      </c>
    </row>
    <row r="1180" spans="1:3" x14ac:dyDescent="0.25">
      <c r="A1180" s="2">
        <v>44832</v>
      </c>
      <c r="B1180">
        <v>65.150000000000006</v>
      </c>
      <c r="C1180">
        <v>207.18700000000001</v>
      </c>
    </row>
    <row r="1181" spans="1:3" x14ac:dyDescent="0.25">
      <c r="A1181" s="2">
        <v>44833</v>
      </c>
      <c r="B1181">
        <v>65.73</v>
      </c>
      <c r="C1181">
        <v>187.66499999999999</v>
      </c>
    </row>
    <row r="1182" spans="1:3" x14ac:dyDescent="0.25">
      <c r="A1182" s="2">
        <v>44834</v>
      </c>
      <c r="B1182">
        <v>66.73</v>
      </c>
      <c r="C1182">
        <v>188.8</v>
      </c>
    </row>
    <row r="1183" spans="1:3" x14ac:dyDescent="0.25">
      <c r="A1183" s="2">
        <v>44835</v>
      </c>
      <c r="B1183" t="e">
        <v>#N/A</v>
      </c>
      <c r="C1183" t="e">
        <v>#N/A</v>
      </c>
    </row>
    <row r="1184" spans="1:3" x14ac:dyDescent="0.25">
      <c r="A1184" s="2">
        <v>44836</v>
      </c>
      <c r="B1184" t="e">
        <v>#N/A</v>
      </c>
      <c r="C1184" t="e">
        <v>#N/A</v>
      </c>
    </row>
    <row r="1185" spans="1:3" x14ac:dyDescent="0.25">
      <c r="A1185" s="2">
        <v>44837</v>
      </c>
      <c r="B1185">
        <v>65.939989999999995</v>
      </c>
      <c r="C1185">
        <v>169.91200000000001</v>
      </c>
    </row>
    <row r="1186" spans="1:3" x14ac:dyDescent="0.25">
      <c r="A1186" s="2">
        <v>44838</v>
      </c>
      <c r="B1186">
        <v>66.92</v>
      </c>
      <c r="C1186">
        <v>161.94999999999999</v>
      </c>
    </row>
    <row r="1187" spans="1:3" x14ac:dyDescent="0.25">
      <c r="A1187" s="2">
        <v>44839</v>
      </c>
      <c r="B1187">
        <v>67.069999999999993</v>
      </c>
      <c r="C1187">
        <v>173.69300000000001</v>
      </c>
    </row>
    <row r="1188" spans="1:3" x14ac:dyDescent="0.25">
      <c r="A1188" s="2">
        <v>44840</v>
      </c>
      <c r="B1188">
        <v>68.959999999999994</v>
      </c>
      <c r="C1188">
        <v>175.71199999999999</v>
      </c>
    </row>
    <row r="1189" spans="1:3" x14ac:dyDescent="0.25">
      <c r="A1189" s="2">
        <v>44841</v>
      </c>
      <c r="B1189">
        <v>69.849999999999994</v>
      </c>
      <c r="C1189">
        <v>156.20699999999999</v>
      </c>
    </row>
    <row r="1190" spans="1:3" x14ac:dyDescent="0.25">
      <c r="A1190" s="2">
        <v>44842</v>
      </c>
      <c r="B1190" t="e">
        <v>#N/A</v>
      </c>
      <c r="C1190" t="e">
        <v>#N/A</v>
      </c>
    </row>
    <row r="1191" spans="1:3" x14ac:dyDescent="0.25">
      <c r="A1191" s="2">
        <v>44843</v>
      </c>
      <c r="B1191" t="e">
        <v>#N/A</v>
      </c>
      <c r="C1191" t="e">
        <v>#N/A</v>
      </c>
    </row>
    <row r="1192" spans="1:3" x14ac:dyDescent="0.25">
      <c r="A1192" s="2">
        <v>44844</v>
      </c>
      <c r="B1192">
        <v>66.77</v>
      </c>
      <c r="C1192">
        <v>154.11799999999999</v>
      </c>
    </row>
    <row r="1193" spans="1:3" x14ac:dyDescent="0.25">
      <c r="A1193" s="2">
        <v>44845</v>
      </c>
      <c r="B1193">
        <v>66.34</v>
      </c>
      <c r="C1193">
        <v>156.78100000000001</v>
      </c>
    </row>
    <row r="1194" spans="1:3" x14ac:dyDescent="0.25">
      <c r="A1194" s="2">
        <v>44846</v>
      </c>
      <c r="B1194">
        <v>66.709999999999994</v>
      </c>
      <c r="C1194">
        <v>160.19</v>
      </c>
    </row>
    <row r="1195" spans="1:3" x14ac:dyDescent="0.25">
      <c r="A1195" s="2">
        <v>44847</v>
      </c>
      <c r="B1195">
        <v>68.84</v>
      </c>
      <c r="C1195">
        <v>153.809</v>
      </c>
    </row>
    <row r="1196" spans="1:3" x14ac:dyDescent="0.25">
      <c r="A1196" s="2">
        <v>44848</v>
      </c>
      <c r="B1196">
        <v>68.02</v>
      </c>
      <c r="C1196">
        <v>141.99700000000001</v>
      </c>
    </row>
    <row r="1197" spans="1:3" x14ac:dyDescent="0.25">
      <c r="A1197" s="2">
        <v>44849</v>
      </c>
      <c r="B1197" t="e">
        <v>#N/A</v>
      </c>
      <c r="C1197" t="e">
        <v>#N/A</v>
      </c>
    </row>
    <row r="1198" spans="1:3" x14ac:dyDescent="0.25">
      <c r="A1198" s="2">
        <v>44850</v>
      </c>
      <c r="B1198" t="e">
        <v>#N/A</v>
      </c>
      <c r="C1198" t="e">
        <v>#N/A</v>
      </c>
    </row>
    <row r="1199" spans="1:3" x14ac:dyDescent="0.25">
      <c r="A1199" s="2">
        <v>44851</v>
      </c>
      <c r="B1199">
        <v>67.510000000000005</v>
      </c>
      <c r="C1199">
        <v>127.97799999999999</v>
      </c>
    </row>
    <row r="1200" spans="1:3" x14ac:dyDescent="0.25">
      <c r="A1200" s="2">
        <v>44852</v>
      </c>
      <c r="B1200">
        <v>67.77</v>
      </c>
      <c r="C1200">
        <v>113.22199999999999</v>
      </c>
    </row>
    <row r="1201" spans="1:3" x14ac:dyDescent="0.25">
      <c r="A1201" s="2">
        <v>44853</v>
      </c>
      <c r="B1201">
        <v>67.290000000000006</v>
      </c>
      <c r="C1201">
        <v>112.51</v>
      </c>
    </row>
    <row r="1202" spans="1:3" x14ac:dyDescent="0.25">
      <c r="A1202" s="2">
        <v>44854</v>
      </c>
      <c r="B1202">
        <v>66.87</v>
      </c>
      <c r="C1202">
        <v>127.14700000000001</v>
      </c>
    </row>
    <row r="1203" spans="1:3" x14ac:dyDescent="0.25">
      <c r="A1203" s="2">
        <v>44855</v>
      </c>
      <c r="B1203">
        <v>68.72</v>
      </c>
      <c r="C1203">
        <v>113.57599999999999</v>
      </c>
    </row>
    <row r="1204" spans="1:3" x14ac:dyDescent="0.25">
      <c r="A1204" s="2">
        <v>44856</v>
      </c>
      <c r="B1204" t="e">
        <v>#N/A</v>
      </c>
      <c r="C1204" t="e">
        <v>#N/A</v>
      </c>
    </row>
    <row r="1205" spans="1:3" x14ac:dyDescent="0.25">
      <c r="A1205" s="2">
        <v>44857</v>
      </c>
      <c r="B1205" t="e">
        <v>#N/A</v>
      </c>
      <c r="C1205" t="e">
        <v>#N/A</v>
      </c>
    </row>
    <row r="1206" spans="1:3" x14ac:dyDescent="0.25">
      <c r="A1206" s="2">
        <v>44858</v>
      </c>
      <c r="B1206">
        <v>72.319999999999993</v>
      </c>
      <c r="C1206">
        <v>99.170010000000005</v>
      </c>
    </row>
    <row r="1207" spans="1:3" x14ac:dyDescent="0.25">
      <c r="A1207" s="2">
        <v>44859</v>
      </c>
      <c r="B1207">
        <v>77.11</v>
      </c>
      <c r="C1207">
        <v>99.79401</v>
      </c>
    </row>
    <row r="1208" spans="1:3" x14ac:dyDescent="0.25">
      <c r="A1208" s="2">
        <v>44860</v>
      </c>
      <c r="B1208">
        <v>75.790000000000006</v>
      </c>
      <c r="C1208">
        <v>104.32</v>
      </c>
    </row>
    <row r="1209" spans="1:3" x14ac:dyDescent="0.25">
      <c r="A1209" s="2">
        <v>44861</v>
      </c>
      <c r="B1209">
        <v>80.209999999999994</v>
      </c>
      <c r="C1209">
        <v>107.384</v>
      </c>
    </row>
    <row r="1210" spans="1:3" x14ac:dyDescent="0.25">
      <c r="A1210" s="2">
        <v>44862</v>
      </c>
      <c r="B1210">
        <v>81.209999999999994</v>
      </c>
      <c r="C1210">
        <v>112.244</v>
      </c>
    </row>
    <row r="1211" spans="1:3" x14ac:dyDescent="0.25">
      <c r="A1211" s="2">
        <v>44863</v>
      </c>
      <c r="B1211" t="e">
        <v>#N/A</v>
      </c>
      <c r="C1211" t="e">
        <v>#N/A</v>
      </c>
    </row>
    <row r="1212" spans="1:3" x14ac:dyDescent="0.25">
      <c r="A1212" s="2">
        <v>44864</v>
      </c>
      <c r="B1212" t="e">
        <v>#N/A</v>
      </c>
      <c r="C1212" t="e">
        <v>#N/A</v>
      </c>
    </row>
    <row r="1213" spans="1:3" x14ac:dyDescent="0.25">
      <c r="A1213" s="2">
        <v>44865</v>
      </c>
      <c r="B1213">
        <v>79.97</v>
      </c>
      <c r="C1213">
        <v>123.352</v>
      </c>
    </row>
    <row r="1214" spans="1:3" x14ac:dyDescent="0.25">
      <c r="A1214" s="2">
        <v>44866</v>
      </c>
      <c r="B1214">
        <v>76.72</v>
      </c>
      <c r="C1214">
        <v>116.193</v>
      </c>
    </row>
    <row r="1215" spans="1:3" x14ac:dyDescent="0.25">
      <c r="A1215" s="2">
        <v>44867</v>
      </c>
      <c r="B1215">
        <v>76.7</v>
      </c>
      <c r="C1215">
        <v>125.863</v>
      </c>
    </row>
    <row r="1216" spans="1:3" x14ac:dyDescent="0.25">
      <c r="A1216" s="2">
        <v>44868</v>
      </c>
      <c r="B1216">
        <v>76.28</v>
      </c>
      <c r="C1216">
        <v>125.44499999999999</v>
      </c>
    </row>
    <row r="1217" spans="1:3" x14ac:dyDescent="0.25">
      <c r="A1217" s="2">
        <v>44869</v>
      </c>
      <c r="B1217">
        <v>76.36</v>
      </c>
      <c r="C1217">
        <v>114.786</v>
      </c>
    </row>
    <row r="1218" spans="1:3" x14ac:dyDescent="0.25">
      <c r="A1218" s="2">
        <v>44870</v>
      </c>
      <c r="B1218" t="e">
        <v>#N/A</v>
      </c>
      <c r="C1218" t="e">
        <v>#N/A</v>
      </c>
    </row>
    <row r="1219" spans="1:3" x14ac:dyDescent="0.25">
      <c r="A1219" s="2">
        <v>44871</v>
      </c>
      <c r="B1219" t="e">
        <v>#N/A</v>
      </c>
      <c r="C1219" t="e">
        <v>#N/A</v>
      </c>
    </row>
    <row r="1220" spans="1:3" x14ac:dyDescent="0.25">
      <c r="A1220" s="2">
        <v>44872</v>
      </c>
      <c r="B1220">
        <v>77.489999999999995</v>
      </c>
      <c r="C1220">
        <v>109.68300000000001</v>
      </c>
    </row>
    <row r="1221" spans="1:3" x14ac:dyDescent="0.25">
      <c r="A1221" s="2">
        <v>44873</v>
      </c>
      <c r="B1221">
        <v>76.06</v>
      </c>
      <c r="C1221">
        <v>118.14700000000001</v>
      </c>
    </row>
    <row r="1222" spans="1:3" x14ac:dyDescent="0.25">
      <c r="A1222" s="2">
        <v>44874</v>
      </c>
      <c r="B1222">
        <v>72.760000000000005</v>
      </c>
      <c r="C1222">
        <v>113.14400000000001</v>
      </c>
    </row>
    <row r="1223" spans="1:3" x14ac:dyDescent="0.25">
      <c r="A1223" s="2">
        <v>44875</v>
      </c>
      <c r="B1223">
        <v>73.05</v>
      </c>
      <c r="C1223">
        <v>113.452</v>
      </c>
    </row>
    <row r="1224" spans="1:3" x14ac:dyDescent="0.25">
      <c r="A1224" s="2">
        <v>44876</v>
      </c>
      <c r="B1224">
        <v>75.84</v>
      </c>
      <c r="C1224">
        <v>97.852999999999994</v>
      </c>
    </row>
    <row r="1225" spans="1:3" x14ac:dyDescent="0.25">
      <c r="A1225" s="2">
        <v>44877</v>
      </c>
      <c r="B1225" t="e">
        <v>#N/A</v>
      </c>
      <c r="C1225" t="e">
        <v>#N/A</v>
      </c>
    </row>
    <row r="1226" spans="1:3" x14ac:dyDescent="0.25">
      <c r="A1226" s="2">
        <v>44878</v>
      </c>
      <c r="B1226" t="e">
        <v>#N/A</v>
      </c>
      <c r="C1226" t="e">
        <v>#N/A</v>
      </c>
    </row>
    <row r="1227" spans="1:3" x14ac:dyDescent="0.25">
      <c r="A1227" s="2">
        <v>44879</v>
      </c>
      <c r="B1227">
        <v>75.23</v>
      </c>
      <c r="C1227">
        <v>113.70399999999999</v>
      </c>
    </row>
    <row r="1228" spans="1:3" x14ac:dyDescent="0.25">
      <c r="A1228" s="2">
        <v>44880</v>
      </c>
      <c r="B1228">
        <v>76.650000000000006</v>
      </c>
      <c r="C1228">
        <v>124.104</v>
      </c>
    </row>
    <row r="1229" spans="1:3" x14ac:dyDescent="0.25">
      <c r="A1229" s="2">
        <v>44881</v>
      </c>
      <c r="B1229">
        <v>73.41</v>
      </c>
      <c r="C1229">
        <v>113.9</v>
      </c>
    </row>
    <row r="1230" spans="1:3" x14ac:dyDescent="0.25">
      <c r="A1230" s="2">
        <v>44882</v>
      </c>
      <c r="B1230">
        <v>72.400000000000006</v>
      </c>
      <c r="C1230">
        <v>112.556</v>
      </c>
    </row>
    <row r="1231" spans="1:3" x14ac:dyDescent="0.25">
      <c r="A1231" s="2">
        <v>44883</v>
      </c>
      <c r="B1231">
        <v>72.47</v>
      </c>
      <c r="C1231">
        <v>115.509</v>
      </c>
    </row>
    <row r="1232" spans="1:3" x14ac:dyDescent="0.25">
      <c r="A1232" s="2">
        <v>44884</v>
      </c>
      <c r="B1232" t="e">
        <v>#N/A</v>
      </c>
      <c r="C1232" t="e">
        <v>#N/A</v>
      </c>
    </row>
    <row r="1233" spans="1:3" x14ac:dyDescent="0.25">
      <c r="A1233" s="2">
        <v>44885</v>
      </c>
      <c r="B1233" t="e">
        <v>#N/A</v>
      </c>
      <c r="C1233" t="e">
        <v>#N/A</v>
      </c>
    </row>
    <row r="1234" spans="1:3" x14ac:dyDescent="0.25">
      <c r="A1234" s="2">
        <v>44886</v>
      </c>
      <c r="B1234">
        <v>74.61</v>
      </c>
      <c r="C1234">
        <v>116.128</v>
      </c>
    </row>
    <row r="1235" spans="1:3" x14ac:dyDescent="0.25">
      <c r="A1235" s="2">
        <v>44887</v>
      </c>
      <c r="B1235">
        <v>73.89</v>
      </c>
      <c r="C1235">
        <v>119.639</v>
      </c>
    </row>
    <row r="1236" spans="1:3" x14ac:dyDescent="0.25">
      <c r="A1236" s="2">
        <v>44888</v>
      </c>
      <c r="B1236">
        <v>75.87</v>
      </c>
      <c r="C1236">
        <v>129.62</v>
      </c>
    </row>
    <row r="1237" spans="1:3" x14ac:dyDescent="0.25">
      <c r="A1237" s="2">
        <v>44889</v>
      </c>
      <c r="B1237">
        <v>78.27</v>
      </c>
      <c r="C1237">
        <v>123.785</v>
      </c>
    </row>
    <row r="1238" spans="1:3" x14ac:dyDescent="0.25">
      <c r="A1238" s="2">
        <v>44890</v>
      </c>
      <c r="B1238">
        <v>78.86</v>
      </c>
      <c r="C1238">
        <v>124.37</v>
      </c>
    </row>
    <row r="1239" spans="1:3" x14ac:dyDescent="0.25">
      <c r="A1239" s="2">
        <v>44891</v>
      </c>
      <c r="B1239" t="e">
        <v>#N/A</v>
      </c>
      <c r="C1239" t="e">
        <v>#N/A</v>
      </c>
    </row>
    <row r="1240" spans="1:3" x14ac:dyDescent="0.25">
      <c r="A1240" s="2">
        <v>44892</v>
      </c>
      <c r="B1240" t="e">
        <v>#N/A</v>
      </c>
      <c r="C1240" t="e">
        <v>#N/A</v>
      </c>
    </row>
    <row r="1241" spans="1:3" x14ac:dyDescent="0.25">
      <c r="A1241" s="2">
        <v>44893</v>
      </c>
      <c r="B1241">
        <v>78.81</v>
      </c>
      <c r="C1241">
        <v>123.282</v>
      </c>
    </row>
    <row r="1242" spans="1:3" x14ac:dyDescent="0.25">
      <c r="A1242" s="2">
        <v>44894</v>
      </c>
      <c r="B1242">
        <v>81.25</v>
      </c>
      <c r="C1242">
        <v>132.286</v>
      </c>
    </row>
    <row r="1243" spans="1:3" x14ac:dyDescent="0.25">
      <c r="A1243" s="2">
        <v>44895</v>
      </c>
      <c r="B1243">
        <v>84.689989999999995</v>
      </c>
      <c r="C1243">
        <v>146.39699999999999</v>
      </c>
    </row>
    <row r="1244" spans="1:3" x14ac:dyDescent="0.25">
      <c r="A1244" s="2">
        <v>44896</v>
      </c>
      <c r="B1244">
        <v>85.22</v>
      </c>
      <c r="C1244">
        <v>139.25800000000001</v>
      </c>
    </row>
    <row r="1245" spans="1:3" x14ac:dyDescent="0.25">
      <c r="A1245" s="2">
        <v>44897</v>
      </c>
      <c r="B1245">
        <v>87.67</v>
      </c>
      <c r="C1245">
        <v>135.56200000000001</v>
      </c>
    </row>
    <row r="1246" spans="1:3" x14ac:dyDescent="0.25">
      <c r="A1246" s="2">
        <v>44898</v>
      </c>
      <c r="B1246" t="e">
        <v>#N/A</v>
      </c>
      <c r="C1246" t="e">
        <v>#N/A</v>
      </c>
    </row>
    <row r="1247" spans="1:3" x14ac:dyDescent="0.25">
      <c r="A1247" s="2">
        <v>44899</v>
      </c>
      <c r="B1247" t="e">
        <v>#N/A</v>
      </c>
      <c r="C1247" t="e">
        <v>#N/A</v>
      </c>
    </row>
    <row r="1248" spans="1:3" x14ac:dyDescent="0.25">
      <c r="A1248" s="2">
        <v>44900</v>
      </c>
      <c r="B1248">
        <v>87.31</v>
      </c>
      <c r="C1248">
        <v>134.69900000000001</v>
      </c>
    </row>
    <row r="1249" spans="1:3" x14ac:dyDescent="0.25">
      <c r="A1249" s="2">
        <v>44901</v>
      </c>
      <c r="B1249">
        <v>87.689989999999995</v>
      </c>
      <c r="C1249">
        <v>138.488</v>
      </c>
    </row>
    <row r="1250" spans="1:3" x14ac:dyDescent="0.25">
      <c r="A1250" s="2">
        <v>44902</v>
      </c>
      <c r="B1250">
        <v>88.07</v>
      </c>
      <c r="C1250">
        <v>149.245</v>
      </c>
    </row>
    <row r="1251" spans="1:3" x14ac:dyDescent="0.25">
      <c r="A1251" s="2">
        <v>44903</v>
      </c>
      <c r="B1251">
        <v>88.67</v>
      </c>
      <c r="C1251">
        <v>138.893</v>
      </c>
    </row>
    <row r="1252" spans="1:3" x14ac:dyDescent="0.25">
      <c r="A1252" s="2">
        <v>44904</v>
      </c>
      <c r="B1252">
        <v>87.84</v>
      </c>
      <c r="C1252">
        <v>139.113</v>
      </c>
    </row>
    <row r="1253" spans="1:3" x14ac:dyDescent="0.25">
      <c r="A1253" s="2">
        <v>44905</v>
      </c>
      <c r="B1253" t="e">
        <v>#N/A</v>
      </c>
      <c r="C1253" t="e">
        <v>#N/A</v>
      </c>
    </row>
    <row r="1254" spans="1:3" x14ac:dyDescent="0.25">
      <c r="A1254" s="2">
        <v>44906</v>
      </c>
      <c r="B1254" t="e">
        <v>#N/A</v>
      </c>
      <c r="C1254" t="e">
        <v>#N/A</v>
      </c>
    </row>
    <row r="1255" spans="1:3" x14ac:dyDescent="0.25">
      <c r="A1255" s="2">
        <v>44907</v>
      </c>
      <c r="B1255">
        <v>90.17</v>
      </c>
      <c r="C1255">
        <v>136.59</v>
      </c>
    </row>
    <row r="1256" spans="1:3" x14ac:dyDescent="0.25">
      <c r="A1256" s="2">
        <v>44908</v>
      </c>
      <c r="B1256">
        <v>88.64</v>
      </c>
      <c r="C1256">
        <v>137.529</v>
      </c>
    </row>
    <row r="1257" spans="1:3" x14ac:dyDescent="0.25">
      <c r="A1257" s="2">
        <v>44909</v>
      </c>
      <c r="B1257">
        <v>86.61</v>
      </c>
      <c r="C1257">
        <v>131.511</v>
      </c>
    </row>
    <row r="1258" spans="1:3" x14ac:dyDescent="0.25">
      <c r="A1258" s="2">
        <v>44910</v>
      </c>
      <c r="B1258">
        <v>85.5</v>
      </c>
      <c r="C1258">
        <v>134.767</v>
      </c>
    </row>
    <row r="1259" spans="1:3" x14ac:dyDescent="0.25">
      <c r="A1259" s="2">
        <v>44911</v>
      </c>
      <c r="B1259">
        <v>83.82</v>
      </c>
      <c r="C1259">
        <v>115.45099999999999</v>
      </c>
    </row>
    <row r="1260" spans="1:3" x14ac:dyDescent="0.25">
      <c r="A1260" s="2">
        <v>44912</v>
      </c>
      <c r="B1260" t="e">
        <v>#N/A</v>
      </c>
      <c r="C1260" t="e">
        <v>#N/A</v>
      </c>
    </row>
    <row r="1261" spans="1:3" x14ac:dyDescent="0.25">
      <c r="A1261" s="2">
        <v>44913</v>
      </c>
      <c r="B1261" t="e">
        <v>#N/A</v>
      </c>
      <c r="C1261" t="e">
        <v>#N/A</v>
      </c>
    </row>
    <row r="1262" spans="1:3" x14ac:dyDescent="0.25">
      <c r="A1262" s="2">
        <v>44914</v>
      </c>
      <c r="B1262">
        <v>84.11</v>
      </c>
      <c r="C1262">
        <v>108.54300000000001</v>
      </c>
    </row>
    <row r="1263" spans="1:3" x14ac:dyDescent="0.25">
      <c r="A1263" s="2">
        <v>44915</v>
      </c>
      <c r="B1263">
        <v>87.67</v>
      </c>
      <c r="C1263">
        <v>105.688</v>
      </c>
    </row>
    <row r="1264" spans="1:3" x14ac:dyDescent="0.25">
      <c r="A1264" s="2">
        <v>44916</v>
      </c>
      <c r="B1264">
        <v>85.35</v>
      </c>
      <c r="C1264">
        <v>97.752009999999999</v>
      </c>
    </row>
    <row r="1265" spans="1:3" x14ac:dyDescent="0.25">
      <c r="A1265" s="2">
        <v>44917</v>
      </c>
      <c r="B1265">
        <v>86.72</v>
      </c>
      <c r="C1265">
        <v>91.938000000000002</v>
      </c>
    </row>
    <row r="1266" spans="1:3" x14ac:dyDescent="0.25">
      <c r="A1266" s="2">
        <v>44918</v>
      </c>
      <c r="B1266">
        <v>86.81</v>
      </c>
      <c r="C1266">
        <v>82.977010000000007</v>
      </c>
    </row>
    <row r="1267" spans="1:3" x14ac:dyDescent="0.25">
      <c r="A1267" s="2">
        <v>44919</v>
      </c>
      <c r="B1267" t="e">
        <v>#N/A</v>
      </c>
      <c r="C1267" t="e">
        <v>#N/A</v>
      </c>
    </row>
    <row r="1268" spans="1:3" x14ac:dyDescent="0.25">
      <c r="A1268" s="2">
        <v>44920</v>
      </c>
      <c r="B1268" t="e">
        <v>#N/A</v>
      </c>
      <c r="C1268" t="e">
        <v>#N/A</v>
      </c>
    </row>
    <row r="1269" spans="1:3" x14ac:dyDescent="0.25">
      <c r="A1269" s="2">
        <v>44921</v>
      </c>
      <c r="B1269" t="e">
        <v>#N/A</v>
      </c>
      <c r="C1269" t="e">
        <v>#N/A</v>
      </c>
    </row>
    <row r="1270" spans="1:3" x14ac:dyDescent="0.25">
      <c r="A1270" s="2">
        <v>44922</v>
      </c>
      <c r="B1270">
        <v>85.77</v>
      </c>
      <c r="C1270">
        <v>80.043009999999995</v>
      </c>
    </row>
    <row r="1271" spans="1:3" x14ac:dyDescent="0.25">
      <c r="A1271" s="2">
        <v>44923</v>
      </c>
      <c r="B1271">
        <v>83.54</v>
      </c>
      <c r="C1271">
        <v>81.351010000000002</v>
      </c>
    </row>
    <row r="1272" spans="1:3" x14ac:dyDescent="0.25">
      <c r="A1272" s="2">
        <v>44924</v>
      </c>
      <c r="B1272">
        <v>82</v>
      </c>
      <c r="C1272">
        <v>83.83</v>
      </c>
    </row>
    <row r="1273" spans="1:3" x14ac:dyDescent="0.25">
      <c r="A1273" s="2">
        <v>44925</v>
      </c>
      <c r="B1273">
        <v>81.489999999999995</v>
      </c>
      <c r="C1273">
        <v>76.314999999999998</v>
      </c>
    </row>
    <row r="1274" spans="1:3" x14ac:dyDescent="0.25">
      <c r="A1274" s="2">
        <v>44926</v>
      </c>
      <c r="B1274" t="e">
        <v>#N/A</v>
      </c>
      <c r="C1274" t="e">
        <v>#N/A</v>
      </c>
    </row>
    <row r="1275" spans="1:3" x14ac:dyDescent="0.25">
      <c r="A1275" s="2">
        <v>44927</v>
      </c>
      <c r="B1275" t="e">
        <v>#N/A</v>
      </c>
      <c r="C1275" t="e">
        <v>#N/A</v>
      </c>
    </row>
    <row r="1276" spans="1:3" x14ac:dyDescent="0.25">
      <c r="A1276" s="2">
        <v>44928</v>
      </c>
      <c r="B1276">
        <v>83.85</v>
      </c>
      <c r="C1276">
        <v>77.017009999999999</v>
      </c>
    </row>
    <row r="1277" spans="1:3" x14ac:dyDescent="0.25">
      <c r="A1277" s="2">
        <v>44929</v>
      </c>
      <c r="B1277">
        <v>81.13</v>
      </c>
      <c r="C1277">
        <v>72.313999999999993</v>
      </c>
    </row>
    <row r="1278" spans="1:3" x14ac:dyDescent="0.25">
      <c r="A1278" s="2">
        <v>44930</v>
      </c>
      <c r="B1278">
        <v>75.48</v>
      </c>
      <c r="C1278">
        <v>65.022000000000006</v>
      </c>
    </row>
    <row r="1279" spans="1:3" x14ac:dyDescent="0.25">
      <c r="A1279" s="2">
        <v>44931</v>
      </c>
      <c r="B1279">
        <v>76.59</v>
      </c>
      <c r="C1279">
        <v>72.421999999999997</v>
      </c>
    </row>
    <row r="1280" spans="1:3" x14ac:dyDescent="0.25">
      <c r="A1280" s="2">
        <v>44932</v>
      </c>
      <c r="B1280">
        <v>75.14</v>
      </c>
      <c r="C1280">
        <v>69.534000000000006</v>
      </c>
    </row>
    <row r="1281" spans="1:3" x14ac:dyDescent="0.25">
      <c r="A1281" s="2">
        <v>44933</v>
      </c>
      <c r="B1281" t="e">
        <v>#N/A</v>
      </c>
      <c r="C1281" t="e">
        <v>#N/A</v>
      </c>
    </row>
    <row r="1282" spans="1:3" x14ac:dyDescent="0.25">
      <c r="A1282" s="2">
        <v>44934</v>
      </c>
      <c r="B1282" t="e">
        <v>#N/A</v>
      </c>
      <c r="C1282" t="e">
        <v>#N/A</v>
      </c>
    </row>
    <row r="1283" spans="1:3" x14ac:dyDescent="0.25">
      <c r="A1283" s="2">
        <v>44935</v>
      </c>
      <c r="B1283">
        <v>79.14</v>
      </c>
      <c r="C1283">
        <v>74.302000000000007</v>
      </c>
    </row>
    <row r="1284" spans="1:3" x14ac:dyDescent="0.25">
      <c r="A1284" s="2">
        <v>44936</v>
      </c>
      <c r="B1284">
        <v>78.150000000000006</v>
      </c>
      <c r="C1284">
        <v>70.071010000000001</v>
      </c>
    </row>
    <row r="1285" spans="1:3" x14ac:dyDescent="0.25">
      <c r="A1285" s="2">
        <v>44937</v>
      </c>
      <c r="B1285">
        <v>76.56</v>
      </c>
      <c r="C1285">
        <v>65.346000000000004</v>
      </c>
    </row>
    <row r="1286" spans="1:3" x14ac:dyDescent="0.25">
      <c r="A1286" s="2">
        <v>44938</v>
      </c>
      <c r="B1286">
        <v>77.81</v>
      </c>
      <c r="C1286">
        <v>66.809010000000001</v>
      </c>
    </row>
    <row r="1287" spans="1:3" x14ac:dyDescent="0.25">
      <c r="A1287" s="2">
        <v>44939</v>
      </c>
      <c r="B1287">
        <v>77.439989999999995</v>
      </c>
      <c r="C1287">
        <v>64.811999999999998</v>
      </c>
    </row>
    <row r="1288" spans="1:3" x14ac:dyDescent="0.25">
      <c r="A1288" s="2">
        <v>44940</v>
      </c>
      <c r="B1288" t="e">
        <v>#N/A</v>
      </c>
      <c r="C1288" t="e">
        <v>#N/A</v>
      </c>
    </row>
    <row r="1289" spans="1:3" x14ac:dyDescent="0.25">
      <c r="A1289" s="2">
        <v>44941</v>
      </c>
      <c r="B1289" t="e">
        <v>#N/A</v>
      </c>
      <c r="C1289" t="e">
        <v>#N/A</v>
      </c>
    </row>
    <row r="1290" spans="1:3" x14ac:dyDescent="0.25">
      <c r="A1290" s="2">
        <v>44942</v>
      </c>
      <c r="B1290">
        <v>75.17</v>
      </c>
      <c r="C1290">
        <v>55.454000000000001</v>
      </c>
    </row>
    <row r="1291" spans="1:3" x14ac:dyDescent="0.25">
      <c r="A1291" s="2">
        <v>44943</v>
      </c>
      <c r="B1291">
        <v>77.16</v>
      </c>
      <c r="C1291">
        <v>60.061</v>
      </c>
    </row>
    <row r="1292" spans="1:3" x14ac:dyDescent="0.25">
      <c r="A1292" s="2">
        <v>44944</v>
      </c>
      <c r="B1292">
        <v>80.86</v>
      </c>
      <c r="C1292">
        <v>61.709000000000003</v>
      </c>
    </row>
    <row r="1293" spans="1:3" x14ac:dyDescent="0.25">
      <c r="A1293" s="2">
        <v>44945</v>
      </c>
      <c r="B1293">
        <v>81.47</v>
      </c>
      <c r="C1293">
        <v>60.716999999999999</v>
      </c>
    </row>
    <row r="1294" spans="1:3" x14ac:dyDescent="0.25">
      <c r="A1294" s="2">
        <v>44946</v>
      </c>
      <c r="B1294">
        <v>82.62</v>
      </c>
      <c r="C1294">
        <v>66.897999999999996</v>
      </c>
    </row>
    <row r="1295" spans="1:3" x14ac:dyDescent="0.25">
      <c r="A1295" s="2">
        <v>44947</v>
      </c>
      <c r="B1295" t="e">
        <v>#N/A</v>
      </c>
      <c r="C1295" t="e">
        <v>#N/A</v>
      </c>
    </row>
    <row r="1296" spans="1:3" x14ac:dyDescent="0.25">
      <c r="A1296" s="2">
        <v>44948</v>
      </c>
      <c r="B1296" t="e">
        <v>#N/A</v>
      </c>
      <c r="C1296" t="e">
        <v>#N/A</v>
      </c>
    </row>
    <row r="1297" spans="1:3" x14ac:dyDescent="0.25">
      <c r="A1297" s="2">
        <v>44949</v>
      </c>
      <c r="B1297">
        <v>82.7</v>
      </c>
      <c r="C1297">
        <v>65.998999999999995</v>
      </c>
    </row>
    <row r="1298" spans="1:3" x14ac:dyDescent="0.25">
      <c r="A1298" s="2">
        <v>44950</v>
      </c>
      <c r="B1298">
        <v>79.23</v>
      </c>
      <c r="C1298">
        <v>58.268999999999998</v>
      </c>
    </row>
    <row r="1299" spans="1:3" x14ac:dyDescent="0.25">
      <c r="A1299" s="2">
        <v>44951</v>
      </c>
      <c r="B1299">
        <v>81.77</v>
      </c>
      <c r="C1299">
        <v>56.66</v>
      </c>
    </row>
    <row r="1300" spans="1:3" x14ac:dyDescent="0.25">
      <c r="A1300" s="2">
        <v>44952</v>
      </c>
      <c r="B1300">
        <v>86.79</v>
      </c>
      <c r="C1300">
        <v>54.814999999999998</v>
      </c>
    </row>
    <row r="1301" spans="1:3" x14ac:dyDescent="0.25">
      <c r="A1301" s="2">
        <v>44953</v>
      </c>
      <c r="B1301">
        <v>86.509990000000002</v>
      </c>
      <c r="C1301">
        <v>55.424999999999997</v>
      </c>
    </row>
    <row r="1302" spans="1:3" x14ac:dyDescent="0.25">
      <c r="A1302" s="2">
        <v>44954</v>
      </c>
      <c r="B1302" t="e">
        <v>#N/A</v>
      </c>
      <c r="C1302" t="e">
        <v>#N/A</v>
      </c>
    </row>
    <row r="1303" spans="1:3" x14ac:dyDescent="0.25">
      <c r="A1303" s="2">
        <v>44955</v>
      </c>
      <c r="B1303" t="e">
        <v>#N/A</v>
      </c>
      <c r="C1303" t="e">
        <v>#N/A</v>
      </c>
    </row>
    <row r="1304" spans="1:3" x14ac:dyDescent="0.25">
      <c r="A1304" s="2">
        <v>44956</v>
      </c>
      <c r="B1304">
        <v>86.91</v>
      </c>
      <c r="C1304">
        <v>55.155999999999999</v>
      </c>
    </row>
    <row r="1305" spans="1:3" x14ac:dyDescent="0.25">
      <c r="A1305" s="2">
        <v>44957</v>
      </c>
      <c r="B1305">
        <v>90.25</v>
      </c>
      <c r="C1305">
        <v>57.351999999999997</v>
      </c>
    </row>
    <row r="1306" spans="1:3" x14ac:dyDescent="0.25">
      <c r="A1306" s="2">
        <v>44958</v>
      </c>
      <c r="B1306">
        <v>92.6</v>
      </c>
      <c r="C1306">
        <v>59.527000000000001</v>
      </c>
    </row>
    <row r="1307" spans="1:3" x14ac:dyDescent="0.25">
      <c r="A1307" s="2">
        <v>44959</v>
      </c>
      <c r="B1307">
        <v>90.189989999999995</v>
      </c>
      <c r="C1307">
        <v>57.04</v>
      </c>
    </row>
    <row r="1308" spans="1:3" x14ac:dyDescent="0.25">
      <c r="A1308" s="2">
        <v>44960</v>
      </c>
      <c r="B1308">
        <v>90.439989999999995</v>
      </c>
      <c r="C1308">
        <v>57.889000000000003</v>
      </c>
    </row>
    <row r="1309" spans="1:3" x14ac:dyDescent="0.25">
      <c r="A1309" s="2">
        <v>44961</v>
      </c>
      <c r="B1309" t="e">
        <v>#N/A</v>
      </c>
      <c r="C1309" t="e">
        <v>#N/A</v>
      </c>
    </row>
    <row r="1310" spans="1:3" x14ac:dyDescent="0.25">
      <c r="A1310" s="2">
        <v>44962</v>
      </c>
      <c r="B1310" t="e">
        <v>#N/A</v>
      </c>
      <c r="C1310" t="e">
        <v>#N/A</v>
      </c>
    </row>
    <row r="1311" spans="1:3" x14ac:dyDescent="0.25">
      <c r="A1311" s="2">
        <v>44963</v>
      </c>
      <c r="B1311">
        <v>88.07</v>
      </c>
      <c r="C1311">
        <v>58.109000000000002</v>
      </c>
    </row>
    <row r="1312" spans="1:3" x14ac:dyDescent="0.25">
      <c r="A1312" s="2">
        <v>44964</v>
      </c>
      <c r="B1312">
        <v>87.54</v>
      </c>
      <c r="C1312">
        <v>55.402999999999999</v>
      </c>
    </row>
    <row r="1313" spans="1:3" x14ac:dyDescent="0.25">
      <c r="A1313" s="2">
        <v>44965</v>
      </c>
      <c r="B1313">
        <v>87.52</v>
      </c>
      <c r="C1313">
        <v>53.686999999999998</v>
      </c>
    </row>
    <row r="1314" spans="1:3" x14ac:dyDescent="0.25">
      <c r="A1314" s="2">
        <v>44966</v>
      </c>
      <c r="B1314">
        <v>88.22</v>
      </c>
      <c r="C1314">
        <v>52.734000000000002</v>
      </c>
    </row>
    <row r="1315" spans="1:3" x14ac:dyDescent="0.25">
      <c r="A1315" s="2">
        <v>44967</v>
      </c>
      <c r="B1315">
        <v>90.23</v>
      </c>
      <c r="C1315">
        <v>53.947000000000003</v>
      </c>
    </row>
    <row r="1316" spans="1:3" x14ac:dyDescent="0.25">
      <c r="A1316" s="2">
        <v>44968</v>
      </c>
      <c r="B1316" t="e">
        <v>#N/A</v>
      </c>
      <c r="C1316" t="e">
        <v>#N/A</v>
      </c>
    </row>
    <row r="1317" spans="1:3" x14ac:dyDescent="0.25">
      <c r="A1317" s="2">
        <v>44969</v>
      </c>
      <c r="B1317" t="e">
        <v>#N/A</v>
      </c>
      <c r="C1317" t="e">
        <v>#N/A</v>
      </c>
    </row>
    <row r="1318" spans="1:3" x14ac:dyDescent="0.25">
      <c r="A1318" s="2">
        <v>44970</v>
      </c>
      <c r="B1318">
        <v>89.43</v>
      </c>
      <c r="C1318">
        <v>51.707000000000001</v>
      </c>
    </row>
    <row r="1319" spans="1:3" x14ac:dyDescent="0.25">
      <c r="A1319" s="2">
        <v>44971</v>
      </c>
      <c r="B1319">
        <v>89.28</v>
      </c>
      <c r="C1319">
        <v>52.386000000000003</v>
      </c>
    </row>
    <row r="1320" spans="1:3" x14ac:dyDescent="0.25">
      <c r="A1320" s="2">
        <v>44972</v>
      </c>
      <c r="B1320">
        <v>91.5</v>
      </c>
      <c r="C1320">
        <v>54.716000000000001</v>
      </c>
    </row>
    <row r="1321" spans="1:3" x14ac:dyDescent="0.25">
      <c r="A1321" s="2">
        <v>44973</v>
      </c>
      <c r="B1321">
        <v>94.61</v>
      </c>
      <c r="C1321">
        <v>52.011000000000003</v>
      </c>
    </row>
    <row r="1322" spans="1:3" x14ac:dyDescent="0.25">
      <c r="A1322" s="2">
        <v>44974</v>
      </c>
      <c r="B1322">
        <v>93.34</v>
      </c>
      <c r="C1322">
        <v>49.046999999999997</v>
      </c>
    </row>
    <row r="1323" spans="1:3" x14ac:dyDescent="0.25">
      <c r="A1323" s="2">
        <v>44975</v>
      </c>
      <c r="B1323" t="e">
        <v>#N/A</v>
      </c>
      <c r="C1323" t="e">
        <v>#N/A</v>
      </c>
    </row>
    <row r="1324" spans="1:3" x14ac:dyDescent="0.25">
      <c r="A1324" s="2">
        <v>44976</v>
      </c>
      <c r="B1324" t="e">
        <v>#N/A</v>
      </c>
      <c r="C1324" t="e">
        <v>#N/A</v>
      </c>
    </row>
    <row r="1325" spans="1:3" x14ac:dyDescent="0.25">
      <c r="A1325" s="2">
        <v>44977</v>
      </c>
      <c r="B1325">
        <v>95.36</v>
      </c>
      <c r="C1325">
        <v>49.874000000000002</v>
      </c>
    </row>
    <row r="1326" spans="1:3" x14ac:dyDescent="0.25">
      <c r="A1326" s="2">
        <v>44978</v>
      </c>
      <c r="B1326">
        <v>97.28</v>
      </c>
      <c r="C1326">
        <v>48.542000000000002</v>
      </c>
    </row>
    <row r="1327" spans="1:3" x14ac:dyDescent="0.25">
      <c r="A1327" s="2">
        <v>44979</v>
      </c>
      <c r="B1327">
        <v>93.77</v>
      </c>
      <c r="C1327">
        <v>50.567999999999998</v>
      </c>
    </row>
    <row r="1328" spans="1:3" x14ac:dyDescent="0.25">
      <c r="A1328" s="2">
        <v>44980</v>
      </c>
      <c r="B1328">
        <v>94.53</v>
      </c>
      <c r="C1328">
        <v>50.78</v>
      </c>
    </row>
    <row r="1329" spans="1:3" x14ac:dyDescent="0.25">
      <c r="A1329" s="2">
        <v>44981</v>
      </c>
      <c r="B1329">
        <v>94.31</v>
      </c>
      <c r="C1329">
        <v>51.012999999999998</v>
      </c>
    </row>
    <row r="1330" spans="1:3" x14ac:dyDescent="0.25">
      <c r="A1330" s="2">
        <v>44982</v>
      </c>
      <c r="B1330" t="e">
        <v>#N/A</v>
      </c>
      <c r="C1330" t="e">
        <v>#N/A</v>
      </c>
    </row>
    <row r="1331" spans="1:3" x14ac:dyDescent="0.25">
      <c r="A1331" s="2">
        <v>44983</v>
      </c>
      <c r="B1331" t="e">
        <v>#N/A</v>
      </c>
      <c r="C1331" t="e">
        <v>#N/A</v>
      </c>
    </row>
    <row r="1332" spans="1:3" x14ac:dyDescent="0.25">
      <c r="A1332" s="2">
        <v>44984</v>
      </c>
      <c r="B1332">
        <v>97.05</v>
      </c>
      <c r="C1332">
        <v>47.298999999999999</v>
      </c>
    </row>
    <row r="1333" spans="1:3" x14ac:dyDescent="0.25">
      <c r="A1333" s="2">
        <v>44985</v>
      </c>
      <c r="B1333">
        <v>96.579989999999995</v>
      </c>
      <c r="C1333">
        <v>46.664999999999999</v>
      </c>
    </row>
    <row r="1334" spans="1:3" x14ac:dyDescent="0.25">
      <c r="A1334" s="2">
        <v>44986</v>
      </c>
      <c r="B1334">
        <v>93.72</v>
      </c>
      <c r="C1334">
        <v>47.084000000000003</v>
      </c>
    </row>
    <row r="1335" spans="1:3" x14ac:dyDescent="0.25">
      <c r="A1335" s="2">
        <v>44987</v>
      </c>
      <c r="B1335">
        <v>90.23</v>
      </c>
      <c r="C1335">
        <v>46.814999999999998</v>
      </c>
    </row>
    <row r="1336" spans="1:3" x14ac:dyDescent="0.25">
      <c r="A1336" s="2">
        <v>44988</v>
      </c>
      <c r="B1336">
        <v>89.07</v>
      </c>
      <c r="C1336">
        <v>44.98</v>
      </c>
    </row>
    <row r="1337" spans="1:3" x14ac:dyDescent="0.25">
      <c r="A1337" s="2">
        <v>44989</v>
      </c>
      <c r="B1337" t="e">
        <v>#N/A</v>
      </c>
      <c r="C1337" t="e">
        <v>#N/A</v>
      </c>
    </row>
    <row r="1338" spans="1:3" x14ac:dyDescent="0.25">
      <c r="A1338" s="2">
        <v>44990</v>
      </c>
      <c r="B1338" t="e">
        <v>#N/A</v>
      </c>
      <c r="C1338" t="e">
        <v>#N/A</v>
      </c>
    </row>
    <row r="1339" spans="1:3" x14ac:dyDescent="0.25">
      <c r="A1339" s="2">
        <v>44991</v>
      </c>
      <c r="B1339">
        <v>89.9</v>
      </c>
      <c r="C1339">
        <v>42.149000000000001</v>
      </c>
    </row>
    <row r="1340" spans="1:3" x14ac:dyDescent="0.25">
      <c r="A1340" s="2">
        <v>44992</v>
      </c>
      <c r="B1340">
        <v>92.59</v>
      </c>
      <c r="C1340">
        <v>43.37</v>
      </c>
    </row>
    <row r="1341" spans="1:3" x14ac:dyDescent="0.25">
      <c r="A1341" s="2">
        <v>44993</v>
      </c>
      <c r="B1341">
        <v>94.7</v>
      </c>
      <c r="C1341">
        <v>42.338999999999999</v>
      </c>
    </row>
    <row r="1342" spans="1:3" x14ac:dyDescent="0.25">
      <c r="A1342" s="2">
        <v>44994</v>
      </c>
      <c r="B1342">
        <v>95.31</v>
      </c>
      <c r="C1342">
        <v>43.598999999999997</v>
      </c>
    </row>
    <row r="1343" spans="1:3" x14ac:dyDescent="0.25">
      <c r="A1343" s="2">
        <v>44995</v>
      </c>
      <c r="B1343">
        <v>96.72</v>
      </c>
      <c r="C1343">
        <v>52.856999999999999</v>
      </c>
    </row>
    <row r="1344" spans="1:3" x14ac:dyDescent="0.25">
      <c r="A1344" s="2">
        <v>44996</v>
      </c>
      <c r="B1344" t="e">
        <v>#N/A</v>
      </c>
      <c r="C1344" t="e">
        <v>#N/A</v>
      </c>
    </row>
    <row r="1345" spans="1:3" x14ac:dyDescent="0.25">
      <c r="A1345" s="2">
        <v>44997</v>
      </c>
      <c r="B1345" t="e">
        <v>#N/A</v>
      </c>
      <c r="C1345" t="e">
        <v>#N/A</v>
      </c>
    </row>
    <row r="1346" spans="1:3" x14ac:dyDescent="0.25">
      <c r="A1346" s="2">
        <v>44998</v>
      </c>
      <c r="B1346">
        <v>94.259990000000002</v>
      </c>
      <c r="C1346">
        <v>49.584000000000003</v>
      </c>
    </row>
    <row r="1347" spans="1:3" x14ac:dyDescent="0.25">
      <c r="A1347" s="2">
        <v>44999</v>
      </c>
      <c r="B1347">
        <v>89.8</v>
      </c>
      <c r="C1347">
        <v>44.185000000000002</v>
      </c>
    </row>
    <row r="1348" spans="1:3" x14ac:dyDescent="0.25">
      <c r="A1348" s="2">
        <v>45000</v>
      </c>
      <c r="B1348">
        <v>86.6</v>
      </c>
      <c r="C1348">
        <v>42.905000000000001</v>
      </c>
    </row>
    <row r="1349" spans="1:3" x14ac:dyDescent="0.25">
      <c r="A1349" s="2">
        <v>45001</v>
      </c>
      <c r="B1349">
        <v>84.43</v>
      </c>
      <c r="C1349">
        <v>44.341000000000001</v>
      </c>
    </row>
    <row r="1350" spans="1:3" x14ac:dyDescent="0.25">
      <c r="A1350" s="2">
        <v>45002</v>
      </c>
      <c r="B1350">
        <v>84.58</v>
      </c>
      <c r="C1350">
        <v>42.856999999999999</v>
      </c>
    </row>
    <row r="1351" spans="1:3" x14ac:dyDescent="0.25">
      <c r="A1351" s="2">
        <v>45003</v>
      </c>
      <c r="B1351" t="e">
        <v>#N/A</v>
      </c>
      <c r="C1351" t="e">
        <v>#N/A</v>
      </c>
    </row>
    <row r="1352" spans="1:3" x14ac:dyDescent="0.25">
      <c r="A1352" s="2">
        <v>45004</v>
      </c>
      <c r="B1352" t="e">
        <v>#N/A</v>
      </c>
      <c r="C1352" t="e">
        <v>#N/A</v>
      </c>
    </row>
    <row r="1353" spans="1:3" x14ac:dyDescent="0.25">
      <c r="A1353" s="2">
        <v>45005</v>
      </c>
      <c r="B1353">
        <v>85.11</v>
      </c>
      <c r="C1353">
        <v>39.325000000000003</v>
      </c>
    </row>
    <row r="1354" spans="1:3" x14ac:dyDescent="0.25">
      <c r="A1354" s="2">
        <v>45006</v>
      </c>
      <c r="B1354">
        <v>86.88</v>
      </c>
      <c r="C1354">
        <v>42.4</v>
      </c>
    </row>
    <row r="1355" spans="1:3" x14ac:dyDescent="0.25">
      <c r="A1355" s="2">
        <v>45007</v>
      </c>
      <c r="B1355">
        <v>86.77</v>
      </c>
      <c r="C1355">
        <v>39.973999999999997</v>
      </c>
    </row>
    <row r="1356" spans="1:3" x14ac:dyDescent="0.25">
      <c r="A1356" s="2">
        <v>45008</v>
      </c>
      <c r="B1356">
        <v>89.689989999999995</v>
      </c>
      <c r="C1356">
        <v>43.186</v>
      </c>
    </row>
    <row r="1357" spans="1:3" x14ac:dyDescent="0.25">
      <c r="A1357" s="2">
        <v>45009</v>
      </c>
      <c r="B1357">
        <v>85.1</v>
      </c>
      <c r="C1357">
        <v>41.094000000000001</v>
      </c>
    </row>
    <row r="1358" spans="1:3" x14ac:dyDescent="0.25">
      <c r="A1358" s="2">
        <v>45010</v>
      </c>
      <c r="B1358" t="e">
        <v>#N/A</v>
      </c>
      <c r="C1358" t="e">
        <v>#N/A</v>
      </c>
    </row>
    <row r="1359" spans="1:3" x14ac:dyDescent="0.25">
      <c r="A1359" s="2">
        <v>45011</v>
      </c>
      <c r="B1359" t="e">
        <v>#N/A</v>
      </c>
      <c r="C1359" t="e">
        <v>#N/A</v>
      </c>
    </row>
    <row r="1360" spans="1:3" x14ac:dyDescent="0.25">
      <c r="A1360" s="2">
        <v>45012</v>
      </c>
      <c r="B1360">
        <v>84.77</v>
      </c>
      <c r="C1360">
        <v>42.527999999999999</v>
      </c>
    </row>
    <row r="1361" spans="1:3" x14ac:dyDescent="0.25">
      <c r="A1361" s="2">
        <v>45013</v>
      </c>
      <c r="B1361">
        <v>87.47</v>
      </c>
      <c r="C1361">
        <v>42.752000000000002</v>
      </c>
    </row>
    <row r="1362" spans="1:3" x14ac:dyDescent="0.25">
      <c r="A1362" s="2">
        <v>45014</v>
      </c>
      <c r="B1362">
        <v>88.4</v>
      </c>
      <c r="C1362">
        <v>42.802999999999997</v>
      </c>
    </row>
    <row r="1363" spans="1:3" x14ac:dyDescent="0.25">
      <c r="A1363" s="2">
        <v>45015</v>
      </c>
      <c r="B1363">
        <v>89.1</v>
      </c>
      <c r="C1363">
        <v>43.609000000000002</v>
      </c>
    </row>
    <row r="1364" spans="1:3" x14ac:dyDescent="0.25">
      <c r="A1364" s="2">
        <v>45016</v>
      </c>
      <c r="B1364">
        <v>90.09</v>
      </c>
      <c r="C1364">
        <v>47.843000000000004</v>
      </c>
    </row>
    <row r="1365" spans="1:3" x14ac:dyDescent="0.25">
      <c r="A1365" s="2">
        <v>45017</v>
      </c>
      <c r="B1365" t="e">
        <v>#N/A</v>
      </c>
      <c r="C1365" t="e">
        <v>#N/A</v>
      </c>
    </row>
    <row r="1366" spans="1:3" x14ac:dyDescent="0.25">
      <c r="A1366" s="2">
        <v>45018</v>
      </c>
      <c r="B1366" t="e">
        <v>#N/A</v>
      </c>
      <c r="C1366" t="e">
        <v>#N/A</v>
      </c>
    </row>
    <row r="1367" spans="1:3" x14ac:dyDescent="0.25">
      <c r="A1367" s="2">
        <v>45019</v>
      </c>
      <c r="B1367">
        <v>93.88</v>
      </c>
      <c r="C1367">
        <v>51.366999999999997</v>
      </c>
    </row>
    <row r="1368" spans="1:3" x14ac:dyDescent="0.25">
      <c r="A1368" s="2">
        <v>45020</v>
      </c>
      <c r="B1368">
        <v>93.07</v>
      </c>
      <c r="C1368">
        <v>46.567999999999998</v>
      </c>
    </row>
    <row r="1369" spans="1:3" x14ac:dyDescent="0.25">
      <c r="A1369" s="2">
        <v>45021</v>
      </c>
      <c r="B1369">
        <v>94.72</v>
      </c>
      <c r="C1369">
        <v>44.575000000000003</v>
      </c>
    </row>
    <row r="1370" spans="1:3" x14ac:dyDescent="0.25">
      <c r="A1370" s="2">
        <v>45022</v>
      </c>
      <c r="B1370">
        <v>94.74</v>
      </c>
      <c r="C1370">
        <v>43.125</v>
      </c>
    </row>
    <row r="1371" spans="1:3" x14ac:dyDescent="0.25">
      <c r="A1371" s="2">
        <v>45023</v>
      </c>
      <c r="B1371" t="e">
        <v>#N/A</v>
      </c>
      <c r="C1371" t="e">
        <v>#N/A</v>
      </c>
    </row>
    <row r="1372" spans="1:3" x14ac:dyDescent="0.25">
      <c r="A1372" s="2">
        <v>45024</v>
      </c>
      <c r="B1372" t="e">
        <v>#N/A</v>
      </c>
      <c r="C1372" t="e">
        <v>#N/A</v>
      </c>
    </row>
    <row r="1373" spans="1:3" x14ac:dyDescent="0.25">
      <c r="A1373" s="2">
        <v>45025</v>
      </c>
      <c r="B1373" t="e">
        <v>#N/A</v>
      </c>
      <c r="C1373" t="e">
        <v>#N/A</v>
      </c>
    </row>
    <row r="1374" spans="1:3" x14ac:dyDescent="0.25">
      <c r="A1374" s="2">
        <v>45026</v>
      </c>
      <c r="B1374">
        <v>94.74</v>
      </c>
      <c r="C1374">
        <v>43.125</v>
      </c>
    </row>
    <row r="1375" spans="1:3" x14ac:dyDescent="0.25">
      <c r="A1375" s="2">
        <v>45027</v>
      </c>
      <c r="B1375">
        <v>95.49</v>
      </c>
      <c r="C1375">
        <v>43.692</v>
      </c>
    </row>
    <row r="1376" spans="1:3" x14ac:dyDescent="0.25">
      <c r="A1376" s="2">
        <v>45028</v>
      </c>
      <c r="B1376">
        <v>93.99</v>
      </c>
      <c r="C1376">
        <v>42.88</v>
      </c>
    </row>
    <row r="1377" spans="1:3" x14ac:dyDescent="0.25">
      <c r="A1377" s="2">
        <v>45029</v>
      </c>
      <c r="B1377">
        <v>92.55</v>
      </c>
      <c r="C1377">
        <v>42.093000000000004</v>
      </c>
    </row>
    <row r="1378" spans="1:3" x14ac:dyDescent="0.25">
      <c r="A1378" s="2">
        <v>45030</v>
      </c>
      <c r="B1378">
        <v>91.92</v>
      </c>
      <c r="C1378">
        <v>41.149000000000001</v>
      </c>
    </row>
    <row r="1379" spans="1:3" x14ac:dyDescent="0.25">
      <c r="A1379" s="2">
        <v>45031</v>
      </c>
      <c r="B1379" t="e">
        <v>#N/A</v>
      </c>
      <c r="C1379" t="e">
        <v>#N/A</v>
      </c>
    </row>
    <row r="1380" spans="1:3" x14ac:dyDescent="0.25">
      <c r="A1380" s="2">
        <v>45032</v>
      </c>
      <c r="B1380" t="e">
        <v>#N/A</v>
      </c>
      <c r="C1380" t="e">
        <v>#N/A</v>
      </c>
    </row>
    <row r="1381" spans="1:3" x14ac:dyDescent="0.25">
      <c r="A1381" s="2">
        <v>45033</v>
      </c>
      <c r="B1381">
        <v>91.11</v>
      </c>
      <c r="C1381">
        <v>41.127000000000002</v>
      </c>
    </row>
    <row r="1382" spans="1:3" x14ac:dyDescent="0.25">
      <c r="A1382" s="2">
        <v>45034</v>
      </c>
      <c r="B1382">
        <v>93.39</v>
      </c>
      <c r="C1382">
        <v>42.722000000000001</v>
      </c>
    </row>
    <row r="1383" spans="1:3" x14ac:dyDescent="0.25">
      <c r="A1383" s="2">
        <v>45035</v>
      </c>
      <c r="B1383">
        <v>92.53</v>
      </c>
      <c r="C1383">
        <v>40.298000000000002</v>
      </c>
    </row>
    <row r="1384" spans="1:3" x14ac:dyDescent="0.25">
      <c r="A1384" s="2">
        <v>45036</v>
      </c>
      <c r="B1384">
        <v>90.05</v>
      </c>
      <c r="C1384">
        <v>40.564999999999998</v>
      </c>
    </row>
    <row r="1385" spans="1:3" x14ac:dyDescent="0.25">
      <c r="A1385" s="2">
        <v>45037</v>
      </c>
      <c r="B1385">
        <v>87.83</v>
      </c>
      <c r="C1385">
        <v>40.164000000000001</v>
      </c>
    </row>
    <row r="1386" spans="1:3" x14ac:dyDescent="0.25">
      <c r="A1386" s="2">
        <v>45038</v>
      </c>
      <c r="B1386" t="e">
        <v>#N/A</v>
      </c>
      <c r="C1386" t="e">
        <v>#N/A</v>
      </c>
    </row>
    <row r="1387" spans="1:3" x14ac:dyDescent="0.25">
      <c r="A1387" s="2">
        <v>45039</v>
      </c>
      <c r="B1387" t="e">
        <v>#N/A</v>
      </c>
      <c r="C1387" t="e">
        <v>#N/A</v>
      </c>
    </row>
    <row r="1388" spans="1:3" x14ac:dyDescent="0.25">
      <c r="A1388" s="2">
        <v>45040</v>
      </c>
      <c r="B1388">
        <v>86.53</v>
      </c>
      <c r="C1388">
        <v>39.924999999999997</v>
      </c>
    </row>
    <row r="1389" spans="1:3" x14ac:dyDescent="0.25">
      <c r="A1389" s="2">
        <v>45041</v>
      </c>
      <c r="B1389">
        <v>85.16</v>
      </c>
      <c r="C1389">
        <v>39.832999999999998</v>
      </c>
    </row>
    <row r="1390" spans="1:3" x14ac:dyDescent="0.25">
      <c r="A1390" s="2">
        <v>45042</v>
      </c>
      <c r="B1390">
        <v>83.87</v>
      </c>
      <c r="C1390">
        <v>38.551000000000002</v>
      </c>
    </row>
    <row r="1391" spans="1:3" x14ac:dyDescent="0.25">
      <c r="A1391" s="2">
        <v>45043</v>
      </c>
      <c r="B1391">
        <v>84.3</v>
      </c>
      <c r="C1391">
        <v>39.039000000000001</v>
      </c>
    </row>
    <row r="1392" spans="1:3" x14ac:dyDescent="0.25">
      <c r="A1392" s="2">
        <v>45044</v>
      </c>
      <c r="B1392">
        <v>85.63</v>
      </c>
      <c r="C1392">
        <v>38.537999999999997</v>
      </c>
    </row>
    <row r="1393" spans="1:3" x14ac:dyDescent="0.25">
      <c r="A1393" s="2">
        <v>45045</v>
      </c>
      <c r="B1393" t="e">
        <v>#N/A</v>
      </c>
      <c r="C1393" t="e">
        <v>#N/A</v>
      </c>
    </row>
    <row r="1394" spans="1:3" x14ac:dyDescent="0.25">
      <c r="A1394" s="2">
        <v>45046</v>
      </c>
      <c r="B1394" t="e">
        <v>#N/A</v>
      </c>
      <c r="C1394" t="e">
        <v>#N/A</v>
      </c>
    </row>
    <row r="1395" spans="1:3" x14ac:dyDescent="0.25">
      <c r="A1395" s="2">
        <v>45047</v>
      </c>
      <c r="B1395">
        <v>84.25</v>
      </c>
      <c r="C1395">
        <v>38.834000000000003</v>
      </c>
    </row>
    <row r="1396" spans="1:3" x14ac:dyDescent="0.25">
      <c r="A1396" s="2">
        <v>45048</v>
      </c>
      <c r="B1396">
        <v>86.63</v>
      </c>
      <c r="C1396">
        <v>37.529000000000003</v>
      </c>
    </row>
    <row r="1397" spans="1:3" x14ac:dyDescent="0.25">
      <c r="A1397" s="2">
        <v>45049</v>
      </c>
      <c r="B1397">
        <v>83.28</v>
      </c>
      <c r="C1397">
        <v>36.781999999999996</v>
      </c>
    </row>
    <row r="1398" spans="1:3" x14ac:dyDescent="0.25">
      <c r="A1398" s="2">
        <v>45050</v>
      </c>
      <c r="B1398">
        <v>83</v>
      </c>
      <c r="C1398">
        <v>35.652999999999999</v>
      </c>
    </row>
    <row r="1399" spans="1:3" x14ac:dyDescent="0.25">
      <c r="A1399" s="2">
        <v>45051</v>
      </c>
      <c r="B1399">
        <v>83.28</v>
      </c>
      <c r="C1399">
        <v>36.573999999999998</v>
      </c>
    </row>
    <row r="1400" spans="1:3" x14ac:dyDescent="0.25">
      <c r="A1400" s="2">
        <v>45052</v>
      </c>
      <c r="B1400" t="e">
        <v>#N/A</v>
      </c>
      <c r="C1400" t="e">
        <v>#N/A</v>
      </c>
    </row>
    <row r="1401" spans="1:3" x14ac:dyDescent="0.25">
      <c r="A1401" s="2">
        <v>45053</v>
      </c>
      <c r="B1401" t="e">
        <v>#N/A</v>
      </c>
      <c r="C1401" t="e">
        <v>#N/A</v>
      </c>
    </row>
    <row r="1402" spans="1:3" x14ac:dyDescent="0.25">
      <c r="A1402" s="2">
        <v>45054</v>
      </c>
      <c r="B1402">
        <v>83.71</v>
      </c>
      <c r="C1402">
        <v>36.874000000000002</v>
      </c>
    </row>
    <row r="1403" spans="1:3" x14ac:dyDescent="0.25">
      <c r="A1403" s="2">
        <v>45055</v>
      </c>
      <c r="B1403">
        <v>85.06</v>
      </c>
      <c r="C1403">
        <v>35.950000000000003</v>
      </c>
    </row>
    <row r="1404" spans="1:3" x14ac:dyDescent="0.25">
      <c r="A1404" s="2">
        <v>45056</v>
      </c>
      <c r="B1404">
        <v>87.7</v>
      </c>
      <c r="C1404">
        <v>34.993000000000002</v>
      </c>
    </row>
    <row r="1405" spans="1:3" x14ac:dyDescent="0.25">
      <c r="A1405" s="2">
        <v>45057</v>
      </c>
      <c r="B1405">
        <v>86.59</v>
      </c>
      <c r="C1405">
        <v>34.993000000000002</v>
      </c>
    </row>
    <row r="1406" spans="1:3" x14ac:dyDescent="0.25">
      <c r="A1406" s="2">
        <v>45058</v>
      </c>
      <c r="B1406">
        <v>86.65</v>
      </c>
      <c r="C1406">
        <v>32.767000000000003</v>
      </c>
    </row>
    <row r="1407" spans="1:3" x14ac:dyDescent="0.25">
      <c r="A1407" s="2">
        <v>45059</v>
      </c>
      <c r="B1407" t="e">
        <v>#N/A</v>
      </c>
      <c r="C1407" t="e">
        <v>#N/A</v>
      </c>
    </row>
    <row r="1408" spans="1:3" x14ac:dyDescent="0.25">
      <c r="A1408" s="2">
        <v>45060</v>
      </c>
      <c r="B1408" t="e">
        <v>#N/A</v>
      </c>
      <c r="C1408" t="e">
        <v>#N/A</v>
      </c>
    </row>
    <row r="1409" spans="1:3" x14ac:dyDescent="0.25">
      <c r="A1409" s="2">
        <v>45061</v>
      </c>
      <c r="B1409">
        <v>85.2</v>
      </c>
      <c r="C1409">
        <v>32.314</v>
      </c>
    </row>
    <row r="1410" spans="1:3" x14ac:dyDescent="0.25">
      <c r="A1410" s="2">
        <v>45062</v>
      </c>
      <c r="B1410">
        <v>86.81</v>
      </c>
      <c r="C1410">
        <v>31.821000000000002</v>
      </c>
    </row>
    <row r="1411" spans="1:3" x14ac:dyDescent="0.25">
      <c r="A1411" s="2">
        <v>45063</v>
      </c>
      <c r="B1411">
        <v>86.41</v>
      </c>
      <c r="C1411">
        <v>31.952999999999999</v>
      </c>
    </row>
    <row r="1412" spans="1:3" x14ac:dyDescent="0.25">
      <c r="A1412" s="2">
        <v>45064</v>
      </c>
      <c r="B1412">
        <v>88.06</v>
      </c>
      <c r="C1412">
        <v>29.785</v>
      </c>
    </row>
    <row r="1413" spans="1:3" x14ac:dyDescent="0.25">
      <c r="A1413" s="2">
        <v>45065</v>
      </c>
      <c r="B1413">
        <v>88.09</v>
      </c>
      <c r="C1413">
        <v>30.175999999999998</v>
      </c>
    </row>
    <row r="1414" spans="1:3" x14ac:dyDescent="0.25">
      <c r="A1414" s="2">
        <v>45066</v>
      </c>
      <c r="B1414" t="e">
        <v>#N/A</v>
      </c>
      <c r="C1414" t="e">
        <v>#N/A</v>
      </c>
    </row>
    <row r="1415" spans="1:3" x14ac:dyDescent="0.25">
      <c r="A1415" s="2">
        <v>45067</v>
      </c>
      <c r="B1415" t="e">
        <v>#N/A</v>
      </c>
      <c r="C1415" t="e">
        <v>#N/A</v>
      </c>
    </row>
    <row r="1416" spans="1:3" x14ac:dyDescent="0.25">
      <c r="A1416" s="2">
        <v>45068</v>
      </c>
      <c r="B1416">
        <v>85.95</v>
      </c>
      <c r="C1416">
        <v>29.710999999999999</v>
      </c>
    </row>
    <row r="1417" spans="1:3" x14ac:dyDescent="0.25">
      <c r="A1417" s="2">
        <v>45069</v>
      </c>
      <c r="B1417">
        <v>83.68</v>
      </c>
      <c r="C1417">
        <v>29.126999999999999</v>
      </c>
    </row>
    <row r="1418" spans="1:3" x14ac:dyDescent="0.25">
      <c r="A1418" s="2">
        <v>45070</v>
      </c>
      <c r="B1418">
        <v>83.35</v>
      </c>
      <c r="C1418">
        <v>27.785</v>
      </c>
    </row>
    <row r="1419" spans="1:3" x14ac:dyDescent="0.25">
      <c r="A1419" s="2">
        <v>45071</v>
      </c>
      <c r="B1419">
        <v>81.23</v>
      </c>
      <c r="C1419">
        <v>25.452000000000002</v>
      </c>
    </row>
    <row r="1420" spans="1:3" x14ac:dyDescent="0.25">
      <c r="A1420" s="2">
        <v>45072</v>
      </c>
      <c r="B1420">
        <v>80.56</v>
      </c>
      <c r="C1420">
        <v>24.52</v>
      </c>
    </row>
    <row r="1421" spans="1:3" x14ac:dyDescent="0.25">
      <c r="A1421" s="2">
        <v>45073</v>
      </c>
      <c r="B1421" t="e">
        <v>#N/A</v>
      </c>
      <c r="C1421" t="e">
        <v>#N/A</v>
      </c>
    </row>
    <row r="1422" spans="1:3" x14ac:dyDescent="0.25">
      <c r="A1422" s="2">
        <v>45074</v>
      </c>
      <c r="B1422" t="e">
        <v>#N/A</v>
      </c>
      <c r="C1422" t="e">
        <v>#N/A</v>
      </c>
    </row>
    <row r="1423" spans="1:3" x14ac:dyDescent="0.25">
      <c r="A1423" s="2">
        <v>45075</v>
      </c>
      <c r="B1423">
        <v>81.13</v>
      </c>
      <c r="C1423">
        <v>24.562000000000001</v>
      </c>
    </row>
    <row r="1424" spans="1:3" x14ac:dyDescent="0.25">
      <c r="A1424" s="2">
        <v>45076</v>
      </c>
      <c r="B1424">
        <v>78.819999999999993</v>
      </c>
      <c r="C1424">
        <v>24.681000000000001</v>
      </c>
    </row>
    <row r="1425" spans="1:3" x14ac:dyDescent="0.25">
      <c r="A1425" s="2">
        <v>45077</v>
      </c>
      <c r="B1425">
        <v>79.38</v>
      </c>
      <c r="C1425">
        <v>26.852</v>
      </c>
    </row>
    <row r="1426" spans="1:3" x14ac:dyDescent="0.25">
      <c r="A1426" s="2">
        <v>45078</v>
      </c>
      <c r="B1426">
        <v>77.11</v>
      </c>
      <c r="C1426">
        <v>23.103000000000002</v>
      </c>
    </row>
    <row r="1427" spans="1:3" x14ac:dyDescent="0.25">
      <c r="A1427" s="2">
        <v>45079</v>
      </c>
      <c r="B1427">
        <v>77.38</v>
      </c>
      <c r="C1427">
        <v>23.689</v>
      </c>
    </row>
    <row r="1428" spans="1:3" x14ac:dyDescent="0.25">
      <c r="A1428" s="2">
        <v>45080</v>
      </c>
      <c r="B1428" t="e">
        <v>#N/A</v>
      </c>
      <c r="C1428" t="e">
        <v>#N/A</v>
      </c>
    </row>
    <row r="1429" spans="1:3" x14ac:dyDescent="0.25">
      <c r="A1429" s="2">
        <v>45081</v>
      </c>
      <c r="B1429" t="e">
        <v>#N/A</v>
      </c>
      <c r="C1429" t="e">
        <v>#N/A</v>
      </c>
    </row>
    <row r="1430" spans="1:3" x14ac:dyDescent="0.25">
      <c r="A1430" s="2">
        <v>45082</v>
      </c>
      <c r="B1430">
        <v>80.88</v>
      </c>
      <c r="C1430">
        <v>28.478000000000002</v>
      </c>
    </row>
    <row r="1431" spans="1:3" x14ac:dyDescent="0.25">
      <c r="A1431" s="2">
        <v>45083</v>
      </c>
      <c r="B1431">
        <v>80.05</v>
      </c>
      <c r="C1431">
        <v>24.86</v>
      </c>
    </row>
    <row r="1432" spans="1:3" x14ac:dyDescent="0.25">
      <c r="A1432" s="2">
        <v>45084</v>
      </c>
      <c r="B1432">
        <v>81.92</v>
      </c>
      <c r="C1432">
        <v>26.331</v>
      </c>
    </row>
    <row r="1433" spans="1:3" x14ac:dyDescent="0.25">
      <c r="A1433" s="2">
        <v>45085</v>
      </c>
      <c r="B1433">
        <v>82.32</v>
      </c>
      <c r="C1433">
        <v>26.945</v>
      </c>
    </row>
    <row r="1434" spans="1:3" x14ac:dyDescent="0.25">
      <c r="A1434" s="2">
        <v>45086</v>
      </c>
      <c r="B1434">
        <v>85.06</v>
      </c>
      <c r="C1434">
        <v>32.048999999999999</v>
      </c>
    </row>
    <row r="1435" spans="1:3" x14ac:dyDescent="0.25">
      <c r="A1435" s="2">
        <v>45087</v>
      </c>
      <c r="B1435" t="e">
        <v>#N/A</v>
      </c>
      <c r="C1435" t="e">
        <v>#N/A</v>
      </c>
    </row>
    <row r="1436" spans="1:3" x14ac:dyDescent="0.25">
      <c r="A1436" s="2">
        <v>45088</v>
      </c>
      <c r="B1436" t="e">
        <v>#N/A</v>
      </c>
      <c r="C1436" t="e">
        <v>#N/A</v>
      </c>
    </row>
    <row r="1437" spans="1:3" x14ac:dyDescent="0.25">
      <c r="A1437" s="2">
        <v>45089</v>
      </c>
      <c r="B1437">
        <v>86.09</v>
      </c>
      <c r="C1437">
        <v>31.036000000000001</v>
      </c>
    </row>
    <row r="1438" spans="1:3" x14ac:dyDescent="0.25">
      <c r="A1438" s="2">
        <v>45090</v>
      </c>
      <c r="B1438">
        <v>88.12</v>
      </c>
      <c r="C1438">
        <v>36.051000000000002</v>
      </c>
    </row>
    <row r="1439" spans="1:3" x14ac:dyDescent="0.25">
      <c r="A1439" s="2">
        <v>45091</v>
      </c>
      <c r="B1439">
        <v>91.52</v>
      </c>
      <c r="C1439">
        <v>38.311999999999998</v>
      </c>
    </row>
    <row r="1440" spans="1:3" x14ac:dyDescent="0.25">
      <c r="A1440" s="2">
        <v>45092</v>
      </c>
      <c r="B1440">
        <v>91.41</v>
      </c>
      <c r="C1440">
        <v>41.145000000000003</v>
      </c>
    </row>
    <row r="1441" spans="1:3" x14ac:dyDescent="0.25">
      <c r="A1441" s="2">
        <v>45093</v>
      </c>
      <c r="B1441">
        <v>90.509990000000002</v>
      </c>
      <c r="C1441">
        <v>35.008000000000003</v>
      </c>
    </row>
    <row r="1442" spans="1:3" x14ac:dyDescent="0.25">
      <c r="A1442" s="2">
        <v>45094</v>
      </c>
      <c r="B1442" t="e">
        <v>#N/A</v>
      </c>
      <c r="C1442" t="e">
        <v>#N/A</v>
      </c>
    </row>
    <row r="1443" spans="1:3" x14ac:dyDescent="0.25">
      <c r="A1443" s="2">
        <v>45095</v>
      </c>
      <c r="B1443" t="e">
        <v>#N/A</v>
      </c>
      <c r="C1443" t="e">
        <v>#N/A</v>
      </c>
    </row>
    <row r="1444" spans="1:3" x14ac:dyDescent="0.25">
      <c r="A1444" s="2">
        <v>45096</v>
      </c>
      <c r="B1444">
        <v>90.25</v>
      </c>
      <c r="C1444">
        <v>34.898000000000003</v>
      </c>
    </row>
    <row r="1445" spans="1:3" x14ac:dyDescent="0.25">
      <c r="A1445" s="2">
        <v>45097</v>
      </c>
      <c r="B1445">
        <v>92.9</v>
      </c>
      <c r="C1445">
        <v>38.707999999999998</v>
      </c>
    </row>
    <row r="1446" spans="1:3" x14ac:dyDescent="0.25">
      <c r="A1446" s="2">
        <v>45098</v>
      </c>
      <c r="B1446">
        <v>88.59</v>
      </c>
      <c r="C1446">
        <v>36.743000000000002</v>
      </c>
    </row>
    <row r="1447" spans="1:3" x14ac:dyDescent="0.25">
      <c r="A1447" s="2">
        <v>45099</v>
      </c>
      <c r="B1447">
        <v>88.2</v>
      </c>
      <c r="C1447">
        <v>34.097000000000001</v>
      </c>
    </row>
    <row r="1448" spans="1:3" x14ac:dyDescent="0.25">
      <c r="A1448" s="2">
        <v>45100</v>
      </c>
      <c r="B1448">
        <v>85.93</v>
      </c>
      <c r="C1448">
        <v>32.506999999999998</v>
      </c>
    </row>
    <row r="1449" spans="1:3" x14ac:dyDescent="0.25">
      <c r="A1449" s="2">
        <v>45101</v>
      </c>
      <c r="B1449" t="e">
        <v>#N/A</v>
      </c>
      <c r="C1449" t="e">
        <v>#N/A</v>
      </c>
    </row>
    <row r="1450" spans="1:3" x14ac:dyDescent="0.25">
      <c r="A1450" s="2">
        <v>45102</v>
      </c>
      <c r="B1450" t="e">
        <v>#N/A</v>
      </c>
      <c r="C1450" t="e">
        <v>#N/A</v>
      </c>
    </row>
    <row r="1451" spans="1:3" x14ac:dyDescent="0.25">
      <c r="A1451" s="2">
        <v>45103</v>
      </c>
      <c r="B1451">
        <v>84.3</v>
      </c>
      <c r="C1451">
        <v>31.975000000000001</v>
      </c>
    </row>
    <row r="1452" spans="1:3" x14ac:dyDescent="0.25">
      <c r="A1452" s="2">
        <v>45104</v>
      </c>
      <c r="B1452">
        <v>87.85</v>
      </c>
      <c r="C1452">
        <v>34.506</v>
      </c>
    </row>
    <row r="1453" spans="1:3" x14ac:dyDescent="0.25">
      <c r="A1453" s="2">
        <v>45105</v>
      </c>
      <c r="B1453">
        <v>86.72</v>
      </c>
      <c r="C1453">
        <v>34.125</v>
      </c>
    </row>
    <row r="1454" spans="1:3" x14ac:dyDescent="0.25">
      <c r="A1454" s="2">
        <v>45106</v>
      </c>
      <c r="B1454">
        <v>86.9</v>
      </c>
      <c r="C1454">
        <v>35.18</v>
      </c>
    </row>
    <row r="1455" spans="1:3" x14ac:dyDescent="0.25">
      <c r="A1455" s="2">
        <v>45107</v>
      </c>
      <c r="B1455">
        <v>88.09</v>
      </c>
      <c r="C1455">
        <v>37.103000000000002</v>
      </c>
    </row>
    <row r="1456" spans="1:3" x14ac:dyDescent="0.25">
      <c r="A1456" s="2">
        <v>45108</v>
      </c>
      <c r="B1456" t="e">
        <v>#N/A</v>
      </c>
      <c r="C1456" t="e">
        <v>#N/A</v>
      </c>
    </row>
    <row r="1457" spans="1:3" x14ac:dyDescent="0.25">
      <c r="A1457" s="2">
        <v>45109</v>
      </c>
      <c r="B1457" t="e">
        <v>#N/A</v>
      </c>
      <c r="C1457" t="e">
        <v>#N/A</v>
      </c>
    </row>
    <row r="1458" spans="1:3" x14ac:dyDescent="0.25">
      <c r="A1458" s="2">
        <v>45110</v>
      </c>
      <c r="B1458">
        <v>86.33</v>
      </c>
      <c r="C1458">
        <v>33.929000000000002</v>
      </c>
    </row>
    <row r="1459" spans="1:3" x14ac:dyDescent="0.25">
      <c r="A1459" s="2">
        <v>45111</v>
      </c>
      <c r="B1459">
        <v>86.32</v>
      </c>
      <c r="C1459">
        <v>35.409999999999997</v>
      </c>
    </row>
    <row r="1460" spans="1:3" x14ac:dyDescent="0.25">
      <c r="A1460" s="2">
        <v>45112</v>
      </c>
      <c r="B1460">
        <v>84.91</v>
      </c>
      <c r="C1460">
        <v>34.372999999999998</v>
      </c>
    </row>
    <row r="1461" spans="1:3" x14ac:dyDescent="0.25">
      <c r="A1461" s="2">
        <v>45113</v>
      </c>
      <c r="B1461">
        <v>85.05</v>
      </c>
      <c r="C1461">
        <v>32.347999999999999</v>
      </c>
    </row>
    <row r="1462" spans="1:3" x14ac:dyDescent="0.25">
      <c r="A1462" s="2">
        <v>45114</v>
      </c>
      <c r="B1462">
        <v>85.23</v>
      </c>
      <c r="C1462">
        <v>33.478000000000002</v>
      </c>
    </row>
    <row r="1463" spans="1:3" x14ac:dyDescent="0.25">
      <c r="A1463" s="2">
        <v>45115</v>
      </c>
      <c r="B1463" t="e">
        <v>#N/A</v>
      </c>
      <c r="C1463" t="e">
        <v>#N/A</v>
      </c>
    </row>
    <row r="1464" spans="1:3" x14ac:dyDescent="0.25">
      <c r="A1464" s="2">
        <v>45116</v>
      </c>
      <c r="B1464" t="e">
        <v>#N/A</v>
      </c>
      <c r="C1464" t="e">
        <v>#N/A</v>
      </c>
    </row>
    <row r="1465" spans="1:3" x14ac:dyDescent="0.25">
      <c r="A1465" s="2">
        <v>45117</v>
      </c>
      <c r="B1465">
        <v>85.38</v>
      </c>
      <c r="C1465">
        <v>30.227</v>
      </c>
    </row>
    <row r="1466" spans="1:3" x14ac:dyDescent="0.25">
      <c r="A1466" s="2">
        <v>45118</v>
      </c>
      <c r="B1466">
        <v>85.81</v>
      </c>
      <c r="C1466">
        <v>29.061</v>
      </c>
    </row>
    <row r="1467" spans="1:3" x14ac:dyDescent="0.25">
      <c r="A1467" s="2">
        <v>45119</v>
      </c>
      <c r="B1467">
        <v>84.88</v>
      </c>
      <c r="C1467">
        <v>26.638999999999999</v>
      </c>
    </row>
    <row r="1468" spans="1:3" x14ac:dyDescent="0.25">
      <c r="A1468" s="2">
        <v>45120</v>
      </c>
      <c r="B1468">
        <v>84.91</v>
      </c>
      <c r="C1468">
        <v>26.606999999999999</v>
      </c>
    </row>
    <row r="1469" spans="1:3" x14ac:dyDescent="0.25">
      <c r="A1469" s="2">
        <v>45121</v>
      </c>
      <c r="B1469">
        <v>85.11</v>
      </c>
      <c r="C1469">
        <v>25.957000000000001</v>
      </c>
    </row>
    <row r="1470" spans="1:3" x14ac:dyDescent="0.25">
      <c r="A1470" s="2">
        <v>45122</v>
      </c>
      <c r="B1470" t="e">
        <v>#N/A</v>
      </c>
      <c r="C1470" t="e">
        <v>#N/A</v>
      </c>
    </row>
    <row r="1471" spans="1:3" x14ac:dyDescent="0.25">
      <c r="A1471" s="2">
        <v>45123</v>
      </c>
      <c r="B1471" t="e">
        <v>#N/A</v>
      </c>
      <c r="C1471" t="e">
        <v>#N/A</v>
      </c>
    </row>
    <row r="1472" spans="1:3" x14ac:dyDescent="0.25">
      <c r="A1472" s="2">
        <v>45124</v>
      </c>
      <c r="B1472">
        <v>85.56</v>
      </c>
      <c r="C1472">
        <v>25.100999999999999</v>
      </c>
    </row>
    <row r="1473" spans="1:3" x14ac:dyDescent="0.25">
      <c r="A1473" s="2">
        <v>45125</v>
      </c>
      <c r="B1473">
        <v>86.42</v>
      </c>
      <c r="C1473">
        <v>27.068999999999999</v>
      </c>
    </row>
    <row r="1474" spans="1:3" x14ac:dyDescent="0.25">
      <c r="A1474" s="2">
        <v>45126</v>
      </c>
      <c r="B1474">
        <v>88.25</v>
      </c>
      <c r="C1474">
        <v>26.963000000000001</v>
      </c>
    </row>
    <row r="1475" spans="1:3" x14ac:dyDescent="0.25">
      <c r="A1475" s="2">
        <v>45127</v>
      </c>
      <c r="B1475">
        <v>89.56</v>
      </c>
      <c r="C1475">
        <v>28.018000000000001</v>
      </c>
    </row>
    <row r="1476" spans="1:3" x14ac:dyDescent="0.25">
      <c r="A1476" s="2">
        <v>45128</v>
      </c>
      <c r="B1476">
        <v>90.43</v>
      </c>
      <c r="C1476">
        <v>28.164000000000001</v>
      </c>
    </row>
    <row r="1477" spans="1:3" x14ac:dyDescent="0.25">
      <c r="A1477" s="2">
        <v>45129</v>
      </c>
      <c r="B1477" t="e">
        <v>#N/A</v>
      </c>
      <c r="C1477" t="e">
        <v>#N/A</v>
      </c>
    </row>
    <row r="1478" spans="1:3" x14ac:dyDescent="0.25">
      <c r="A1478" s="2">
        <v>45130</v>
      </c>
      <c r="B1478" t="e">
        <v>#N/A</v>
      </c>
      <c r="C1478" t="e">
        <v>#N/A</v>
      </c>
    </row>
    <row r="1479" spans="1:3" x14ac:dyDescent="0.25">
      <c r="A1479" s="2">
        <v>45131</v>
      </c>
      <c r="B1479">
        <v>90.09</v>
      </c>
      <c r="C1479">
        <v>30.556999999999999</v>
      </c>
    </row>
    <row r="1480" spans="1:3" x14ac:dyDescent="0.25">
      <c r="A1480" s="2">
        <v>45132</v>
      </c>
      <c r="B1480">
        <v>90.89</v>
      </c>
      <c r="C1480">
        <v>32.648000000000003</v>
      </c>
    </row>
    <row r="1481" spans="1:3" x14ac:dyDescent="0.25">
      <c r="A1481" s="2">
        <v>45133</v>
      </c>
      <c r="B1481">
        <v>89.829989999999995</v>
      </c>
      <c r="C1481">
        <v>29.274999999999999</v>
      </c>
    </row>
    <row r="1482" spans="1:3" x14ac:dyDescent="0.25">
      <c r="A1482" s="2">
        <v>45134</v>
      </c>
      <c r="B1482">
        <v>90.03</v>
      </c>
      <c r="C1482">
        <v>28.434000000000001</v>
      </c>
    </row>
    <row r="1483" spans="1:3" x14ac:dyDescent="0.25">
      <c r="A1483" s="2">
        <v>45135</v>
      </c>
      <c r="B1483">
        <v>87.68</v>
      </c>
      <c r="C1483">
        <v>25.841000000000001</v>
      </c>
    </row>
    <row r="1484" spans="1:3" x14ac:dyDescent="0.25">
      <c r="A1484" s="2">
        <v>45136</v>
      </c>
      <c r="B1484" t="e">
        <v>#N/A</v>
      </c>
      <c r="C1484" t="e">
        <v>#N/A</v>
      </c>
    </row>
    <row r="1485" spans="1:3" x14ac:dyDescent="0.25">
      <c r="A1485" s="2">
        <v>45137</v>
      </c>
      <c r="B1485" t="e">
        <v>#N/A</v>
      </c>
      <c r="C1485" t="e">
        <v>#N/A</v>
      </c>
    </row>
    <row r="1486" spans="1:3" x14ac:dyDescent="0.25">
      <c r="A1486" s="2">
        <v>45138</v>
      </c>
      <c r="B1486">
        <v>85.689989999999995</v>
      </c>
      <c r="C1486">
        <v>28.366</v>
      </c>
    </row>
    <row r="1487" spans="1:3" x14ac:dyDescent="0.25">
      <c r="A1487" s="2">
        <v>45139</v>
      </c>
      <c r="B1487">
        <v>84.16</v>
      </c>
      <c r="C1487">
        <v>27.123000000000001</v>
      </c>
    </row>
    <row r="1488" spans="1:3" x14ac:dyDescent="0.25">
      <c r="A1488" s="2">
        <v>45140</v>
      </c>
      <c r="B1488">
        <v>82.53</v>
      </c>
      <c r="C1488">
        <v>28.742000000000001</v>
      </c>
    </row>
    <row r="1489" spans="1:3" x14ac:dyDescent="0.25">
      <c r="A1489" s="2">
        <v>45141</v>
      </c>
      <c r="B1489">
        <v>83.86</v>
      </c>
      <c r="C1489">
        <v>30.472999999999999</v>
      </c>
    </row>
    <row r="1490" spans="1:3" x14ac:dyDescent="0.25">
      <c r="A1490" s="2">
        <v>45142</v>
      </c>
      <c r="B1490">
        <v>82.73</v>
      </c>
      <c r="C1490">
        <v>28.853000000000002</v>
      </c>
    </row>
    <row r="1491" spans="1:3" x14ac:dyDescent="0.25">
      <c r="A1491" s="2">
        <v>45143</v>
      </c>
      <c r="B1491" t="e">
        <v>#N/A</v>
      </c>
      <c r="C1491" t="e">
        <v>#N/A</v>
      </c>
    </row>
    <row r="1492" spans="1:3" x14ac:dyDescent="0.25">
      <c r="A1492" s="2">
        <v>45144</v>
      </c>
      <c r="B1492" t="e">
        <v>#N/A</v>
      </c>
      <c r="C1492" t="e">
        <v>#N/A</v>
      </c>
    </row>
    <row r="1493" spans="1:3" x14ac:dyDescent="0.25">
      <c r="A1493" s="2">
        <v>45145</v>
      </c>
      <c r="B1493">
        <v>81.759990000000002</v>
      </c>
      <c r="C1493">
        <v>30.486999999999998</v>
      </c>
    </row>
    <row r="1494" spans="1:3" x14ac:dyDescent="0.25">
      <c r="A1494" s="2">
        <v>45146</v>
      </c>
      <c r="B1494">
        <v>83.439989999999995</v>
      </c>
      <c r="C1494">
        <v>31.065999999999999</v>
      </c>
    </row>
    <row r="1495" spans="1:3" x14ac:dyDescent="0.25">
      <c r="A1495" s="2">
        <v>45147</v>
      </c>
      <c r="B1495">
        <v>83.03</v>
      </c>
      <c r="C1495">
        <v>39.823</v>
      </c>
    </row>
    <row r="1496" spans="1:3" x14ac:dyDescent="0.25">
      <c r="A1496" s="2">
        <v>45148</v>
      </c>
      <c r="B1496">
        <v>83.98</v>
      </c>
      <c r="C1496">
        <v>37.055999999999997</v>
      </c>
    </row>
    <row r="1497" spans="1:3" x14ac:dyDescent="0.25">
      <c r="A1497" s="2">
        <v>45149</v>
      </c>
      <c r="B1497">
        <v>85.82</v>
      </c>
      <c r="C1497">
        <v>35.299999999999997</v>
      </c>
    </row>
    <row r="1498" spans="1:3" x14ac:dyDescent="0.25">
      <c r="A1498" s="2">
        <v>45150</v>
      </c>
      <c r="B1498" t="e">
        <v>#N/A</v>
      </c>
      <c r="C1498" t="e">
        <v>#N/A</v>
      </c>
    </row>
    <row r="1499" spans="1:3" x14ac:dyDescent="0.25">
      <c r="A1499" s="2">
        <v>45151</v>
      </c>
      <c r="B1499" t="e">
        <v>#N/A</v>
      </c>
      <c r="C1499" t="e">
        <v>#N/A</v>
      </c>
    </row>
    <row r="1500" spans="1:3" x14ac:dyDescent="0.25">
      <c r="A1500" s="2">
        <v>45152</v>
      </c>
      <c r="B1500">
        <v>86.82</v>
      </c>
      <c r="C1500">
        <v>34.433999999999997</v>
      </c>
    </row>
    <row r="1501" spans="1:3" x14ac:dyDescent="0.25">
      <c r="A1501" s="2">
        <v>45153</v>
      </c>
      <c r="B1501">
        <v>86.189989999999995</v>
      </c>
      <c r="C1501">
        <v>38.813000000000002</v>
      </c>
    </row>
    <row r="1502" spans="1:3" x14ac:dyDescent="0.25">
      <c r="A1502" s="2">
        <v>45154</v>
      </c>
      <c r="B1502">
        <v>87.52</v>
      </c>
      <c r="C1502">
        <v>37.783999999999999</v>
      </c>
    </row>
    <row r="1503" spans="1:3" x14ac:dyDescent="0.25">
      <c r="A1503" s="2">
        <v>45155</v>
      </c>
      <c r="B1503">
        <v>87.88</v>
      </c>
      <c r="C1503">
        <v>36.825000000000003</v>
      </c>
    </row>
    <row r="1504" spans="1:3" x14ac:dyDescent="0.25">
      <c r="A1504" s="2">
        <v>45156</v>
      </c>
      <c r="B1504">
        <v>87.07</v>
      </c>
      <c r="C1504">
        <v>36.409999999999997</v>
      </c>
    </row>
    <row r="1505" spans="1:3" x14ac:dyDescent="0.25">
      <c r="A1505" s="2">
        <v>45157</v>
      </c>
      <c r="B1505" t="e">
        <v>#N/A</v>
      </c>
      <c r="C1505" t="e">
        <v>#N/A</v>
      </c>
    </row>
    <row r="1506" spans="1:3" x14ac:dyDescent="0.25">
      <c r="A1506" s="2">
        <v>45158</v>
      </c>
      <c r="B1506" t="e">
        <v>#N/A</v>
      </c>
      <c r="C1506" t="e">
        <v>#N/A</v>
      </c>
    </row>
    <row r="1507" spans="1:3" x14ac:dyDescent="0.25">
      <c r="A1507" s="2">
        <v>45159</v>
      </c>
      <c r="B1507">
        <v>86.93</v>
      </c>
      <c r="C1507">
        <v>40.781999999999996</v>
      </c>
    </row>
    <row r="1508" spans="1:3" x14ac:dyDescent="0.25">
      <c r="A1508" s="2">
        <v>45160</v>
      </c>
      <c r="B1508">
        <v>88.92</v>
      </c>
      <c r="C1508">
        <v>42.908000000000001</v>
      </c>
    </row>
    <row r="1509" spans="1:3" x14ac:dyDescent="0.25">
      <c r="A1509" s="2">
        <v>45161</v>
      </c>
      <c r="B1509">
        <v>87.31</v>
      </c>
      <c r="C1509">
        <v>36.786000000000001</v>
      </c>
    </row>
    <row r="1510" spans="1:3" x14ac:dyDescent="0.25">
      <c r="A1510" s="2">
        <v>45162</v>
      </c>
      <c r="B1510">
        <v>84.939989999999995</v>
      </c>
      <c r="C1510">
        <v>31.937999999999999</v>
      </c>
    </row>
    <row r="1511" spans="1:3" x14ac:dyDescent="0.25">
      <c r="A1511" s="2">
        <v>45163</v>
      </c>
      <c r="B1511">
        <v>84.5</v>
      </c>
      <c r="C1511">
        <v>34.777000000000001</v>
      </c>
    </row>
    <row r="1512" spans="1:3" x14ac:dyDescent="0.25">
      <c r="A1512" s="2">
        <v>45164</v>
      </c>
      <c r="B1512" t="e">
        <v>#N/A</v>
      </c>
      <c r="C1512" t="e">
        <v>#N/A</v>
      </c>
    </row>
    <row r="1513" spans="1:3" x14ac:dyDescent="0.25">
      <c r="A1513" s="2">
        <v>45165</v>
      </c>
      <c r="B1513" t="e">
        <v>#N/A</v>
      </c>
      <c r="C1513" t="e">
        <v>#N/A</v>
      </c>
    </row>
    <row r="1514" spans="1:3" x14ac:dyDescent="0.25">
      <c r="A1514" s="2">
        <v>45166</v>
      </c>
      <c r="B1514">
        <v>84.79</v>
      </c>
      <c r="C1514">
        <v>38.414000000000001</v>
      </c>
    </row>
    <row r="1515" spans="1:3" x14ac:dyDescent="0.25">
      <c r="A1515" s="2">
        <v>45167</v>
      </c>
      <c r="B1515">
        <v>83.88</v>
      </c>
      <c r="C1515">
        <v>35.195</v>
      </c>
    </row>
    <row r="1516" spans="1:3" x14ac:dyDescent="0.25">
      <c r="A1516" s="2">
        <v>45168</v>
      </c>
      <c r="B1516">
        <v>85.35</v>
      </c>
      <c r="C1516">
        <v>35.991999999999997</v>
      </c>
    </row>
    <row r="1517" spans="1:3" x14ac:dyDescent="0.25">
      <c r="A1517" s="2">
        <v>45169</v>
      </c>
      <c r="B1517">
        <v>84.86</v>
      </c>
      <c r="C1517">
        <v>35.029000000000003</v>
      </c>
    </row>
    <row r="1518" spans="1:3" x14ac:dyDescent="0.25">
      <c r="A1518" s="2">
        <v>45170</v>
      </c>
      <c r="B1518">
        <v>84.37</v>
      </c>
      <c r="C1518">
        <v>35.616999999999997</v>
      </c>
    </row>
    <row r="1519" spans="1:3" x14ac:dyDescent="0.25">
      <c r="A1519" s="2">
        <v>45171</v>
      </c>
      <c r="B1519" t="e">
        <v>#N/A</v>
      </c>
      <c r="C1519" t="e">
        <v>#N/A</v>
      </c>
    </row>
    <row r="1520" spans="1:3" x14ac:dyDescent="0.25">
      <c r="A1520" s="2">
        <v>45172</v>
      </c>
      <c r="B1520" t="e">
        <v>#N/A</v>
      </c>
      <c r="C1520" t="e">
        <v>#N/A</v>
      </c>
    </row>
    <row r="1521" spans="1:3" x14ac:dyDescent="0.25">
      <c r="A1521" s="2">
        <v>45173</v>
      </c>
      <c r="B1521">
        <v>83.259990000000002</v>
      </c>
      <c r="C1521">
        <v>33.570999999999998</v>
      </c>
    </row>
    <row r="1522" spans="1:3" x14ac:dyDescent="0.25">
      <c r="A1522" s="2">
        <v>45174</v>
      </c>
      <c r="B1522">
        <v>82.95</v>
      </c>
      <c r="C1522">
        <v>34.448999999999998</v>
      </c>
    </row>
    <row r="1523" spans="1:3" x14ac:dyDescent="0.25">
      <c r="A1523" s="2">
        <v>45175</v>
      </c>
      <c r="B1523">
        <v>82.79</v>
      </c>
      <c r="C1523">
        <v>31.074999999999999</v>
      </c>
    </row>
    <row r="1524" spans="1:3" x14ac:dyDescent="0.25">
      <c r="A1524" s="2">
        <v>45176</v>
      </c>
      <c r="B1524">
        <v>82.05</v>
      </c>
      <c r="C1524">
        <v>32.755000000000003</v>
      </c>
    </row>
    <row r="1525" spans="1:3" x14ac:dyDescent="0.25">
      <c r="A1525" s="2">
        <v>45177</v>
      </c>
      <c r="B1525">
        <v>80.650000000000006</v>
      </c>
      <c r="C1525">
        <v>34.508000000000003</v>
      </c>
    </row>
    <row r="1526" spans="1:3" x14ac:dyDescent="0.25">
      <c r="A1526" s="2">
        <v>45178</v>
      </c>
      <c r="B1526" t="e">
        <v>#N/A</v>
      </c>
      <c r="C1526" t="e">
        <v>#N/A</v>
      </c>
    </row>
    <row r="1527" spans="1:3" x14ac:dyDescent="0.25">
      <c r="A1527" s="2">
        <v>45179</v>
      </c>
      <c r="B1527" t="e">
        <v>#N/A</v>
      </c>
      <c r="C1527" t="e">
        <v>#N/A</v>
      </c>
    </row>
    <row r="1528" spans="1:3" x14ac:dyDescent="0.25">
      <c r="A1528" s="2">
        <v>45180</v>
      </c>
      <c r="B1528">
        <v>80.8</v>
      </c>
      <c r="C1528">
        <v>35.847999999999999</v>
      </c>
    </row>
    <row r="1529" spans="1:3" x14ac:dyDescent="0.25">
      <c r="A1529" s="2">
        <v>45181</v>
      </c>
      <c r="B1529">
        <v>80.23</v>
      </c>
      <c r="C1529">
        <v>34.701000000000001</v>
      </c>
    </row>
    <row r="1530" spans="1:3" x14ac:dyDescent="0.25">
      <c r="A1530" s="2">
        <v>45182</v>
      </c>
      <c r="B1530">
        <v>82.15</v>
      </c>
      <c r="C1530">
        <v>36.817</v>
      </c>
    </row>
    <row r="1531" spans="1:3" x14ac:dyDescent="0.25">
      <c r="A1531" s="2">
        <v>45183</v>
      </c>
      <c r="B1531">
        <v>82.23</v>
      </c>
      <c r="C1531">
        <v>35.521000000000001</v>
      </c>
    </row>
    <row r="1532" spans="1:3" x14ac:dyDescent="0.25">
      <c r="A1532" s="2">
        <v>45184</v>
      </c>
      <c r="B1532">
        <v>81.439989999999995</v>
      </c>
      <c r="C1532">
        <v>36.482999999999997</v>
      </c>
    </row>
    <row r="1533" spans="1:3" x14ac:dyDescent="0.25">
      <c r="A1533" s="2">
        <v>45185</v>
      </c>
      <c r="B1533" t="e">
        <v>#N/A</v>
      </c>
      <c r="C1533" t="e">
        <v>#N/A</v>
      </c>
    </row>
    <row r="1534" spans="1:3" x14ac:dyDescent="0.25">
      <c r="A1534" s="2">
        <v>45186</v>
      </c>
      <c r="B1534" t="e">
        <v>#N/A</v>
      </c>
      <c r="C1534" t="e">
        <v>#N/A</v>
      </c>
    </row>
    <row r="1535" spans="1:3" x14ac:dyDescent="0.25">
      <c r="A1535" s="2">
        <v>45187</v>
      </c>
      <c r="B1535">
        <v>79.989999999999995</v>
      </c>
      <c r="C1535">
        <v>34.475000000000001</v>
      </c>
    </row>
    <row r="1536" spans="1:3" x14ac:dyDescent="0.25">
      <c r="A1536" s="2">
        <v>45188</v>
      </c>
      <c r="B1536">
        <v>80.36</v>
      </c>
      <c r="C1536">
        <v>36.781999999999996</v>
      </c>
    </row>
    <row r="1537" spans="1:3" x14ac:dyDescent="0.25">
      <c r="A1537" s="2">
        <v>45189</v>
      </c>
      <c r="B1537">
        <v>81.92</v>
      </c>
      <c r="C1537">
        <v>37.283999999999999</v>
      </c>
    </row>
    <row r="1538" spans="1:3" x14ac:dyDescent="0.25">
      <c r="A1538" s="2">
        <v>45190</v>
      </c>
      <c r="B1538">
        <v>83.23</v>
      </c>
      <c r="C1538">
        <v>39.104999999999997</v>
      </c>
    </row>
    <row r="1539" spans="1:3" x14ac:dyDescent="0.25">
      <c r="A1539" s="2">
        <v>45191</v>
      </c>
      <c r="B1539">
        <v>84.56</v>
      </c>
      <c r="C1539">
        <v>39.790999999999997</v>
      </c>
    </row>
    <row r="1540" spans="1:3" x14ac:dyDescent="0.25">
      <c r="A1540" s="2">
        <v>45192</v>
      </c>
      <c r="B1540" t="e">
        <v>#N/A</v>
      </c>
      <c r="C1540" t="e">
        <v>#N/A</v>
      </c>
    </row>
    <row r="1541" spans="1:3" x14ac:dyDescent="0.25">
      <c r="A1541" s="2">
        <v>45193</v>
      </c>
      <c r="B1541" t="e">
        <v>#N/A</v>
      </c>
      <c r="C1541" t="e">
        <v>#N/A</v>
      </c>
    </row>
    <row r="1542" spans="1:3" x14ac:dyDescent="0.25">
      <c r="A1542" s="2">
        <v>45194</v>
      </c>
      <c r="B1542">
        <v>84.37</v>
      </c>
      <c r="C1542">
        <v>44.442</v>
      </c>
    </row>
    <row r="1543" spans="1:3" x14ac:dyDescent="0.25">
      <c r="A1543" s="2">
        <v>45195</v>
      </c>
      <c r="B1543">
        <v>82.92</v>
      </c>
      <c r="C1543">
        <v>40.322000000000003</v>
      </c>
    </row>
    <row r="1544" spans="1:3" x14ac:dyDescent="0.25">
      <c r="A1544" s="2">
        <v>45196</v>
      </c>
      <c r="B1544">
        <v>82.29</v>
      </c>
      <c r="C1544">
        <v>39.295999999999999</v>
      </c>
    </row>
    <row r="1545" spans="1:3" x14ac:dyDescent="0.25">
      <c r="A1545" s="2">
        <v>45197</v>
      </c>
      <c r="B1545">
        <v>82.71</v>
      </c>
      <c r="C1545">
        <v>39.735999999999997</v>
      </c>
    </row>
    <row r="1546" spans="1:3" x14ac:dyDescent="0.25">
      <c r="A1546" s="2">
        <v>45198</v>
      </c>
      <c r="B1546">
        <v>81.67</v>
      </c>
      <c r="C1546">
        <v>41.859000000000002</v>
      </c>
    </row>
    <row r="1547" spans="1:3" x14ac:dyDescent="0.25">
      <c r="A1547" s="2">
        <v>45199</v>
      </c>
      <c r="B1547" t="e">
        <v>#N/A</v>
      </c>
      <c r="C1547" t="e">
        <v>#N/A</v>
      </c>
    </row>
    <row r="1548" spans="1:3" x14ac:dyDescent="0.25">
      <c r="A1548" s="2">
        <v>45200</v>
      </c>
      <c r="B1548" t="e">
        <v>#N/A</v>
      </c>
      <c r="C1548" t="e">
        <v>#N/A</v>
      </c>
    </row>
    <row r="1549" spans="1:3" x14ac:dyDescent="0.25">
      <c r="A1549" s="2">
        <v>45201</v>
      </c>
      <c r="B1549">
        <v>80.8</v>
      </c>
      <c r="C1549">
        <v>39.335000000000001</v>
      </c>
    </row>
    <row r="1550" spans="1:3" x14ac:dyDescent="0.25">
      <c r="A1550" s="2">
        <v>45202</v>
      </c>
      <c r="B1550">
        <v>79.650000000000006</v>
      </c>
      <c r="C1550">
        <v>36.987000000000002</v>
      </c>
    </row>
    <row r="1551" spans="1:3" x14ac:dyDescent="0.25">
      <c r="A1551" s="2">
        <v>45203</v>
      </c>
      <c r="B1551">
        <v>81.67</v>
      </c>
      <c r="C1551">
        <v>38.441000000000003</v>
      </c>
    </row>
    <row r="1552" spans="1:3" x14ac:dyDescent="0.25">
      <c r="A1552" s="2">
        <v>45204</v>
      </c>
      <c r="B1552">
        <v>80.509990000000002</v>
      </c>
      <c r="C1552">
        <v>36.207000000000001</v>
      </c>
    </row>
    <row r="1553" spans="1:3" x14ac:dyDescent="0.25">
      <c r="A1553" s="2">
        <v>45205</v>
      </c>
      <c r="B1553">
        <v>80.459999999999994</v>
      </c>
      <c r="C1553">
        <v>38.231000000000002</v>
      </c>
    </row>
    <row r="1554" spans="1:3" x14ac:dyDescent="0.25">
      <c r="A1554" s="2">
        <v>45206</v>
      </c>
      <c r="B1554" t="e">
        <v>#N/A</v>
      </c>
      <c r="C1554" t="e">
        <v>#N/A</v>
      </c>
    </row>
    <row r="1555" spans="1:3" x14ac:dyDescent="0.25">
      <c r="A1555" s="2">
        <v>45207</v>
      </c>
      <c r="B1555" t="e">
        <v>#N/A</v>
      </c>
      <c r="C1555" t="e">
        <v>#N/A</v>
      </c>
    </row>
    <row r="1556" spans="1:3" x14ac:dyDescent="0.25">
      <c r="A1556" s="2">
        <v>45208</v>
      </c>
      <c r="B1556">
        <v>81.75</v>
      </c>
      <c r="C1556">
        <v>43.953000000000003</v>
      </c>
    </row>
    <row r="1557" spans="1:3" x14ac:dyDescent="0.25">
      <c r="A1557" s="2">
        <v>45209</v>
      </c>
      <c r="B1557">
        <v>84.82</v>
      </c>
      <c r="C1557">
        <v>49.454999999999998</v>
      </c>
    </row>
    <row r="1558" spans="1:3" x14ac:dyDescent="0.25">
      <c r="A1558" s="2">
        <v>45210</v>
      </c>
      <c r="B1558">
        <v>84.12</v>
      </c>
      <c r="C1558">
        <v>46.067999999999998</v>
      </c>
    </row>
    <row r="1559" spans="1:3" x14ac:dyDescent="0.25">
      <c r="A1559" s="2">
        <v>45211</v>
      </c>
      <c r="B1559">
        <v>85.23</v>
      </c>
      <c r="C1559">
        <v>53.002000000000002</v>
      </c>
    </row>
    <row r="1560" spans="1:3" x14ac:dyDescent="0.25">
      <c r="A1560" s="2">
        <v>45212</v>
      </c>
      <c r="B1560">
        <v>85.95</v>
      </c>
      <c r="C1560">
        <v>53.981999999999999</v>
      </c>
    </row>
    <row r="1561" spans="1:3" x14ac:dyDescent="0.25">
      <c r="A1561" s="2">
        <v>45213</v>
      </c>
      <c r="B1561" t="e">
        <v>#N/A</v>
      </c>
      <c r="C1561" t="e">
        <v>#N/A</v>
      </c>
    </row>
    <row r="1562" spans="1:3" x14ac:dyDescent="0.25">
      <c r="A1562" s="2">
        <v>45214</v>
      </c>
      <c r="B1562" t="e">
        <v>#N/A</v>
      </c>
      <c r="C1562" t="e">
        <v>#N/A</v>
      </c>
    </row>
    <row r="1563" spans="1:3" x14ac:dyDescent="0.25">
      <c r="A1563" s="2">
        <v>45215</v>
      </c>
      <c r="B1563">
        <v>83.35</v>
      </c>
      <c r="C1563">
        <v>48.466999999999999</v>
      </c>
    </row>
    <row r="1564" spans="1:3" x14ac:dyDescent="0.25">
      <c r="A1564" s="2">
        <v>45216</v>
      </c>
      <c r="B1564">
        <v>82.55</v>
      </c>
      <c r="C1564">
        <v>48.896000000000001</v>
      </c>
    </row>
    <row r="1565" spans="1:3" x14ac:dyDescent="0.25">
      <c r="A1565" s="2">
        <v>45217</v>
      </c>
      <c r="B1565">
        <v>81.86</v>
      </c>
      <c r="C1565">
        <v>50.832999999999998</v>
      </c>
    </row>
    <row r="1566" spans="1:3" x14ac:dyDescent="0.25">
      <c r="A1566" s="2">
        <v>45218</v>
      </c>
      <c r="B1566">
        <v>81.759990000000002</v>
      </c>
      <c r="C1566">
        <v>50.171999999999997</v>
      </c>
    </row>
    <row r="1567" spans="1:3" x14ac:dyDescent="0.25">
      <c r="A1567" s="2">
        <v>45219</v>
      </c>
      <c r="B1567">
        <v>81.41</v>
      </c>
      <c r="C1567">
        <v>51.112000000000002</v>
      </c>
    </row>
    <row r="1568" spans="1:3" x14ac:dyDescent="0.25">
      <c r="A1568" s="2">
        <v>45220</v>
      </c>
      <c r="B1568" t="e">
        <v>#N/A</v>
      </c>
      <c r="C1568" t="e">
        <v>#N/A</v>
      </c>
    </row>
    <row r="1569" spans="1:3" x14ac:dyDescent="0.25">
      <c r="A1569" s="2">
        <v>45221</v>
      </c>
      <c r="B1569" t="e">
        <v>#N/A</v>
      </c>
      <c r="C1569" t="e">
        <v>#N/A</v>
      </c>
    </row>
    <row r="1570" spans="1:3" x14ac:dyDescent="0.25">
      <c r="A1570" s="2">
        <v>45222</v>
      </c>
      <c r="B1570">
        <v>80.5</v>
      </c>
      <c r="C1570">
        <v>51.276000000000003</v>
      </c>
    </row>
    <row r="1571" spans="1:3" x14ac:dyDescent="0.25">
      <c r="A1571" s="2">
        <v>45223</v>
      </c>
      <c r="B1571">
        <v>80.58</v>
      </c>
      <c r="C1571">
        <v>49.264000000000003</v>
      </c>
    </row>
    <row r="1572" spans="1:3" x14ac:dyDescent="0.25">
      <c r="A1572" s="2">
        <v>45224</v>
      </c>
      <c r="B1572">
        <v>79.92</v>
      </c>
      <c r="C1572">
        <v>49.923999999999999</v>
      </c>
    </row>
    <row r="1573" spans="1:3" x14ac:dyDescent="0.25">
      <c r="A1573" s="2">
        <v>45225</v>
      </c>
      <c r="B1573">
        <v>79.650000000000006</v>
      </c>
      <c r="C1573">
        <v>50.808999999999997</v>
      </c>
    </row>
    <row r="1574" spans="1:3" x14ac:dyDescent="0.25">
      <c r="A1574" s="2">
        <v>45226</v>
      </c>
      <c r="B1574">
        <v>79.349999999999994</v>
      </c>
      <c r="C1574">
        <v>50.531999999999996</v>
      </c>
    </row>
    <row r="1575" spans="1:3" x14ac:dyDescent="0.25">
      <c r="A1575" s="2">
        <v>45227</v>
      </c>
      <c r="B1575" t="e">
        <v>#N/A</v>
      </c>
      <c r="C1575" t="e">
        <v>#N/A</v>
      </c>
    </row>
    <row r="1576" spans="1:3" x14ac:dyDescent="0.25">
      <c r="A1576" s="2">
        <v>45228</v>
      </c>
      <c r="B1576" t="e">
        <v>#N/A</v>
      </c>
      <c r="C1576" t="e">
        <v>#N/A</v>
      </c>
    </row>
    <row r="1577" spans="1:3" x14ac:dyDescent="0.25">
      <c r="A1577" s="2">
        <v>45229</v>
      </c>
      <c r="B1577">
        <v>78.72</v>
      </c>
      <c r="C1577">
        <v>50.546999999999997</v>
      </c>
    </row>
    <row r="1578" spans="1:3" x14ac:dyDescent="0.25">
      <c r="A1578" s="2">
        <v>45230</v>
      </c>
      <c r="B1578">
        <v>79.05</v>
      </c>
      <c r="C1578">
        <v>48.006</v>
      </c>
    </row>
    <row r="1579" spans="1:3" x14ac:dyDescent="0.25">
      <c r="A1579" s="2">
        <v>45231</v>
      </c>
      <c r="B1579">
        <v>78.540000000000006</v>
      </c>
      <c r="C1579">
        <v>47.756999999999998</v>
      </c>
    </row>
    <row r="1580" spans="1:3" x14ac:dyDescent="0.25">
      <c r="A1580" s="2">
        <v>45232</v>
      </c>
      <c r="B1580">
        <v>78.61</v>
      </c>
      <c r="C1580">
        <v>48.564</v>
      </c>
    </row>
    <row r="1581" spans="1:3" x14ac:dyDescent="0.25">
      <c r="A1581" s="2">
        <v>45233</v>
      </c>
      <c r="B1581">
        <v>77.64</v>
      </c>
      <c r="C1581">
        <v>48.057000000000002</v>
      </c>
    </row>
    <row r="1582" spans="1:3" x14ac:dyDescent="0.25">
      <c r="A1582" s="2">
        <v>45234</v>
      </c>
      <c r="B1582" t="e">
        <v>#N/A</v>
      </c>
      <c r="C1582" t="e">
        <v>#N/A</v>
      </c>
    </row>
    <row r="1583" spans="1:3" x14ac:dyDescent="0.25">
      <c r="A1583" s="2">
        <v>45235</v>
      </c>
      <c r="B1583" t="e">
        <v>#N/A</v>
      </c>
      <c r="C1583" t="e">
        <v>#N/A</v>
      </c>
    </row>
    <row r="1584" spans="1:3" x14ac:dyDescent="0.25">
      <c r="A1584" s="2">
        <v>45236</v>
      </c>
      <c r="B1584">
        <v>75.84</v>
      </c>
      <c r="C1584">
        <v>44.832000000000001</v>
      </c>
    </row>
    <row r="1585" spans="1:3" x14ac:dyDescent="0.25">
      <c r="A1585" s="2">
        <v>45237</v>
      </c>
      <c r="B1585">
        <v>75.25</v>
      </c>
      <c r="C1585">
        <v>46.057000000000002</v>
      </c>
    </row>
    <row r="1586" spans="1:3" x14ac:dyDescent="0.25">
      <c r="A1586" s="2">
        <v>45238</v>
      </c>
      <c r="B1586">
        <v>75.7</v>
      </c>
      <c r="C1586">
        <v>45.777000000000001</v>
      </c>
    </row>
    <row r="1587" spans="1:3" x14ac:dyDescent="0.25">
      <c r="A1587" s="2">
        <v>45239</v>
      </c>
      <c r="B1587">
        <v>77.38</v>
      </c>
      <c r="C1587">
        <v>48.128999999999998</v>
      </c>
    </row>
    <row r="1588" spans="1:3" x14ac:dyDescent="0.25">
      <c r="A1588" s="2">
        <v>45240</v>
      </c>
      <c r="B1588">
        <v>78.7</v>
      </c>
      <c r="C1588">
        <v>46.631999999999998</v>
      </c>
    </row>
    <row r="1589" spans="1:3" x14ac:dyDescent="0.25">
      <c r="A1589" s="2">
        <v>45241</v>
      </c>
      <c r="B1589" t="e">
        <v>#N/A</v>
      </c>
      <c r="C1589" t="e">
        <v>#N/A</v>
      </c>
    </row>
    <row r="1590" spans="1:3" x14ac:dyDescent="0.25">
      <c r="A1590" s="2">
        <v>45242</v>
      </c>
      <c r="B1590" t="e">
        <v>#N/A</v>
      </c>
      <c r="C1590" t="e">
        <v>#N/A</v>
      </c>
    </row>
    <row r="1591" spans="1:3" x14ac:dyDescent="0.25">
      <c r="A1591" s="2">
        <v>45243</v>
      </c>
      <c r="B1591">
        <v>77.48</v>
      </c>
      <c r="C1591">
        <v>47.872999999999998</v>
      </c>
    </row>
    <row r="1592" spans="1:3" x14ac:dyDescent="0.25">
      <c r="A1592" s="2">
        <v>45244</v>
      </c>
      <c r="B1592">
        <v>78.63</v>
      </c>
      <c r="C1592">
        <v>47.607999999999997</v>
      </c>
    </row>
    <row r="1593" spans="1:3" x14ac:dyDescent="0.25">
      <c r="A1593" s="2">
        <v>45245</v>
      </c>
      <c r="B1593">
        <v>79.739999999999995</v>
      </c>
      <c r="C1593">
        <v>47.036999999999999</v>
      </c>
    </row>
    <row r="1594" spans="1:3" x14ac:dyDescent="0.25">
      <c r="A1594" s="2">
        <v>45246</v>
      </c>
      <c r="B1594">
        <v>77.009990000000002</v>
      </c>
      <c r="C1594">
        <v>45.848999999999997</v>
      </c>
    </row>
    <row r="1595" spans="1:3" x14ac:dyDescent="0.25">
      <c r="A1595" s="2">
        <v>45247</v>
      </c>
      <c r="B1595">
        <v>76.55</v>
      </c>
      <c r="C1595">
        <v>45.064</v>
      </c>
    </row>
    <row r="1596" spans="1:3" x14ac:dyDescent="0.25">
      <c r="A1596" s="2">
        <v>45248</v>
      </c>
      <c r="B1596" t="e">
        <v>#N/A</v>
      </c>
      <c r="C1596" t="e">
        <v>#N/A</v>
      </c>
    </row>
    <row r="1597" spans="1:3" x14ac:dyDescent="0.25">
      <c r="A1597" s="2">
        <v>45249</v>
      </c>
      <c r="B1597" t="e">
        <v>#N/A</v>
      </c>
      <c r="C1597" t="e">
        <v>#N/A</v>
      </c>
    </row>
    <row r="1598" spans="1:3" x14ac:dyDescent="0.25">
      <c r="A1598" s="2">
        <v>45250</v>
      </c>
      <c r="B1598">
        <v>76.61</v>
      </c>
      <c r="C1598">
        <v>45.820999999999998</v>
      </c>
    </row>
    <row r="1599" spans="1:3" x14ac:dyDescent="0.25">
      <c r="A1599" s="2">
        <v>45251</v>
      </c>
      <c r="B1599">
        <v>75.37</v>
      </c>
      <c r="C1599">
        <v>44.064999999999998</v>
      </c>
    </row>
    <row r="1600" spans="1:3" x14ac:dyDescent="0.25">
      <c r="A1600" s="2">
        <v>45252</v>
      </c>
      <c r="B1600">
        <v>75.189989999999995</v>
      </c>
      <c r="C1600">
        <v>44.616</v>
      </c>
    </row>
    <row r="1601" spans="1:3" x14ac:dyDescent="0.25">
      <c r="A1601" s="2">
        <v>45253</v>
      </c>
      <c r="B1601">
        <v>76.59</v>
      </c>
      <c r="C1601">
        <v>46.834000000000003</v>
      </c>
    </row>
    <row r="1602" spans="1:3" x14ac:dyDescent="0.25">
      <c r="A1602" s="2">
        <v>45254</v>
      </c>
      <c r="B1602">
        <v>76.599999999999994</v>
      </c>
      <c r="C1602">
        <v>46.656999999999996</v>
      </c>
    </row>
    <row r="1603" spans="1:3" x14ac:dyDescent="0.25">
      <c r="A1603" s="2">
        <v>45255</v>
      </c>
      <c r="B1603" t="e">
        <v>#N/A</v>
      </c>
      <c r="C1603" t="e">
        <v>#N/A</v>
      </c>
    </row>
    <row r="1604" spans="1:3" x14ac:dyDescent="0.25">
      <c r="A1604" s="2">
        <v>45256</v>
      </c>
      <c r="B1604" t="e">
        <v>#N/A</v>
      </c>
      <c r="C1604" t="e">
        <v>#N/A</v>
      </c>
    </row>
    <row r="1605" spans="1:3" x14ac:dyDescent="0.25">
      <c r="A1605" s="2">
        <v>45257</v>
      </c>
      <c r="B1605">
        <v>73.63</v>
      </c>
      <c r="C1605">
        <v>43.984000000000002</v>
      </c>
    </row>
    <row r="1606" spans="1:3" x14ac:dyDescent="0.25">
      <c r="A1606" s="2">
        <v>45258</v>
      </c>
      <c r="B1606">
        <v>72.959999999999994</v>
      </c>
      <c r="C1606">
        <v>42.774000000000001</v>
      </c>
    </row>
    <row r="1607" spans="1:3" x14ac:dyDescent="0.25">
      <c r="A1607" s="2">
        <v>45259</v>
      </c>
      <c r="B1607">
        <v>71.02</v>
      </c>
      <c r="C1607">
        <v>40.36</v>
      </c>
    </row>
    <row r="1608" spans="1:3" x14ac:dyDescent="0.25">
      <c r="A1608" s="2">
        <v>45260</v>
      </c>
      <c r="B1608">
        <v>70.81</v>
      </c>
      <c r="C1608">
        <v>42.091000000000001</v>
      </c>
    </row>
    <row r="1609" spans="1:3" x14ac:dyDescent="0.25">
      <c r="A1609" s="2">
        <v>45261</v>
      </c>
      <c r="B1609">
        <v>72.489999999999995</v>
      </c>
      <c r="C1609">
        <v>43.496000000000002</v>
      </c>
    </row>
    <row r="1610" spans="1:3" x14ac:dyDescent="0.25">
      <c r="A1610" s="2">
        <v>45262</v>
      </c>
      <c r="B1610" t="e">
        <v>#N/A</v>
      </c>
      <c r="C1610" t="e">
        <v>#N/A</v>
      </c>
    </row>
    <row r="1611" spans="1:3" x14ac:dyDescent="0.25">
      <c r="A1611" s="2">
        <v>45263</v>
      </c>
      <c r="B1611" t="e">
        <v>#N/A</v>
      </c>
      <c r="C1611" t="e">
        <v>#N/A</v>
      </c>
    </row>
    <row r="1612" spans="1:3" x14ac:dyDescent="0.25">
      <c r="A1612" s="2">
        <v>45264</v>
      </c>
      <c r="B1612">
        <v>70.37</v>
      </c>
      <c r="C1612">
        <v>40.103999999999999</v>
      </c>
    </row>
    <row r="1613" spans="1:3" x14ac:dyDescent="0.25">
      <c r="A1613" s="2">
        <v>45265</v>
      </c>
      <c r="B1613">
        <v>68.64</v>
      </c>
      <c r="C1613">
        <v>38.133000000000003</v>
      </c>
    </row>
    <row r="1614" spans="1:3" x14ac:dyDescent="0.25">
      <c r="A1614" s="2">
        <v>45266</v>
      </c>
      <c r="B1614">
        <v>68.819999999999993</v>
      </c>
      <c r="C1614">
        <v>39.313000000000002</v>
      </c>
    </row>
    <row r="1615" spans="1:3" x14ac:dyDescent="0.25">
      <c r="A1615" s="2">
        <v>45267</v>
      </c>
      <c r="B1615">
        <v>69.650000000000006</v>
      </c>
      <c r="C1615">
        <v>39.968000000000004</v>
      </c>
    </row>
    <row r="1616" spans="1:3" x14ac:dyDescent="0.25">
      <c r="A1616" s="2">
        <v>45268</v>
      </c>
      <c r="B1616">
        <v>68.63</v>
      </c>
      <c r="C1616">
        <v>38.597999999999999</v>
      </c>
    </row>
    <row r="1617" spans="1:3" x14ac:dyDescent="0.25">
      <c r="A1617" s="2">
        <v>45269</v>
      </c>
      <c r="B1617" t="e">
        <v>#N/A</v>
      </c>
      <c r="C1617" t="e">
        <v>#N/A</v>
      </c>
    </row>
    <row r="1618" spans="1:3" x14ac:dyDescent="0.25">
      <c r="A1618" s="2">
        <v>45270</v>
      </c>
      <c r="B1618" t="e">
        <v>#N/A</v>
      </c>
      <c r="C1618" t="e">
        <v>#N/A</v>
      </c>
    </row>
    <row r="1619" spans="1:3" x14ac:dyDescent="0.25">
      <c r="A1619" s="2">
        <v>45271</v>
      </c>
      <c r="B1619">
        <v>67.28</v>
      </c>
      <c r="C1619">
        <v>36.118000000000002</v>
      </c>
    </row>
    <row r="1620" spans="1:3" x14ac:dyDescent="0.25">
      <c r="A1620" s="2">
        <v>45272</v>
      </c>
      <c r="B1620">
        <v>68.209999999999994</v>
      </c>
      <c r="C1620">
        <v>34.703000000000003</v>
      </c>
    </row>
    <row r="1621" spans="1:3" x14ac:dyDescent="0.25">
      <c r="A1621" s="2">
        <v>45273</v>
      </c>
      <c r="B1621">
        <v>68.900000000000006</v>
      </c>
      <c r="C1621">
        <v>35.811999999999998</v>
      </c>
    </row>
    <row r="1622" spans="1:3" x14ac:dyDescent="0.25">
      <c r="A1622" s="2">
        <v>45274</v>
      </c>
      <c r="B1622">
        <v>66.790000000000006</v>
      </c>
      <c r="C1622">
        <v>34.85</v>
      </c>
    </row>
    <row r="1623" spans="1:3" x14ac:dyDescent="0.25">
      <c r="A1623" s="2">
        <v>45275</v>
      </c>
      <c r="B1623">
        <v>66.349999999999994</v>
      </c>
      <c r="C1623">
        <v>33.189</v>
      </c>
    </row>
    <row r="1624" spans="1:3" x14ac:dyDescent="0.25">
      <c r="A1624" s="2">
        <v>45276</v>
      </c>
      <c r="B1624" t="e">
        <v>#N/A</v>
      </c>
      <c r="C1624" t="e">
        <v>#N/A</v>
      </c>
    </row>
    <row r="1625" spans="1:3" x14ac:dyDescent="0.25">
      <c r="A1625" s="2">
        <v>45277</v>
      </c>
      <c r="B1625" t="e">
        <v>#N/A</v>
      </c>
      <c r="C1625" t="e">
        <v>#N/A</v>
      </c>
    </row>
    <row r="1626" spans="1:3" x14ac:dyDescent="0.25">
      <c r="A1626" s="2">
        <v>45278</v>
      </c>
      <c r="B1626">
        <v>69.08</v>
      </c>
      <c r="C1626">
        <v>35.521999999999998</v>
      </c>
    </row>
    <row r="1627" spans="1:3" x14ac:dyDescent="0.25">
      <c r="A1627" s="2">
        <v>45279</v>
      </c>
      <c r="B1627">
        <v>69.650000000000006</v>
      </c>
      <c r="C1627">
        <v>32.567999999999998</v>
      </c>
    </row>
    <row r="1628" spans="1:3" x14ac:dyDescent="0.25">
      <c r="A1628" s="2">
        <v>45280</v>
      </c>
      <c r="B1628">
        <v>73.37</v>
      </c>
      <c r="C1628">
        <v>33.521000000000001</v>
      </c>
    </row>
    <row r="1629" spans="1:3" x14ac:dyDescent="0.25">
      <c r="A1629" s="2">
        <v>45281</v>
      </c>
      <c r="B1629">
        <v>75.650000000000006</v>
      </c>
      <c r="C1629">
        <v>34.203000000000003</v>
      </c>
    </row>
    <row r="1630" spans="1:3" x14ac:dyDescent="0.25">
      <c r="A1630" s="2">
        <v>45282</v>
      </c>
      <c r="B1630">
        <v>76.64</v>
      </c>
      <c r="C1630">
        <v>34.173999999999999</v>
      </c>
    </row>
    <row r="1631" spans="1:3" x14ac:dyDescent="0.25">
      <c r="A1631" s="2">
        <v>45283</v>
      </c>
      <c r="B1631" t="e">
        <v>#N/A</v>
      </c>
      <c r="C1631" t="e">
        <v>#N/A</v>
      </c>
    </row>
    <row r="1632" spans="1:3" x14ac:dyDescent="0.25">
      <c r="A1632" s="2">
        <v>45284</v>
      </c>
      <c r="B1632" t="e">
        <v>#N/A</v>
      </c>
      <c r="C1632" t="e">
        <v>#N/A</v>
      </c>
    </row>
    <row r="1633" spans="1:3" x14ac:dyDescent="0.25">
      <c r="A1633" s="2">
        <v>45285</v>
      </c>
      <c r="B1633" t="e">
        <v>#N/A</v>
      </c>
      <c r="C1633" t="e">
        <v>#N/A</v>
      </c>
    </row>
    <row r="1634" spans="1:3" x14ac:dyDescent="0.25">
      <c r="A1634" s="2">
        <v>45286</v>
      </c>
      <c r="B1634" t="e">
        <v>#N/A</v>
      </c>
      <c r="C1634" t="e">
        <v>#N/A</v>
      </c>
    </row>
    <row r="1635" spans="1:3" x14ac:dyDescent="0.25">
      <c r="A1635" s="2">
        <v>45287</v>
      </c>
      <c r="B1635">
        <v>77.72</v>
      </c>
      <c r="C1635">
        <v>35.512999999999998</v>
      </c>
    </row>
    <row r="1636" spans="1:3" x14ac:dyDescent="0.25">
      <c r="A1636" s="2">
        <v>45288</v>
      </c>
      <c r="B1636">
        <v>77.939989999999995</v>
      </c>
      <c r="C1636">
        <v>33.104999999999997</v>
      </c>
    </row>
    <row r="1637" spans="1:3" x14ac:dyDescent="0.25">
      <c r="A1637" s="2">
        <v>45289</v>
      </c>
      <c r="B1637">
        <v>78.06</v>
      </c>
      <c r="C1637">
        <v>32.35</v>
      </c>
    </row>
    <row r="1638" spans="1:3" x14ac:dyDescent="0.25">
      <c r="A1638" s="2">
        <v>45290</v>
      </c>
      <c r="B1638" t="e">
        <v>#N/A</v>
      </c>
      <c r="C1638" t="e">
        <v>#N/A</v>
      </c>
    </row>
    <row r="1639" spans="1:3" x14ac:dyDescent="0.25">
      <c r="A1639" s="2">
        <v>45291</v>
      </c>
      <c r="B1639" t="e">
        <v>#N/A</v>
      </c>
      <c r="C1639" t="e">
        <v>#N/A</v>
      </c>
    </row>
    <row r="1640" spans="1:3" x14ac:dyDescent="0.25">
      <c r="A1640" s="2">
        <v>45292</v>
      </c>
      <c r="B1640" t="e">
        <v>#N/A</v>
      </c>
      <c r="C1640" t="e">
        <v>#N/A</v>
      </c>
    </row>
    <row r="1641" spans="1:3" x14ac:dyDescent="0.25">
      <c r="A1641" s="2">
        <v>45293</v>
      </c>
      <c r="B1641">
        <v>73.83</v>
      </c>
      <c r="C1641">
        <v>30.571999999999999</v>
      </c>
    </row>
    <row r="1642" spans="1:3" x14ac:dyDescent="0.25">
      <c r="A1642" s="2">
        <v>45294</v>
      </c>
      <c r="B1642">
        <v>75.23</v>
      </c>
      <c r="C1642">
        <v>32.795000000000002</v>
      </c>
    </row>
    <row r="1643" spans="1:3" x14ac:dyDescent="0.25">
      <c r="A1643" s="2">
        <v>45295</v>
      </c>
      <c r="B1643">
        <v>73.66</v>
      </c>
      <c r="C1643">
        <v>33.409999999999997</v>
      </c>
    </row>
    <row r="1644" spans="1:3" x14ac:dyDescent="0.25">
      <c r="A1644" s="2">
        <v>45296</v>
      </c>
      <c r="B1644">
        <v>74.189989999999995</v>
      </c>
      <c r="C1644">
        <v>34.551000000000002</v>
      </c>
    </row>
    <row r="1645" spans="1:3" x14ac:dyDescent="0.25">
      <c r="A1645" s="2">
        <v>45297</v>
      </c>
      <c r="B1645" t="e">
        <v>#N/A</v>
      </c>
      <c r="C1645" t="e">
        <v>#N/A</v>
      </c>
    </row>
    <row r="1646" spans="1:3" x14ac:dyDescent="0.25">
      <c r="A1646" s="2">
        <v>45298</v>
      </c>
      <c r="B1646" t="e">
        <v>#N/A</v>
      </c>
      <c r="C1646" t="e">
        <v>#N/A</v>
      </c>
    </row>
    <row r="1647" spans="1:3" x14ac:dyDescent="0.25">
      <c r="A1647" s="2">
        <v>45299</v>
      </c>
      <c r="B1647">
        <v>70.33</v>
      </c>
      <c r="C1647">
        <v>31.58</v>
      </c>
    </row>
    <row r="1648" spans="1:3" x14ac:dyDescent="0.25">
      <c r="A1648" s="2">
        <v>45300</v>
      </c>
      <c r="B1648">
        <v>69.86</v>
      </c>
      <c r="C1648">
        <v>30.640999999999998</v>
      </c>
    </row>
    <row r="1649" spans="1:3" x14ac:dyDescent="0.25">
      <c r="A1649" s="2">
        <v>45301</v>
      </c>
      <c r="B1649">
        <v>67.91</v>
      </c>
      <c r="C1649">
        <v>30.942</v>
      </c>
    </row>
    <row r="1650" spans="1:3" x14ac:dyDescent="0.25">
      <c r="A1650" s="2">
        <v>45302</v>
      </c>
      <c r="B1650">
        <v>65.92</v>
      </c>
      <c r="C1650">
        <v>30.817</v>
      </c>
    </row>
    <row r="1651" spans="1:3" x14ac:dyDescent="0.25">
      <c r="A1651" s="2">
        <v>45303</v>
      </c>
      <c r="B1651">
        <v>63.89</v>
      </c>
      <c r="C1651">
        <v>31.991</v>
      </c>
    </row>
    <row r="1652" spans="1:3" x14ac:dyDescent="0.25">
      <c r="A1652" s="2">
        <v>45304</v>
      </c>
      <c r="B1652" t="e">
        <v>#N/A</v>
      </c>
      <c r="C1652" t="e">
        <v>#N/A</v>
      </c>
    </row>
    <row r="1653" spans="1:3" x14ac:dyDescent="0.25">
      <c r="A1653" s="2">
        <v>45305</v>
      </c>
      <c r="B1653" t="e">
        <v>#N/A</v>
      </c>
      <c r="C1653" t="e">
        <v>#N/A</v>
      </c>
    </row>
    <row r="1654" spans="1:3" x14ac:dyDescent="0.25">
      <c r="A1654" s="2">
        <v>45306</v>
      </c>
      <c r="B1654">
        <v>65.31</v>
      </c>
      <c r="C1654">
        <v>29.922999999999998</v>
      </c>
    </row>
    <row r="1655" spans="1:3" x14ac:dyDescent="0.25">
      <c r="A1655" s="2">
        <v>45307</v>
      </c>
      <c r="B1655">
        <v>63.66</v>
      </c>
      <c r="C1655">
        <v>29.655999999999999</v>
      </c>
    </row>
    <row r="1656" spans="1:3" x14ac:dyDescent="0.25">
      <c r="A1656" s="2">
        <v>45308</v>
      </c>
      <c r="B1656">
        <v>61.26</v>
      </c>
      <c r="C1656">
        <v>27.707999999999998</v>
      </c>
    </row>
    <row r="1657" spans="1:3" x14ac:dyDescent="0.25">
      <c r="A1657" s="2">
        <v>45309</v>
      </c>
      <c r="B1657">
        <v>61.11</v>
      </c>
      <c r="C1657">
        <v>27.893000000000001</v>
      </c>
    </row>
    <row r="1658" spans="1:3" x14ac:dyDescent="0.25">
      <c r="A1658" s="2">
        <v>45310</v>
      </c>
      <c r="B1658">
        <v>61.73</v>
      </c>
      <c r="C1658">
        <v>28.428999999999998</v>
      </c>
    </row>
    <row r="1659" spans="1:3" x14ac:dyDescent="0.25">
      <c r="A1659" s="2">
        <v>45311</v>
      </c>
      <c r="B1659" t="e">
        <v>#N/A</v>
      </c>
      <c r="C1659" t="e">
        <v>#N/A</v>
      </c>
    </row>
    <row r="1660" spans="1:3" x14ac:dyDescent="0.25">
      <c r="A1660" s="2">
        <v>45312</v>
      </c>
      <c r="B1660" t="e">
        <v>#N/A</v>
      </c>
      <c r="C1660" t="e">
        <v>#N/A</v>
      </c>
    </row>
    <row r="1661" spans="1:3" x14ac:dyDescent="0.25">
      <c r="A1661" s="2">
        <v>45313</v>
      </c>
      <c r="B1661">
        <v>60.18</v>
      </c>
      <c r="C1661">
        <v>27.263999999999999</v>
      </c>
    </row>
    <row r="1662" spans="1:3" x14ac:dyDescent="0.25">
      <c r="A1662" s="2">
        <v>45314</v>
      </c>
      <c r="B1662">
        <v>61.15</v>
      </c>
      <c r="C1662">
        <v>27.227</v>
      </c>
    </row>
    <row r="1663" spans="1:3" x14ac:dyDescent="0.25">
      <c r="A1663" s="2">
        <v>45315</v>
      </c>
      <c r="B1663">
        <v>63.89</v>
      </c>
      <c r="C1663">
        <v>28.928999999999998</v>
      </c>
    </row>
    <row r="1664" spans="1:3" x14ac:dyDescent="0.25">
      <c r="A1664" s="2">
        <v>45316</v>
      </c>
      <c r="B1664">
        <v>61.34</v>
      </c>
      <c r="C1664">
        <v>27.783999999999999</v>
      </c>
    </row>
    <row r="1665" spans="1:3" x14ac:dyDescent="0.25">
      <c r="A1665" s="2">
        <v>45317</v>
      </c>
      <c r="B1665">
        <v>61.73</v>
      </c>
      <c r="C1665">
        <v>28.079000000000001</v>
      </c>
    </row>
    <row r="1666" spans="1:3" x14ac:dyDescent="0.25">
      <c r="A1666" s="2">
        <v>45318</v>
      </c>
      <c r="B1666" t="e">
        <v>#N/A</v>
      </c>
      <c r="C1666" t="e">
        <v>#N/A</v>
      </c>
    </row>
    <row r="1667" spans="1:3" x14ac:dyDescent="0.25">
      <c r="A1667" s="2">
        <v>45319</v>
      </c>
      <c r="B1667" t="e">
        <v>#N/A</v>
      </c>
      <c r="C1667" t="e">
        <v>#N/A</v>
      </c>
    </row>
    <row r="1668" spans="1:3" x14ac:dyDescent="0.25">
      <c r="A1668" s="2">
        <v>45320</v>
      </c>
      <c r="B1668">
        <v>59.94</v>
      </c>
      <c r="C1668">
        <v>28.173999999999999</v>
      </c>
    </row>
    <row r="1669" spans="1:3" x14ac:dyDescent="0.25">
      <c r="A1669" s="2">
        <v>45321</v>
      </c>
      <c r="B1669">
        <v>61.68</v>
      </c>
      <c r="C1669">
        <v>29.390999999999998</v>
      </c>
    </row>
    <row r="1670" spans="1:3" x14ac:dyDescent="0.25">
      <c r="A1670" s="2">
        <v>45322</v>
      </c>
      <c r="B1670">
        <v>62.31</v>
      </c>
      <c r="C1670">
        <v>30.234999999999999</v>
      </c>
    </row>
    <row r="1671" spans="1:3" x14ac:dyDescent="0.25">
      <c r="A1671" s="2">
        <v>45323</v>
      </c>
      <c r="B1671">
        <v>60.41</v>
      </c>
      <c r="C1671">
        <v>28.991</v>
      </c>
    </row>
    <row r="1672" spans="1:3" x14ac:dyDescent="0.25">
      <c r="A1672" s="2">
        <v>45324</v>
      </c>
      <c r="B1672">
        <v>61.56</v>
      </c>
      <c r="C1672">
        <v>29.303999999999998</v>
      </c>
    </row>
    <row r="1673" spans="1:3" x14ac:dyDescent="0.25">
      <c r="A1673" s="2">
        <v>45325</v>
      </c>
      <c r="B1673" t="e">
        <v>#N/A</v>
      </c>
      <c r="C1673" t="e">
        <v>#N/A</v>
      </c>
    </row>
    <row r="1674" spans="1:3" x14ac:dyDescent="0.25">
      <c r="A1674" s="2">
        <v>45326</v>
      </c>
      <c r="B1674" t="e">
        <v>#N/A</v>
      </c>
      <c r="C1674" t="e">
        <v>#N/A</v>
      </c>
    </row>
    <row r="1675" spans="1:3" x14ac:dyDescent="0.25">
      <c r="A1675" s="2">
        <v>45327</v>
      </c>
      <c r="B1675">
        <v>60.84</v>
      </c>
      <c r="C1675">
        <v>28.341000000000001</v>
      </c>
    </row>
    <row r="1676" spans="1:3" x14ac:dyDescent="0.25">
      <c r="A1676" s="2">
        <v>45328</v>
      </c>
      <c r="B1676">
        <v>61.72</v>
      </c>
      <c r="C1676">
        <v>28.606999999999999</v>
      </c>
    </row>
    <row r="1677" spans="1:3" x14ac:dyDescent="0.25">
      <c r="A1677" s="2">
        <v>45329</v>
      </c>
      <c r="B1677">
        <v>60.57</v>
      </c>
      <c r="C1677">
        <v>28.186</v>
      </c>
    </row>
    <row r="1678" spans="1:3" x14ac:dyDescent="0.25">
      <c r="A1678" s="2">
        <v>45330</v>
      </c>
      <c r="B1678">
        <v>58.97</v>
      </c>
      <c r="C1678">
        <v>27.812000000000001</v>
      </c>
    </row>
    <row r="1679" spans="1:3" x14ac:dyDescent="0.25">
      <c r="A1679" s="2">
        <v>45331</v>
      </c>
      <c r="B1679">
        <v>57.03</v>
      </c>
      <c r="C1679">
        <v>27.117000000000001</v>
      </c>
    </row>
    <row r="1680" spans="1:3" x14ac:dyDescent="0.25">
      <c r="A1680" s="2">
        <v>45332</v>
      </c>
      <c r="B1680" t="e">
        <v>#N/A</v>
      </c>
      <c r="C1680" t="e">
        <v>#N/A</v>
      </c>
    </row>
    <row r="1681" spans="1:3" x14ac:dyDescent="0.25">
      <c r="A1681" s="2">
        <v>45333</v>
      </c>
      <c r="B1681" t="e">
        <v>#N/A</v>
      </c>
      <c r="C1681" t="e">
        <v>#N/A</v>
      </c>
    </row>
    <row r="1682" spans="1:3" x14ac:dyDescent="0.25">
      <c r="A1682" s="2">
        <v>45334</v>
      </c>
      <c r="B1682">
        <v>55.17</v>
      </c>
      <c r="C1682">
        <v>25.728999999999999</v>
      </c>
    </row>
    <row r="1683" spans="1:3" x14ac:dyDescent="0.25">
      <c r="A1683" s="2">
        <v>45335</v>
      </c>
      <c r="B1683">
        <v>54.74</v>
      </c>
      <c r="C1683">
        <v>25.436</v>
      </c>
    </row>
    <row r="1684" spans="1:3" x14ac:dyDescent="0.25">
      <c r="A1684" s="2">
        <v>45336</v>
      </c>
      <c r="B1684">
        <v>54.95</v>
      </c>
      <c r="C1684">
        <v>24.856999999999999</v>
      </c>
    </row>
    <row r="1685" spans="1:3" x14ac:dyDescent="0.25">
      <c r="A1685" s="2">
        <v>45337</v>
      </c>
      <c r="B1685">
        <v>56.18</v>
      </c>
      <c r="C1685">
        <v>24.966000000000001</v>
      </c>
    </row>
    <row r="1686" spans="1:3" x14ac:dyDescent="0.25">
      <c r="A1686" s="2">
        <v>45338</v>
      </c>
      <c r="B1686">
        <v>55.45</v>
      </c>
      <c r="C1686">
        <v>24.821999999999999</v>
      </c>
    </row>
    <row r="1687" spans="1:3" x14ac:dyDescent="0.25">
      <c r="A1687" s="2">
        <v>45339</v>
      </c>
      <c r="B1687" t="e">
        <v>#N/A</v>
      </c>
      <c r="C1687" t="e">
        <v>#N/A</v>
      </c>
    </row>
    <row r="1688" spans="1:3" x14ac:dyDescent="0.25">
      <c r="A1688" s="2">
        <v>45340</v>
      </c>
      <c r="B1688" t="e">
        <v>#N/A</v>
      </c>
      <c r="C1688" t="e">
        <v>#N/A</v>
      </c>
    </row>
    <row r="1689" spans="1:3" x14ac:dyDescent="0.25">
      <c r="A1689" s="2">
        <v>45341</v>
      </c>
      <c r="B1689">
        <v>51.91</v>
      </c>
      <c r="C1689">
        <v>23.704000000000001</v>
      </c>
    </row>
    <row r="1690" spans="1:3" x14ac:dyDescent="0.25">
      <c r="A1690" s="2">
        <v>45342</v>
      </c>
      <c r="B1690">
        <v>52.66</v>
      </c>
      <c r="C1690">
        <v>24.167999999999999</v>
      </c>
    </row>
    <row r="1691" spans="1:3" x14ac:dyDescent="0.25">
      <c r="A1691" s="2">
        <v>45343</v>
      </c>
      <c r="B1691">
        <v>52.93</v>
      </c>
      <c r="C1691">
        <v>23.977</v>
      </c>
    </row>
    <row r="1692" spans="1:3" x14ac:dyDescent="0.25">
      <c r="A1692" s="2">
        <v>45344</v>
      </c>
      <c r="B1692">
        <v>51.17</v>
      </c>
      <c r="C1692">
        <v>23.193000000000001</v>
      </c>
    </row>
    <row r="1693" spans="1:3" x14ac:dyDescent="0.25">
      <c r="A1693" s="2">
        <v>45345</v>
      </c>
      <c r="B1693">
        <v>50.63</v>
      </c>
      <c r="C1693">
        <v>22.934000000000001</v>
      </c>
    </row>
    <row r="1694" spans="1:3" x14ac:dyDescent="0.25">
      <c r="A1694" s="2">
        <v>45346</v>
      </c>
      <c r="B1694" t="e">
        <v>#N/A</v>
      </c>
      <c r="C1694" t="e">
        <v>#N/A</v>
      </c>
    </row>
    <row r="1695" spans="1:3" x14ac:dyDescent="0.25">
      <c r="A1695" s="2">
        <v>45347</v>
      </c>
      <c r="B1695" t="e">
        <v>#N/A</v>
      </c>
      <c r="C1695" t="e">
        <v>#N/A</v>
      </c>
    </row>
    <row r="1696" spans="1:3" x14ac:dyDescent="0.25">
      <c r="A1696" s="2">
        <v>45348</v>
      </c>
      <c r="B1696">
        <v>52.33</v>
      </c>
      <c r="C1696">
        <v>24.009</v>
      </c>
    </row>
    <row r="1697" spans="1:3" x14ac:dyDescent="0.25">
      <c r="A1697" s="2">
        <v>45349</v>
      </c>
      <c r="B1697">
        <v>54.01</v>
      </c>
      <c r="C1697">
        <v>24.391999999999999</v>
      </c>
    </row>
    <row r="1698" spans="1:3" x14ac:dyDescent="0.25">
      <c r="A1698" s="2">
        <v>45350</v>
      </c>
      <c r="B1698">
        <v>56.07</v>
      </c>
      <c r="C1698">
        <v>25.619</v>
      </c>
    </row>
    <row r="1699" spans="1:3" x14ac:dyDescent="0.25">
      <c r="A1699" s="2">
        <v>45351</v>
      </c>
      <c r="B1699">
        <v>54.27</v>
      </c>
      <c r="C1699">
        <v>24.864999999999998</v>
      </c>
    </row>
    <row r="1700" spans="1:3" x14ac:dyDescent="0.25">
      <c r="A1700" s="2">
        <v>45352</v>
      </c>
      <c r="B1700">
        <v>54.64</v>
      </c>
      <c r="C1700">
        <v>25.809000000000001</v>
      </c>
    </row>
    <row r="1701" spans="1:3" x14ac:dyDescent="0.25">
      <c r="A1701" s="2">
        <v>45353</v>
      </c>
      <c r="B1701" t="e">
        <v>#N/A</v>
      </c>
      <c r="C1701" t="e">
        <v>#N/A</v>
      </c>
    </row>
    <row r="1702" spans="1:3" x14ac:dyDescent="0.25">
      <c r="A1702" s="2">
        <v>45354</v>
      </c>
      <c r="B1702" t="e">
        <v>#N/A</v>
      </c>
      <c r="C1702" t="e">
        <v>#N/A</v>
      </c>
    </row>
    <row r="1703" spans="1:3" x14ac:dyDescent="0.25">
      <c r="A1703" s="2">
        <v>45355</v>
      </c>
      <c r="B1703">
        <v>55.28</v>
      </c>
      <c r="C1703">
        <v>26.885000000000002</v>
      </c>
    </row>
    <row r="1704" spans="1:3" x14ac:dyDescent="0.25">
      <c r="A1704" s="2">
        <v>45356</v>
      </c>
      <c r="B1704">
        <v>58.71</v>
      </c>
      <c r="C1704">
        <v>27.468</v>
      </c>
    </row>
    <row r="1705" spans="1:3" x14ac:dyDescent="0.25">
      <c r="A1705" s="2">
        <v>45357</v>
      </c>
      <c r="B1705">
        <v>57.42</v>
      </c>
      <c r="C1705">
        <v>26.571999999999999</v>
      </c>
    </row>
    <row r="1706" spans="1:3" x14ac:dyDescent="0.25">
      <c r="A1706" s="2">
        <v>45358</v>
      </c>
      <c r="B1706">
        <v>57.32</v>
      </c>
      <c r="C1706">
        <v>25.992000000000001</v>
      </c>
    </row>
    <row r="1707" spans="1:3" x14ac:dyDescent="0.25">
      <c r="A1707" s="2">
        <v>45359</v>
      </c>
      <c r="B1707">
        <v>56.58</v>
      </c>
      <c r="C1707">
        <v>26.391999999999999</v>
      </c>
    </row>
    <row r="1708" spans="1:3" x14ac:dyDescent="0.25">
      <c r="A1708" s="2">
        <v>45360</v>
      </c>
      <c r="B1708" t="e">
        <v>#N/A</v>
      </c>
      <c r="C1708" t="e">
        <v>#N/A</v>
      </c>
    </row>
    <row r="1709" spans="1:3" x14ac:dyDescent="0.25">
      <c r="A1709" s="2">
        <v>45361</v>
      </c>
      <c r="B1709" t="e">
        <v>#N/A</v>
      </c>
      <c r="C1709" t="e">
        <v>#N/A</v>
      </c>
    </row>
    <row r="1710" spans="1:3" x14ac:dyDescent="0.25">
      <c r="A1710" s="2">
        <v>45362</v>
      </c>
      <c r="B1710">
        <v>54.45</v>
      </c>
      <c r="C1710">
        <v>24.93</v>
      </c>
    </row>
    <row r="1711" spans="1:3" x14ac:dyDescent="0.25">
      <c r="A1711" s="2">
        <v>45363</v>
      </c>
      <c r="B1711">
        <v>54.78</v>
      </c>
      <c r="C1711">
        <v>24.774999999999999</v>
      </c>
    </row>
    <row r="1712" spans="1:3" x14ac:dyDescent="0.25">
      <c r="A1712" s="2">
        <v>45364</v>
      </c>
      <c r="B1712">
        <v>54.31</v>
      </c>
      <c r="C1712">
        <v>24.902999999999999</v>
      </c>
    </row>
    <row r="1713" spans="1:3" x14ac:dyDescent="0.25">
      <c r="A1713" s="2">
        <v>45365</v>
      </c>
      <c r="B1713">
        <v>56.67</v>
      </c>
      <c r="C1713">
        <v>26.048999999999999</v>
      </c>
    </row>
    <row r="1714" spans="1:3" x14ac:dyDescent="0.25">
      <c r="A1714" s="2">
        <v>45366</v>
      </c>
      <c r="B1714">
        <v>57.57</v>
      </c>
      <c r="C1714">
        <v>27.026</v>
      </c>
    </row>
    <row r="1715" spans="1:3" x14ac:dyDescent="0.25">
      <c r="A1715" s="2">
        <v>45367</v>
      </c>
      <c r="B1715" t="e">
        <v>#N/A</v>
      </c>
      <c r="C1715" t="e">
        <v>#N/A</v>
      </c>
    </row>
    <row r="1716" spans="1:3" x14ac:dyDescent="0.25">
      <c r="A1716" s="2">
        <v>45368</v>
      </c>
      <c r="B1716" t="e">
        <v>#N/A</v>
      </c>
      <c r="C1716" t="e">
        <v>#N/A</v>
      </c>
    </row>
    <row r="1717" spans="1:3" x14ac:dyDescent="0.25">
      <c r="A1717" s="2">
        <v>45369</v>
      </c>
      <c r="B1717">
        <v>59.56</v>
      </c>
      <c r="C1717">
        <v>28.821999999999999</v>
      </c>
    </row>
    <row r="1718" spans="1:3" x14ac:dyDescent="0.25">
      <c r="A1718" s="2">
        <v>45370</v>
      </c>
      <c r="B1718">
        <v>59.66</v>
      </c>
      <c r="C1718">
        <v>28.866</v>
      </c>
    </row>
    <row r="1719" spans="1:3" x14ac:dyDescent="0.25">
      <c r="A1719" s="2">
        <v>45371</v>
      </c>
      <c r="B1719">
        <v>59.45</v>
      </c>
      <c r="C1719">
        <v>27.742000000000001</v>
      </c>
    </row>
    <row r="1720" spans="1:3" x14ac:dyDescent="0.25">
      <c r="A1720" s="2">
        <v>45372</v>
      </c>
      <c r="B1720">
        <v>57.94</v>
      </c>
      <c r="C1720">
        <v>26.402000000000001</v>
      </c>
    </row>
    <row r="1721" spans="1:3" x14ac:dyDescent="0.25">
      <c r="A1721" s="2">
        <v>45373</v>
      </c>
      <c r="B1721">
        <v>60.35</v>
      </c>
      <c r="C1721">
        <v>27.776</v>
      </c>
    </row>
    <row r="1722" spans="1:3" x14ac:dyDescent="0.25">
      <c r="A1722" s="2">
        <v>45374</v>
      </c>
      <c r="B1722" t="e">
        <v>#N/A</v>
      </c>
      <c r="C1722" t="e">
        <v>#N/A</v>
      </c>
    </row>
    <row r="1723" spans="1:3" x14ac:dyDescent="0.25">
      <c r="A1723" s="2">
        <v>45375</v>
      </c>
      <c r="B1723" t="e">
        <v>#N/A</v>
      </c>
      <c r="C1723" t="e">
        <v>#N/A</v>
      </c>
    </row>
    <row r="1724" spans="1:3" x14ac:dyDescent="0.25">
      <c r="A1724" s="2">
        <v>45376</v>
      </c>
      <c r="B1724">
        <v>63.74</v>
      </c>
      <c r="C1724">
        <v>28.489000000000001</v>
      </c>
    </row>
    <row r="1725" spans="1:3" x14ac:dyDescent="0.25">
      <c r="A1725" s="2">
        <v>45377</v>
      </c>
      <c r="B1725">
        <v>61.06</v>
      </c>
      <c r="C1725">
        <v>27.132000000000001</v>
      </c>
    </row>
    <row r="1726" spans="1:3" x14ac:dyDescent="0.25">
      <c r="A1726" s="2">
        <v>45378</v>
      </c>
      <c r="B1726">
        <v>61.21</v>
      </c>
      <c r="C1726">
        <v>27.687000000000001</v>
      </c>
    </row>
    <row r="1727" spans="1:3" x14ac:dyDescent="0.25">
      <c r="A1727" s="2">
        <v>45379</v>
      </c>
      <c r="B1727">
        <v>60.58</v>
      </c>
      <c r="C1727">
        <v>27.34</v>
      </c>
    </row>
    <row r="1728" spans="1:3" x14ac:dyDescent="0.25">
      <c r="A1728" s="2">
        <v>45380</v>
      </c>
      <c r="B1728" t="e">
        <v>#N/A</v>
      </c>
      <c r="C1728" t="e">
        <v>#N/A</v>
      </c>
    </row>
    <row r="1729" spans="1:3" x14ac:dyDescent="0.25">
      <c r="A1729" s="2">
        <v>45381</v>
      </c>
      <c r="B1729" t="e">
        <v>#N/A</v>
      </c>
      <c r="C1729" t="e">
        <v>#N/A</v>
      </c>
    </row>
    <row r="1730" spans="1:3" x14ac:dyDescent="0.25">
      <c r="A1730" s="2">
        <v>45382</v>
      </c>
      <c r="B1730" t="e">
        <v>#N/A</v>
      </c>
      <c r="C1730" t="e">
        <v>#N/A</v>
      </c>
    </row>
    <row r="1731" spans="1:3" x14ac:dyDescent="0.25">
      <c r="A1731" s="2">
        <v>45383</v>
      </c>
      <c r="B1731" t="e">
        <v>#N/A</v>
      </c>
      <c r="C1731" t="e">
        <v>#N/A</v>
      </c>
    </row>
    <row r="1732" spans="1:3" x14ac:dyDescent="0.25">
      <c r="A1732" s="2">
        <v>45384</v>
      </c>
      <c r="B1732">
        <v>57.53</v>
      </c>
      <c r="C1732">
        <v>26.202999999999999</v>
      </c>
    </row>
    <row r="1733" spans="1:3" x14ac:dyDescent="0.25">
      <c r="A1733" s="2">
        <v>45385</v>
      </c>
      <c r="B1733">
        <v>56.24</v>
      </c>
      <c r="C1733">
        <v>25.562999999999999</v>
      </c>
    </row>
    <row r="1734" spans="1:3" x14ac:dyDescent="0.25">
      <c r="A1734" s="2">
        <v>45386</v>
      </c>
      <c r="B1734">
        <v>57.33</v>
      </c>
      <c r="C1734">
        <v>26.206</v>
      </c>
    </row>
    <row r="1735" spans="1:3" x14ac:dyDescent="0.25">
      <c r="A1735" s="2">
        <v>45387</v>
      </c>
      <c r="B1735">
        <v>59.37</v>
      </c>
      <c r="C1735">
        <v>26.606000000000002</v>
      </c>
    </row>
    <row r="1736" spans="1:3" x14ac:dyDescent="0.25">
      <c r="A1736" s="2">
        <v>45388</v>
      </c>
      <c r="B1736" t="e">
        <v>#N/A</v>
      </c>
      <c r="C1736" t="e">
        <v>#N/A</v>
      </c>
    </row>
    <row r="1737" spans="1:3" x14ac:dyDescent="0.25">
      <c r="A1737" s="2">
        <v>45389</v>
      </c>
      <c r="B1737" t="e">
        <v>#N/A</v>
      </c>
      <c r="C1737" t="e">
        <v>#N/A</v>
      </c>
    </row>
    <row r="1738" spans="1:3" x14ac:dyDescent="0.25">
      <c r="A1738" s="2">
        <v>45390</v>
      </c>
      <c r="B1738">
        <v>62.28</v>
      </c>
      <c r="C1738">
        <v>27.908000000000001</v>
      </c>
    </row>
    <row r="1739" spans="1:3" x14ac:dyDescent="0.25">
      <c r="A1739" s="2">
        <v>45391</v>
      </c>
      <c r="B1739">
        <v>62.82</v>
      </c>
      <c r="C1739">
        <v>27.350999999999999</v>
      </c>
    </row>
    <row r="1740" spans="1:3" x14ac:dyDescent="0.25">
      <c r="A1740" s="2">
        <v>45392</v>
      </c>
      <c r="B1740">
        <v>61.61</v>
      </c>
      <c r="C1740">
        <v>27.1</v>
      </c>
    </row>
    <row r="1741" spans="1:3" x14ac:dyDescent="0.25">
      <c r="A1741" s="2">
        <v>45393</v>
      </c>
      <c r="B1741">
        <v>66.72</v>
      </c>
      <c r="C1741">
        <v>29.376999999999999</v>
      </c>
    </row>
    <row r="1742" spans="1:3" x14ac:dyDescent="0.25">
      <c r="A1742" s="2">
        <v>45394</v>
      </c>
      <c r="B1742">
        <v>70.189989999999995</v>
      </c>
      <c r="C1742">
        <v>30.731999999999999</v>
      </c>
    </row>
    <row r="1743" spans="1:3" x14ac:dyDescent="0.25">
      <c r="A1743" s="2">
        <v>45395</v>
      </c>
      <c r="B1743" t="e">
        <v>#N/A</v>
      </c>
      <c r="C1743" t="e">
        <v>#N/A</v>
      </c>
    </row>
    <row r="1744" spans="1:3" x14ac:dyDescent="0.25">
      <c r="A1744" s="2">
        <v>45396</v>
      </c>
      <c r="B1744" t="e">
        <v>#N/A</v>
      </c>
      <c r="C1744" t="e">
        <v>#N/A</v>
      </c>
    </row>
    <row r="1745" spans="1:3" x14ac:dyDescent="0.25">
      <c r="A1745" s="2">
        <v>45397</v>
      </c>
      <c r="B1745">
        <v>69.17</v>
      </c>
      <c r="C1745">
        <v>31.143000000000001</v>
      </c>
    </row>
    <row r="1746" spans="1:3" x14ac:dyDescent="0.25">
      <c r="A1746" s="2">
        <v>45398</v>
      </c>
      <c r="B1746">
        <v>72.17</v>
      </c>
      <c r="C1746">
        <v>33.139000000000003</v>
      </c>
    </row>
    <row r="1747" spans="1:3" x14ac:dyDescent="0.25">
      <c r="A1747" s="2">
        <v>45399</v>
      </c>
      <c r="B1747">
        <v>68.62</v>
      </c>
      <c r="C1747">
        <v>31.289000000000001</v>
      </c>
    </row>
    <row r="1748" spans="1:3" x14ac:dyDescent="0.25">
      <c r="A1748" s="2">
        <v>45400</v>
      </c>
      <c r="B1748">
        <v>70.099999999999994</v>
      </c>
      <c r="C1748">
        <v>32.308999999999997</v>
      </c>
    </row>
    <row r="1749" spans="1:3" x14ac:dyDescent="0.25">
      <c r="A1749" s="2">
        <v>45401</v>
      </c>
      <c r="B1749">
        <v>67.430000000000007</v>
      </c>
      <c r="C1749">
        <v>30.757999999999999</v>
      </c>
    </row>
    <row r="1750" spans="1:3" x14ac:dyDescent="0.25">
      <c r="A1750" s="2">
        <v>45402</v>
      </c>
      <c r="B1750" t="e">
        <v>#N/A</v>
      </c>
      <c r="C1750" t="e">
        <v>#N/A</v>
      </c>
    </row>
    <row r="1751" spans="1:3" x14ac:dyDescent="0.25">
      <c r="A1751" s="2">
        <v>45403</v>
      </c>
      <c r="B1751" t="e">
        <v>#N/A</v>
      </c>
      <c r="C1751" t="e">
        <v>#N/A</v>
      </c>
    </row>
    <row r="1752" spans="1:3" x14ac:dyDescent="0.25">
      <c r="A1752" s="2">
        <v>45404</v>
      </c>
      <c r="B1752">
        <v>65</v>
      </c>
      <c r="C1752">
        <v>29.31</v>
      </c>
    </row>
    <row r="1753" spans="1:3" x14ac:dyDescent="0.25">
      <c r="A1753" s="2">
        <v>45405</v>
      </c>
      <c r="B1753">
        <v>64.37</v>
      </c>
      <c r="C1753">
        <v>28.417000000000002</v>
      </c>
    </row>
    <row r="1754" spans="1:3" x14ac:dyDescent="0.25">
      <c r="A1754" s="2">
        <v>45406</v>
      </c>
      <c r="B1754">
        <v>65.180000000000007</v>
      </c>
      <c r="C1754">
        <v>29.018000000000001</v>
      </c>
    </row>
    <row r="1755" spans="1:3" x14ac:dyDescent="0.25">
      <c r="A1755" s="2">
        <v>45407</v>
      </c>
      <c r="B1755">
        <v>67.03</v>
      </c>
      <c r="C1755">
        <v>29.771000000000001</v>
      </c>
    </row>
    <row r="1756" spans="1:3" x14ac:dyDescent="0.25">
      <c r="A1756" s="2">
        <v>45408</v>
      </c>
      <c r="B1756">
        <v>65.59</v>
      </c>
      <c r="C1756">
        <v>28.885999999999999</v>
      </c>
    </row>
    <row r="1757" spans="1:3" x14ac:dyDescent="0.25">
      <c r="A1757" s="2">
        <v>45409</v>
      </c>
      <c r="B1757" t="e">
        <v>#N/A</v>
      </c>
      <c r="C1757" t="e">
        <v>#N/A</v>
      </c>
    </row>
    <row r="1758" spans="1:3" x14ac:dyDescent="0.25">
      <c r="A1758" s="2">
        <v>45410</v>
      </c>
      <c r="B1758" t="e">
        <v>#N/A</v>
      </c>
      <c r="C1758" t="e">
        <v>#N/A</v>
      </c>
    </row>
    <row r="1759" spans="1:3" x14ac:dyDescent="0.25">
      <c r="A1759" s="2">
        <v>45411</v>
      </c>
      <c r="B1759">
        <v>64.2</v>
      </c>
      <c r="C1759">
        <v>27.994</v>
      </c>
    </row>
    <row r="1760" spans="1:3" x14ac:dyDescent="0.25">
      <c r="A1760" s="2">
        <v>45412</v>
      </c>
      <c r="B1760">
        <v>67.180000000000007</v>
      </c>
      <c r="C1760">
        <v>29.117999999999999</v>
      </c>
    </row>
    <row r="1761" spans="1:3" x14ac:dyDescent="0.25">
      <c r="A1761" s="2">
        <v>45413</v>
      </c>
      <c r="B1761">
        <v>66.45</v>
      </c>
      <c r="C1761">
        <v>28.73</v>
      </c>
    </row>
    <row r="1762" spans="1:3" x14ac:dyDescent="0.25">
      <c r="A1762" s="2">
        <v>45414</v>
      </c>
      <c r="B1762">
        <v>71.08</v>
      </c>
      <c r="C1762">
        <v>30.913</v>
      </c>
    </row>
    <row r="1763" spans="1:3" x14ac:dyDescent="0.25">
      <c r="A1763" s="2">
        <v>45415</v>
      </c>
      <c r="B1763">
        <v>70.58</v>
      </c>
      <c r="C1763">
        <v>30.527999999999999</v>
      </c>
    </row>
    <row r="1764" spans="1:3" x14ac:dyDescent="0.25">
      <c r="A1764" s="2">
        <v>45416</v>
      </c>
      <c r="B1764" t="e">
        <v>#N/A</v>
      </c>
      <c r="C1764" t="e">
        <v>#N/A</v>
      </c>
    </row>
    <row r="1765" spans="1:3" x14ac:dyDescent="0.25">
      <c r="A1765" s="2">
        <v>45417</v>
      </c>
      <c r="B1765" t="e">
        <v>#N/A</v>
      </c>
      <c r="C1765" t="e">
        <v>#N/A</v>
      </c>
    </row>
    <row r="1766" spans="1:3" x14ac:dyDescent="0.25">
      <c r="A1766" s="2">
        <v>45418</v>
      </c>
      <c r="B1766">
        <v>71.760000000000005</v>
      </c>
      <c r="C1766">
        <v>31.800999999999998</v>
      </c>
    </row>
    <row r="1767" spans="1:3" x14ac:dyDescent="0.25">
      <c r="A1767" s="2">
        <v>45419</v>
      </c>
      <c r="B1767">
        <v>69.569999999999993</v>
      </c>
      <c r="C1767">
        <v>31.067</v>
      </c>
    </row>
    <row r="1768" spans="1:3" x14ac:dyDescent="0.25">
      <c r="A1768" s="2">
        <v>45420</v>
      </c>
      <c r="B1768">
        <v>70.28</v>
      </c>
      <c r="C1768">
        <v>30.609000000000002</v>
      </c>
    </row>
    <row r="1769" spans="1:3" x14ac:dyDescent="0.25">
      <c r="A1769" s="2">
        <v>45421</v>
      </c>
      <c r="B1769">
        <v>71.819999999999993</v>
      </c>
      <c r="C1769">
        <v>30.864999999999998</v>
      </c>
    </row>
    <row r="1770" spans="1:3" x14ac:dyDescent="0.25">
      <c r="A1770" s="2">
        <v>45422</v>
      </c>
      <c r="B1770">
        <v>70.510000000000005</v>
      </c>
      <c r="C1770">
        <v>30.029</v>
      </c>
    </row>
    <row r="1771" spans="1:3" x14ac:dyDescent="0.25">
      <c r="A1771" s="2">
        <v>45423</v>
      </c>
      <c r="B1771" t="e">
        <v>#N/A</v>
      </c>
      <c r="C1771" t="e">
        <v>#N/A</v>
      </c>
    </row>
    <row r="1772" spans="1:3" x14ac:dyDescent="0.25">
      <c r="A1772" s="2">
        <v>45424</v>
      </c>
      <c r="B1772" t="e">
        <v>#N/A</v>
      </c>
      <c r="C1772" t="e">
        <v>#N/A</v>
      </c>
    </row>
    <row r="1773" spans="1:3" x14ac:dyDescent="0.25">
      <c r="A1773" s="2">
        <v>45425</v>
      </c>
      <c r="B1773">
        <v>68.430000000000007</v>
      </c>
      <c r="C1773">
        <v>29.577999999999999</v>
      </c>
    </row>
    <row r="1774" spans="1:3" x14ac:dyDescent="0.25">
      <c r="A1774" s="2">
        <v>45426</v>
      </c>
      <c r="B1774">
        <v>68.83</v>
      </c>
      <c r="C1774">
        <v>29.669</v>
      </c>
    </row>
    <row r="1775" spans="1:3" x14ac:dyDescent="0.25">
      <c r="A1775" s="2">
        <v>45427</v>
      </c>
      <c r="B1775">
        <v>68.08</v>
      </c>
      <c r="C1775">
        <v>29.734000000000002</v>
      </c>
    </row>
    <row r="1776" spans="1:3" x14ac:dyDescent="0.25">
      <c r="A1776" s="2">
        <v>45428</v>
      </c>
      <c r="B1776">
        <v>68.7</v>
      </c>
      <c r="C1776">
        <v>30.248000000000001</v>
      </c>
    </row>
    <row r="1777" spans="1:3" x14ac:dyDescent="0.25">
      <c r="A1777" s="2">
        <v>45429</v>
      </c>
      <c r="B1777">
        <v>69.290000000000006</v>
      </c>
      <c r="C1777">
        <v>30.768999999999998</v>
      </c>
    </row>
    <row r="1778" spans="1:3" x14ac:dyDescent="0.25">
      <c r="A1778" s="2">
        <v>45430</v>
      </c>
      <c r="B1778" t="e">
        <v>#N/A</v>
      </c>
      <c r="C1778" t="e">
        <v>#N/A</v>
      </c>
    </row>
    <row r="1779" spans="1:3" x14ac:dyDescent="0.25">
      <c r="A1779" s="2">
        <v>45431</v>
      </c>
      <c r="B1779" t="e">
        <v>#N/A</v>
      </c>
      <c r="C1779" t="e">
        <v>#N/A</v>
      </c>
    </row>
    <row r="1780" spans="1:3" x14ac:dyDescent="0.25">
      <c r="A1780" s="2">
        <v>45432</v>
      </c>
      <c r="B1780">
        <v>72.7</v>
      </c>
      <c r="C1780">
        <v>31.768000000000001</v>
      </c>
    </row>
    <row r="1781" spans="1:3" x14ac:dyDescent="0.25">
      <c r="A1781" s="2">
        <v>45433</v>
      </c>
      <c r="B1781">
        <v>74.66</v>
      </c>
      <c r="C1781">
        <v>33.003999999999998</v>
      </c>
    </row>
    <row r="1782" spans="1:3" x14ac:dyDescent="0.25">
      <c r="A1782" s="2">
        <v>45434</v>
      </c>
      <c r="B1782">
        <v>74.62</v>
      </c>
      <c r="C1782">
        <v>34.389000000000003</v>
      </c>
    </row>
    <row r="1783" spans="1:3" x14ac:dyDescent="0.25">
      <c r="A1783" s="2">
        <v>45435</v>
      </c>
      <c r="B1783">
        <v>74.23</v>
      </c>
      <c r="C1783">
        <v>35.228000000000002</v>
      </c>
    </row>
    <row r="1784" spans="1:3" x14ac:dyDescent="0.25">
      <c r="A1784" s="2">
        <v>45436</v>
      </c>
      <c r="B1784">
        <v>74.040000000000006</v>
      </c>
      <c r="C1784">
        <v>34.115000000000002</v>
      </c>
    </row>
    <row r="1785" spans="1:3" x14ac:dyDescent="0.25">
      <c r="A1785" s="2">
        <v>45437</v>
      </c>
      <c r="B1785" t="e">
        <v>#N/A</v>
      </c>
      <c r="C1785" t="e">
        <v>#N/A</v>
      </c>
    </row>
    <row r="1786" spans="1:3" x14ac:dyDescent="0.25">
      <c r="A1786" s="2">
        <v>45438</v>
      </c>
      <c r="B1786" t="e">
        <v>#N/A</v>
      </c>
      <c r="C1786" t="e">
        <v>#N/A</v>
      </c>
    </row>
    <row r="1787" spans="1:3" x14ac:dyDescent="0.25">
      <c r="A1787" s="2">
        <v>45439</v>
      </c>
      <c r="B1787">
        <v>74.59</v>
      </c>
      <c r="C1787">
        <v>35.243000000000002</v>
      </c>
    </row>
    <row r="1788" spans="1:3" x14ac:dyDescent="0.25">
      <c r="A1788" s="2">
        <v>45440</v>
      </c>
      <c r="B1788">
        <v>73.010000000000005</v>
      </c>
      <c r="C1788">
        <v>33.533999999999999</v>
      </c>
    </row>
    <row r="1789" spans="1:3" x14ac:dyDescent="0.25">
      <c r="A1789" s="2">
        <v>45441</v>
      </c>
      <c r="B1789">
        <v>72.31</v>
      </c>
      <c r="C1789">
        <v>33.878999999999998</v>
      </c>
    </row>
    <row r="1790" spans="1:3" x14ac:dyDescent="0.25">
      <c r="A1790" s="2">
        <v>45442</v>
      </c>
      <c r="B1790">
        <v>73.95</v>
      </c>
      <c r="C1790">
        <v>35.192</v>
      </c>
    </row>
    <row r="1791" spans="1:3" x14ac:dyDescent="0.25">
      <c r="A1791" s="2">
        <v>45443</v>
      </c>
      <c r="B1791">
        <v>72.599999999999994</v>
      </c>
      <c r="C1791">
        <v>34.222999999999999</v>
      </c>
    </row>
    <row r="1792" spans="1:3" x14ac:dyDescent="0.25">
      <c r="A1792" s="2">
        <v>45444</v>
      </c>
      <c r="B1792" t="e">
        <v>#N/A</v>
      </c>
      <c r="C1792" t="e">
        <v>#N/A</v>
      </c>
    </row>
    <row r="1793" spans="1:3" x14ac:dyDescent="0.25">
      <c r="A1793" s="2">
        <v>45445</v>
      </c>
      <c r="B1793" t="e">
        <v>#N/A</v>
      </c>
      <c r="C1793" t="e">
        <v>#N/A</v>
      </c>
    </row>
    <row r="1794" spans="1:3" x14ac:dyDescent="0.25">
      <c r="A1794" s="2">
        <v>45446</v>
      </c>
      <c r="B1794">
        <v>73.05</v>
      </c>
      <c r="C1794">
        <v>36.014000000000003</v>
      </c>
    </row>
    <row r="1795" spans="1:3" x14ac:dyDescent="0.25">
      <c r="A1795" s="2">
        <v>45447</v>
      </c>
      <c r="B1795">
        <v>70.84</v>
      </c>
      <c r="C1795">
        <v>33.796999999999997</v>
      </c>
    </row>
    <row r="1796" spans="1:3" x14ac:dyDescent="0.25">
      <c r="A1796" s="2">
        <v>45448</v>
      </c>
      <c r="B1796">
        <v>70.34</v>
      </c>
      <c r="C1796">
        <v>33.354999999999997</v>
      </c>
    </row>
    <row r="1797" spans="1:3" x14ac:dyDescent="0.25">
      <c r="A1797" s="2">
        <v>45449</v>
      </c>
      <c r="B1797">
        <v>70.62</v>
      </c>
      <c r="C1797">
        <v>33.686</v>
      </c>
    </row>
    <row r="1798" spans="1:3" x14ac:dyDescent="0.25">
      <c r="A1798" s="2">
        <v>45450</v>
      </c>
      <c r="B1798">
        <v>69.91</v>
      </c>
      <c r="C1798">
        <v>33.109000000000002</v>
      </c>
    </row>
    <row r="1799" spans="1:3" x14ac:dyDescent="0.25">
      <c r="A1799" s="2">
        <v>45451</v>
      </c>
      <c r="B1799" t="e">
        <v>#N/A</v>
      </c>
      <c r="C1799" t="e">
        <v>#N/A</v>
      </c>
    </row>
    <row r="1800" spans="1:3" x14ac:dyDescent="0.25">
      <c r="A1800" s="2">
        <v>45452</v>
      </c>
      <c r="B1800" t="e">
        <v>#N/A</v>
      </c>
      <c r="C1800" t="e">
        <v>#N/A</v>
      </c>
    </row>
    <row r="1801" spans="1:3" x14ac:dyDescent="0.25">
      <c r="A1801" s="2">
        <v>45453</v>
      </c>
      <c r="B1801">
        <v>69.34</v>
      </c>
      <c r="C1801">
        <v>34.258000000000003</v>
      </c>
    </row>
    <row r="1802" spans="1:3" x14ac:dyDescent="0.25">
      <c r="A1802" s="2">
        <v>45454</v>
      </c>
      <c r="B1802">
        <v>69.180000000000007</v>
      </c>
      <c r="C1802">
        <v>34.284999999999997</v>
      </c>
    </row>
    <row r="1803" spans="1:3" x14ac:dyDescent="0.25">
      <c r="A1803" s="2">
        <v>45455</v>
      </c>
      <c r="B1803">
        <v>69.290000000000006</v>
      </c>
      <c r="C1803">
        <v>35.293999999999997</v>
      </c>
    </row>
    <row r="1804" spans="1:3" x14ac:dyDescent="0.25">
      <c r="A1804" s="2">
        <v>45456</v>
      </c>
      <c r="B1804">
        <v>69.27</v>
      </c>
      <c r="C1804">
        <v>35.723999999999997</v>
      </c>
    </row>
    <row r="1805" spans="1:3" x14ac:dyDescent="0.25">
      <c r="A1805" s="2">
        <v>45457</v>
      </c>
      <c r="B1805">
        <v>66.87</v>
      </c>
      <c r="C1805">
        <v>35.36</v>
      </c>
    </row>
    <row r="1806" spans="1:3" x14ac:dyDescent="0.25">
      <c r="A1806" s="2">
        <v>45458</v>
      </c>
      <c r="B1806" t="e">
        <v>#N/A</v>
      </c>
      <c r="C1806" t="e">
        <v>#N/A</v>
      </c>
    </row>
    <row r="1807" spans="1:3" x14ac:dyDescent="0.25">
      <c r="A1807" s="2">
        <v>45459</v>
      </c>
      <c r="B1807" t="e">
        <v>#N/A</v>
      </c>
      <c r="C1807" t="e">
        <v>#N/A</v>
      </c>
    </row>
    <row r="1808" spans="1:3" x14ac:dyDescent="0.25">
      <c r="A1808" s="2">
        <v>45460</v>
      </c>
      <c r="B1808">
        <v>66.59</v>
      </c>
      <c r="C1808">
        <v>34.21</v>
      </c>
    </row>
    <row r="1809" spans="1:3" x14ac:dyDescent="0.25">
      <c r="A1809" s="2">
        <v>45461</v>
      </c>
      <c r="B1809">
        <v>67.08</v>
      </c>
      <c r="C1809">
        <v>34.700000000000003</v>
      </c>
    </row>
    <row r="1810" spans="1:3" x14ac:dyDescent="0.25">
      <c r="A1810" s="2">
        <v>45462</v>
      </c>
      <c r="B1810">
        <v>68.849999999999994</v>
      </c>
      <c r="C1810">
        <v>35.338000000000001</v>
      </c>
    </row>
    <row r="1811" spans="1:3" x14ac:dyDescent="0.25">
      <c r="A1811" s="2">
        <v>45463</v>
      </c>
      <c r="B1811">
        <v>67.760000000000005</v>
      </c>
      <c r="C1811">
        <v>34.463999999999999</v>
      </c>
    </row>
    <row r="1812" spans="1:3" x14ac:dyDescent="0.25">
      <c r="A1812" s="2">
        <v>45464</v>
      </c>
      <c r="B1812">
        <v>66.72</v>
      </c>
      <c r="C1812">
        <v>33.936</v>
      </c>
    </row>
    <row r="1813" spans="1:3" x14ac:dyDescent="0.25">
      <c r="A1813" s="2">
        <v>45465</v>
      </c>
      <c r="B1813" t="e">
        <v>#N/A</v>
      </c>
      <c r="C1813" t="e">
        <v>#N/A</v>
      </c>
    </row>
    <row r="1814" spans="1:3" x14ac:dyDescent="0.25">
      <c r="A1814" s="2">
        <v>45466</v>
      </c>
      <c r="B1814" t="e">
        <v>#N/A</v>
      </c>
      <c r="C1814" t="e">
        <v>#N/A</v>
      </c>
    </row>
    <row r="1815" spans="1:3" x14ac:dyDescent="0.25">
      <c r="A1815" s="2">
        <v>45467</v>
      </c>
      <c r="B1815">
        <v>65.97</v>
      </c>
      <c r="C1815">
        <v>34.08</v>
      </c>
    </row>
    <row r="1816" spans="1:3" x14ac:dyDescent="0.25">
      <c r="A1816" s="2">
        <v>45468</v>
      </c>
      <c r="B1816">
        <v>67.290000000000006</v>
      </c>
      <c r="C1816">
        <v>34.853000000000002</v>
      </c>
    </row>
    <row r="1817" spans="1:3" x14ac:dyDescent="0.25">
      <c r="A1817" s="2">
        <v>45469</v>
      </c>
      <c r="B1817">
        <v>66.3</v>
      </c>
      <c r="C1817">
        <v>33.823999999999998</v>
      </c>
    </row>
    <row r="1818" spans="1:3" x14ac:dyDescent="0.25">
      <c r="A1818" s="2">
        <v>45470</v>
      </c>
      <c r="B1818">
        <v>66.069999999999993</v>
      </c>
      <c r="C1818">
        <v>34.564999999999998</v>
      </c>
    </row>
    <row r="1819" spans="1:3" x14ac:dyDescent="0.25">
      <c r="A1819" s="2">
        <v>45471</v>
      </c>
      <c r="B1819">
        <v>66.87</v>
      </c>
      <c r="C1819">
        <v>34.479999999999997</v>
      </c>
    </row>
    <row r="1820" spans="1:3" x14ac:dyDescent="0.25">
      <c r="A1820" s="2">
        <v>45472</v>
      </c>
      <c r="B1820" t="e">
        <v>#N/A</v>
      </c>
      <c r="C1820" t="e">
        <v>#N/A</v>
      </c>
    </row>
    <row r="1821" spans="1:3" x14ac:dyDescent="0.25">
      <c r="A1821" s="2">
        <v>45473</v>
      </c>
      <c r="B1821" t="e">
        <v>#N/A</v>
      </c>
      <c r="C1821" t="e">
        <v>#N/A</v>
      </c>
    </row>
    <row r="1822" spans="1:3" x14ac:dyDescent="0.25">
      <c r="A1822" s="2">
        <v>45474</v>
      </c>
      <c r="B1822">
        <v>67.430000000000007</v>
      </c>
      <c r="C1822">
        <v>33.484999999999999</v>
      </c>
    </row>
    <row r="1823" spans="1:3" x14ac:dyDescent="0.25">
      <c r="A1823" s="2">
        <v>45475</v>
      </c>
      <c r="B1823">
        <v>70.06</v>
      </c>
      <c r="C1823">
        <v>33.685000000000002</v>
      </c>
    </row>
    <row r="1824" spans="1:3" x14ac:dyDescent="0.25">
      <c r="A1824" s="2">
        <v>45476</v>
      </c>
      <c r="B1824">
        <v>70.14</v>
      </c>
      <c r="C1824">
        <v>32.691000000000003</v>
      </c>
    </row>
    <row r="1825" spans="1:3" x14ac:dyDescent="0.25">
      <c r="A1825" s="2">
        <v>45477</v>
      </c>
      <c r="B1825">
        <v>69.42</v>
      </c>
      <c r="C1825">
        <v>33.246000000000002</v>
      </c>
    </row>
    <row r="1826" spans="1:3" x14ac:dyDescent="0.25">
      <c r="A1826" s="2">
        <v>45478</v>
      </c>
      <c r="B1826">
        <v>69.72</v>
      </c>
      <c r="C1826">
        <v>33.067</v>
      </c>
    </row>
    <row r="1827" spans="1:3" x14ac:dyDescent="0.25">
      <c r="A1827" s="2">
        <v>45479</v>
      </c>
      <c r="B1827" t="e">
        <v>#N/A</v>
      </c>
      <c r="C1827" t="e">
        <v>#N/A</v>
      </c>
    </row>
    <row r="1828" spans="1:3" x14ac:dyDescent="0.25">
      <c r="A1828" s="2">
        <v>45480</v>
      </c>
      <c r="B1828" t="e">
        <v>#N/A</v>
      </c>
      <c r="C1828" t="e">
        <v>#N/A</v>
      </c>
    </row>
    <row r="1829" spans="1:3" x14ac:dyDescent="0.25">
      <c r="A1829" s="2">
        <v>45481</v>
      </c>
      <c r="B1829">
        <v>68.36</v>
      </c>
      <c r="C1829">
        <v>32.286000000000001</v>
      </c>
    </row>
    <row r="1830" spans="1:3" x14ac:dyDescent="0.25">
      <c r="A1830" s="2">
        <v>45482</v>
      </c>
      <c r="B1830">
        <v>67.930000000000007</v>
      </c>
      <c r="C1830">
        <v>31.335000000000001</v>
      </c>
    </row>
    <row r="1831" spans="1:3" x14ac:dyDescent="0.25">
      <c r="A1831" s="2">
        <v>45483</v>
      </c>
      <c r="B1831">
        <v>67.33</v>
      </c>
      <c r="C1831">
        <v>30.783999999999999</v>
      </c>
    </row>
    <row r="1832" spans="1:3" x14ac:dyDescent="0.25">
      <c r="A1832" s="2">
        <v>45484</v>
      </c>
      <c r="B1832">
        <v>67.760000000000005</v>
      </c>
      <c r="C1832">
        <v>31.111999999999998</v>
      </c>
    </row>
    <row r="1833" spans="1:3" x14ac:dyDescent="0.25">
      <c r="A1833" s="2">
        <v>45485</v>
      </c>
      <c r="B1833">
        <v>68.56</v>
      </c>
      <c r="C1833">
        <v>31.719000000000001</v>
      </c>
    </row>
    <row r="1834" spans="1:3" x14ac:dyDescent="0.25">
      <c r="A1834" s="2">
        <v>45486</v>
      </c>
      <c r="B1834" t="e">
        <v>#N/A</v>
      </c>
      <c r="C1834" t="e">
        <v>#N/A</v>
      </c>
    </row>
    <row r="1835" spans="1:3" x14ac:dyDescent="0.25">
      <c r="A1835" s="2">
        <v>45487</v>
      </c>
      <c r="B1835" t="e">
        <v>#N/A</v>
      </c>
      <c r="C1835" t="e">
        <v>#N/A</v>
      </c>
    </row>
    <row r="1836" spans="1:3" x14ac:dyDescent="0.25">
      <c r="A1836" s="2">
        <v>45488</v>
      </c>
      <c r="B1836">
        <v>67.02</v>
      </c>
      <c r="C1836">
        <v>31.370999999999999</v>
      </c>
    </row>
    <row r="1837" spans="1:3" x14ac:dyDescent="0.25">
      <c r="A1837" s="2">
        <v>45489</v>
      </c>
      <c r="B1837">
        <v>67.38</v>
      </c>
      <c r="C1837">
        <v>32.796999999999997</v>
      </c>
    </row>
    <row r="1838" spans="1:3" x14ac:dyDescent="0.25">
      <c r="A1838" s="2">
        <v>45490</v>
      </c>
      <c r="B1838">
        <v>65.95</v>
      </c>
      <c r="C1838">
        <v>31.893000000000001</v>
      </c>
    </row>
    <row r="1839" spans="1:3" x14ac:dyDescent="0.25">
      <c r="A1839" s="2">
        <v>45491</v>
      </c>
      <c r="B1839">
        <v>65.819999999999993</v>
      </c>
      <c r="C1839">
        <v>32.673999999999999</v>
      </c>
    </row>
    <row r="1840" spans="1:3" x14ac:dyDescent="0.25">
      <c r="A1840" s="2">
        <v>45492</v>
      </c>
      <c r="B1840">
        <v>65.709999999999994</v>
      </c>
      <c r="C1840">
        <v>32.17</v>
      </c>
    </row>
    <row r="1841" spans="1:3" x14ac:dyDescent="0.25">
      <c r="A1841" s="2">
        <v>45493</v>
      </c>
      <c r="B1841" t="e">
        <v>#N/A</v>
      </c>
      <c r="C1841" t="e">
        <v>#N/A</v>
      </c>
    </row>
    <row r="1842" spans="1:3" x14ac:dyDescent="0.25">
      <c r="A1842" s="2">
        <v>45494</v>
      </c>
      <c r="B1842" t="e">
        <v>#N/A</v>
      </c>
      <c r="C1842" t="e">
        <v>#N/A</v>
      </c>
    </row>
    <row r="1843" spans="1:3" x14ac:dyDescent="0.25">
      <c r="A1843" s="2">
        <v>45495</v>
      </c>
      <c r="B1843">
        <v>64.150000000000006</v>
      </c>
      <c r="C1843">
        <v>31.838999999999999</v>
      </c>
    </row>
    <row r="1844" spans="1:3" x14ac:dyDescent="0.25">
      <c r="A1844" s="2">
        <v>45496</v>
      </c>
      <c r="B1844">
        <v>65.14</v>
      </c>
      <c r="C1844">
        <v>31.622</v>
      </c>
    </row>
    <row r="1845" spans="1:3" x14ac:dyDescent="0.25">
      <c r="A1845" s="2">
        <v>45497</v>
      </c>
      <c r="B1845">
        <v>67.819999999999993</v>
      </c>
      <c r="C1845">
        <v>32.621000000000002</v>
      </c>
    </row>
    <row r="1846" spans="1:3" x14ac:dyDescent="0.25">
      <c r="A1846" s="2">
        <v>45498</v>
      </c>
      <c r="B1846">
        <v>66.22</v>
      </c>
      <c r="C1846">
        <v>31.779</v>
      </c>
    </row>
    <row r="1847" spans="1:3" x14ac:dyDescent="0.25">
      <c r="A1847" s="2">
        <v>45499</v>
      </c>
      <c r="B1847">
        <v>67.27</v>
      </c>
      <c r="C1847">
        <v>32.475000000000001</v>
      </c>
    </row>
    <row r="1848" spans="1:3" x14ac:dyDescent="0.25">
      <c r="A1848" s="2">
        <v>45500</v>
      </c>
      <c r="B1848" t="e">
        <v>#N/A</v>
      </c>
      <c r="C1848" t="e">
        <v>#N/A</v>
      </c>
    </row>
    <row r="1849" spans="1:3" x14ac:dyDescent="0.25">
      <c r="A1849" s="2">
        <v>45501</v>
      </c>
      <c r="B1849" t="e">
        <v>#N/A</v>
      </c>
      <c r="C1849" t="e">
        <v>#N/A</v>
      </c>
    </row>
    <row r="1850" spans="1:3" x14ac:dyDescent="0.25">
      <c r="A1850" s="2">
        <v>45502</v>
      </c>
      <c r="B1850">
        <v>68.08</v>
      </c>
      <c r="C1850">
        <v>33.872999999999998</v>
      </c>
    </row>
    <row r="1851" spans="1:3" x14ac:dyDescent="0.25">
      <c r="A1851" s="2">
        <v>45503</v>
      </c>
      <c r="B1851">
        <v>68.05</v>
      </c>
      <c r="C1851">
        <v>34.360999999999997</v>
      </c>
    </row>
    <row r="1852" spans="1:3" x14ac:dyDescent="0.25">
      <c r="A1852" s="2">
        <v>45504</v>
      </c>
      <c r="B1852">
        <v>68.61</v>
      </c>
      <c r="C1852">
        <v>35.868000000000002</v>
      </c>
    </row>
    <row r="1853" spans="1:3" x14ac:dyDescent="0.25">
      <c r="A1853" s="2">
        <v>45505</v>
      </c>
      <c r="B1853">
        <v>70.569999999999993</v>
      </c>
      <c r="C1853">
        <v>36.969000000000001</v>
      </c>
    </row>
    <row r="1854" spans="1:3" x14ac:dyDescent="0.25">
      <c r="A1854" s="2">
        <v>45506</v>
      </c>
      <c r="B1854">
        <v>69.98</v>
      </c>
      <c r="C1854">
        <v>36.649000000000001</v>
      </c>
    </row>
    <row r="1855" spans="1:3" x14ac:dyDescent="0.25">
      <c r="A1855" s="2">
        <v>45507</v>
      </c>
      <c r="B1855" t="e">
        <v>#N/A</v>
      </c>
      <c r="C1855" t="e">
        <v>#N/A</v>
      </c>
    </row>
    <row r="1856" spans="1:3" x14ac:dyDescent="0.25">
      <c r="A1856" s="2">
        <v>45508</v>
      </c>
      <c r="B1856" t="e">
        <v>#N/A</v>
      </c>
      <c r="C1856" t="e">
        <v>#N/A</v>
      </c>
    </row>
    <row r="1857" spans="1:3" x14ac:dyDescent="0.25">
      <c r="A1857" s="2">
        <v>45509</v>
      </c>
      <c r="B1857">
        <v>68.180000000000007</v>
      </c>
      <c r="C1857">
        <v>35.497999999999998</v>
      </c>
    </row>
    <row r="1858" spans="1:3" x14ac:dyDescent="0.25">
      <c r="A1858" s="2">
        <v>45510</v>
      </c>
      <c r="B1858">
        <v>69.38</v>
      </c>
      <c r="C1858">
        <v>36.676000000000002</v>
      </c>
    </row>
    <row r="1859" spans="1:3" x14ac:dyDescent="0.25">
      <c r="A1859" s="2">
        <v>45511</v>
      </c>
      <c r="B1859">
        <v>69.98</v>
      </c>
      <c r="C1859">
        <v>38.451000000000001</v>
      </c>
    </row>
    <row r="1860" spans="1:3" x14ac:dyDescent="0.25">
      <c r="A1860" s="2">
        <v>45512</v>
      </c>
      <c r="B1860">
        <v>70.47</v>
      </c>
      <c r="C1860">
        <v>40.094999999999999</v>
      </c>
    </row>
    <row r="1861" spans="1:3" x14ac:dyDescent="0.25">
      <c r="A1861" s="2">
        <v>45513</v>
      </c>
      <c r="B1861">
        <v>69.55</v>
      </c>
      <c r="C1861">
        <v>40.396000000000001</v>
      </c>
    </row>
    <row r="1862" spans="1:3" x14ac:dyDescent="0.25">
      <c r="A1862" s="2">
        <v>45514</v>
      </c>
      <c r="B1862" t="e">
        <v>#N/A</v>
      </c>
      <c r="C1862" t="e">
        <v>#N/A</v>
      </c>
    </row>
    <row r="1863" spans="1:3" x14ac:dyDescent="0.25">
      <c r="A1863" s="2">
        <v>45515</v>
      </c>
      <c r="B1863" t="e">
        <v>#N/A</v>
      </c>
      <c r="C1863" t="e">
        <v>#N/A</v>
      </c>
    </row>
    <row r="1864" spans="1:3" x14ac:dyDescent="0.25">
      <c r="A1864" s="2">
        <v>45516</v>
      </c>
      <c r="B1864">
        <v>72.02</v>
      </c>
      <c r="C1864">
        <v>39.658000000000001</v>
      </c>
    </row>
    <row r="1865" spans="1:3" x14ac:dyDescent="0.25">
      <c r="A1865" s="2">
        <v>45517</v>
      </c>
      <c r="B1865">
        <v>70.66</v>
      </c>
      <c r="C1865">
        <v>39.479999999999997</v>
      </c>
    </row>
    <row r="1866" spans="1:3" x14ac:dyDescent="0.25">
      <c r="A1866" s="2">
        <v>45518</v>
      </c>
      <c r="B1866">
        <v>71.239999999999995</v>
      </c>
      <c r="C1866">
        <v>38.966999999999999</v>
      </c>
    </row>
    <row r="1867" spans="1:3" x14ac:dyDescent="0.25">
      <c r="A1867" s="2">
        <v>45519</v>
      </c>
      <c r="B1867">
        <v>71.459999999999994</v>
      </c>
      <c r="C1867">
        <v>39.600999999999999</v>
      </c>
    </row>
    <row r="1868" spans="1:3" x14ac:dyDescent="0.25">
      <c r="A1868" s="2">
        <v>45520</v>
      </c>
      <c r="B1868">
        <v>71.87</v>
      </c>
      <c r="C1868">
        <v>39.643999999999998</v>
      </c>
    </row>
    <row r="1869" spans="1:3" x14ac:dyDescent="0.25">
      <c r="A1869" s="2">
        <v>45521</v>
      </c>
      <c r="B1869" t="e">
        <v>#N/A</v>
      </c>
      <c r="C1869" t="e">
        <v>#N/A</v>
      </c>
    </row>
    <row r="1870" spans="1:3" x14ac:dyDescent="0.25">
      <c r="A1870" s="2">
        <v>45522</v>
      </c>
      <c r="B1870" t="e">
        <v>#N/A</v>
      </c>
      <c r="C1870" t="e">
        <v>#N/A</v>
      </c>
    </row>
    <row r="1871" spans="1:3" x14ac:dyDescent="0.25">
      <c r="A1871" s="2">
        <v>45523</v>
      </c>
      <c r="B1871">
        <v>72.489999999999995</v>
      </c>
      <c r="C1871">
        <v>39.844999999999999</v>
      </c>
    </row>
    <row r="1872" spans="1:3" x14ac:dyDescent="0.25">
      <c r="A1872" s="2">
        <v>45524</v>
      </c>
      <c r="B1872">
        <v>72.430000000000007</v>
      </c>
      <c r="C1872">
        <v>37.957000000000001</v>
      </c>
    </row>
    <row r="1873" spans="1:3" x14ac:dyDescent="0.25">
      <c r="A1873" s="2">
        <v>45525</v>
      </c>
      <c r="B1873">
        <v>71.510000000000005</v>
      </c>
      <c r="C1873">
        <v>37.01</v>
      </c>
    </row>
    <row r="1874" spans="1:3" x14ac:dyDescent="0.25">
      <c r="A1874" s="2">
        <v>45526</v>
      </c>
      <c r="B1874">
        <v>70.939989999999995</v>
      </c>
      <c r="C1874">
        <v>36.587000000000003</v>
      </c>
    </row>
    <row r="1875" spans="1:3" x14ac:dyDescent="0.25">
      <c r="A1875" s="2">
        <v>45527</v>
      </c>
      <c r="B1875">
        <v>70.510000000000005</v>
      </c>
      <c r="C1875">
        <v>36.863</v>
      </c>
    </row>
    <row r="1876" spans="1:3" x14ac:dyDescent="0.25">
      <c r="A1876" s="2">
        <v>45528</v>
      </c>
      <c r="B1876" t="e">
        <v>#N/A</v>
      </c>
      <c r="C1876" t="e">
        <v>#N/A</v>
      </c>
    </row>
    <row r="1877" spans="1:3" x14ac:dyDescent="0.25">
      <c r="A1877" s="2">
        <v>45529</v>
      </c>
      <c r="B1877" t="e">
        <v>#N/A</v>
      </c>
      <c r="C1877" t="e">
        <v>#N/A</v>
      </c>
    </row>
    <row r="1878" spans="1:3" x14ac:dyDescent="0.25">
      <c r="A1878" s="2">
        <v>45530</v>
      </c>
      <c r="B1878">
        <v>69.89</v>
      </c>
      <c r="C1878">
        <v>37.655999999999999</v>
      </c>
    </row>
    <row r="1879" spans="1:3" x14ac:dyDescent="0.25">
      <c r="A1879" s="2">
        <v>45531</v>
      </c>
      <c r="B1879">
        <v>70.87</v>
      </c>
      <c r="C1879">
        <v>38.689</v>
      </c>
    </row>
    <row r="1880" spans="1:3" x14ac:dyDescent="0.25">
      <c r="A1880" s="2">
        <v>45532</v>
      </c>
      <c r="B1880">
        <v>70.17</v>
      </c>
      <c r="C1880">
        <v>38.520000000000003</v>
      </c>
    </row>
    <row r="1881" spans="1:3" x14ac:dyDescent="0.25">
      <c r="A1881" s="2">
        <v>45533</v>
      </c>
      <c r="B1881">
        <v>70.47</v>
      </c>
      <c r="C1881">
        <v>38.600999999999999</v>
      </c>
    </row>
    <row r="1882" spans="1:3" x14ac:dyDescent="0.25">
      <c r="A1882" s="2">
        <v>45534</v>
      </c>
      <c r="B1882">
        <v>69.7</v>
      </c>
      <c r="C1882">
        <v>39.823</v>
      </c>
    </row>
    <row r="1883" spans="1:3" x14ac:dyDescent="0.25">
      <c r="A1883" s="2">
        <v>45535</v>
      </c>
      <c r="B1883" t="e">
        <v>#N/A</v>
      </c>
      <c r="C1883" t="e">
        <v>#N/A</v>
      </c>
    </row>
    <row r="1884" spans="1:3" x14ac:dyDescent="0.25">
      <c r="A1884" s="2">
        <v>45536</v>
      </c>
      <c r="B1884" t="e">
        <v>#N/A</v>
      </c>
      <c r="C1884" t="e">
        <v>#N/A</v>
      </c>
    </row>
    <row r="1885" spans="1:3" x14ac:dyDescent="0.25">
      <c r="A1885" s="2">
        <v>45537</v>
      </c>
      <c r="B1885">
        <v>69.81</v>
      </c>
      <c r="C1885">
        <v>38.58</v>
      </c>
    </row>
    <row r="1886" spans="1:3" x14ac:dyDescent="0.25">
      <c r="A1886" s="2">
        <v>45538</v>
      </c>
      <c r="B1886">
        <v>67.56</v>
      </c>
      <c r="C1886">
        <v>37.192999999999998</v>
      </c>
    </row>
    <row r="1887" spans="1:3" x14ac:dyDescent="0.25">
      <c r="A1887" s="2">
        <v>45539</v>
      </c>
      <c r="B1887">
        <v>66.41</v>
      </c>
      <c r="C1887">
        <v>35.798000000000002</v>
      </c>
    </row>
    <row r="1888" spans="1:3" x14ac:dyDescent="0.25">
      <c r="A1888" s="2">
        <v>45540</v>
      </c>
      <c r="B1888">
        <v>65.64</v>
      </c>
      <c r="C1888">
        <v>36.195</v>
      </c>
    </row>
    <row r="1889" spans="1:3" x14ac:dyDescent="0.25">
      <c r="A1889" s="2">
        <v>45541</v>
      </c>
      <c r="B1889">
        <v>65.930000000000007</v>
      </c>
      <c r="C1889">
        <v>36.478999999999999</v>
      </c>
    </row>
    <row r="1890" spans="1:3" x14ac:dyDescent="0.25">
      <c r="A1890" s="2">
        <v>45542</v>
      </c>
      <c r="B1890" t="e">
        <v>#N/A</v>
      </c>
      <c r="C1890" t="e">
        <v>#N/A</v>
      </c>
    </row>
    <row r="1891" spans="1:3" x14ac:dyDescent="0.25">
      <c r="A1891" s="2">
        <v>45543</v>
      </c>
      <c r="B1891" t="e">
        <v>#N/A</v>
      </c>
      <c r="C1891" t="e">
        <v>#N/A</v>
      </c>
    </row>
    <row r="1892" spans="1:3" x14ac:dyDescent="0.25">
      <c r="A1892" s="2">
        <v>45544</v>
      </c>
      <c r="B1892">
        <v>65.95</v>
      </c>
      <c r="C1892">
        <v>37.332999999999998</v>
      </c>
    </row>
    <row r="1893" spans="1:3" x14ac:dyDescent="0.25">
      <c r="A1893" s="2">
        <v>45545</v>
      </c>
      <c r="B1893">
        <v>64.37</v>
      </c>
      <c r="C1893">
        <v>35.281999999999996</v>
      </c>
    </row>
    <row r="1894" spans="1:3" x14ac:dyDescent="0.25">
      <c r="A1894" s="2">
        <v>45546</v>
      </c>
      <c r="B1894">
        <v>65.849999999999994</v>
      </c>
      <c r="C1894">
        <v>36.142000000000003</v>
      </c>
    </row>
    <row r="1895" spans="1:3" x14ac:dyDescent="0.25">
      <c r="A1895" s="2">
        <v>45547</v>
      </c>
      <c r="B1895">
        <v>64.89</v>
      </c>
      <c r="C1895">
        <v>35.191000000000003</v>
      </c>
    </row>
    <row r="1896" spans="1:3" x14ac:dyDescent="0.25">
      <c r="A1896" s="2">
        <v>45548</v>
      </c>
      <c r="B1896">
        <v>64.430000000000007</v>
      </c>
      <c r="C1896">
        <v>35.648000000000003</v>
      </c>
    </row>
    <row r="1897" spans="1:3" x14ac:dyDescent="0.25">
      <c r="A1897" s="2">
        <v>45549</v>
      </c>
      <c r="B1897" t="e">
        <v>#N/A</v>
      </c>
      <c r="C1897" t="e">
        <v>#N/A</v>
      </c>
    </row>
    <row r="1898" spans="1:3" x14ac:dyDescent="0.25">
      <c r="A1898" s="2">
        <v>45550</v>
      </c>
      <c r="B1898" t="e">
        <v>#N/A</v>
      </c>
      <c r="C1898" t="e">
        <v>#N/A</v>
      </c>
    </row>
    <row r="1899" spans="1:3" x14ac:dyDescent="0.25">
      <c r="A1899" s="2">
        <v>45551</v>
      </c>
      <c r="B1899">
        <v>62.67</v>
      </c>
      <c r="C1899">
        <v>34.081000000000003</v>
      </c>
    </row>
    <row r="1900" spans="1:3" x14ac:dyDescent="0.25">
      <c r="A1900" s="2">
        <v>45552</v>
      </c>
      <c r="B1900">
        <v>63.79</v>
      </c>
      <c r="C1900">
        <v>35.546999999999997</v>
      </c>
    </row>
    <row r="1901" spans="1:3" x14ac:dyDescent="0.25">
      <c r="A1901" s="2">
        <v>45553</v>
      </c>
      <c r="B1901">
        <v>63.16</v>
      </c>
      <c r="C1901">
        <v>35.244999999999997</v>
      </c>
    </row>
    <row r="1902" spans="1:3" x14ac:dyDescent="0.25">
      <c r="A1902" s="2">
        <v>45554</v>
      </c>
      <c r="B1902">
        <v>62.28</v>
      </c>
      <c r="C1902">
        <v>33.082999999999998</v>
      </c>
    </row>
    <row r="1903" spans="1:3" x14ac:dyDescent="0.25">
      <c r="A1903" s="2">
        <v>45555</v>
      </c>
      <c r="B1903">
        <v>62.85</v>
      </c>
      <c r="C1903">
        <v>34.444000000000003</v>
      </c>
    </row>
    <row r="1904" spans="1:3" x14ac:dyDescent="0.25">
      <c r="A1904" s="2">
        <v>45556</v>
      </c>
      <c r="B1904" t="e">
        <v>#N/A</v>
      </c>
      <c r="C1904" t="e">
        <v>#N/A</v>
      </c>
    </row>
    <row r="1905" spans="1:3" x14ac:dyDescent="0.25">
      <c r="A1905" s="2">
        <v>45557</v>
      </c>
      <c r="B1905" t="e">
        <v>#N/A</v>
      </c>
      <c r="C1905" t="e">
        <v>#N/A</v>
      </c>
    </row>
    <row r="1906" spans="1:3" x14ac:dyDescent="0.25">
      <c r="A1906" s="2">
        <v>45558</v>
      </c>
      <c r="B1906">
        <v>63.56</v>
      </c>
      <c r="C1906">
        <v>36.210999999999999</v>
      </c>
    </row>
    <row r="1907" spans="1:3" x14ac:dyDescent="0.25">
      <c r="A1907" s="2">
        <v>45559</v>
      </c>
      <c r="B1907">
        <v>63.34</v>
      </c>
      <c r="C1907">
        <v>35.412999999999997</v>
      </c>
    </row>
    <row r="1908" spans="1:3" x14ac:dyDescent="0.25">
      <c r="A1908" s="2">
        <v>45560</v>
      </c>
      <c r="B1908">
        <v>64.709999999999994</v>
      </c>
      <c r="C1908">
        <v>37.319000000000003</v>
      </c>
    </row>
    <row r="1909" spans="1:3" x14ac:dyDescent="0.25">
      <c r="A1909" s="2">
        <v>45561</v>
      </c>
      <c r="B1909">
        <v>65.97</v>
      </c>
      <c r="C1909">
        <v>37.89</v>
      </c>
    </row>
    <row r="1910" spans="1:3" x14ac:dyDescent="0.25">
      <c r="A1910" s="2">
        <v>45562</v>
      </c>
      <c r="B1910">
        <v>65.78</v>
      </c>
      <c r="C1910">
        <v>38.113999999999997</v>
      </c>
    </row>
    <row r="1911" spans="1:3" x14ac:dyDescent="0.25">
      <c r="A1911" s="2">
        <v>45563</v>
      </c>
      <c r="B1911" t="e">
        <v>#N/A</v>
      </c>
      <c r="C1911" t="e">
        <v>#N/A</v>
      </c>
    </row>
    <row r="1912" spans="1:3" x14ac:dyDescent="0.25">
      <c r="A1912" s="2">
        <v>45564</v>
      </c>
      <c r="B1912" t="e">
        <v>#N/A</v>
      </c>
      <c r="C1912" t="e">
        <v>#N/A</v>
      </c>
    </row>
    <row r="1913" spans="1:3" x14ac:dyDescent="0.25">
      <c r="A1913" s="2">
        <v>45565</v>
      </c>
      <c r="B1913">
        <v>65.03</v>
      </c>
      <c r="C1913">
        <v>39.043999999999997</v>
      </c>
    </row>
    <row r="1914" spans="1:3" x14ac:dyDescent="0.25">
      <c r="A1914" s="2">
        <v>45566</v>
      </c>
      <c r="B1914">
        <v>63.61</v>
      </c>
      <c r="C1914">
        <v>39.273000000000003</v>
      </c>
    </row>
    <row r="1915" spans="1:3" x14ac:dyDescent="0.25">
      <c r="A1915" s="2">
        <v>45567</v>
      </c>
      <c r="B1915">
        <v>62.6</v>
      </c>
      <c r="C1915">
        <v>38.616999999999997</v>
      </c>
    </row>
    <row r="1916" spans="1:3" x14ac:dyDescent="0.25">
      <c r="A1916" s="2">
        <v>45568</v>
      </c>
      <c r="B1916">
        <v>62.76</v>
      </c>
      <c r="C1916">
        <v>39.911999999999999</v>
      </c>
    </row>
    <row r="1917" spans="1:3" x14ac:dyDescent="0.25">
      <c r="A1917" s="2">
        <v>45569</v>
      </c>
      <c r="B1917">
        <v>62.05</v>
      </c>
      <c r="C1917">
        <v>40.98</v>
      </c>
    </row>
    <row r="1918" spans="1:3" x14ac:dyDescent="0.25">
      <c r="A1918" s="2">
        <v>45570</v>
      </c>
      <c r="B1918" t="e">
        <v>#N/A</v>
      </c>
      <c r="C1918" t="e">
        <v>#N/A</v>
      </c>
    </row>
    <row r="1919" spans="1:3" x14ac:dyDescent="0.25">
      <c r="A1919" s="2">
        <v>45571</v>
      </c>
      <c r="B1919" t="e">
        <v>#N/A</v>
      </c>
      <c r="C1919" t="e">
        <v>#N/A</v>
      </c>
    </row>
    <row r="1920" spans="1:3" x14ac:dyDescent="0.25">
      <c r="A1920" s="2">
        <v>45572</v>
      </c>
      <c r="B1920">
        <v>61.76</v>
      </c>
      <c r="C1920">
        <v>40.244</v>
      </c>
    </row>
    <row r="1921" spans="1:3" x14ac:dyDescent="0.25">
      <c r="A1921" s="2">
        <v>45573</v>
      </c>
      <c r="B1921">
        <v>60.29</v>
      </c>
      <c r="C1921">
        <v>38.918999999999997</v>
      </c>
    </row>
    <row r="1922" spans="1:3" x14ac:dyDescent="0.25">
      <c r="A1922" s="2">
        <v>45574</v>
      </c>
      <c r="B1922">
        <v>62.01</v>
      </c>
      <c r="C1922">
        <v>38.341000000000001</v>
      </c>
    </row>
    <row r="1923" spans="1:3" x14ac:dyDescent="0.25">
      <c r="A1923" s="2">
        <v>45575</v>
      </c>
      <c r="B1923">
        <v>65</v>
      </c>
      <c r="C1923">
        <v>40.292999999999999</v>
      </c>
    </row>
    <row r="1924" spans="1:3" x14ac:dyDescent="0.25">
      <c r="A1924" s="2">
        <v>45576</v>
      </c>
      <c r="B1924">
        <v>64.62</v>
      </c>
      <c r="C1924">
        <v>39.878999999999998</v>
      </c>
    </row>
    <row r="1925" spans="1:3" x14ac:dyDescent="0.25">
      <c r="A1925" s="2">
        <v>45577</v>
      </c>
      <c r="B1925" t="e">
        <v>#N/A</v>
      </c>
      <c r="C1925" t="e">
        <v>#N/A</v>
      </c>
    </row>
    <row r="1926" spans="1:3" x14ac:dyDescent="0.25">
      <c r="A1926" s="2">
        <v>45578</v>
      </c>
      <c r="B1926" t="e">
        <v>#N/A</v>
      </c>
      <c r="C1926" t="e">
        <v>#N/A</v>
      </c>
    </row>
    <row r="1927" spans="1:3" x14ac:dyDescent="0.25">
      <c r="A1927" s="2">
        <v>45579</v>
      </c>
      <c r="B1927">
        <v>65.97</v>
      </c>
      <c r="C1927">
        <v>40.558999999999997</v>
      </c>
    </row>
    <row r="1928" spans="1:3" x14ac:dyDescent="0.25">
      <c r="A1928" s="2">
        <v>45580</v>
      </c>
      <c r="B1928">
        <v>65.09</v>
      </c>
      <c r="C1928">
        <v>39.972999999999999</v>
      </c>
    </row>
    <row r="1929" spans="1:3" x14ac:dyDescent="0.25">
      <c r="A1929" s="2">
        <v>45581</v>
      </c>
      <c r="B1929">
        <v>63.03</v>
      </c>
      <c r="C1929">
        <v>39.241</v>
      </c>
    </row>
    <row r="1930" spans="1:3" x14ac:dyDescent="0.25">
      <c r="A1930" s="2">
        <v>45582</v>
      </c>
      <c r="B1930">
        <v>62.98</v>
      </c>
      <c r="C1930">
        <v>39.65</v>
      </c>
    </row>
    <row r="1931" spans="1:3" x14ac:dyDescent="0.25">
      <c r="A1931" s="2">
        <v>45583</v>
      </c>
      <c r="B1931">
        <v>62.28</v>
      </c>
      <c r="C1931">
        <v>39.204000000000001</v>
      </c>
    </row>
    <row r="1932" spans="1:3" x14ac:dyDescent="0.25">
      <c r="A1932" s="2">
        <v>45584</v>
      </c>
      <c r="B1932" t="e">
        <v>#N/A</v>
      </c>
      <c r="C1932" t="e">
        <v>#N/A</v>
      </c>
    </row>
    <row r="1933" spans="1:3" x14ac:dyDescent="0.25">
      <c r="A1933" s="2">
        <v>45585</v>
      </c>
      <c r="B1933" t="e">
        <v>#N/A</v>
      </c>
      <c r="C1933" t="e">
        <v>#N/A</v>
      </c>
    </row>
    <row r="1934" spans="1:3" x14ac:dyDescent="0.25">
      <c r="A1934" s="2">
        <v>45586</v>
      </c>
      <c r="B1934">
        <v>61.76</v>
      </c>
      <c r="C1934">
        <v>40.024000000000001</v>
      </c>
    </row>
    <row r="1935" spans="1:3" x14ac:dyDescent="0.25">
      <c r="A1935" s="2">
        <v>45587</v>
      </c>
      <c r="B1935">
        <v>62.25</v>
      </c>
      <c r="C1935">
        <v>40.704000000000001</v>
      </c>
    </row>
    <row r="1936" spans="1:3" x14ac:dyDescent="0.25">
      <c r="A1936" s="2">
        <v>45588</v>
      </c>
      <c r="B1936">
        <v>64.89</v>
      </c>
      <c r="C1936">
        <v>41.38</v>
      </c>
    </row>
    <row r="1937" spans="1:3" x14ac:dyDescent="0.25">
      <c r="A1937" s="2">
        <v>45589</v>
      </c>
      <c r="B1937">
        <v>66.63</v>
      </c>
      <c r="C1937">
        <v>42.154000000000003</v>
      </c>
    </row>
    <row r="1938" spans="1:3" x14ac:dyDescent="0.25">
      <c r="A1938" s="2">
        <v>45590</v>
      </c>
      <c r="B1938">
        <v>66.97</v>
      </c>
      <c r="C1938">
        <v>43.512999999999998</v>
      </c>
    </row>
    <row r="1939" spans="1:3" x14ac:dyDescent="0.25">
      <c r="A1939" s="2">
        <v>45591</v>
      </c>
      <c r="B1939" t="e">
        <v>#N/A</v>
      </c>
      <c r="C1939" t="e">
        <v>#N/A</v>
      </c>
    </row>
    <row r="1940" spans="1:3" x14ac:dyDescent="0.25">
      <c r="A1940" s="2">
        <v>45592</v>
      </c>
      <c r="B1940" t="e">
        <v>#N/A</v>
      </c>
      <c r="C1940" t="e">
        <v>#N/A</v>
      </c>
    </row>
    <row r="1941" spans="1:3" x14ac:dyDescent="0.25">
      <c r="A1941" s="2">
        <v>45593</v>
      </c>
      <c r="B1941">
        <v>66.400000000000006</v>
      </c>
      <c r="C1941">
        <v>42.518999999999998</v>
      </c>
    </row>
    <row r="1942" spans="1:3" x14ac:dyDescent="0.25">
      <c r="A1942" s="2">
        <v>45594</v>
      </c>
      <c r="B1942">
        <v>67.28</v>
      </c>
      <c r="C1942">
        <v>42.869</v>
      </c>
    </row>
    <row r="1943" spans="1:3" x14ac:dyDescent="0.25">
      <c r="A1943" s="2">
        <v>45595</v>
      </c>
      <c r="B1943">
        <v>65.47</v>
      </c>
      <c r="C1943">
        <v>40.902999999999999</v>
      </c>
    </row>
    <row r="1944" spans="1:3" x14ac:dyDescent="0.25">
      <c r="A1944" s="2">
        <v>45596</v>
      </c>
      <c r="B1944">
        <v>64.58</v>
      </c>
      <c r="C1944">
        <v>40.588000000000001</v>
      </c>
    </row>
    <row r="1945" spans="1:3" x14ac:dyDescent="0.25">
      <c r="A1945" s="2">
        <v>45597</v>
      </c>
      <c r="B1945">
        <v>63.87</v>
      </c>
      <c r="C1945">
        <v>39.174999999999997</v>
      </c>
    </row>
    <row r="1946" spans="1:3" x14ac:dyDescent="0.25">
      <c r="A1946" s="2">
        <v>45598</v>
      </c>
      <c r="B1946" t="e">
        <v>#N/A</v>
      </c>
      <c r="C1946" t="e">
        <v>#N/A</v>
      </c>
    </row>
    <row r="1947" spans="1:3" x14ac:dyDescent="0.25">
      <c r="A1947" s="2">
        <v>45599</v>
      </c>
      <c r="B1947" t="e">
        <v>#N/A</v>
      </c>
      <c r="C1947" t="e">
        <v>#N/A</v>
      </c>
    </row>
    <row r="1948" spans="1:3" x14ac:dyDescent="0.25">
      <c r="A1948" s="2">
        <v>45600</v>
      </c>
      <c r="B1948">
        <v>65.22</v>
      </c>
      <c r="C1948">
        <v>40.301000000000002</v>
      </c>
    </row>
    <row r="1949" spans="1:3" x14ac:dyDescent="0.25">
      <c r="A1949" s="2">
        <v>45601</v>
      </c>
      <c r="B1949">
        <v>64.3</v>
      </c>
      <c r="C1949">
        <v>40.491999999999997</v>
      </c>
    </row>
    <row r="1950" spans="1:3" x14ac:dyDescent="0.25">
      <c r="A1950" s="2">
        <v>45602</v>
      </c>
      <c r="B1950">
        <v>63.76</v>
      </c>
      <c r="C1950">
        <v>40.387999999999998</v>
      </c>
    </row>
    <row r="1951" spans="1:3" x14ac:dyDescent="0.25">
      <c r="A1951" s="2">
        <v>45603</v>
      </c>
      <c r="B1951">
        <v>66.040000000000006</v>
      </c>
      <c r="C1951">
        <v>41.276000000000003</v>
      </c>
    </row>
    <row r="1952" spans="1:3" x14ac:dyDescent="0.25">
      <c r="A1952" s="2">
        <v>45604</v>
      </c>
      <c r="B1952">
        <v>68.02</v>
      </c>
      <c r="C1952">
        <v>42.408999999999999</v>
      </c>
    </row>
    <row r="1953" spans="1:3" x14ac:dyDescent="0.25">
      <c r="A1953" s="2">
        <v>45605</v>
      </c>
      <c r="B1953" t="e">
        <v>#N/A</v>
      </c>
      <c r="C1953" t="e">
        <v>#N/A</v>
      </c>
    </row>
    <row r="1954" spans="1:3" x14ac:dyDescent="0.25">
      <c r="A1954" s="2">
        <v>45606</v>
      </c>
      <c r="B1954" t="e">
        <v>#N/A</v>
      </c>
      <c r="C1954" t="e">
        <v>#N/A</v>
      </c>
    </row>
    <row r="1955" spans="1:3" x14ac:dyDescent="0.25">
      <c r="A1955" s="2">
        <v>45607</v>
      </c>
      <c r="B1955">
        <v>67.569999999999993</v>
      </c>
      <c r="C1955">
        <v>43.728000000000002</v>
      </c>
    </row>
    <row r="1956" spans="1:3" x14ac:dyDescent="0.25">
      <c r="A1956" s="2">
        <v>45608</v>
      </c>
      <c r="B1956">
        <v>67.53</v>
      </c>
      <c r="C1956">
        <v>44.255000000000003</v>
      </c>
    </row>
    <row r="1957" spans="1:3" x14ac:dyDescent="0.25">
      <c r="A1957" s="2">
        <v>45609</v>
      </c>
      <c r="B1957">
        <v>66.31</v>
      </c>
      <c r="C1957">
        <v>43.665999999999997</v>
      </c>
    </row>
    <row r="1958" spans="1:3" x14ac:dyDescent="0.25">
      <c r="A1958" s="2">
        <v>45610</v>
      </c>
      <c r="B1958">
        <v>68.27</v>
      </c>
      <c r="C1958">
        <v>46.223999999999997</v>
      </c>
    </row>
    <row r="1959" spans="1:3" x14ac:dyDescent="0.25">
      <c r="A1959" s="2">
        <v>45611</v>
      </c>
      <c r="B1959">
        <v>68.010000000000005</v>
      </c>
      <c r="C1959">
        <v>46.551000000000002</v>
      </c>
    </row>
    <row r="1960" spans="1:3" x14ac:dyDescent="0.25">
      <c r="A1960" s="2">
        <v>45612</v>
      </c>
      <c r="B1960" t="e">
        <v>#N/A</v>
      </c>
      <c r="C1960" t="e">
        <v>#N/A</v>
      </c>
    </row>
    <row r="1961" spans="1:3" x14ac:dyDescent="0.25">
      <c r="A1961" s="2">
        <v>45613</v>
      </c>
      <c r="B1961" t="e">
        <v>#N/A</v>
      </c>
      <c r="C1961" t="e">
        <v>#N/A</v>
      </c>
    </row>
    <row r="1962" spans="1:3" x14ac:dyDescent="0.25">
      <c r="A1962" s="2">
        <v>45614</v>
      </c>
      <c r="B1962">
        <v>69.510000000000005</v>
      </c>
      <c r="C1962">
        <v>46.9</v>
      </c>
    </row>
    <row r="1963" spans="1:3" x14ac:dyDescent="0.25">
      <c r="A1963" s="2">
        <v>45615</v>
      </c>
      <c r="B1963">
        <v>68.13</v>
      </c>
      <c r="C1963">
        <v>45.667999999999999</v>
      </c>
    </row>
    <row r="1964" spans="1:3" x14ac:dyDescent="0.25">
      <c r="A1964" s="2">
        <v>45616</v>
      </c>
      <c r="B1964">
        <v>68.38</v>
      </c>
      <c r="C1964">
        <v>46.795999999999999</v>
      </c>
    </row>
    <row r="1965" spans="1:3" x14ac:dyDescent="0.25">
      <c r="A1965" s="2">
        <v>45617</v>
      </c>
      <c r="B1965">
        <v>69.989999999999995</v>
      </c>
      <c r="C1965">
        <v>48.302999999999997</v>
      </c>
    </row>
    <row r="1966" spans="1:3" x14ac:dyDescent="0.25">
      <c r="A1966" s="2">
        <v>45618</v>
      </c>
      <c r="B1966">
        <v>69.27</v>
      </c>
      <c r="C1966">
        <v>47.018000000000001</v>
      </c>
    </row>
    <row r="1967" spans="1:3" x14ac:dyDescent="0.25">
      <c r="A1967" s="2">
        <v>45619</v>
      </c>
      <c r="B1967" t="e">
        <v>#N/A</v>
      </c>
      <c r="C1967" t="e">
        <v>#N/A</v>
      </c>
    </row>
    <row r="1968" spans="1:3" x14ac:dyDescent="0.25">
      <c r="A1968" s="2">
        <v>45620</v>
      </c>
      <c r="B1968" t="e">
        <v>#N/A</v>
      </c>
      <c r="C1968" t="e">
        <v>#N/A</v>
      </c>
    </row>
    <row r="1969" spans="1:3" x14ac:dyDescent="0.25">
      <c r="A1969" s="2">
        <v>45621</v>
      </c>
      <c r="B1969">
        <v>69.86</v>
      </c>
      <c r="C1969">
        <v>47.732999999999997</v>
      </c>
    </row>
    <row r="1970" spans="1:3" x14ac:dyDescent="0.25">
      <c r="A1970" s="2">
        <v>45622</v>
      </c>
      <c r="B1970">
        <v>69.23</v>
      </c>
      <c r="C1970">
        <v>47.216000000000001</v>
      </c>
    </row>
    <row r="1971" spans="1:3" x14ac:dyDescent="0.25">
      <c r="A1971" s="2">
        <v>45623</v>
      </c>
      <c r="B1971">
        <v>68.47</v>
      </c>
      <c r="C1971">
        <v>46.762</v>
      </c>
    </row>
    <row r="1972" spans="1:3" x14ac:dyDescent="0.25">
      <c r="A1972" s="2">
        <v>45624</v>
      </c>
      <c r="B1972">
        <v>67.63</v>
      </c>
      <c r="C1972">
        <v>46.26</v>
      </c>
    </row>
    <row r="1973" spans="1:3" x14ac:dyDescent="0.25">
      <c r="A1973" s="2">
        <v>45625</v>
      </c>
      <c r="B1973">
        <v>68.400000000000006</v>
      </c>
      <c r="C1973">
        <v>47.811</v>
      </c>
    </row>
    <row r="1974" spans="1:3" x14ac:dyDescent="0.25">
      <c r="A1974" s="2">
        <v>45626</v>
      </c>
      <c r="B1974" t="e">
        <v>#N/A</v>
      </c>
      <c r="C1974" t="e">
        <v>#N/A</v>
      </c>
    </row>
    <row r="1975" spans="1:3" x14ac:dyDescent="0.25">
      <c r="A1975" s="2">
        <v>45627</v>
      </c>
      <c r="B1975" t="e">
        <v>#N/A</v>
      </c>
      <c r="C1975" t="e">
        <v>#N/A</v>
      </c>
    </row>
    <row r="1976" spans="1:3" x14ac:dyDescent="0.25">
      <c r="A1976" s="2">
        <v>45628</v>
      </c>
      <c r="B1976">
        <v>68.83</v>
      </c>
      <c r="C1976">
        <v>48.655000000000001</v>
      </c>
    </row>
    <row r="1977" spans="1:3" x14ac:dyDescent="0.25">
      <c r="A1977" s="2">
        <v>45629</v>
      </c>
      <c r="B1977">
        <v>68.489999999999995</v>
      </c>
      <c r="C1977">
        <v>48.557000000000002</v>
      </c>
    </row>
    <row r="1978" spans="1:3" x14ac:dyDescent="0.25">
      <c r="A1978" s="2">
        <v>45630</v>
      </c>
      <c r="B1978">
        <v>67.86</v>
      </c>
      <c r="C1978">
        <v>47.045999999999999</v>
      </c>
    </row>
    <row r="1979" spans="1:3" x14ac:dyDescent="0.25">
      <c r="A1979" s="2">
        <v>45631</v>
      </c>
      <c r="B1979">
        <v>67.34</v>
      </c>
      <c r="C1979">
        <v>46.551000000000002</v>
      </c>
    </row>
    <row r="1980" spans="1:3" x14ac:dyDescent="0.25">
      <c r="A1980" s="2">
        <v>45632</v>
      </c>
      <c r="B1980">
        <v>68.31</v>
      </c>
      <c r="C1980">
        <v>46.48</v>
      </c>
    </row>
    <row r="1981" spans="1:3" x14ac:dyDescent="0.25">
      <c r="A1981" s="2">
        <v>45633</v>
      </c>
      <c r="B1981" t="e">
        <v>#N/A</v>
      </c>
      <c r="C1981" t="e">
        <v>#N/A</v>
      </c>
    </row>
    <row r="1982" spans="1:3" x14ac:dyDescent="0.25">
      <c r="A1982" s="2">
        <v>45634</v>
      </c>
      <c r="B1982" t="e">
        <v>#N/A</v>
      </c>
      <c r="C1982" t="e">
        <v>#N/A</v>
      </c>
    </row>
    <row r="1983" spans="1:3" x14ac:dyDescent="0.25">
      <c r="A1983" s="2">
        <v>45635</v>
      </c>
      <c r="B1983">
        <v>66.37</v>
      </c>
      <c r="C1983">
        <v>44.854999999999997</v>
      </c>
    </row>
    <row r="1984" spans="1:3" x14ac:dyDescent="0.25">
      <c r="A1984" s="2">
        <v>45636</v>
      </c>
      <c r="B1984">
        <v>68.180000000000007</v>
      </c>
      <c r="C1984">
        <v>45.552</v>
      </c>
    </row>
    <row r="1985" spans="1:3" x14ac:dyDescent="0.25">
      <c r="A1985" s="2">
        <v>45637</v>
      </c>
      <c r="B1985">
        <v>68.63</v>
      </c>
      <c r="C1985">
        <v>44.694000000000003</v>
      </c>
    </row>
    <row r="1986" spans="1:3" x14ac:dyDescent="0.25">
      <c r="A1986" s="2">
        <v>45638</v>
      </c>
      <c r="B1986">
        <v>66.099999999999994</v>
      </c>
      <c r="C1986">
        <v>42.804000000000002</v>
      </c>
    </row>
    <row r="1987" spans="1:3" x14ac:dyDescent="0.25">
      <c r="A1987" s="2">
        <v>45639</v>
      </c>
      <c r="B1987">
        <v>64.430000000000007</v>
      </c>
      <c r="C1987">
        <v>41.215000000000003</v>
      </c>
    </row>
    <row r="1988" spans="1:3" x14ac:dyDescent="0.25">
      <c r="A1988" s="2">
        <v>45640</v>
      </c>
      <c r="B1988" t="e">
        <v>#N/A</v>
      </c>
      <c r="C1988" t="e">
        <v>#N/A</v>
      </c>
    </row>
    <row r="1989" spans="1:3" x14ac:dyDescent="0.25">
      <c r="A1989" s="2">
        <v>45641</v>
      </c>
      <c r="B1989" t="e">
        <v>#N/A</v>
      </c>
      <c r="C1989" t="e">
        <v>#N/A</v>
      </c>
    </row>
    <row r="1990" spans="1:3" x14ac:dyDescent="0.25">
      <c r="A1990" s="2">
        <v>45642</v>
      </c>
      <c r="B1990">
        <v>63.32</v>
      </c>
      <c r="C1990">
        <v>40.277000000000001</v>
      </c>
    </row>
    <row r="1991" spans="1:3" x14ac:dyDescent="0.25">
      <c r="A1991" s="2">
        <v>45643</v>
      </c>
      <c r="B1991">
        <v>62.96</v>
      </c>
      <c r="C1991">
        <v>42.064999999999998</v>
      </c>
    </row>
    <row r="1992" spans="1:3" x14ac:dyDescent="0.25">
      <c r="A1992" s="2">
        <v>45644</v>
      </c>
      <c r="B1992">
        <v>63.6</v>
      </c>
      <c r="C1992">
        <v>41.006999999999998</v>
      </c>
    </row>
    <row r="1993" spans="1:3" x14ac:dyDescent="0.25">
      <c r="A1993" s="2">
        <v>45645</v>
      </c>
      <c r="B1993">
        <v>66.36</v>
      </c>
      <c r="C1993">
        <v>43.078000000000003</v>
      </c>
    </row>
    <row r="1994" spans="1:3" x14ac:dyDescent="0.25">
      <c r="A1994" s="2">
        <v>45646</v>
      </c>
      <c r="B1994">
        <v>66.849999999999994</v>
      </c>
      <c r="C1994">
        <v>44.13</v>
      </c>
    </row>
    <row r="1995" spans="1:3" x14ac:dyDescent="0.25">
      <c r="A1995" s="2">
        <v>45647</v>
      </c>
      <c r="B1995" t="e">
        <v>#N/A</v>
      </c>
      <c r="C1995" t="e">
        <v>#N/A</v>
      </c>
    </row>
    <row r="1996" spans="1:3" x14ac:dyDescent="0.25">
      <c r="A1996" s="2">
        <v>45648</v>
      </c>
      <c r="B1996" t="e">
        <v>#N/A</v>
      </c>
      <c r="C1996" t="e">
        <v>#N/A</v>
      </c>
    </row>
    <row r="1997" spans="1:3" x14ac:dyDescent="0.25">
      <c r="A1997" s="2">
        <v>45649</v>
      </c>
      <c r="B1997">
        <v>68.290000000000006</v>
      </c>
      <c r="C1997">
        <v>45.545000000000002</v>
      </c>
    </row>
    <row r="1998" spans="1:3" x14ac:dyDescent="0.25">
      <c r="A1998" s="2">
        <v>45650</v>
      </c>
      <c r="B1998">
        <v>68.08</v>
      </c>
      <c r="C1998">
        <v>45.731000000000002</v>
      </c>
    </row>
    <row r="1999" spans="1:3" x14ac:dyDescent="0.25">
      <c r="A1999" s="2">
        <v>45651</v>
      </c>
      <c r="B1999" t="e">
        <v>#N/A</v>
      </c>
      <c r="C1999" t="e">
        <v>#N/A</v>
      </c>
    </row>
    <row r="2000" spans="1:3" x14ac:dyDescent="0.25">
      <c r="A2000" s="2">
        <v>45652</v>
      </c>
      <c r="B2000">
        <v>68.08</v>
      </c>
      <c r="C2000">
        <v>45.731000000000002</v>
      </c>
    </row>
    <row r="2001" spans="1:3" x14ac:dyDescent="0.25">
      <c r="A2001" s="2">
        <v>45653</v>
      </c>
      <c r="B2001">
        <v>70.150000000000006</v>
      </c>
      <c r="C2001">
        <v>47.731000000000002</v>
      </c>
    </row>
    <row r="2002" spans="1:3" x14ac:dyDescent="0.25">
      <c r="A2002" s="2">
        <v>45654</v>
      </c>
      <c r="B2002" t="e">
        <v>#N/A</v>
      </c>
      <c r="C2002" t="e">
        <v>#N/A</v>
      </c>
    </row>
    <row r="2003" spans="1:3" x14ac:dyDescent="0.25">
      <c r="A2003" s="2">
        <v>45655</v>
      </c>
      <c r="B2003" t="e">
        <v>#N/A</v>
      </c>
      <c r="C2003" t="e">
        <v>#N/A</v>
      </c>
    </row>
    <row r="2004" spans="1:3" x14ac:dyDescent="0.25">
      <c r="A2004" s="2">
        <v>45656</v>
      </c>
      <c r="B2004">
        <v>70.58</v>
      </c>
      <c r="C2004">
        <v>47.633000000000003</v>
      </c>
    </row>
    <row r="2005" spans="1:3" x14ac:dyDescent="0.25">
      <c r="A2005" s="2">
        <v>45657</v>
      </c>
      <c r="B2005">
        <v>71.569999999999993</v>
      </c>
      <c r="C2005">
        <v>48.889000000000003</v>
      </c>
    </row>
    <row r="2006" spans="1:3" x14ac:dyDescent="0.25">
      <c r="A2006" s="2">
        <v>45658</v>
      </c>
      <c r="B2006" t="e">
        <v>#N/A</v>
      </c>
      <c r="C2006" t="e">
        <v>#N/A</v>
      </c>
    </row>
    <row r="2007" spans="1:3" x14ac:dyDescent="0.25">
      <c r="A2007" s="2">
        <v>45659</v>
      </c>
      <c r="B2007">
        <v>73.739999999999995</v>
      </c>
      <c r="C2007">
        <v>50.273000000000003</v>
      </c>
    </row>
    <row r="2008" spans="1:3" x14ac:dyDescent="0.25">
      <c r="A2008" s="2">
        <v>45660</v>
      </c>
      <c r="B2008">
        <v>74.45</v>
      </c>
      <c r="C2008">
        <v>49.622</v>
      </c>
    </row>
    <row r="2009" spans="1:3" x14ac:dyDescent="0.25">
      <c r="A2009" s="2">
        <v>45661</v>
      </c>
      <c r="B2009" t="e">
        <v>#N/A</v>
      </c>
      <c r="C2009" t="e">
        <v>#N/A</v>
      </c>
    </row>
    <row r="2010" spans="1:3" x14ac:dyDescent="0.25">
      <c r="A2010" s="2">
        <v>45662</v>
      </c>
      <c r="B2010" t="e">
        <v>#N/A</v>
      </c>
      <c r="C2010" t="e">
        <v>#N/A</v>
      </c>
    </row>
    <row r="2011" spans="1:3" x14ac:dyDescent="0.25">
      <c r="A2011" s="2">
        <v>45663</v>
      </c>
      <c r="B2011">
        <v>72.87</v>
      </c>
      <c r="C2011">
        <v>47.326000000000001</v>
      </c>
    </row>
    <row r="2012" spans="1:3" x14ac:dyDescent="0.25">
      <c r="A2012" s="2">
        <v>45664</v>
      </c>
      <c r="B2012">
        <v>72.56</v>
      </c>
      <c r="C2012">
        <v>47.473999999999997</v>
      </c>
    </row>
    <row r="2013" spans="1:3" x14ac:dyDescent="0.25">
      <c r="A2013" s="2">
        <v>45665</v>
      </c>
      <c r="B2013">
        <v>70.7</v>
      </c>
      <c r="C2013">
        <v>45.558999999999997</v>
      </c>
    </row>
    <row r="2014" spans="1:3" x14ac:dyDescent="0.25">
      <c r="A2014" s="2">
        <v>45666</v>
      </c>
      <c r="B2014">
        <v>71.98</v>
      </c>
      <c r="C2014">
        <v>44.987000000000002</v>
      </c>
    </row>
    <row r="2015" spans="1:3" x14ac:dyDescent="0.25">
      <c r="A2015" s="2">
        <v>45667</v>
      </c>
      <c r="B2015">
        <v>73.34</v>
      </c>
      <c r="C2015">
        <v>45.008000000000003</v>
      </c>
    </row>
    <row r="2016" spans="1:3" x14ac:dyDescent="0.25">
      <c r="A2016" s="2">
        <v>45668</v>
      </c>
      <c r="B2016" t="e">
        <v>#N/A</v>
      </c>
      <c r="C2016" t="e">
        <v>#N/A</v>
      </c>
    </row>
    <row r="2017" spans="1:3" x14ac:dyDescent="0.25">
      <c r="A2017" s="2">
        <v>45669</v>
      </c>
      <c r="B2017" t="e">
        <v>#N/A</v>
      </c>
      <c r="C2017" t="e">
        <v>#N/A</v>
      </c>
    </row>
    <row r="2018" spans="1:3" x14ac:dyDescent="0.25">
      <c r="A2018" s="2">
        <v>45670</v>
      </c>
      <c r="B2018">
        <v>75.34</v>
      </c>
      <c r="C2018">
        <v>48.261000000000003</v>
      </c>
    </row>
    <row r="2019" spans="1:3" x14ac:dyDescent="0.25">
      <c r="A2019" s="2">
        <v>45671</v>
      </c>
      <c r="B2019">
        <v>75.36</v>
      </c>
      <c r="C2019">
        <v>46.947000000000003</v>
      </c>
    </row>
    <row r="2020" spans="1:3" x14ac:dyDescent="0.25">
      <c r="A2020" s="2">
        <v>45672</v>
      </c>
      <c r="B2020">
        <v>76.34</v>
      </c>
      <c r="C2020">
        <v>47.006</v>
      </c>
    </row>
    <row r="2021" spans="1:3" x14ac:dyDescent="0.25">
      <c r="A2021" s="2">
        <v>45673</v>
      </c>
      <c r="B2021">
        <v>76.689989999999995</v>
      </c>
      <c r="C2021">
        <v>46.241</v>
      </c>
    </row>
    <row r="2022" spans="1:3" x14ac:dyDescent="0.25">
      <c r="A2022" s="2">
        <v>45674</v>
      </c>
      <c r="B2022">
        <v>77.599999999999994</v>
      </c>
      <c r="C2022">
        <v>46.887</v>
      </c>
    </row>
    <row r="2023" spans="1:3" x14ac:dyDescent="0.25">
      <c r="A2023" s="2">
        <v>45675</v>
      </c>
      <c r="B2023" t="e">
        <v>#N/A</v>
      </c>
      <c r="C2023" t="e">
        <v>#N/A</v>
      </c>
    </row>
    <row r="2024" spans="1:3" x14ac:dyDescent="0.25">
      <c r="A2024" s="2">
        <v>45676</v>
      </c>
      <c r="B2024" t="e">
        <v>#N/A</v>
      </c>
      <c r="C2024" t="e">
        <v>#N/A</v>
      </c>
    </row>
    <row r="2025" spans="1:3" x14ac:dyDescent="0.25">
      <c r="A2025" s="2">
        <v>45677</v>
      </c>
      <c r="B2025">
        <v>78.319999999999993</v>
      </c>
      <c r="C2025">
        <v>47.853000000000002</v>
      </c>
    </row>
    <row r="2026" spans="1:3" x14ac:dyDescent="0.25">
      <c r="A2026" s="2">
        <v>45678</v>
      </c>
      <c r="B2026">
        <v>78.599999999999994</v>
      </c>
      <c r="C2026">
        <v>50.027000000000001</v>
      </c>
    </row>
    <row r="2027" spans="1:3" x14ac:dyDescent="0.25">
      <c r="A2027" s="2">
        <v>45679</v>
      </c>
      <c r="B2027">
        <v>77.290000000000006</v>
      </c>
      <c r="C2027">
        <v>48.716000000000001</v>
      </c>
    </row>
    <row r="2028" spans="1:3" x14ac:dyDescent="0.25">
      <c r="A2028" s="2">
        <v>45680</v>
      </c>
      <c r="B2028">
        <v>79.06</v>
      </c>
      <c r="C2028">
        <v>49.122999999999998</v>
      </c>
    </row>
    <row r="2029" spans="1:3" x14ac:dyDescent="0.25">
      <c r="A2029" s="2">
        <v>45681</v>
      </c>
      <c r="B2029">
        <v>79.95</v>
      </c>
      <c r="C2029">
        <v>49.701999999999998</v>
      </c>
    </row>
    <row r="2030" spans="1:3" x14ac:dyDescent="0.25">
      <c r="A2030" s="2">
        <v>45682</v>
      </c>
      <c r="B2030" t="e">
        <v>#N/A</v>
      </c>
      <c r="C2030" t="e">
        <v>#N/A</v>
      </c>
    </row>
    <row r="2031" spans="1:3" x14ac:dyDescent="0.25">
      <c r="A2031" s="2">
        <v>45683</v>
      </c>
      <c r="B2031" t="e">
        <v>#N/A</v>
      </c>
      <c r="C2031" t="e">
        <v>#N/A</v>
      </c>
    </row>
    <row r="2032" spans="1:3" x14ac:dyDescent="0.25">
      <c r="A2032" s="2">
        <v>45684</v>
      </c>
      <c r="B2032">
        <v>77.650000000000006</v>
      </c>
      <c r="C2032">
        <v>47.862000000000002</v>
      </c>
    </row>
    <row r="2033" spans="1:3" x14ac:dyDescent="0.25">
      <c r="A2033" s="2">
        <v>45685</v>
      </c>
      <c r="B2033">
        <v>78.55</v>
      </c>
      <c r="C2033">
        <v>48.223999999999997</v>
      </c>
    </row>
    <row r="2034" spans="1:3" x14ac:dyDescent="0.25">
      <c r="A2034" s="2">
        <v>45686</v>
      </c>
      <c r="B2034">
        <v>81.180000000000007</v>
      </c>
      <c r="C2034">
        <v>51.155999999999999</v>
      </c>
    </row>
    <row r="2035" spans="1:3" x14ac:dyDescent="0.25">
      <c r="A2035" s="2">
        <v>45687</v>
      </c>
      <c r="B2035">
        <v>80.91</v>
      </c>
      <c r="C2035">
        <v>51.725999999999999</v>
      </c>
    </row>
    <row r="2036" spans="1:3" x14ac:dyDescent="0.25">
      <c r="A2036" s="2">
        <v>45688</v>
      </c>
      <c r="B2036">
        <v>82.189989999999995</v>
      </c>
      <c r="C2036">
        <v>53.237000000000002</v>
      </c>
    </row>
    <row r="2037" spans="1:3" x14ac:dyDescent="0.25">
      <c r="A2037" s="2">
        <v>45689</v>
      </c>
      <c r="B2037" t="e">
        <v>#N/A</v>
      </c>
      <c r="C2037" t="e">
        <v>#N/A</v>
      </c>
    </row>
    <row r="2038" spans="1:3" x14ac:dyDescent="0.25">
      <c r="A2038" s="2">
        <v>45690</v>
      </c>
      <c r="B2038" t="e">
        <v>#N/A</v>
      </c>
      <c r="C2038" t="e">
        <v>#N/A</v>
      </c>
    </row>
    <row r="2039" spans="1:3" x14ac:dyDescent="0.25">
      <c r="A2039" s="2">
        <v>45691</v>
      </c>
      <c r="B2039">
        <v>79.3</v>
      </c>
      <c r="C2039">
        <v>53.793999999999997</v>
      </c>
    </row>
    <row r="2040" spans="1:3" x14ac:dyDescent="0.25">
      <c r="A2040" s="2">
        <v>45692</v>
      </c>
      <c r="B2040">
        <v>79.23</v>
      </c>
      <c r="C2040">
        <v>52.048000000000002</v>
      </c>
    </row>
    <row r="2041" spans="1:3" x14ac:dyDescent="0.25">
      <c r="A2041" s="2">
        <v>45693</v>
      </c>
      <c r="B2041">
        <v>79.489999999999995</v>
      </c>
      <c r="C2041">
        <v>53.438000000000002</v>
      </c>
    </row>
    <row r="2042" spans="1:3" x14ac:dyDescent="0.25">
      <c r="A2042" s="2">
        <v>45694</v>
      </c>
      <c r="B2042">
        <v>80.3</v>
      </c>
      <c r="C2042">
        <v>54.502000000000002</v>
      </c>
    </row>
    <row r="2043" spans="1:3" x14ac:dyDescent="0.25">
      <c r="A2043" s="2">
        <v>45695</v>
      </c>
      <c r="B2043">
        <v>80.650000000000006</v>
      </c>
      <c r="C2043">
        <v>55.722999999999999</v>
      </c>
    </row>
    <row r="2044" spans="1:3" x14ac:dyDescent="0.25">
      <c r="A2044" s="2">
        <v>45696</v>
      </c>
      <c r="B2044" t="e">
        <v>#N/A</v>
      </c>
      <c r="C2044" t="e">
        <v>#N/A</v>
      </c>
    </row>
    <row r="2045" spans="1:3" x14ac:dyDescent="0.25">
      <c r="A2045" s="2">
        <v>45697</v>
      </c>
      <c r="B2045" t="e">
        <v>#N/A</v>
      </c>
      <c r="C2045" t="e">
        <v>#N/A</v>
      </c>
    </row>
    <row r="2046" spans="1:3" x14ac:dyDescent="0.25">
      <c r="A2046" s="2">
        <v>45698</v>
      </c>
      <c r="B2046">
        <v>81.290000000000006</v>
      </c>
      <c r="C2046">
        <v>58.039000000000001</v>
      </c>
    </row>
    <row r="2047" spans="1:3" x14ac:dyDescent="0.25">
      <c r="A2047" s="2">
        <v>45699</v>
      </c>
      <c r="B2047">
        <v>80.92</v>
      </c>
      <c r="C2047">
        <v>57.765999999999998</v>
      </c>
    </row>
    <row r="2048" spans="1:3" x14ac:dyDescent="0.25">
      <c r="A2048" s="2">
        <v>45700</v>
      </c>
      <c r="B2048">
        <v>78.64</v>
      </c>
      <c r="C2048">
        <v>55.661000000000001</v>
      </c>
    </row>
    <row r="2049" spans="1:3" x14ac:dyDescent="0.25">
      <c r="A2049" s="2">
        <v>45701</v>
      </c>
      <c r="B2049">
        <v>76.439989999999995</v>
      </c>
      <c r="C2049">
        <v>51.383000000000003</v>
      </c>
    </row>
    <row r="2050" spans="1:3" x14ac:dyDescent="0.25">
      <c r="A2050" s="2">
        <v>45702</v>
      </c>
      <c r="B2050">
        <v>78.12</v>
      </c>
      <c r="C2050">
        <v>50.685000000000002</v>
      </c>
    </row>
    <row r="2051" spans="1:3" x14ac:dyDescent="0.25">
      <c r="A2051" s="2">
        <v>45703</v>
      </c>
      <c r="B2051" t="e">
        <v>#N/A</v>
      </c>
      <c r="C2051" t="e">
        <v>#N/A</v>
      </c>
    </row>
    <row r="2052" spans="1:3" x14ac:dyDescent="0.25">
      <c r="A2052" s="2">
        <v>45704</v>
      </c>
      <c r="B2052" t="e">
        <v>#N/A</v>
      </c>
      <c r="C2052" t="e">
        <v>#N/A</v>
      </c>
    </row>
    <row r="2053" spans="1:3" x14ac:dyDescent="0.25">
      <c r="A2053" s="2">
        <v>45705</v>
      </c>
      <c r="B2053">
        <v>75.61</v>
      </c>
      <c r="C2053">
        <v>48.136000000000003</v>
      </c>
    </row>
    <row r="2054" spans="1:3" x14ac:dyDescent="0.25">
      <c r="A2054" s="2">
        <v>45706</v>
      </c>
      <c r="B2054">
        <v>74.16</v>
      </c>
      <c r="C2054">
        <v>49.215000000000003</v>
      </c>
    </row>
    <row r="2055" spans="1:3" x14ac:dyDescent="0.25">
      <c r="A2055" s="2">
        <v>45707</v>
      </c>
      <c r="B2055">
        <v>72.47</v>
      </c>
      <c r="C2055">
        <v>48.264000000000003</v>
      </c>
    </row>
    <row r="2056" spans="1:3" x14ac:dyDescent="0.25">
      <c r="A2056" s="2">
        <v>45708</v>
      </c>
      <c r="B2056">
        <v>71.13</v>
      </c>
      <c r="C2056">
        <v>47.494</v>
      </c>
    </row>
    <row r="2057" spans="1:3" x14ac:dyDescent="0.25">
      <c r="A2057" s="2">
        <v>45709</v>
      </c>
      <c r="B2057">
        <v>72.37</v>
      </c>
      <c r="C2057">
        <v>47.195</v>
      </c>
    </row>
    <row r="2058" spans="1:3" x14ac:dyDescent="0.25">
      <c r="A2058" s="2">
        <v>45710</v>
      </c>
      <c r="B2058" t="e">
        <v>#N/A</v>
      </c>
      <c r="C2058" t="e">
        <v>#N/A</v>
      </c>
    </row>
    <row r="2059" spans="1:3" x14ac:dyDescent="0.25">
      <c r="A2059" s="2">
        <v>45711</v>
      </c>
      <c r="B2059" t="e">
        <v>#N/A</v>
      </c>
      <c r="C2059" t="e">
        <v>#N/A</v>
      </c>
    </row>
    <row r="2060" spans="1:3" x14ac:dyDescent="0.25">
      <c r="A2060" s="2">
        <v>45712</v>
      </c>
      <c r="B2060">
        <v>72.14</v>
      </c>
      <c r="C2060">
        <v>47.143999999999998</v>
      </c>
    </row>
    <row r="2061" spans="1:3" x14ac:dyDescent="0.25">
      <c r="A2061" s="2">
        <v>45713</v>
      </c>
      <c r="B2061">
        <v>70.260000000000005</v>
      </c>
      <c r="C2061">
        <v>44.290999999999997</v>
      </c>
    </row>
    <row r="2062" spans="1:3" x14ac:dyDescent="0.25">
      <c r="A2062" s="2">
        <v>45714</v>
      </c>
      <c r="B2062">
        <v>69.56</v>
      </c>
      <c r="C2062">
        <v>41.335999999999999</v>
      </c>
    </row>
    <row r="2063" spans="1:3" x14ac:dyDescent="0.25">
      <c r="A2063" s="2">
        <v>45715</v>
      </c>
      <c r="B2063">
        <v>71.319999999999993</v>
      </c>
      <c r="C2063">
        <v>44.93</v>
      </c>
    </row>
    <row r="2064" spans="1:3" x14ac:dyDescent="0.25">
      <c r="A2064" s="2">
        <v>45716</v>
      </c>
      <c r="B2064">
        <v>69.56</v>
      </c>
      <c r="C2064">
        <v>44.32</v>
      </c>
    </row>
    <row r="2065" spans="1:3" x14ac:dyDescent="0.25">
      <c r="A2065" s="2">
        <v>45717</v>
      </c>
      <c r="B2065" t="e">
        <v>#N/A</v>
      </c>
      <c r="C2065" t="e">
        <v>#N/A</v>
      </c>
    </row>
    <row r="2066" spans="1:3" x14ac:dyDescent="0.25">
      <c r="A2066" s="2">
        <v>45718</v>
      </c>
      <c r="B2066" t="e">
        <v>#N/A</v>
      </c>
      <c r="C2066" t="e">
        <v>#N/A</v>
      </c>
    </row>
    <row r="2067" spans="1:3" x14ac:dyDescent="0.25">
      <c r="A2067" s="2">
        <v>45719</v>
      </c>
      <c r="B2067">
        <v>70.12</v>
      </c>
      <c r="C2067">
        <v>45.213000000000001</v>
      </c>
    </row>
    <row r="2068" spans="1:3" x14ac:dyDescent="0.25">
      <c r="A2068" s="2">
        <v>45720</v>
      </c>
      <c r="B2068">
        <v>67.13</v>
      </c>
      <c r="C2068">
        <v>43.463999999999999</v>
      </c>
    </row>
    <row r="2069" spans="1:3" x14ac:dyDescent="0.25">
      <c r="A2069" s="2">
        <v>45721</v>
      </c>
      <c r="B2069">
        <v>67.400000000000006</v>
      </c>
      <c r="C2069">
        <v>41.508000000000003</v>
      </c>
    </row>
    <row r="2070" spans="1:3" x14ac:dyDescent="0.25">
      <c r="A2070" s="2">
        <v>45722</v>
      </c>
      <c r="B2070">
        <v>65.930000000000007</v>
      </c>
      <c r="C2070">
        <v>38.24</v>
      </c>
    </row>
    <row r="2071" spans="1:3" x14ac:dyDescent="0.25">
      <c r="A2071" s="2">
        <v>45723</v>
      </c>
      <c r="B2071">
        <v>67.209999999999994</v>
      </c>
      <c r="C2071">
        <v>39.970999999999997</v>
      </c>
    </row>
    <row r="2072" spans="1:3" x14ac:dyDescent="0.25">
      <c r="A2072" s="2">
        <v>45724</v>
      </c>
      <c r="B2072" t="e">
        <v>#N/A</v>
      </c>
      <c r="C2072" t="e">
        <v>#N/A</v>
      </c>
    </row>
    <row r="2073" spans="1:3" x14ac:dyDescent="0.25">
      <c r="A2073" s="2">
        <v>45725</v>
      </c>
      <c r="B2073" t="e">
        <v>#N/A</v>
      </c>
      <c r="C2073" t="e">
        <v>#N/A</v>
      </c>
    </row>
    <row r="2074" spans="1:3" x14ac:dyDescent="0.25">
      <c r="A2074" s="2">
        <v>45726</v>
      </c>
      <c r="B2074">
        <v>67.569999999999993</v>
      </c>
      <c r="C2074">
        <v>41.231999999999999</v>
      </c>
    </row>
    <row r="2075" spans="1:3" x14ac:dyDescent="0.25">
      <c r="A2075" s="2">
        <v>45727</v>
      </c>
      <c r="B2075">
        <v>66.849999999999994</v>
      </c>
      <c r="C2075">
        <v>42.71</v>
      </c>
    </row>
    <row r="2076" spans="1:3" x14ac:dyDescent="0.25">
      <c r="A2076" s="2">
        <v>45728</v>
      </c>
      <c r="B2076">
        <v>68.209999999999994</v>
      </c>
      <c r="C2076">
        <v>42.253999999999998</v>
      </c>
    </row>
    <row r="2077" spans="1:3" x14ac:dyDescent="0.25">
      <c r="A2077" s="2">
        <v>45729</v>
      </c>
      <c r="B2077">
        <v>69.17</v>
      </c>
      <c r="C2077">
        <v>42.076000000000001</v>
      </c>
    </row>
    <row r="2078" spans="1:3" x14ac:dyDescent="0.25">
      <c r="A2078" s="2">
        <v>45730</v>
      </c>
      <c r="B2078">
        <v>69.56</v>
      </c>
      <c r="C2078">
        <v>42.29</v>
      </c>
    </row>
    <row r="2079" spans="1:3" x14ac:dyDescent="0.25">
      <c r="A2079" s="2">
        <v>45731</v>
      </c>
      <c r="B2079" t="e">
        <v>#N/A</v>
      </c>
      <c r="C2079" t="e">
        <v>#N/A</v>
      </c>
    </row>
    <row r="2080" spans="1:3" x14ac:dyDescent="0.25">
      <c r="A2080" s="2">
        <v>45732</v>
      </c>
      <c r="B2080" t="e">
        <v>#N/A</v>
      </c>
      <c r="C2080" t="e">
        <v>#N/A</v>
      </c>
    </row>
    <row r="2081" spans="1:3" x14ac:dyDescent="0.25">
      <c r="A2081" s="2">
        <v>45733</v>
      </c>
      <c r="B2081">
        <v>68.689989999999995</v>
      </c>
      <c r="C2081">
        <v>41.247999999999998</v>
      </c>
    </row>
    <row r="2082" spans="1:3" x14ac:dyDescent="0.25">
      <c r="A2082" s="2">
        <v>45734</v>
      </c>
      <c r="B2082">
        <v>69.88</v>
      </c>
      <c r="C2082">
        <v>40.755000000000003</v>
      </c>
    </row>
    <row r="2083" spans="1:3" x14ac:dyDescent="0.25">
      <c r="A2083" s="2">
        <v>45735</v>
      </c>
      <c r="B2083">
        <v>71.959999999999994</v>
      </c>
      <c r="C2083">
        <v>43.354999999999997</v>
      </c>
    </row>
    <row r="2084" spans="1:3" x14ac:dyDescent="0.25">
      <c r="A2084" s="2">
        <v>45736</v>
      </c>
      <c r="B2084">
        <v>71.540000000000006</v>
      </c>
      <c r="C2084">
        <v>42.854999999999997</v>
      </c>
    </row>
    <row r="2085" spans="1:3" x14ac:dyDescent="0.25">
      <c r="A2085" s="2">
        <v>45737</v>
      </c>
      <c r="B2085">
        <v>70.010000000000005</v>
      </c>
      <c r="C2085">
        <v>42.604999999999997</v>
      </c>
    </row>
    <row r="2086" spans="1:3" x14ac:dyDescent="0.25">
      <c r="A2086" s="2">
        <v>45738</v>
      </c>
      <c r="B2086" t="e">
        <v>#N/A</v>
      </c>
      <c r="C2086" t="e">
        <v>#N/A</v>
      </c>
    </row>
    <row r="2087" spans="1:3" x14ac:dyDescent="0.25">
      <c r="A2087" s="2">
        <v>45739</v>
      </c>
      <c r="B2087" t="e">
        <v>#N/A</v>
      </c>
      <c r="C2087" t="e">
        <v>#N/A</v>
      </c>
    </row>
    <row r="2088" spans="1:3" x14ac:dyDescent="0.25">
      <c r="A2088" s="2">
        <v>45740</v>
      </c>
      <c r="B2088">
        <v>70.08</v>
      </c>
      <c r="C2088">
        <v>42.747999999999998</v>
      </c>
    </row>
    <row r="2089" spans="1:3" x14ac:dyDescent="0.25">
      <c r="A2089" s="2">
        <v>45741</v>
      </c>
      <c r="B2089">
        <v>69.02</v>
      </c>
      <c r="C2089">
        <v>41.555</v>
      </c>
    </row>
    <row r="2090" spans="1:3" x14ac:dyDescent="0.25">
      <c r="A2090" s="2">
        <v>45742</v>
      </c>
      <c r="B2090">
        <v>69.400000000000006</v>
      </c>
      <c r="C2090">
        <v>40.869999999999997</v>
      </c>
    </row>
    <row r="2091" spans="1:3" x14ac:dyDescent="0.25">
      <c r="A2091" s="2">
        <v>45743</v>
      </c>
      <c r="B2091">
        <v>67.180000000000007</v>
      </c>
      <c r="C2091">
        <v>41.201999999999998</v>
      </c>
    </row>
    <row r="2092" spans="1:3" x14ac:dyDescent="0.25">
      <c r="A2092" s="2">
        <v>45744</v>
      </c>
      <c r="B2092">
        <v>67.45</v>
      </c>
      <c r="C2092">
        <v>40.587000000000003</v>
      </c>
    </row>
    <row r="2093" spans="1:3" x14ac:dyDescent="0.25">
      <c r="A2093" s="2">
        <v>45745</v>
      </c>
      <c r="B2093" t="e">
        <v>#N/A</v>
      </c>
      <c r="C2093" t="e">
        <v>#N/A</v>
      </c>
    </row>
    <row r="2094" spans="1:3" x14ac:dyDescent="0.25">
      <c r="A2094" s="2">
        <v>45746</v>
      </c>
      <c r="B2094" t="e">
        <v>#N/A</v>
      </c>
      <c r="C2094" t="e">
        <v>#N/A</v>
      </c>
    </row>
    <row r="2095" spans="1:3" x14ac:dyDescent="0.25">
      <c r="A2095" s="2">
        <v>45747</v>
      </c>
      <c r="B2095">
        <v>66.66</v>
      </c>
      <c r="C2095">
        <v>40.667000000000002</v>
      </c>
    </row>
    <row r="2096" spans="1:3" x14ac:dyDescent="0.25">
      <c r="A2096" s="2">
        <v>45748</v>
      </c>
      <c r="B2096">
        <v>68.98</v>
      </c>
      <c r="C2096">
        <v>42.45</v>
      </c>
    </row>
    <row r="2097" spans="1:3" x14ac:dyDescent="0.25">
      <c r="A2097" s="2">
        <v>45749</v>
      </c>
      <c r="B2097">
        <v>67.689989999999995</v>
      </c>
      <c r="C2097">
        <v>41.262999999999998</v>
      </c>
    </row>
    <row r="2098" spans="1:3" x14ac:dyDescent="0.25">
      <c r="A2098" s="2">
        <v>45750</v>
      </c>
      <c r="B2098">
        <v>65.25</v>
      </c>
      <c r="C2098">
        <v>39.203000000000003</v>
      </c>
    </row>
    <row r="2099" spans="1:3" x14ac:dyDescent="0.25">
      <c r="A2099" s="2">
        <v>45751</v>
      </c>
      <c r="B2099">
        <v>63.08</v>
      </c>
      <c r="C2099">
        <v>36.401000000000003</v>
      </c>
    </row>
    <row r="2100" spans="1:3" x14ac:dyDescent="0.25">
      <c r="A2100" s="2">
        <v>45752</v>
      </c>
      <c r="B2100" t="e">
        <v>#N/A</v>
      </c>
      <c r="C2100" t="e">
        <v>#N/A</v>
      </c>
    </row>
    <row r="2101" spans="1:3" x14ac:dyDescent="0.25">
      <c r="A2101" s="2">
        <v>45753</v>
      </c>
      <c r="B2101" t="e">
        <v>#N/A</v>
      </c>
      <c r="C2101" t="e">
        <v>#N/A</v>
      </c>
    </row>
    <row r="2102" spans="1:3" x14ac:dyDescent="0.25">
      <c r="A2102" s="2">
        <v>45754</v>
      </c>
      <c r="B2102">
        <v>62.12</v>
      </c>
      <c r="C2102">
        <v>37</v>
      </c>
    </row>
    <row r="2103" spans="1:3" x14ac:dyDescent="0.25">
      <c r="A2103" s="2">
        <v>45755</v>
      </c>
      <c r="B2103">
        <v>61.3</v>
      </c>
      <c r="C2103">
        <v>36.231000000000002</v>
      </c>
    </row>
    <row r="2104" spans="1:3" x14ac:dyDescent="0.25">
      <c r="A2104" s="2">
        <v>45756</v>
      </c>
      <c r="B2104">
        <v>60.23</v>
      </c>
      <c r="C2104">
        <v>33.665999999999997</v>
      </c>
    </row>
    <row r="2105" spans="1:3" x14ac:dyDescent="0.25">
      <c r="A2105" s="2">
        <v>45757</v>
      </c>
      <c r="B2105">
        <v>61.38</v>
      </c>
      <c r="C2105">
        <v>33.292999999999999</v>
      </c>
    </row>
    <row r="2106" spans="1:3" x14ac:dyDescent="0.25">
      <c r="A2106" s="2">
        <v>45758</v>
      </c>
      <c r="B2106">
        <v>64.08</v>
      </c>
      <c r="C2106">
        <v>33.463000000000001</v>
      </c>
    </row>
    <row r="2107" spans="1:3" x14ac:dyDescent="0.25">
      <c r="A2107" s="2">
        <v>45759</v>
      </c>
      <c r="B2107" t="e">
        <v>#N/A</v>
      </c>
      <c r="C2107" t="e">
        <v>#N/A</v>
      </c>
    </row>
    <row r="2108" spans="1:3" x14ac:dyDescent="0.25">
      <c r="A2108" s="2">
        <v>45760</v>
      </c>
      <c r="B2108" t="e">
        <v>#N/A</v>
      </c>
      <c r="C2108" t="e">
        <v>#N/A</v>
      </c>
    </row>
    <row r="2109" spans="1:3" x14ac:dyDescent="0.25">
      <c r="A2109" s="2">
        <v>45761</v>
      </c>
      <c r="B2109">
        <v>65.739999999999995</v>
      </c>
      <c r="C2109">
        <v>34.499000000000002</v>
      </c>
    </row>
    <row r="2110" spans="1:3" x14ac:dyDescent="0.25">
      <c r="A2110" s="2">
        <v>45762</v>
      </c>
      <c r="B2110">
        <v>65.42</v>
      </c>
      <c r="C2110">
        <v>34.406999999999996</v>
      </c>
    </row>
    <row r="2111" spans="1:3" x14ac:dyDescent="0.25">
      <c r="A2111" s="2">
        <v>45763</v>
      </c>
      <c r="B2111">
        <v>66.180000000000007</v>
      </c>
      <c r="C2111">
        <v>35.311999999999998</v>
      </c>
    </row>
    <row r="2112" spans="1:3" x14ac:dyDescent="0.25">
      <c r="A2112" s="2">
        <v>45764</v>
      </c>
      <c r="B2112">
        <v>65.12</v>
      </c>
      <c r="C2112">
        <v>35.656999999999996</v>
      </c>
    </row>
    <row r="2113" spans="1:3" x14ac:dyDescent="0.25">
      <c r="A2113" s="2">
        <v>45765</v>
      </c>
      <c r="B2113" t="e">
        <v>#N/A</v>
      </c>
      <c r="C2113" t="e">
        <v>#N/A</v>
      </c>
    </row>
    <row r="2114" spans="1:3" x14ac:dyDescent="0.25">
      <c r="A2114" s="2">
        <v>45766</v>
      </c>
      <c r="B2114" t="e">
        <v>#N/A</v>
      </c>
      <c r="C2114" t="e">
        <v>#N/A</v>
      </c>
    </row>
    <row r="2115" spans="1:3" x14ac:dyDescent="0.25">
      <c r="A2115" s="2">
        <v>45767</v>
      </c>
      <c r="B2115" t="e">
        <v>#N/A</v>
      </c>
      <c r="C2115" t="e">
        <v>#N/A</v>
      </c>
    </row>
    <row r="2116" spans="1:3" x14ac:dyDescent="0.25">
      <c r="A2116" s="2">
        <v>45768</v>
      </c>
      <c r="B2116">
        <v>65.12</v>
      </c>
      <c r="C2116" t="e">
        <v>#N/A</v>
      </c>
    </row>
    <row r="2117" spans="1:3" x14ac:dyDescent="0.25">
      <c r="A2117" s="2">
        <v>45769</v>
      </c>
      <c r="B2117">
        <v>63.66</v>
      </c>
      <c r="C2117">
        <v>34.244</v>
      </c>
    </row>
    <row r="2118" spans="1:3" x14ac:dyDescent="0.25">
      <c r="A2118" s="2">
        <v>45770</v>
      </c>
      <c r="B2118">
        <v>66.150000000000006</v>
      </c>
      <c r="C2118">
        <v>34.159999999999997</v>
      </c>
    </row>
    <row r="2119" spans="1:3" x14ac:dyDescent="0.25">
      <c r="A2119" s="2">
        <v>45771</v>
      </c>
      <c r="B2119">
        <v>65.58</v>
      </c>
      <c r="C2119">
        <v>33.573999999999998</v>
      </c>
    </row>
    <row r="2120" spans="1:3" x14ac:dyDescent="0.25">
      <c r="A2120" s="2">
        <v>45772</v>
      </c>
      <c r="B2120">
        <v>65.689989999999995</v>
      </c>
      <c r="C2120">
        <v>32.432000000000002</v>
      </c>
    </row>
    <row r="2121" spans="1:3" x14ac:dyDescent="0.25">
      <c r="A2121" s="2">
        <v>45773</v>
      </c>
      <c r="B2121" t="e">
        <v>#N/A</v>
      </c>
      <c r="C2121" t="e">
        <v>#N/A</v>
      </c>
    </row>
    <row r="2122" spans="1:3" x14ac:dyDescent="0.25">
      <c r="A2122" s="2">
        <v>45774</v>
      </c>
      <c r="B2122" t="e">
        <v>#N/A</v>
      </c>
      <c r="C2122" t="e">
        <v>#N/A</v>
      </c>
    </row>
    <row r="2123" spans="1:3" x14ac:dyDescent="0.25">
      <c r="A2123" s="2">
        <v>45775</v>
      </c>
      <c r="B2123">
        <v>64.58</v>
      </c>
      <c r="C2123">
        <v>32.398000000000003</v>
      </c>
    </row>
    <row r="2124" spans="1:3" x14ac:dyDescent="0.25">
      <c r="A2124" s="2">
        <v>45776</v>
      </c>
      <c r="B2124">
        <v>64.11</v>
      </c>
      <c r="C2124">
        <v>31.856000000000002</v>
      </c>
    </row>
    <row r="2125" spans="1:3" x14ac:dyDescent="0.25">
      <c r="A2125" s="2">
        <v>45777</v>
      </c>
      <c r="B2125">
        <v>65.819999999999993</v>
      </c>
      <c r="C2125">
        <v>32.317</v>
      </c>
    </row>
    <row r="2126" spans="1:3" x14ac:dyDescent="0.25">
      <c r="A2126" s="2">
        <v>45778</v>
      </c>
      <c r="B2126">
        <v>66.28</v>
      </c>
      <c r="C2126">
        <v>32.149000000000001</v>
      </c>
    </row>
    <row r="2127" spans="1:3" x14ac:dyDescent="0.25">
      <c r="A2127" s="2">
        <v>45779</v>
      </c>
      <c r="B2127">
        <v>68</v>
      </c>
      <c r="C2127">
        <v>33.078000000000003</v>
      </c>
    </row>
    <row r="2128" spans="1:3" x14ac:dyDescent="0.25">
      <c r="A2128" s="2">
        <v>45780</v>
      </c>
      <c r="B2128" t="e">
        <v>#N/A</v>
      </c>
      <c r="C2128" t="e">
        <v>#N/A</v>
      </c>
    </row>
    <row r="2129" spans="1:3" x14ac:dyDescent="0.25">
      <c r="A2129" s="2">
        <v>45781</v>
      </c>
      <c r="B2129" t="e">
        <v>#N/A</v>
      </c>
      <c r="C2129" t="e">
        <v>#N/A</v>
      </c>
    </row>
    <row r="2130" spans="1:3" x14ac:dyDescent="0.25">
      <c r="A2130" s="2">
        <v>45782</v>
      </c>
      <c r="B2130">
        <v>66.73</v>
      </c>
      <c r="C2130">
        <v>32.93</v>
      </c>
    </row>
    <row r="2131" spans="1:3" x14ac:dyDescent="0.25">
      <c r="A2131" s="2">
        <v>45783</v>
      </c>
      <c r="B2131">
        <v>68.489999999999995</v>
      </c>
      <c r="C2131">
        <v>34.743000000000002</v>
      </c>
    </row>
    <row r="2132" spans="1:3" x14ac:dyDescent="0.25">
      <c r="A2132" s="2">
        <v>45784</v>
      </c>
      <c r="B2132">
        <v>70.27</v>
      </c>
      <c r="C2132">
        <v>34.530999999999999</v>
      </c>
    </row>
    <row r="2133" spans="1:3" x14ac:dyDescent="0.25">
      <c r="A2133" s="2">
        <v>45785</v>
      </c>
      <c r="B2133">
        <v>69.930000000000007</v>
      </c>
      <c r="C2133">
        <v>35.341000000000001</v>
      </c>
    </row>
    <row r="2134" spans="1:3" x14ac:dyDescent="0.25">
      <c r="A2134" s="2">
        <v>45786</v>
      </c>
      <c r="B2134">
        <v>69.599999999999994</v>
      </c>
      <c r="C2134">
        <v>34.618000000000002</v>
      </c>
    </row>
    <row r="2135" spans="1:3" x14ac:dyDescent="0.25">
      <c r="A2135" s="2">
        <v>45787</v>
      </c>
      <c r="B2135" t="e">
        <v>#N/A</v>
      </c>
      <c r="C2135" t="e">
        <v>#N/A</v>
      </c>
    </row>
    <row r="2136" spans="1:3" x14ac:dyDescent="0.25">
      <c r="A2136" s="2">
        <v>45788</v>
      </c>
      <c r="B2136" t="e">
        <v>#N/A</v>
      </c>
      <c r="C2136" t="e">
        <v>#N/A</v>
      </c>
    </row>
    <row r="2137" spans="1:3" x14ac:dyDescent="0.25">
      <c r="A2137" s="2">
        <v>45789</v>
      </c>
      <c r="B2137">
        <v>72.569999999999993</v>
      </c>
      <c r="C2137">
        <v>35.39</v>
      </c>
    </row>
    <row r="2138" spans="1:3" x14ac:dyDescent="0.25">
      <c r="A2138" s="2">
        <v>45790</v>
      </c>
      <c r="B2138">
        <v>72.06</v>
      </c>
      <c r="C2138">
        <v>35.744</v>
      </c>
    </row>
    <row r="2139" spans="1:3" x14ac:dyDescent="0.25">
      <c r="A2139" s="2">
        <v>45791</v>
      </c>
      <c r="B2139">
        <v>71.489999999999995</v>
      </c>
      <c r="C2139">
        <v>35.048000000000002</v>
      </c>
    </row>
    <row r="2140" spans="1:3" x14ac:dyDescent="0.25">
      <c r="A2140" s="2">
        <v>45792</v>
      </c>
      <c r="B2140">
        <v>72.58</v>
      </c>
      <c r="C2140">
        <v>35.293999999999997</v>
      </c>
    </row>
    <row r="2141" spans="1:3" x14ac:dyDescent="0.25">
      <c r="A2141" s="2">
        <v>45793</v>
      </c>
      <c r="B2141">
        <v>70.16</v>
      </c>
      <c r="C2141">
        <v>35.155999999999999</v>
      </c>
    </row>
    <row r="2142" spans="1:3" x14ac:dyDescent="0.25">
      <c r="A2142" s="2">
        <v>45794</v>
      </c>
      <c r="B2142" t="e">
        <v>#N/A</v>
      </c>
      <c r="C2142" t="e">
        <v>#N/A</v>
      </c>
    </row>
    <row r="2143" spans="1:3" x14ac:dyDescent="0.25">
      <c r="A2143" s="2">
        <v>45795</v>
      </c>
      <c r="B2143" t="e">
        <v>#N/A</v>
      </c>
      <c r="C2143" t="e">
        <v>#N/A</v>
      </c>
    </row>
    <row r="2144" spans="1:3" x14ac:dyDescent="0.25">
      <c r="A2144" s="2">
        <v>45796</v>
      </c>
      <c r="B2144">
        <v>69.61</v>
      </c>
      <c r="C2144">
        <v>35.225000000000001</v>
      </c>
    </row>
    <row r="2145" spans="1:3" x14ac:dyDescent="0.25">
      <c r="A2145" s="2">
        <v>45797</v>
      </c>
      <c r="B2145">
        <v>72.34</v>
      </c>
      <c r="C2145">
        <v>36.978999999999999</v>
      </c>
    </row>
    <row r="2146" spans="1:3" x14ac:dyDescent="0.25">
      <c r="A2146" s="2">
        <v>45798</v>
      </c>
      <c r="B2146">
        <v>71.900000000000006</v>
      </c>
      <c r="C2146">
        <v>36.621000000000002</v>
      </c>
    </row>
    <row r="2147" spans="1:3" x14ac:dyDescent="0.25">
      <c r="A2147" s="2">
        <v>45799</v>
      </c>
      <c r="B2147">
        <v>71.31</v>
      </c>
      <c r="C2147">
        <v>36.356000000000002</v>
      </c>
    </row>
    <row r="2148" spans="1:3" x14ac:dyDescent="0.25">
      <c r="A2148" s="2">
        <v>45800</v>
      </c>
      <c r="B2148">
        <v>70.760000000000005</v>
      </c>
      <c r="C2148">
        <v>36.450000000000003</v>
      </c>
    </row>
    <row r="2149" spans="1:3" x14ac:dyDescent="0.25">
      <c r="A2149" s="2">
        <v>45801</v>
      </c>
      <c r="B2149" t="e">
        <v>#N/A</v>
      </c>
      <c r="C2149" t="e">
        <v>#N/A</v>
      </c>
    </row>
    <row r="2150" spans="1:3" x14ac:dyDescent="0.25">
      <c r="A2150" s="2">
        <v>45802</v>
      </c>
      <c r="B2150" t="e">
        <v>#N/A</v>
      </c>
      <c r="C2150" t="e">
        <v>#N/A</v>
      </c>
    </row>
    <row r="2151" spans="1:3" x14ac:dyDescent="0.25">
      <c r="A2151" s="2">
        <v>45803</v>
      </c>
      <c r="B2151">
        <v>72.23</v>
      </c>
      <c r="C2151">
        <v>37.253</v>
      </c>
    </row>
    <row r="2152" spans="1:3" x14ac:dyDescent="0.25">
      <c r="A2152" s="2">
        <v>45804</v>
      </c>
      <c r="B2152">
        <v>70.95</v>
      </c>
      <c r="C2152">
        <v>37.006</v>
      </c>
    </row>
    <row r="2153" spans="1:3" x14ac:dyDescent="0.25">
      <c r="A2153" s="2">
        <v>45805</v>
      </c>
      <c r="B2153">
        <v>71.260000000000005</v>
      </c>
      <c r="C2153">
        <v>36.686999999999998</v>
      </c>
    </row>
    <row r="2154" spans="1:3" x14ac:dyDescent="0.25">
      <c r="A2154" s="2">
        <v>45806</v>
      </c>
      <c r="B2154">
        <v>70.150000000000006</v>
      </c>
      <c r="C2154">
        <v>35.158000000000001</v>
      </c>
    </row>
    <row r="2155" spans="1:3" x14ac:dyDescent="0.25">
      <c r="A2155" s="2">
        <v>45807</v>
      </c>
      <c r="B2155">
        <v>69.61</v>
      </c>
      <c r="C2155">
        <v>34.228000000000002</v>
      </c>
    </row>
    <row r="2156" spans="1:3" x14ac:dyDescent="0.25">
      <c r="A2156" s="2">
        <v>45808</v>
      </c>
      <c r="B2156" t="e">
        <v>#N/A</v>
      </c>
      <c r="C2156" t="e">
        <v>#N/A</v>
      </c>
    </row>
    <row r="2157" spans="1:3" x14ac:dyDescent="0.25">
      <c r="A2157" s="2">
        <v>45809</v>
      </c>
      <c r="B2157" t="e">
        <v>#N/A</v>
      </c>
      <c r="C2157" t="e">
        <v>#N/A</v>
      </c>
    </row>
    <row r="2158" spans="1:3" x14ac:dyDescent="0.25">
      <c r="A2158" s="2">
        <v>45810</v>
      </c>
      <c r="B2158">
        <v>70.099999999999994</v>
      </c>
      <c r="C2158">
        <v>35.015000000000001</v>
      </c>
    </row>
    <row r="2159" spans="1:3" x14ac:dyDescent="0.25">
      <c r="A2159" s="2">
        <v>45811</v>
      </c>
      <c r="B2159">
        <v>71.78</v>
      </c>
      <c r="C2159">
        <v>35.847999999999999</v>
      </c>
    </row>
    <row r="2160" spans="1:3" x14ac:dyDescent="0.25">
      <c r="A2160" s="2">
        <v>45812</v>
      </c>
      <c r="B2160">
        <v>71.8</v>
      </c>
      <c r="C2160">
        <v>35.65</v>
      </c>
    </row>
    <row r="2161" spans="1:3" x14ac:dyDescent="0.25">
      <c r="A2161" s="2">
        <v>45813</v>
      </c>
      <c r="B2161">
        <v>71.91</v>
      </c>
      <c r="C2161">
        <v>36.393000000000001</v>
      </c>
    </row>
    <row r="2162" spans="1:3" x14ac:dyDescent="0.25">
      <c r="A2162" s="2">
        <v>45814</v>
      </c>
      <c r="B2162">
        <v>72.67</v>
      </c>
      <c r="C2162">
        <v>36.250999999999998</v>
      </c>
    </row>
    <row r="2163" spans="1:3" x14ac:dyDescent="0.25">
      <c r="A2163" s="2">
        <v>45815</v>
      </c>
      <c r="B2163" t="e">
        <v>#N/A</v>
      </c>
      <c r="C2163" t="e">
        <v>#N/A</v>
      </c>
    </row>
    <row r="2164" spans="1:3" x14ac:dyDescent="0.25">
      <c r="A2164" s="2">
        <v>45816</v>
      </c>
      <c r="B2164" t="e">
        <v>#N/A</v>
      </c>
      <c r="C2164" t="e">
        <v>#N/A</v>
      </c>
    </row>
    <row r="2165" spans="1:3" x14ac:dyDescent="0.25">
      <c r="A2165" s="2">
        <v>45817</v>
      </c>
      <c r="B2165">
        <v>73.41</v>
      </c>
      <c r="C2165">
        <v>35.604999999999997</v>
      </c>
    </row>
    <row r="2166" spans="1:3" x14ac:dyDescent="0.25">
      <c r="A2166" s="2">
        <v>45818</v>
      </c>
      <c r="B2166">
        <v>71.86</v>
      </c>
      <c r="C2166">
        <v>34.637999999999998</v>
      </c>
    </row>
    <row r="2167" spans="1:3" x14ac:dyDescent="0.25">
      <c r="A2167" s="2">
        <v>45819</v>
      </c>
      <c r="B2167">
        <v>73.53</v>
      </c>
      <c r="C2167">
        <v>35.912999999999997</v>
      </c>
    </row>
    <row r="2168" spans="1:3" x14ac:dyDescent="0.25">
      <c r="A2168" s="2">
        <v>45820</v>
      </c>
      <c r="B2168">
        <v>74.56</v>
      </c>
      <c r="C2168">
        <v>36.177</v>
      </c>
    </row>
    <row r="2169" spans="1:3" x14ac:dyDescent="0.25">
      <c r="A2169" s="2">
        <v>45821</v>
      </c>
      <c r="B2169">
        <v>75.09</v>
      </c>
      <c r="C2169">
        <v>37.893999999999998</v>
      </c>
    </row>
    <row r="2170" spans="1:3" x14ac:dyDescent="0.25">
      <c r="A2170" s="2">
        <v>45822</v>
      </c>
      <c r="B2170" t="e">
        <v>#N/A</v>
      </c>
      <c r="C2170" t="e">
        <v>#N/A</v>
      </c>
    </row>
    <row r="2171" spans="1:3" x14ac:dyDescent="0.25">
      <c r="A2171" s="2">
        <v>45823</v>
      </c>
      <c r="B2171" t="e">
        <v>#N/A</v>
      </c>
      <c r="C2171" t="e">
        <v>#N/A</v>
      </c>
    </row>
    <row r="2172" spans="1:3" x14ac:dyDescent="0.25">
      <c r="A2172" s="2">
        <v>45824</v>
      </c>
      <c r="B2172">
        <v>74.489999999999995</v>
      </c>
      <c r="C2172">
        <v>37.905999999999999</v>
      </c>
    </row>
    <row r="2173" spans="1:3" x14ac:dyDescent="0.25">
      <c r="A2173" s="2">
        <v>45825</v>
      </c>
      <c r="B2173">
        <v>73.790000000000006</v>
      </c>
      <c r="C2173">
        <v>39.308999999999997</v>
      </c>
    </row>
    <row r="2174" spans="1:3" x14ac:dyDescent="0.25">
      <c r="A2174" s="2">
        <v>45826</v>
      </c>
      <c r="B2174">
        <v>73.760000000000005</v>
      </c>
      <c r="C2174">
        <v>38.692999999999998</v>
      </c>
    </row>
    <row r="2175" spans="1:3" x14ac:dyDescent="0.25">
      <c r="A2175" s="2">
        <v>45827</v>
      </c>
      <c r="B2175">
        <v>71.91</v>
      </c>
      <c r="C2175">
        <v>41.628</v>
      </c>
    </row>
    <row r="2176" spans="1:3" x14ac:dyDescent="0.25">
      <c r="A2176" s="2">
        <v>45828</v>
      </c>
      <c r="B2176">
        <v>72.14</v>
      </c>
      <c r="C2176">
        <v>40.929000000000002</v>
      </c>
    </row>
    <row r="2177" spans="1:3" x14ac:dyDescent="0.25">
      <c r="A2177" s="2">
        <v>45829</v>
      </c>
      <c r="B2177" t="e">
        <v>#N/A</v>
      </c>
      <c r="C2177" t="e">
        <v>#N/A</v>
      </c>
    </row>
    <row r="2178" spans="1:3" x14ac:dyDescent="0.25">
      <c r="A2178" s="2">
        <v>45830</v>
      </c>
      <c r="B2178" t="e">
        <v>#N/A</v>
      </c>
      <c r="C2178" t="e">
        <v>#N/A</v>
      </c>
    </row>
    <row r="2179" spans="1:3" x14ac:dyDescent="0.25">
      <c r="A2179" s="2">
        <v>45831</v>
      </c>
      <c r="B2179">
        <v>72.430000000000007</v>
      </c>
      <c r="C2179">
        <v>40.521999999999998</v>
      </c>
    </row>
    <row r="2180" spans="1:3" x14ac:dyDescent="0.25">
      <c r="A2180" s="2">
        <v>45832</v>
      </c>
      <c r="B2180">
        <v>72.709999999999994</v>
      </c>
      <c r="C2180">
        <v>35.615000000000002</v>
      </c>
    </row>
    <row r="2181" spans="1:3" x14ac:dyDescent="0.25">
      <c r="A2181" s="2">
        <v>45833</v>
      </c>
      <c r="B2181">
        <v>70.31</v>
      </c>
      <c r="C2181">
        <v>35.401000000000003</v>
      </c>
    </row>
    <row r="2182" spans="1:3" x14ac:dyDescent="0.25">
      <c r="A2182" s="2">
        <v>45834</v>
      </c>
      <c r="B2182">
        <v>69.59</v>
      </c>
      <c r="C2182">
        <v>34.024000000000001</v>
      </c>
    </row>
    <row r="2183" spans="1:3" x14ac:dyDescent="0.25">
      <c r="A2183" s="2">
        <v>45835</v>
      </c>
      <c r="B2183">
        <v>70.150000000000006</v>
      </c>
      <c r="C2183">
        <v>33.087000000000003</v>
      </c>
    </row>
    <row r="2184" spans="1:3" x14ac:dyDescent="0.25">
      <c r="A2184" s="2">
        <v>45836</v>
      </c>
      <c r="B2184" t="e">
        <v>#N/A</v>
      </c>
      <c r="C2184" t="e">
        <v>#N/A</v>
      </c>
    </row>
    <row r="2185" spans="1:3" x14ac:dyDescent="0.25">
      <c r="A2185" s="2">
        <v>45837</v>
      </c>
      <c r="B2185" t="e">
        <v>#N/A</v>
      </c>
      <c r="C2185" t="e">
        <v>#N/A</v>
      </c>
    </row>
    <row r="2186" spans="1:3" x14ac:dyDescent="0.25">
      <c r="A2186" s="2">
        <v>45838</v>
      </c>
      <c r="B2186">
        <v>68.189989999999995</v>
      </c>
      <c r="C2186">
        <v>32.898000000000003</v>
      </c>
    </row>
    <row r="2187" spans="1:3" x14ac:dyDescent="0.25">
      <c r="A2187" s="2">
        <v>45839</v>
      </c>
      <c r="B2187">
        <v>70.209999999999994</v>
      </c>
      <c r="C2187">
        <v>33.692999999999998</v>
      </c>
    </row>
    <row r="2188" spans="1:3" x14ac:dyDescent="0.25">
      <c r="A2188" s="2">
        <v>45840</v>
      </c>
      <c r="B2188">
        <v>71.53</v>
      </c>
      <c r="C2188">
        <v>33.591000000000001</v>
      </c>
    </row>
    <row r="2189" spans="1:3" x14ac:dyDescent="0.25">
      <c r="A2189" s="2">
        <v>45841</v>
      </c>
      <c r="B2189">
        <v>71.680000000000007</v>
      </c>
      <c r="C2189">
        <v>33.621000000000002</v>
      </c>
    </row>
    <row r="2190" spans="1:3" x14ac:dyDescent="0.25">
      <c r="A2190" s="2">
        <v>45842</v>
      </c>
      <c r="B2190">
        <v>71.290000000000006</v>
      </c>
      <c r="C2190">
        <v>33.469000000000001</v>
      </c>
    </row>
    <row r="2191" spans="1:3" x14ac:dyDescent="0.25">
      <c r="A2191" s="2">
        <v>45843</v>
      </c>
      <c r="B2191" t="e">
        <v>#N/A</v>
      </c>
      <c r="C2191" t="e">
        <v>#N/A</v>
      </c>
    </row>
    <row r="2192" spans="1:3" x14ac:dyDescent="0.25">
      <c r="A2192" s="2">
        <v>45844</v>
      </c>
      <c r="B2192" t="e">
        <v>#N/A</v>
      </c>
      <c r="C2192" t="e">
        <v>#N/A</v>
      </c>
    </row>
    <row r="2193" spans="1:3" x14ac:dyDescent="0.25">
      <c r="A2193" s="2">
        <v>45845</v>
      </c>
      <c r="B2193">
        <v>70.819999999999993</v>
      </c>
      <c r="C2193">
        <v>33.621000000000002</v>
      </c>
    </row>
    <row r="2194" spans="1:3" x14ac:dyDescent="0.25">
      <c r="A2194" s="2">
        <v>45846</v>
      </c>
      <c r="B2194">
        <v>70.05</v>
      </c>
      <c r="C2194">
        <v>34.219000000000001</v>
      </c>
    </row>
    <row r="2195" spans="1:3" x14ac:dyDescent="0.25">
      <c r="A2195" s="2">
        <v>45847</v>
      </c>
      <c r="B2195" t="e">
        <v>#N/A</v>
      </c>
      <c r="C2195">
        <v>34.279998779296875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Beta_Weightings</vt:lpstr>
      <vt:lpstr>ACCU</vt:lpstr>
      <vt:lpstr>LGC</vt:lpstr>
      <vt:lpstr>EUA</vt:lpstr>
      <vt:lpstr>NZU</vt:lpstr>
      <vt:lpstr>UKA</vt:lpstr>
      <vt:lpstr>CCA</vt:lpstr>
      <vt:lpstr>RGGI</vt:lpstr>
      <vt:lpstr>OTHER</vt:lpstr>
      <vt:lpstr>VCM</vt:lpstr>
      <vt:lpstr>Returns</vt:lpstr>
      <vt:lpstr>Allocation</vt:lpstr>
      <vt:lpstr>Index</vt:lpstr>
      <vt:lpstr>Prices</vt:lpstr>
      <vt:lpstr>Price_Reference</vt:lpstr>
      <vt:lpstr>iVols</vt:lpstr>
      <vt:lpstr>EUA_Prices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Curtis</dc:creator>
  <cp:lastModifiedBy>Sam Curtis</cp:lastModifiedBy>
  <dcterms:created xsi:type="dcterms:W3CDTF">2023-06-27T03:53:43Z</dcterms:created>
  <dcterms:modified xsi:type="dcterms:W3CDTF">2025-07-09T07:28:52Z</dcterms:modified>
</cp:coreProperties>
</file>