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public_html\"/>
    </mc:Choice>
  </mc:AlternateContent>
  <xr:revisionPtr revIDLastSave="0" documentId="13_ncr:1_{82B6CB8B-2F65-49DA-A703-C52194F80EB2}" xr6:coauthVersionLast="47" xr6:coauthVersionMax="47" xr10:uidLastSave="{00000000-0000-0000-0000-000000000000}"/>
  <bookViews>
    <workbookView xWindow="0" yWindow="0" windowWidth="10245" windowHeight="10920" firstSheet="2" activeTab="4" xr2:uid="{00000000-000D-0000-FFFF-FFFF00000000}"/>
  </bookViews>
  <sheets>
    <sheet name="Hoja1 (3)" sheetId="8" r:id="rId1"/>
    <sheet name="Hoja1" sheetId="1" r:id="rId2"/>
    <sheet name="Hoja1 (2)" sheetId="7" r:id="rId3"/>
    <sheet name="Hoja2" sheetId="2" r:id="rId4"/>
    <sheet name="Hoja3" sheetId="3" r:id="rId5"/>
    <sheet name="Hoja4" sheetId="4" r:id="rId6"/>
  </sheets>
  <definedNames>
    <definedName name="_xlchart.v5.0" hidden="1">'Hoja1 (3)'!$A$2</definedName>
    <definedName name="_xlchart.v5.1" hidden="1">'Hoja1 (3)'!$A$3:$A$34</definedName>
    <definedName name="_xlchart.v5.2" hidden="1">'Hoja1 (3)'!$B$2</definedName>
    <definedName name="_xlchart.v5.3" hidden="1">'Hoja1 (3)'!$B$3:$B$34</definedName>
    <definedName name="_xlchart.v5.4" hidden="1">Hoja4!$A$2</definedName>
    <definedName name="_xlchart.v5.5" hidden="1">Hoja4!$A$3:$A$34</definedName>
    <definedName name="_xlchart.v5.6" hidden="1">Hoja4!$B$2</definedName>
    <definedName name="_xlchart.v5.7" hidden="1">Hoja4!$B$3:$B$34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 i="3" l="1"/>
  <c r="L9" i="3"/>
  <c r="L8" i="3"/>
  <c r="B35" i="8"/>
  <c r="E61" i="8"/>
  <c r="E60" i="8"/>
  <c r="B60" i="8"/>
  <c r="B61" i="8" s="1"/>
  <c r="C19" i="8"/>
  <c r="C34" i="8"/>
  <c r="C27" i="8"/>
  <c r="C13" i="8"/>
  <c r="C31" i="8"/>
  <c r="C9" i="8"/>
  <c r="C21" i="8"/>
  <c r="C14" i="8"/>
  <c r="C3" i="8"/>
  <c r="C28" i="8"/>
  <c r="C15" i="8"/>
  <c r="C8" i="8"/>
  <c r="C16" i="8"/>
  <c r="C22" i="8"/>
  <c r="C32" i="8"/>
  <c r="C5" i="8"/>
  <c r="C30" i="8"/>
  <c r="C12" i="8"/>
  <c r="C26" i="8"/>
  <c r="C10" i="8"/>
  <c r="C4" i="8"/>
  <c r="C18" i="8"/>
  <c r="C25" i="8"/>
  <c r="E61" i="7" l="1"/>
  <c r="E60" i="7"/>
  <c r="B60" i="7"/>
  <c r="B61" i="7" s="1"/>
  <c r="B40" i="4"/>
  <c r="C34" i="7" l="1"/>
  <c r="C31" i="7"/>
  <c r="C27" i="7"/>
  <c r="C19" i="7"/>
  <c r="C18" i="7"/>
  <c r="C16" i="7"/>
  <c r="C14" i="7"/>
  <c r="C9" i="7"/>
  <c r="C11" i="7"/>
  <c r="C5" i="7"/>
  <c r="C3" i="7"/>
  <c r="B30" i="7" l="1"/>
  <c r="B20" i="7"/>
  <c r="C5" i="1"/>
  <c r="C4" i="7"/>
  <c r="B26" i="1"/>
  <c r="C21" i="1"/>
  <c r="B20" i="1"/>
  <c r="C14" i="1"/>
  <c r="B6" i="1"/>
  <c r="C33" i="7"/>
  <c r="B32" i="7"/>
  <c r="B29" i="7"/>
  <c r="C28" i="7"/>
  <c r="B26" i="7"/>
  <c r="B25" i="7"/>
  <c r="C24" i="7"/>
  <c r="B24" i="7" s="1"/>
  <c r="C23" i="7"/>
  <c r="C22" i="7"/>
  <c r="C21" i="7"/>
  <c r="C17" i="7"/>
  <c r="B15" i="7"/>
  <c r="C13" i="7"/>
  <c r="B12" i="7"/>
  <c r="C10" i="7"/>
  <c r="C8" i="7"/>
  <c r="C7" i="7"/>
  <c r="B6" i="7"/>
  <c r="L41" i="2"/>
  <c r="C41" i="2"/>
  <c r="D41" i="2"/>
  <c r="E41" i="2"/>
  <c r="F41" i="2"/>
  <c r="G41" i="2"/>
  <c r="H41" i="2"/>
  <c r="I41" i="2"/>
  <c r="J41" i="2"/>
  <c r="K41" i="2"/>
  <c r="C40" i="4"/>
  <c r="B39" i="4"/>
  <c r="C39" i="4" s="1"/>
  <c r="B36" i="4"/>
  <c r="C13" i="1"/>
  <c r="C37" i="1"/>
  <c r="B34" i="1"/>
  <c r="B31" i="1"/>
  <c r="B30" i="1"/>
  <c r="C28" i="1"/>
  <c r="B25" i="1"/>
  <c r="C24" i="1"/>
  <c r="B24" i="1"/>
  <c r="C23" i="1"/>
  <c r="C22" i="1"/>
  <c r="C17" i="1"/>
  <c r="B15" i="1"/>
  <c r="B12" i="1"/>
  <c r="C10" i="1"/>
  <c r="C8" i="1"/>
  <c r="C7" i="1"/>
  <c r="C4" i="1"/>
  <c r="C3" i="1"/>
  <c r="B41" i="2" l="1"/>
  <c r="M41" i="2"/>
  <c r="R40" i="2" s="1"/>
  <c r="R39" i="2" s="1"/>
  <c r="N41" i="2"/>
  <c r="R41" i="2" s="1"/>
  <c r="D36" i="4"/>
  <c r="C36" i="4"/>
  <c r="B37" i="4"/>
  <c r="B41" i="4" s="1"/>
</calcChain>
</file>

<file path=xl/sharedStrings.xml><?xml version="1.0" encoding="utf-8"?>
<sst xmlns="http://schemas.openxmlformats.org/spreadsheetml/2006/main" count="855" uniqueCount="247">
  <si>
    <t>Informacion necesaria para realizar el trámite de un Era en todos los estados de la Republica.</t>
  </si>
  <si>
    <t>Guía Estatal</t>
  </si>
  <si>
    <t>Pago de derechos</t>
  </si>
  <si>
    <t>Padrón de Servicios</t>
  </si>
  <si>
    <t>Dependencia encargada del trámite</t>
  </si>
  <si>
    <t>Costo de multa</t>
  </si>
  <si>
    <t xml:space="preserve">Aguascalientes </t>
  </si>
  <si>
    <t>Baja California</t>
  </si>
  <si>
    <t xml:space="preserve">Baja California Sur </t>
  </si>
  <si>
    <t xml:space="preserve">Campeche </t>
  </si>
  <si>
    <t>Chiapas</t>
  </si>
  <si>
    <t xml:space="preserve">Chihuahua </t>
  </si>
  <si>
    <t xml:space="preserve">Coahuila </t>
  </si>
  <si>
    <t xml:space="preserve">Colima </t>
  </si>
  <si>
    <t>Ciudad de México</t>
  </si>
  <si>
    <t>Durango</t>
  </si>
  <si>
    <t xml:space="preserve">Guanajuato </t>
  </si>
  <si>
    <t xml:space="preserve">Guerrero </t>
  </si>
  <si>
    <t xml:space="preserve">Hidalgo </t>
  </si>
  <si>
    <t xml:space="preserve">Jalisco </t>
  </si>
  <si>
    <t>México</t>
  </si>
  <si>
    <t xml:space="preserve">Michoacán </t>
  </si>
  <si>
    <t>Morelos</t>
  </si>
  <si>
    <t>Nayarit</t>
  </si>
  <si>
    <t xml:space="preserve">Nuevo León </t>
  </si>
  <si>
    <t>Oaxaca</t>
  </si>
  <si>
    <t>Puebla</t>
  </si>
  <si>
    <t xml:space="preserve">Querétaro </t>
  </si>
  <si>
    <t>Quintana Roo</t>
  </si>
  <si>
    <t xml:space="preserve">San Luis Potosí </t>
  </si>
  <si>
    <t xml:space="preserve">Sinaloa </t>
  </si>
  <si>
    <t>Sonora</t>
  </si>
  <si>
    <t xml:space="preserve">Tabasco </t>
  </si>
  <si>
    <t xml:space="preserve">Tamaulipas </t>
  </si>
  <si>
    <t>Tlaxcala</t>
  </si>
  <si>
    <t>Veracruz</t>
  </si>
  <si>
    <t>Yucatán</t>
  </si>
  <si>
    <t>Zacatecas</t>
  </si>
  <si>
    <t>Secretaría del Medio Ambiente, CDMX (SEDEMA)</t>
  </si>
  <si>
    <t>Enlace pago de derechos</t>
  </si>
  <si>
    <t>https://www.cdmx.gob.mx/public/InformacionTramite.xhtml?idTramite=11</t>
  </si>
  <si>
    <t xml:space="preserve">En la página de SEDEMA se encuentra una lista de prestadores de servicio autorizado </t>
  </si>
  <si>
    <t>Enlace padrón servicios</t>
  </si>
  <si>
    <t>https://www.sedema.cdmx.gob.mx/storage/app/media/DGEIRA/ListadoDelPadronDePrestadoresDeServiciosAmbientales/PPSA_CDMX_2023_01.pdf</t>
  </si>
  <si>
    <t>NE</t>
  </si>
  <si>
    <t>METODOLOGIAS SUGERIDAS EN CADA ESTADO</t>
  </si>
  <si>
    <t>Guías estatales</t>
  </si>
  <si>
    <t xml:space="preserve">Metodología </t>
  </si>
  <si>
    <t>Identificación de peligros</t>
  </si>
  <si>
    <t>Identificación de escenarios</t>
  </si>
  <si>
    <t>Jerarquizar riesgos</t>
  </si>
  <si>
    <t>AHA</t>
  </si>
  <si>
    <t>What if</t>
  </si>
  <si>
    <t>Check list</t>
  </si>
  <si>
    <t>FMEA</t>
  </si>
  <si>
    <t>Árbol de fallos</t>
  </si>
  <si>
    <t>Árbol de eventos</t>
  </si>
  <si>
    <t>HAZOP</t>
  </si>
  <si>
    <t>Índice DOW</t>
  </si>
  <si>
    <t>Índice Mond</t>
  </si>
  <si>
    <t>Matriz de riesgos</t>
  </si>
  <si>
    <t>Estado de México</t>
  </si>
  <si>
    <t>No aplica</t>
  </si>
  <si>
    <t>Parámetros de Zona de Salvaguarda en cada guía estatal</t>
  </si>
  <si>
    <t>Zona de Salvaguarda</t>
  </si>
  <si>
    <t>Zona de Riesgo</t>
  </si>
  <si>
    <t>Zona de Amortiguamiento</t>
  </si>
  <si>
    <t>Incendio</t>
  </si>
  <si>
    <t>Explosión</t>
  </si>
  <si>
    <t>Toxicidad</t>
  </si>
  <si>
    <t>CALIFICACIONES ASIGNADAS A CADA GUIA ESTATAL</t>
  </si>
  <si>
    <t>Estado</t>
  </si>
  <si>
    <t>Calificación</t>
  </si>
  <si>
    <t>uma</t>
  </si>
  <si>
    <t>Secretaría de Recursos Naturales y Medio Ambiente  del estado de Durango  (SRNYMA)</t>
  </si>
  <si>
    <t>Duracion/Respuesta  (DÍAS HÁBILES)</t>
  </si>
  <si>
    <t>Padrón de prestadores de servicios ambientales</t>
  </si>
  <si>
    <t>https://app.ecologiagto.mx/servicios/public/PAPSA.pdf</t>
  </si>
  <si>
    <t>IDLH</t>
  </si>
  <si>
    <t>TLV8</t>
  </si>
  <si>
    <t>Se realiza mediante la página de Aguascalientes en la sección de trámites</t>
  </si>
  <si>
    <t xml:space="preserve">https://www.aguascalientes.gob.mx/tramites/tramite/EDO-SSMAA-24 </t>
  </si>
  <si>
    <t>Secretaría de Sustentabilidad, Medio Ambiente y Agua, Aguascalientes (SSMAA)</t>
  </si>
  <si>
    <t xml:space="preserve">Ley de Ingresos para el Estado de Aguascalientes, capitulo VII artículo 12, fracción II 
</t>
  </si>
  <si>
    <t xml:space="preserve">Art. 69 Ley de Hacienda del estado de Durango.*
</t>
  </si>
  <si>
    <t>X</t>
  </si>
  <si>
    <t>No menciona parámetros ni referenicas para determinar Zona de Salvaguarda</t>
  </si>
  <si>
    <t>Padrón Estatal de Prestadores de Servicios en Materia de Impacto y Riesgo Ambiental</t>
  </si>
  <si>
    <t xml:space="preserve">https://www.bajacalifornia.gob.mx/medio_ambiente/Servicios_Tramites/Padrones  </t>
  </si>
  <si>
    <t>Secretaria de Medio Ambiente y Desarrollo Sustentable, Baja California (SMADS)</t>
  </si>
  <si>
    <t>5 KW/m2 o 1500 BTU/Pie2h</t>
  </si>
  <si>
    <t>1.0 lb/plg2</t>
  </si>
  <si>
    <t>1.4 KW/m2 o 440 BTU/Pie2h</t>
  </si>
  <si>
    <t>0.5 lb/plg2</t>
  </si>
  <si>
    <t>½ IDLH, TLV8 o TLV15</t>
  </si>
  <si>
    <t>https://www.semabicce.campeche.gob.mx/formatos-impacto-ambiental/</t>
  </si>
  <si>
    <t>Secretaría del Medio Ambiente, Biodiversidad , Cambio climático y Energía (SEMABICCE)</t>
  </si>
  <si>
    <t>Se cuenta con un directorio de prestador de servicio en materia de Impacto Ambiental</t>
  </si>
  <si>
    <t>Capitulo X  art. 46 de la Ley de Derechos del Estado de Chiapas</t>
  </si>
  <si>
    <t>Secretaria de Medio Ambiente e Historia Natural , (SEMAHN)</t>
  </si>
  <si>
    <t>TLV8- TLV15</t>
  </si>
  <si>
    <t>Tarifa para el cobro de derechos
http://www.congresochihuahua2.gob.mx/biblioteca/decretos/archivosDecretos/13734.pdf</t>
  </si>
  <si>
    <t>Secretaria de Desarrollo Urbano y Ecología (SEDUE)</t>
  </si>
  <si>
    <t>Padrón de Prestadores de Servicios de Impacto Ambiental.</t>
  </si>
  <si>
    <t>http://sduecloud.chihuahua.gob.mx/index.php/s/LG9B5qLMxZRrekC</t>
  </si>
  <si>
    <t xml:space="preserve">NO CUENTA CON UNA GUIA PARA ELABORAR ERA </t>
  </si>
  <si>
    <t>No sugiere metodologías</t>
  </si>
  <si>
    <t>https://www.col.gob.mx/Portal/DetalleTramiteReTYS/020256010000/1724</t>
  </si>
  <si>
    <t>Padrón de consultores en materia de impacto y/o riesgo ambiental</t>
  </si>
  <si>
    <t>http://www.imades.col.gob.mx/index.php/imades/contenido/Mjk3MQ==</t>
  </si>
  <si>
    <t>Secretaría de Infraestructura y Desarrollo Urbano del Estado de Colima (SEIDUR)</t>
  </si>
  <si>
    <t>No sugiere</t>
  </si>
  <si>
    <t>Autorización de Riesgo Ambiental y Programa de Prevención de Accidentes.</t>
  </si>
  <si>
    <t xml:space="preserve"> Ley Estatal de Derechos del Estado de Hidalgo, Artículo 40 BIS Fracción III</t>
  </si>
  <si>
    <t>https://ruts.hidalgo.gob.mx/ver/696</t>
  </si>
  <si>
    <t>artículos 36 y 37 de la Ley para la Protección al Ambiente del Estado de Hidalgo</t>
  </si>
  <si>
    <t>No sugiere Zonas d esalva guarda, solo programas de simulacion.</t>
  </si>
  <si>
    <t>PHA</t>
  </si>
  <si>
    <r>
      <t>5.0 kW/m</t>
    </r>
    <r>
      <rPr>
        <vertAlign val="superscript"/>
        <sz val="11"/>
        <color rgb="FF000000"/>
        <rFont val="Book Antiqua"/>
        <family val="1"/>
      </rPr>
      <t>2</t>
    </r>
  </si>
  <si>
    <r>
      <t>1.0 lb/plg</t>
    </r>
    <r>
      <rPr>
        <vertAlign val="superscript"/>
        <sz val="11"/>
        <color rgb="FF000000"/>
        <rFont val="Book Antiqua"/>
        <family val="1"/>
      </rPr>
      <t>2</t>
    </r>
  </si>
  <si>
    <t xml:space="preserve">IDLH </t>
  </si>
  <si>
    <r>
      <t>1.4 kW/m</t>
    </r>
    <r>
      <rPr>
        <vertAlign val="superscript"/>
        <sz val="11"/>
        <color rgb="FF000000"/>
        <rFont val="Book Antiqua"/>
        <family val="1"/>
      </rPr>
      <t>2</t>
    </r>
  </si>
  <si>
    <r>
      <t>0.5 lb/plg</t>
    </r>
    <r>
      <rPr>
        <vertAlign val="superscript"/>
        <sz val="11"/>
        <color rgb="FF000000"/>
        <rFont val="Book Antiqua"/>
        <family val="1"/>
      </rPr>
      <t>2</t>
    </r>
  </si>
  <si>
    <r>
      <t>TLV</t>
    </r>
    <r>
      <rPr>
        <vertAlign val="subscript"/>
        <sz val="11"/>
        <color rgb="FF000000"/>
        <rFont val="Book Antiqua"/>
        <family val="1"/>
      </rPr>
      <t>8</t>
    </r>
    <r>
      <rPr>
        <sz val="11"/>
        <color rgb="FF000000"/>
        <rFont val="Book Antiqua"/>
        <family val="1"/>
      </rPr>
      <t xml:space="preserve"> o TLV</t>
    </r>
    <r>
      <rPr>
        <vertAlign val="subscript"/>
        <sz val="11"/>
        <color rgb="FF000000"/>
        <rFont val="Book Antiqua"/>
        <family val="1"/>
      </rPr>
      <t>15</t>
    </r>
  </si>
  <si>
    <t>Ley de Ingresos del Estado libr ey soberano de nayarit,2023</t>
  </si>
  <si>
    <t>Secretaria de Desarrollo Sustentable</t>
  </si>
  <si>
    <t>https://www.sederma.gob.mx/docs/ma/papsan_2018.pdf</t>
  </si>
  <si>
    <t xml:space="preserve">Padrón de Servicios Ambientales de Nayarit </t>
  </si>
  <si>
    <t>Considerarse el 10% de energia total liberada</t>
  </si>
  <si>
    <t>Considerarse las condiciones meteorologicas más criticas del sitio basandose en la informacion de los ultimos 10 años</t>
  </si>
  <si>
    <t>No hay información</t>
  </si>
  <si>
    <t>https://retys.nl.gob.mx/sites/default/files/riesgo-2023.pdf</t>
  </si>
  <si>
    <t>Secretaría del Medio Ambiente, N.L.</t>
  </si>
  <si>
    <t>PRESTADORES DE SERVICIO ACREDITADOS PARA REALIZAR ESTUDIOS DE IMPACTO Y RIESGO AMBIENTAL</t>
  </si>
  <si>
    <t>http://retys.nl.gob.mx/sites/default/files/psa_11-22__3.pdf</t>
  </si>
  <si>
    <t>Secretaria del Medio Ambiente, Energías y Desarrollo Sustentable, SEMAEDESO</t>
  </si>
  <si>
    <t>PRESTADORES-SERVICIOS-AMBIENTALES-PRIMERA-QUINCENA-DE-AGOSTO-2022.-ACTUALIZADA..pdf (oaxaca.gob.mx)</t>
  </si>
  <si>
    <t>https://www.oaxaca.gob.mx/medioambiente/tramites-y-servicios/</t>
  </si>
  <si>
    <t>Prestadores de servicios ambientales</t>
  </si>
  <si>
    <t>https://ventanilladigital.puebla.gob.mx/web/fichaAsunto.do?opcion=0&amp;asas_ide_asu=1804&amp;ruta=/web/asuntosMasUsuales.do?opcion=0!periodo=0</t>
  </si>
  <si>
    <t>Secretaría de Medio Ambiente, Desarrollo Sustentable y Ordenamiento Territorial (SMADSOT)</t>
  </si>
  <si>
    <t>No se enconjtró padrón</t>
  </si>
  <si>
    <t>artículo 168, fracción XIII de la Ley de Hacienda del Estado de Querétaro. file:///C:/Users/USER/Downloads/200_1115_102_540235321_ACUERDO-CRITERIOS-PARTICULARES-DE-EVALUACION-DE-RIESGO-AMBIENTAL-1.pdf</t>
  </si>
  <si>
    <t xml:space="preserve">Secretaría de Desarrollo Sustentable (SEDESU) del Poder Ejecutivo del Estado de Querétaro. </t>
  </si>
  <si>
    <t>Prestadores de servicios ambientales del estado de queretaro</t>
  </si>
  <si>
    <t>https://www.queretaro.gob.mx/sedesu/contenido.aspx?q=q05znG4LZglK+Stt5u4vmrYAD7J3BwYz</t>
  </si>
  <si>
    <t>https://qroo.gob.mx/sema/tramites-sema/</t>
  </si>
  <si>
    <t>Padrón de prestadores en Materia de Impacto Ambiental</t>
  </si>
  <si>
    <t>http://sema.qroo.gob.mx/sistemas/movil/padron_vista.php?id=5</t>
  </si>
  <si>
    <t>Secretaría de Ecología y Medio Ambiente, QROO (SEMA)</t>
  </si>
  <si>
    <t xml:space="preserve">X </t>
  </si>
  <si>
    <r>
      <t>5 kw/m</t>
    </r>
    <r>
      <rPr>
        <vertAlign val="superscript"/>
        <sz val="10"/>
        <color theme="1"/>
        <rFont val="Arial"/>
        <family val="2"/>
      </rPr>
      <t>2</t>
    </r>
  </si>
  <si>
    <r>
      <t>0.070 kg/cm</t>
    </r>
    <r>
      <rPr>
        <vertAlign val="superscript"/>
        <sz val="10"/>
        <color theme="1"/>
        <rFont val="Arial"/>
        <family val="2"/>
      </rPr>
      <t>2</t>
    </r>
  </si>
  <si>
    <r>
      <t>1.4 kw/m</t>
    </r>
    <r>
      <rPr>
        <vertAlign val="superscript"/>
        <sz val="10"/>
        <color theme="1"/>
        <rFont val="Arial"/>
        <family val="2"/>
      </rPr>
      <t>2</t>
    </r>
  </si>
  <si>
    <r>
      <t>0.036 kg/cm</t>
    </r>
    <r>
      <rPr>
        <vertAlign val="superscript"/>
        <sz val="10"/>
        <color theme="1"/>
        <rFont val="Arial"/>
        <family val="2"/>
      </rPr>
      <t>2</t>
    </r>
  </si>
  <si>
    <t xml:space="preserve">Ley de Hacienda para el Estado del Art. 90: </t>
  </si>
  <si>
    <t>No se específica un padrón de prestadores de servicio autorizado.</t>
  </si>
  <si>
    <t>Secretaría de Ecología y Gestión Ambiental de San Luis Potosí (SEGAM )</t>
  </si>
  <si>
    <t>Secretaría de Bienestar y Desarrollo Sustentable(SEBIDES)</t>
  </si>
  <si>
    <t>Utilizan guia federal o en su caso la Licencia Ambiental Integral que en su Capítulo II establece la Evaluación de Riesgo Ambiental</t>
  </si>
  <si>
    <t>Comisión de Ecología y Desarrollo Sustentable del Estado de Sonora (CEDES)</t>
  </si>
  <si>
    <t>Ingresando en el buscador "Licencia Ambiental" en  https://www.sonora.gob.mx/</t>
  </si>
  <si>
    <t>IDHL</t>
  </si>
  <si>
    <r>
      <t>4 kW/m</t>
    </r>
    <r>
      <rPr>
        <vertAlign val="superscript"/>
        <sz val="11"/>
        <color theme="1"/>
        <rFont val="Calibri"/>
        <family val="2"/>
        <scheme val="minor"/>
      </rPr>
      <t>2</t>
    </r>
    <r>
      <rPr>
        <sz val="11"/>
        <color theme="1"/>
        <rFont val="Calibri"/>
        <family val="2"/>
        <scheme val="minor"/>
      </rPr>
      <t xml:space="preserve"> o 1500 BTU/ft</t>
    </r>
    <r>
      <rPr>
        <vertAlign val="superscript"/>
        <sz val="11"/>
        <color theme="1"/>
        <rFont val="Calibri"/>
        <family val="2"/>
        <scheme val="minor"/>
      </rPr>
      <t>2</t>
    </r>
    <r>
      <rPr>
        <sz val="11"/>
        <color theme="1"/>
        <rFont val="Calibri"/>
        <family val="2"/>
        <scheme val="minor"/>
      </rPr>
      <t>h</t>
    </r>
  </si>
  <si>
    <r>
      <t>1 lb/in</t>
    </r>
    <r>
      <rPr>
        <vertAlign val="superscript"/>
        <sz val="11"/>
        <color theme="1"/>
        <rFont val="Calibri"/>
        <family val="2"/>
        <scheme val="minor"/>
      </rPr>
      <t>2</t>
    </r>
  </si>
  <si>
    <r>
      <t>1.4 kW/m</t>
    </r>
    <r>
      <rPr>
        <vertAlign val="superscript"/>
        <sz val="11"/>
        <color theme="1"/>
        <rFont val="Calibri"/>
        <family val="2"/>
        <scheme val="minor"/>
      </rPr>
      <t>2</t>
    </r>
    <r>
      <rPr>
        <sz val="11"/>
        <color theme="1"/>
        <rFont val="Calibri"/>
        <family val="2"/>
        <scheme val="minor"/>
      </rPr>
      <t xml:space="preserve"> o 1500 BTU/ft</t>
    </r>
    <r>
      <rPr>
        <vertAlign val="superscript"/>
        <sz val="11"/>
        <color theme="1"/>
        <rFont val="Calibri"/>
        <family val="2"/>
        <scheme val="minor"/>
      </rPr>
      <t>2</t>
    </r>
    <r>
      <rPr>
        <sz val="11"/>
        <color theme="1"/>
        <rFont val="Calibri"/>
        <family val="2"/>
        <scheme val="minor"/>
      </rPr>
      <t>h</t>
    </r>
  </si>
  <si>
    <r>
      <t>0.5 lb/in</t>
    </r>
    <r>
      <rPr>
        <vertAlign val="superscript"/>
        <sz val="11"/>
        <color theme="1"/>
        <rFont val="Calibri"/>
        <family val="2"/>
        <scheme val="minor"/>
      </rPr>
      <t>2</t>
    </r>
  </si>
  <si>
    <r>
      <t>TLV</t>
    </r>
    <r>
      <rPr>
        <vertAlign val="subscript"/>
        <sz val="11"/>
        <color theme="1"/>
        <rFont val="Calibri"/>
        <family val="2"/>
        <scheme val="minor"/>
      </rPr>
      <t>8</t>
    </r>
    <r>
      <rPr>
        <sz val="11"/>
        <color theme="1"/>
        <rFont val="Calibri"/>
        <family val="2"/>
        <scheme val="minor"/>
      </rPr>
      <t xml:space="preserve"> o TLV</t>
    </r>
    <r>
      <rPr>
        <vertAlign val="subscript"/>
        <sz val="11"/>
        <color theme="1"/>
        <rFont val="Calibri"/>
        <family val="2"/>
        <scheme val="minor"/>
      </rPr>
      <t>15</t>
    </r>
    <r>
      <rPr>
        <sz val="11"/>
        <color theme="1"/>
        <rFont val="Calibri"/>
        <family val="2"/>
        <scheme val="minor"/>
      </rPr>
      <t xml:space="preserve"> ó 75% del valor del IDLH</t>
    </r>
  </si>
  <si>
    <r>
      <t>5 KW/m</t>
    </r>
    <r>
      <rPr>
        <vertAlign val="superscript"/>
        <sz val="11"/>
        <color theme="1"/>
        <rFont val="Arial"/>
        <family val="2"/>
      </rPr>
      <t>2</t>
    </r>
  </si>
  <si>
    <r>
      <t>0.070 kg/cm</t>
    </r>
    <r>
      <rPr>
        <vertAlign val="superscript"/>
        <sz val="11"/>
        <color theme="1"/>
        <rFont val="Arial"/>
        <family val="2"/>
      </rPr>
      <t>2</t>
    </r>
  </si>
  <si>
    <t>IDLH (Immediately Dangerous to Life and Health)</t>
  </si>
  <si>
    <r>
      <t>1.4 KW/m</t>
    </r>
    <r>
      <rPr>
        <vertAlign val="superscript"/>
        <sz val="11"/>
        <color theme="1"/>
        <rFont val="Arial"/>
        <family val="2"/>
      </rPr>
      <t>2</t>
    </r>
  </si>
  <si>
    <r>
      <t>0.035 kg/cm</t>
    </r>
    <r>
      <rPr>
        <vertAlign val="superscript"/>
        <sz val="11"/>
        <color theme="1"/>
        <rFont val="Arial"/>
        <family val="2"/>
      </rPr>
      <t>2</t>
    </r>
  </si>
  <si>
    <t>TLV 8 (Valor Umbral Límite para 8 h)</t>
  </si>
  <si>
    <t>Secretaría de Bienestar, Sustentabilidad y Cambio Climático (SEIACC)</t>
  </si>
  <si>
    <t>CAPÍTULO SEXTO, seccion I, inciso d) de la Ley de hacienda del estado de Tabasco
https://congresotabasco.gob.mx/wp/wp-content/uploads/2022/01/Ley-de-Hacienda-del-Estado-de-Tabasco.pdf</t>
  </si>
  <si>
    <t>https://tabasco.gob.mx/sites/default/files/users/sbstabasco/ListadoGestores_27092022.pdf</t>
  </si>
  <si>
    <t>Listado de Gestores autorizados para la elaboración de estudios de impacto y riesgo ambiental</t>
  </si>
  <si>
    <t xml:space="preserve">NE </t>
  </si>
  <si>
    <t>Secretaría de Desarrollo Urbano y Medio Ambiente</t>
  </si>
  <si>
    <t>No existe apartado exclusivo para el ERA, se presenta junto con la MIA</t>
  </si>
  <si>
    <t>https://tramites.tamaulipas.gob.mx/ciudadano/index.php?id=240</t>
  </si>
  <si>
    <t>Actualmente estan actualizacon del padron de prestadores de servicios ambientales</t>
  </si>
  <si>
    <t>https://tramites.tamaulipas.gob.mx/ciudadano/index.php?id=3526</t>
  </si>
  <si>
    <t>TLV8 O TLV15</t>
  </si>
  <si>
    <t>El pago de Derechos en Veracruz están establecidos en el  Articulo 19, Capitulo Sexto De los Derechos por Servicios Prestados por la Secretaría de Medio Ambiente, del Código De Derechos para el Estado De Veracruz. Se nos desglozan los costos de las diferentes  actividades referidas a diferentes fracciones del artículo 39 de la Ley número 62 Estatal. Se tomó la fracción XX, Actividades que cualquiera que por su naturaleza o ejecución puedan causar impacto adverso y que, por
razón de la misma, no estén sometidas a la regulación de leyes federales, con  un un rango de 1-5000m2.
Protección Ambiental del Estado.</t>
  </si>
  <si>
    <t>En el inciso b, fracción I, Articulo 19, Capitulo Sexto De los Derechos por Servicios Prestados por la Secretaría de Medio Ambiente, del Código De Derechos para el Estado De Veracruz.
https://www.legisver.gob.mx/leyes/LeyesPDF/CDERECHOS17092020.pdf</t>
  </si>
  <si>
    <t>No contiene un padrón de prestadores de servicios</t>
  </si>
  <si>
    <t>El Decreto Número 814 publicado en la Gaceta Oficial del Estado el 22 de febrero de 2010, derogó los artículos relacionados con el Registro Estatal de Prestadores de Servicio en materia de Impacto Ambiental.Así mismo, se reformó el artículo 47 de tal forma que no es requisito que la manifestación de impacto ambiental sean elaboradas por los prestadores de servicio listados en el mencionado registro.Por lo cual actualmente el Estado de Veracruz no contiene un padrón de servicios en materia de impacto ambiental.</t>
  </si>
  <si>
    <t>Secretaría de Desarrollo Regional por medio de la Coordinación Estatal del Medio Ambiente.</t>
  </si>
  <si>
    <t>https://tramites.yucatan.gob.mx/tramite/1c588b0e</t>
  </si>
  <si>
    <t xml:space="preserve">Padrón de prestadores de servicios en materia ambiental del Estado de Yucatán   </t>
  </si>
  <si>
    <t xml:space="preserve">https://sds.yucatan.gob.mx/tramites-servicios/documentos/consultores_sds_20221908.pdf    </t>
  </si>
  <si>
    <t>Secretaría de Desarrollo Sustentabl</t>
  </si>
  <si>
    <t xml:space="preserve">No hay costo especifico en caso de no cumplir con lo señalado, se le puede otorgar una ampliación. De acuerdo con el artículo 38 y 39 de la Ley de Protección al Ambiente del Estado de Yucatán. </t>
  </si>
  <si>
    <t xml:space="preserve">Secretaria del Agua y medio ambiente </t>
  </si>
  <si>
    <t>Secretraria de Medio Ambiente y Ordenamiento Territorial</t>
  </si>
  <si>
    <t>https://pagosenlinea.guanajuato.gob.mx/servicios?tipoServicio=0013</t>
  </si>
  <si>
    <t>Padron de prestadores de Servicios Ambientales (PAPSA)</t>
  </si>
  <si>
    <t>https://smaot.guanajuato.gob.mx/sitio/papsa</t>
  </si>
  <si>
    <t>%</t>
  </si>
  <si>
    <t>Del total de reprobados</t>
  </si>
  <si>
    <t>Con guía</t>
  </si>
  <si>
    <t>Criterio</t>
  </si>
  <si>
    <t>Sugieren todos los parámetros para ZS</t>
  </si>
  <si>
    <t>Sugieren algunos parámetros de ZS</t>
  </si>
  <si>
    <t>No. Estados que lo sugieren</t>
  </si>
  <si>
    <t>Estados</t>
  </si>
  <si>
    <t>Sugieren</t>
  </si>
  <si>
    <t>No sugieren</t>
  </si>
  <si>
    <t>No tienen guía</t>
  </si>
  <si>
    <t>Secretaría de Medio Ambiente y Recursos Naturales</t>
  </si>
  <si>
    <t>Secretaría de Turismo, Economía y Sustentabilidad</t>
  </si>
  <si>
    <t>Requiere un prestador de Servicios Ambientales</t>
  </si>
  <si>
    <t>SI</t>
  </si>
  <si>
    <t>https://setuesbcs.gob.mx/tramites-y-servicios/tramites-y-servicios-bcs-08-rpsia/</t>
  </si>
  <si>
    <t>Registro de Prestadores de Servicios Ambientales DEL ESTADO</t>
  </si>
  <si>
    <t>Registro Estatal de Prestadores de Servicios de impacto ambiental</t>
  </si>
  <si>
    <t>https://sma.gob.mx/ia-tramites/</t>
  </si>
  <si>
    <t>https://www.sedema.cdmx.gob.mx/impacto-ambiental/impacto-ambientallistado-del-padron-de-prestadores-de-servicios-ambientales</t>
  </si>
  <si>
    <t>Padrón de Prestadores de Servicios Ambientales del Gobierno de la CDMX</t>
  </si>
  <si>
    <t>No se encontró padrón</t>
  </si>
  <si>
    <t>Prestadores de Servicio Acreditados en Materia de Evaluación de Impacto Ambiental</t>
  </si>
  <si>
    <t>https://semadet.jalisco.gob.mx/medio-ambiente/impacto-ambiental/prestadores-de-servicio-acreditados-en-materia-de-evaluacion-de-impacto-ambiental</t>
  </si>
  <si>
    <t>https://tramites.michoacan.gob.mx/tablas_ext/tramite.php</t>
  </si>
  <si>
    <t>No se encuentra padrón</t>
  </si>
  <si>
    <t>https://catalogonacional.gob.mx/FichaTramite?traHomoclave=SEPUIMMARN-2023-8133-009-A</t>
  </si>
  <si>
    <t>33 420</t>
  </si>
  <si>
    <t xml:space="preserve">Art. 69 BIS de la  Ley de Hacienda del estado de Durango.* Considerando una inversión de 500,000.00 hasta 1,000,000.00 de pesos.
</t>
  </si>
  <si>
    <t>$ 16 477</t>
  </si>
  <si>
    <t>Estudio de Riesgo Nivel 1 – Informe Preliminar de Riesgo:
60 UMAS* o $6,224.40
Estudio de riesgo Nivel 2 – Análisis de Riesgo:
75 UMAS* o $7,780.50</t>
  </si>
  <si>
    <t xml:space="preserve">https://retys.nl.gob.mx/sites/default/files/riesgo-2023.pdf </t>
  </si>
  <si>
    <t>Padrónn de Servicio Ecológicos y Ambientales</t>
  </si>
  <si>
    <t>http://transparencia2.zacatecas.gob.mx/portal/?p=d&amp;inf=117931</t>
  </si>
  <si>
    <t>Art. 17, Ley de Ingresos para el estado de Baja California</t>
  </si>
  <si>
    <t>Formatos Impacto Ambiental – Secretaría de Medio Ambiente, Biodiversidad, Cambio Climático y Energía (campeche.gob.mx)</t>
  </si>
  <si>
    <t>Secretaría de Medio Ambiente del Estado</t>
  </si>
  <si>
    <t>Secretaría de Desarrollo Sustentable</t>
  </si>
  <si>
    <t>Sin guía</t>
  </si>
  <si>
    <t>Reprobados</t>
  </si>
  <si>
    <t>Aprobados</t>
  </si>
  <si>
    <t>No indican TIEMPO DE RESPUESTA</t>
  </si>
  <si>
    <t>Tiempo respuesta promedio</t>
  </si>
  <si>
    <t>No especifian o no requieren   Padrón de Servicidores Ambientales.</t>
  </si>
  <si>
    <t xml:space="preserve"> </t>
  </si>
  <si>
    <t>No sugieren parámetro de ZS</t>
  </si>
  <si>
    <t>No especifican o no requieren un Padrón de Servicidores Ambientales.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</si>
</sst>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4" formatCode="_-&quot;$&quot;* #,##0.00_-;\-&quot;$&quot;* #,##0.00_-;_-&quot;$&quot;* &quot;-&quot;??_-;_-@_-"/>
    <numFmt numFmtId="164" formatCode="&quot;$&quot;#,##0.00"/>
    <numFmt numFmtId="165" formatCode="&quot;$&quot;#,##0.000"/>
  </numFmts>
  <fonts count="3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
      <u/>
      <sz val="9"/>
      <color theme="10"/>
      <name val="Calibri"/>
      <family val="2"/>
      <scheme val="minor"/>
    </font>
    <font>
      <sz val="9"/>
      <color theme="1"/>
      <name val="Calibri"/>
      <family val="2"/>
      <scheme val="minor"/>
    </font>
    <font>
      <sz val="11"/>
      <color rgb="FF252424"/>
      <name val="Calibri"/>
      <family val="2"/>
      <scheme val="minor"/>
    </font>
    <font>
      <sz val="11"/>
      <name val="Calibri"/>
      <family val="2"/>
      <scheme val="minor"/>
    </font>
    <font>
      <sz val="11"/>
      <color rgb="FF0070C0"/>
      <name val="Calibri"/>
      <family val="2"/>
      <scheme val="minor"/>
    </font>
    <font>
      <sz val="11"/>
      <color rgb="FF002060"/>
      <name val="Calibri"/>
      <family val="2"/>
      <scheme val="minor"/>
    </font>
    <font>
      <sz val="11"/>
      <color rgb="FF000000"/>
      <name val="Book Antiqua"/>
      <family val="1"/>
    </font>
    <font>
      <vertAlign val="superscript"/>
      <sz val="11"/>
      <color rgb="FF000000"/>
      <name val="Book Antiqua"/>
      <family val="1"/>
    </font>
    <font>
      <vertAlign val="subscript"/>
      <sz val="11"/>
      <color rgb="FF000000"/>
      <name val="Book Antiqua"/>
      <family val="1"/>
    </font>
    <font>
      <sz val="8"/>
      <color theme="1"/>
      <name val="Calibri"/>
      <family val="2"/>
      <scheme val="minor"/>
    </font>
    <font>
      <sz val="10"/>
      <color theme="1"/>
      <name val="Arial"/>
      <family val="2"/>
    </font>
    <font>
      <sz val="9"/>
      <color theme="1"/>
      <name val="Arial"/>
      <family val="2"/>
    </font>
    <font>
      <vertAlign val="superscript"/>
      <sz val="10"/>
      <color theme="1"/>
      <name val="Arial"/>
      <family val="2"/>
    </font>
    <font>
      <sz val="11"/>
      <color rgb="FF000000"/>
      <name val="Calibri"/>
      <family val="2"/>
      <scheme val="minor"/>
    </font>
    <font>
      <vertAlign val="superscript"/>
      <sz val="11"/>
      <color theme="1"/>
      <name val="Calibri"/>
      <family val="2"/>
      <scheme val="minor"/>
    </font>
    <font>
      <vertAlign val="subscript"/>
      <sz val="11"/>
      <color theme="1"/>
      <name val="Calibri"/>
      <family val="2"/>
      <scheme val="minor"/>
    </font>
    <font>
      <sz val="11"/>
      <color theme="1"/>
      <name val="Arial"/>
      <family val="2"/>
    </font>
    <font>
      <vertAlign val="superscript"/>
      <sz val="11"/>
      <color theme="1"/>
      <name val="Arial"/>
      <family val="2"/>
    </font>
    <font>
      <sz val="12"/>
      <name val="Arial"/>
      <family val="2"/>
    </font>
    <font>
      <sz val="10"/>
      <color theme="1"/>
      <name val="Calibri"/>
      <family val="2"/>
      <scheme val="minor"/>
    </font>
    <font>
      <u/>
      <sz val="9"/>
      <color theme="1"/>
      <name val="Calibri"/>
      <family val="2"/>
      <scheme val="minor"/>
    </font>
    <font>
      <u/>
      <sz val="8"/>
      <color theme="10"/>
      <name val="Calibri"/>
      <family val="2"/>
      <scheme val="minor"/>
    </font>
    <font>
      <sz val="11"/>
      <color rgb="FF000000"/>
      <name val="Arial"/>
      <family val="2"/>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114">
    <xf numFmtId="0" fontId="0" fillId="0" borderId="0" xfId="0"/>
    <xf numFmtId="0" fontId="4" fillId="0" borderId="0" xfId="0" applyFont="1"/>
    <xf numFmtId="0" fontId="3" fillId="0" borderId="0" xfId="0" applyFont="1" applyAlignment="1">
      <alignment horizontal="center" vertical="center" wrapText="1"/>
    </xf>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xf>
    <xf numFmtId="0" fontId="5" fillId="0" borderId="0" xfId="2" applyAlignment="1">
      <alignment horizontal="center" vertical="center" wrapText="1"/>
    </xf>
    <xf numFmtId="0" fontId="6" fillId="0" borderId="0" xfId="2" applyFont="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1" xfId="0" applyBorder="1" applyAlignment="1">
      <alignment horizontal="left" vertical="center"/>
    </xf>
    <xf numFmtId="0" fontId="3" fillId="0" borderId="3" xfId="0" applyFont="1" applyBorder="1"/>
    <xf numFmtId="0" fontId="3" fillId="0" borderId="2" xfId="0" applyFont="1" applyBorder="1"/>
    <xf numFmtId="0" fontId="3" fillId="0" borderId="4" xfId="0" applyFont="1" applyBorder="1"/>
    <xf numFmtId="0" fontId="3" fillId="0" borderId="1" xfId="0" applyFont="1" applyBorder="1"/>
    <xf numFmtId="0" fontId="0" fillId="0" borderId="11" xfId="0" applyBorder="1"/>
    <xf numFmtId="0" fontId="0" fillId="0" borderId="12" xfId="0" applyBorder="1"/>
    <xf numFmtId="0" fontId="3" fillId="0" borderId="0" xfId="0" applyFont="1"/>
    <xf numFmtId="164" fontId="0" fillId="0" borderId="0" xfId="0" applyNumberFormat="1" applyAlignment="1">
      <alignment horizontal="center" vertical="center"/>
    </xf>
    <xf numFmtId="0" fontId="7" fillId="0" borderId="0" xfId="0" applyFont="1" applyAlignment="1">
      <alignment horizontal="left" vertical="top" wrapText="1"/>
    </xf>
    <xf numFmtId="2" fontId="0" fillId="0" borderId="0" xfId="0" applyNumberFormat="1" applyAlignment="1">
      <alignment horizontal="center" vertical="center"/>
    </xf>
    <xf numFmtId="0" fontId="0" fillId="0" borderId="13" xfId="0" applyBorder="1" applyAlignment="1">
      <alignment wrapText="1"/>
    </xf>
    <xf numFmtId="0" fontId="0" fillId="0" borderId="14" xfId="0" applyBorder="1" applyAlignment="1">
      <alignment wrapText="1"/>
    </xf>
    <xf numFmtId="0" fontId="6" fillId="0" borderId="0" xfId="2" applyFont="1" applyAlignment="1">
      <alignment wrapText="1"/>
    </xf>
    <xf numFmtId="0" fontId="8" fillId="0" borderId="0" xfId="0" applyFont="1" applyAlignment="1">
      <alignment wrapText="1"/>
    </xf>
    <xf numFmtId="0" fontId="0" fillId="0" borderId="0" xfId="0" applyAlignment="1">
      <alignment vertical="center" wrapText="1"/>
    </xf>
    <xf numFmtId="164" fontId="0" fillId="0" borderId="0" xfId="1" applyNumberFormat="1" applyFont="1" applyAlignment="1">
      <alignment horizontal="center" vertical="center"/>
    </xf>
    <xf numFmtId="0" fontId="7" fillId="0" borderId="0" xfId="0" applyFont="1"/>
    <xf numFmtId="0" fontId="7" fillId="0" borderId="0" xfId="0" applyFont="1" applyAlignment="1">
      <alignment wrapText="1"/>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6" fillId="0" borderId="0" xfId="2" applyFont="1" applyAlignment="1">
      <alignment horizontal="left" vertical="top" wrapText="1"/>
    </xf>
    <xf numFmtId="0" fontId="0" fillId="0" borderId="13" xfId="0" applyBorder="1" applyAlignment="1">
      <alignment horizontal="center" vertical="center"/>
    </xf>
    <xf numFmtId="0" fontId="0" fillId="0" borderId="14" xfId="0" applyBorder="1" applyAlignment="1">
      <alignment horizontal="center" vertical="center"/>
    </xf>
    <xf numFmtId="0" fontId="2" fillId="0" borderId="5" xfId="0" applyFont="1" applyBorder="1"/>
    <xf numFmtId="0" fontId="10" fillId="0" borderId="5" xfId="0" applyFont="1" applyBorder="1"/>
    <xf numFmtId="0" fontId="2" fillId="0" borderId="1" xfId="0" applyFont="1" applyBorder="1"/>
    <xf numFmtId="0" fontId="2" fillId="0" borderId="10" xfId="0" applyFont="1" applyBorder="1"/>
    <xf numFmtId="0" fontId="11" fillId="0" borderId="1" xfId="0" applyFont="1" applyBorder="1"/>
    <xf numFmtId="8" fontId="5" fillId="0" borderId="0" xfId="2" applyNumberFormat="1" applyAlignment="1">
      <alignment horizontal="center" vertical="center" wrapText="1"/>
    </xf>
    <xf numFmtId="0" fontId="12" fillId="0" borderId="1" xfId="0" applyFont="1" applyBorder="1" applyAlignment="1">
      <alignment horizontal="center" vertical="center" wrapText="1" readingOrder="1"/>
    </xf>
    <xf numFmtId="0" fontId="7" fillId="0" borderId="1" xfId="0" applyFont="1" applyBorder="1" applyAlignment="1">
      <alignment vertical="center" wrapText="1"/>
    </xf>
    <xf numFmtId="0" fontId="15" fillId="0" borderId="1" xfId="0" applyFont="1" applyBorder="1" applyAlignment="1">
      <alignment vertical="center" wrapText="1"/>
    </xf>
    <xf numFmtId="0" fontId="0" fillId="0" borderId="0" xfId="0" applyAlignment="1">
      <alignment wrapText="1"/>
    </xf>
    <xf numFmtId="0" fontId="5" fillId="0" borderId="0" xfId="2" applyAlignment="1">
      <alignment wrapText="1"/>
    </xf>
    <xf numFmtId="0" fontId="17" fillId="0" borderId="0" xfId="0" applyFont="1" applyAlignment="1">
      <alignment wrapText="1"/>
    </xf>
    <xf numFmtId="0" fontId="16" fillId="0" borderId="15" xfId="0" applyFont="1" applyBorder="1" applyAlignment="1">
      <alignment horizontal="center" vertical="center" wrapText="1"/>
    </xf>
    <xf numFmtId="0" fontId="2" fillId="0" borderId="0" xfId="0" applyFont="1" applyAlignment="1">
      <alignment horizontal="center" vertical="center" wrapText="1"/>
    </xf>
    <xf numFmtId="0" fontId="19" fillId="0" borderId="0" xfId="0" applyFont="1" applyAlignment="1">
      <alignment wrapText="1"/>
    </xf>
    <xf numFmtId="0" fontId="0" fillId="0" borderId="1" xfId="0" applyBorder="1" applyAlignment="1">
      <alignment horizontal="center" vertical="center"/>
    </xf>
    <xf numFmtId="0" fontId="15" fillId="0" borderId="0" xfId="0" applyFont="1" applyAlignment="1">
      <alignment horizontal="left" vertical="center"/>
    </xf>
    <xf numFmtId="0" fontId="22" fillId="0" borderId="15" xfId="0" applyFont="1" applyBorder="1" applyAlignment="1">
      <alignment horizontal="center" vertical="center" wrapText="1"/>
    </xf>
    <xf numFmtId="0" fontId="0" fillId="0" borderId="15" xfId="0" applyBorder="1" applyAlignment="1">
      <alignment horizontal="center" vertical="center" wrapText="1"/>
    </xf>
    <xf numFmtId="8" fontId="0" fillId="0" borderId="15" xfId="0" applyNumberFormat="1" applyBorder="1" applyAlignment="1">
      <alignment horizontal="center" vertical="center" wrapText="1"/>
    </xf>
    <xf numFmtId="0" fontId="15" fillId="0" borderId="0" xfId="0" applyFont="1" applyAlignment="1">
      <alignment horizontal="center" vertical="center" wrapText="1"/>
    </xf>
    <xf numFmtId="0" fontId="24" fillId="0" borderId="0" xfId="0" applyFont="1" applyAlignment="1">
      <alignment vertical="center" wrapText="1"/>
    </xf>
    <xf numFmtId="0" fontId="7" fillId="0" borderId="0" xfId="0" applyFont="1" applyAlignment="1">
      <alignment horizontal="left" vertical="center"/>
    </xf>
    <xf numFmtId="0" fontId="9" fillId="0" borderId="0" xfId="0" applyFont="1" applyAlignment="1">
      <alignment vertical="center" wrapText="1"/>
    </xf>
    <xf numFmtId="2" fontId="0" fillId="0" borderId="0" xfId="0" applyNumberFormat="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10" fontId="0" fillId="0" borderId="0" xfId="3" applyNumberFormat="1" applyFont="1"/>
    <xf numFmtId="0" fontId="2" fillId="0" borderId="0" xfId="0" applyFont="1"/>
    <xf numFmtId="0" fontId="9" fillId="0" borderId="0" xfId="0" applyFont="1" applyAlignment="1">
      <alignment horizontal="left" vertical="center"/>
    </xf>
    <xf numFmtId="164" fontId="2" fillId="0" borderId="0" xfId="0" applyNumberFormat="1" applyFont="1" applyAlignment="1">
      <alignment horizontal="left" vertical="center"/>
    </xf>
    <xf numFmtId="164" fontId="0" fillId="0" borderId="15" xfId="0" applyNumberFormat="1" applyBorder="1" applyAlignment="1">
      <alignment horizontal="center" vertical="center" wrapText="1"/>
    </xf>
    <xf numFmtId="0" fontId="25" fillId="0" borderId="0" xfId="0" applyFont="1" applyAlignment="1">
      <alignment horizontal="center" vertical="center" wrapText="1"/>
    </xf>
    <xf numFmtId="165" fontId="0" fillId="0" borderId="0" xfId="0" applyNumberFormat="1" applyAlignment="1">
      <alignment horizontal="center" vertical="center"/>
    </xf>
    <xf numFmtId="0" fontId="5" fillId="0" borderId="0" xfId="2" applyAlignment="1">
      <alignment horizontal="left" vertical="top" wrapText="1"/>
    </xf>
    <xf numFmtId="44" fontId="2" fillId="0" borderId="0" xfId="1" applyFont="1" applyAlignment="1">
      <alignment horizontal="left" vertical="center"/>
    </xf>
    <xf numFmtId="164" fontId="2" fillId="2" borderId="0" xfId="0" applyNumberFormat="1" applyFont="1" applyFill="1" applyAlignment="1">
      <alignment horizontal="center" vertical="center"/>
    </xf>
    <xf numFmtId="164" fontId="2" fillId="0" borderId="0" xfId="1" applyNumberFormat="1" applyFont="1" applyFill="1" applyAlignment="1">
      <alignment horizontal="center" vertical="center"/>
    </xf>
    <xf numFmtId="4" fontId="2" fillId="2" borderId="0" xfId="0" applyNumberFormat="1" applyFont="1" applyFill="1" applyAlignment="1">
      <alignment horizontal="left" vertical="center"/>
    </xf>
    <xf numFmtId="0" fontId="0" fillId="3" borderId="0" xfId="0" applyFill="1" applyAlignment="1">
      <alignment horizontal="left" vertical="center"/>
    </xf>
    <xf numFmtId="0" fontId="5" fillId="0" borderId="0" xfId="2" applyFill="1" applyAlignment="1">
      <alignment horizontal="center" vertical="center" wrapText="1"/>
    </xf>
    <xf numFmtId="0" fontId="2" fillId="0" borderId="0" xfId="0" applyFont="1" applyAlignment="1">
      <alignment horizontal="left" vertical="center" wrapText="1"/>
    </xf>
    <xf numFmtId="0" fontId="26" fillId="0" borderId="0" xfId="0" applyFont="1" applyAlignment="1">
      <alignment horizontal="center" vertical="center"/>
    </xf>
    <xf numFmtId="164" fontId="0" fillId="2" borderId="0" xfId="0" applyNumberFormat="1" applyFill="1" applyAlignment="1">
      <alignment horizontal="left" vertical="center"/>
    </xf>
    <xf numFmtId="0" fontId="5" fillId="0" borderId="0" xfId="2" applyAlignment="1">
      <alignment horizontal="center" vertical="center"/>
    </xf>
    <xf numFmtId="164" fontId="2" fillId="0" borderId="0" xfId="0" applyNumberFormat="1" applyFont="1" applyAlignment="1">
      <alignment horizontal="center" vertical="center"/>
    </xf>
    <xf numFmtId="0" fontId="27" fillId="0" borderId="0" xfId="2" applyFont="1" applyAlignment="1">
      <alignment wrapText="1"/>
    </xf>
    <xf numFmtId="164" fontId="2" fillId="0" borderId="0" xfId="1" applyNumberFormat="1" applyFont="1" applyAlignment="1">
      <alignment horizontal="center" vertical="center"/>
    </xf>
    <xf numFmtId="0" fontId="28" fillId="0" borderId="0" xfId="0" applyFont="1" applyAlignment="1">
      <alignment wrapText="1"/>
    </xf>
    <xf numFmtId="164" fontId="2" fillId="2" borderId="0" xfId="0" applyNumberFormat="1" applyFont="1" applyFill="1" applyAlignment="1">
      <alignment horizontal="left" vertical="center"/>
    </xf>
    <xf numFmtId="0" fontId="11" fillId="0" borderId="13" xfId="0" applyFont="1" applyBorder="1" applyAlignment="1">
      <alignment horizontal="center" vertical="center"/>
    </xf>
    <xf numFmtId="0" fontId="28" fillId="0" borderId="0" xfId="0" applyFont="1"/>
    <xf numFmtId="0" fontId="9" fillId="0" borderId="1" xfId="0" applyFont="1" applyBorder="1" applyAlignment="1">
      <alignment horizontal="left" vertical="center"/>
    </xf>
    <xf numFmtId="164" fontId="0" fillId="2" borderId="0" xfId="0" applyNumberFormat="1" applyFill="1" applyAlignment="1">
      <alignment horizontal="center" vertical="center"/>
    </xf>
    <xf numFmtId="0" fontId="29" fillId="0" borderId="0" xfId="0" applyFont="1" applyAlignment="1">
      <alignment horizontal="center" vertical="center"/>
    </xf>
    <xf numFmtId="164" fontId="0" fillId="0" borderId="0" xfId="0" applyNumberFormat="1" applyAlignment="1">
      <alignment horizontal="center" vertical="center" wrapText="1"/>
    </xf>
    <xf numFmtId="164" fontId="0" fillId="2" borderId="15" xfId="0" applyNumberFormat="1" applyFill="1" applyBorder="1" applyAlignment="1">
      <alignment horizontal="center" vertical="center"/>
    </xf>
    <xf numFmtId="0" fontId="0" fillId="0" borderId="1" xfId="0" applyBorder="1" applyAlignment="1">
      <alignment vertical="center" wrapText="1"/>
    </xf>
    <xf numFmtId="0" fontId="28" fillId="0" borderId="1" xfId="0" applyFont="1" applyBorder="1" applyAlignment="1">
      <alignment wrapText="1"/>
    </xf>
    <xf numFmtId="164" fontId="0" fillId="0" borderId="0" xfId="0" applyNumberFormat="1"/>
    <xf numFmtId="0" fontId="0" fillId="0" borderId="2" xfId="0"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cellXfs>
  <cellStyles count="4">
    <cellStyle name="Hipervínculo" xfId="2" builtinId="8"/>
    <cellStyle name="Moneda" xfId="1" builtinId="4"/>
    <cellStyle name="Normal" xfId="0" builtinId="0"/>
    <cellStyle name="Porcentaje" xfId="3" builtinId="5"/>
  </cellStyles>
  <dxfs count="0"/>
  <tableStyles count="0" defaultTableStyle="TableStyleMedium2" defaultPivotStyle="PivotStyleLight16"/>
  <colors>
    <mruColors>
      <color rgb="FFFF2D2D"/>
      <color rgb="FFFF1111"/>
      <color rgb="FFFF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Pago de derechos por </a:t>
            </a:r>
            <a:r>
              <a:rPr lang="en-US" baseline="0"/>
              <a:t>Estado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strRef>
              <c:f>'Hoja1 (3)'!$B$2</c:f>
              <c:strCache>
                <c:ptCount val="1"/>
                <c:pt idx="0">
                  <c:v>Pago de derechos</c:v>
                </c:pt>
              </c:strCache>
            </c:strRef>
          </c:tx>
          <c:spPr>
            <a:solidFill>
              <a:schemeClr val="accent1"/>
            </a:solidFill>
            <a:ln>
              <a:noFill/>
            </a:ln>
            <a:effectLst/>
          </c:spPr>
          <c:invertIfNegative val="0"/>
          <c:cat>
            <c:strRef>
              <c:f>'Hoja1 (3)'!$A$3:$A$34</c:f>
              <c:strCache>
                <c:ptCount val="32"/>
                <c:pt idx="0">
                  <c:v>Nuevo León </c:v>
                </c:pt>
                <c:pt idx="1">
                  <c:v>Baja California Sur </c:v>
                </c:pt>
                <c:pt idx="2">
                  <c:v>Ciudad de México</c:v>
                </c:pt>
                <c:pt idx="3">
                  <c:v>Nayarit</c:v>
                </c:pt>
                <c:pt idx="4">
                  <c:v>Quintana Roo</c:v>
                </c:pt>
                <c:pt idx="5">
                  <c:v>México</c:v>
                </c:pt>
                <c:pt idx="6">
                  <c:v>Querétaro </c:v>
                </c:pt>
                <c:pt idx="7">
                  <c:v>Chiapas</c:v>
                </c:pt>
                <c:pt idx="8">
                  <c:v>Campeche </c:v>
                </c:pt>
                <c:pt idx="9">
                  <c:v>Coahuila </c:v>
                </c:pt>
                <c:pt idx="10">
                  <c:v>Sonora</c:v>
                </c:pt>
                <c:pt idx="11">
                  <c:v>Oaxaca</c:v>
                </c:pt>
                <c:pt idx="12">
                  <c:v>Michoacán </c:v>
                </c:pt>
                <c:pt idx="13">
                  <c:v>Jalisco </c:v>
                </c:pt>
                <c:pt idx="14">
                  <c:v>Hidalgo </c:v>
                </c:pt>
                <c:pt idx="15">
                  <c:v>Baja California</c:v>
                </c:pt>
                <c:pt idx="16">
                  <c:v>Zacatecas</c:v>
                </c:pt>
                <c:pt idx="17">
                  <c:v>Tabasco </c:v>
                </c:pt>
                <c:pt idx="18">
                  <c:v>Puebla</c:v>
                </c:pt>
                <c:pt idx="19">
                  <c:v>Guerrero </c:v>
                </c:pt>
                <c:pt idx="20">
                  <c:v>Veracruz</c:v>
                </c:pt>
                <c:pt idx="21">
                  <c:v>Durango</c:v>
                </c:pt>
                <c:pt idx="22">
                  <c:v>Aguascalientes </c:v>
                </c:pt>
                <c:pt idx="23">
                  <c:v>Chihuahua </c:v>
                </c:pt>
                <c:pt idx="24">
                  <c:v>Tlaxcala</c:v>
                </c:pt>
                <c:pt idx="25">
                  <c:v>Morelos</c:v>
                </c:pt>
                <c:pt idx="26">
                  <c:v>Tamaulipas </c:v>
                </c:pt>
                <c:pt idx="27">
                  <c:v>Colima </c:v>
                </c:pt>
                <c:pt idx="28">
                  <c:v>Sinaloa </c:v>
                </c:pt>
                <c:pt idx="29">
                  <c:v>Guanajuato </c:v>
                </c:pt>
                <c:pt idx="30">
                  <c:v>San Luis Potosí </c:v>
                </c:pt>
                <c:pt idx="31">
                  <c:v>Yucatán</c:v>
                </c:pt>
              </c:strCache>
            </c:strRef>
          </c:cat>
          <c:val>
            <c:numRef>
              <c:f>'Hoja1 (3)'!$B$3:$B$34</c:f>
              <c:numCache>
                <c:formatCode>"$"#,##0.00</c:formatCode>
                <c:ptCount val="32"/>
                <c:pt idx="0">
                  <c:v>51870</c:v>
                </c:pt>
                <c:pt idx="1">
                  <c:v>38895</c:v>
                </c:pt>
                <c:pt idx="2">
                  <c:v>33420</c:v>
                </c:pt>
                <c:pt idx="3">
                  <c:v>32927.075999999994</c:v>
                </c:pt>
                <c:pt idx="4">
                  <c:v>31122</c:v>
                </c:pt>
                <c:pt idx="5">
                  <c:v>20961</c:v>
                </c:pt>
                <c:pt idx="6">
                  <c:v>19451.25</c:v>
                </c:pt>
                <c:pt idx="7">
                  <c:v>18921</c:v>
                </c:pt>
                <c:pt idx="8">
                  <c:v>18673.2</c:v>
                </c:pt>
                <c:pt idx="9">
                  <c:v>18673.2</c:v>
                </c:pt>
                <c:pt idx="10">
                  <c:v>18365</c:v>
                </c:pt>
                <c:pt idx="11">
                  <c:v>16898</c:v>
                </c:pt>
                <c:pt idx="12">
                  <c:v>16477</c:v>
                </c:pt>
                <c:pt idx="13">
                  <c:v>16420</c:v>
                </c:pt>
                <c:pt idx="14">
                  <c:v>12656.279999999999</c:v>
                </c:pt>
                <c:pt idx="15">
                  <c:v>12574.47</c:v>
                </c:pt>
                <c:pt idx="16">
                  <c:v>12482</c:v>
                </c:pt>
                <c:pt idx="17">
                  <c:v>12448.8</c:v>
                </c:pt>
                <c:pt idx="18">
                  <c:v>11500</c:v>
                </c:pt>
                <c:pt idx="19">
                  <c:v>11421</c:v>
                </c:pt>
                <c:pt idx="20">
                  <c:v>10999.5522</c:v>
                </c:pt>
                <c:pt idx="21">
                  <c:v>10374</c:v>
                </c:pt>
                <c:pt idx="22">
                  <c:v>9000</c:v>
                </c:pt>
                <c:pt idx="23">
                  <c:v>8957</c:v>
                </c:pt>
                <c:pt idx="24">
                  <c:v>8649</c:v>
                </c:pt>
                <c:pt idx="25">
                  <c:v>7780.5</c:v>
                </c:pt>
                <c:pt idx="26">
                  <c:v>7780.5</c:v>
                </c:pt>
                <c:pt idx="27">
                  <c:v>7780</c:v>
                </c:pt>
                <c:pt idx="28">
                  <c:v>7645</c:v>
                </c:pt>
                <c:pt idx="29">
                  <c:v>6472</c:v>
                </c:pt>
                <c:pt idx="30">
                  <c:v>5705.7</c:v>
                </c:pt>
                <c:pt idx="31">
                  <c:v>4788</c:v>
                </c:pt>
              </c:numCache>
            </c:numRef>
          </c:val>
          <c:extLst>
            <c:ext xmlns:c16="http://schemas.microsoft.com/office/drawing/2014/chart" uri="{C3380CC4-5D6E-409C-BE32-E72D297353CC}">
              <c16:uniqueId val="{00000000-A9EE-4CA6-816B-E80E0DA9B361}"/>
            </c:ext>
          </c:extLst>
        </c:ser>
        <c:dLbls>
          <c:showLegendKey val="0"/>
          <c:showVal val="0"/>
          <c:showCatName val="0"/>
          <c:showSerName val="0"/>
          <c:showPercent val="0"/>
          <c:showBubbleSize val="0"/>
        </c:dLbls>
        <c:gapWidth val="219"/>
        <c:overlap val="-27"/>
        <c:axId val="763368488"/>
        <c:axId val="763368848"/>
      </c:barChart>
      <c:catAx>
        <c:axId val="763368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3368848"/>
        <c:crosses val="autoZero"/>
        <c:auto val="1"/>
        <c:lblAlgn val="ctr"/>
        <c:lblOffset val="100"/>
        <c:noMultiLvlLbl val="0"/>
      </c:catAx>
      <c:valAx>
        <c:axId val="7633688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3368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011C-4061-9F92-84311202B098}"/>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011C-4061-9F92-84311202B098}"/>
              </c:ext>
            </c:extLst>
          </c:dPt>
          <c:cat>
            <c:strRef>
              <c:f>'Hoja1 (3)'!$A$60:$A$61</c:f>
              <c:strCache>
                <c:ptCount val="2"/>
                <c:pt idx="0">
                  <c:v>Requiere un prestador de Servicios Ambientales</c:v>
                </c:pt>
                <c:pt idx="1">
                  <c:v>No especifian o no requieren   Padrón de Servicidores Ambientales.</c:v>
                </c:pt>
              </c:strCache>
            </c:strRef>
          </c:cat>
          <c:val>
            <c:numRef>
              <c:f>'Hoja1 (3)'!$B$60:$B$61</c:f>
              <c:numCache>
                <c:formatCode>General</c:formatCode>
                <c:ptCount val="2"/>
                <c:pt idx="0">
                  <c:v>24</c:v>
                </c:pt>
                <c:pt idx="1">
                  <c:v>8</c:v>
                </c:pt>
              </c:numCache>
            </c:numRef>
          </c:val>
          <c:extLst>
            <c:ext xmlns:c16="http://schemas.microsoft.com/office/drawing/2014/chart" uri="{C3380CC4-5D6E-409C-BE32-E72D297353CC}">
              <c16:uniqueId val="{00000004-011C-4061-9F92-84311202B09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Pago de derechos por </a:t>
            </a:r>
            <a:r>
              <a:rPr lang="en-US" baseline="0"/>
              <a:t>Estado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strRef>
              <c:f>'Hoja1 (2)'!$B$2</c:f>
              <c:strCache>
                <c:ptCount val="1"/>
                <c:pt idx="0">
                  <c:v>Pago de derechos</c:v>
                </c:pt>
              </c:strCache>
            </c:strRef>
          </c:tx>
          <c:spPr>
            <a:solidFill>
              <a:schemeClr val="accent1"/>
            </a:solidFill>
            <a:ln>
              <a:noFill/>
            </a:ln>
            <a:effectLst/>
          </c:spPr>
          <c:invertIfNegative val="0"/>
          <c:cat>
            <c:strRef>
              <c:f>'Hoja1 (2)'!$A$3:$A$34</c:f>
              <c:strCache>
                <c:ptCount val="32"/>
                <c:pt idx="0">
                  <c:v>Aguascalientes </c:v>
                </c:pt>
                <c:pt idx="1">
                  <c:v>Baja California</c:v>
                </c:pt>
                <c:pt idx="2">
                  <c:v>Baja California Sur </c:v>
                </c:pt>
                <c:pt idx="3">
                  <c:v>Campeche </c:v>
                </c:pt>
                <c:pt idx="4">
                  <c:v>Chiapas</c:v>
                </c:pt>
                <c:pt idx="5">
                  <c:v>Chihuahua </c:v>
                </c:pt>
                <c:pt idx="6">
                  <c:v>Coahuila </c:v>
                </c:pt>
                <c:pt idx="7">
                  <c:v>Colima </c:v>
                </c:pt>
                <c:pt idx="8">
                  <c:v>Ciudad de México</c:v>
                </c:pt>
                <c:pt idx="9">
                  <c:v>Durango</c:v>
                </c:pt>
                <c:pt idx="10">
                  <c:v>Guanajuato </c:v>
                </c:pt>
                <c:pt idx="11">
                  <c:v>Guerrero </c:v>
                </c:pt>
                <c:pt idx="12">
                  <c:v>Hidalgo </c:v>
                </c:pt>
                <c:pt idx="13">
                  <c:v>Jalisco </c:v>
                </c:pt>
                <c:pt idx="14">
                  <c:v>México</c:v>
                </c:pt>
                <c:pt idx="15">
                  <c:v>Michoacán </c:v>
                </c:pt>
                <c:pt idx="16">
                  <c:v>Morelos</c:v>
                </c:pt>
                <c:pt idx="17">
                  <c:v>Nayarit</c:v>
                </c:pt>
                <c:pt idx="18">
                  <c:v>Nuevo León </c:v>
                </c:pt>
                <c:pt idx="19">
                  <c:v>Oaxaca</c:v>
                </c:pt>
                <c:pt idx="20">
                  <c:v>Puebla</c:v>
                </c:pt>
                <c:pt idx="21">
                  <c:v>Querétaro </c:v>
                </c:pt>
                <c:pt idx="22">
                  <c:v>Quintana Roo</c:v>
                </c:pt>
                <c:pt idx="23">
                  <c:v>San Luis Potosí </c:v>
                </c:pt>
                <c:pt idx="24">
                  <c:v>Sinaloa </c:v>
                </c:pt>
                <c:pt idx="25">
                  <c:v>Sonora</c:v>
                </c:pt>
                <c:pt idx="26">
                  <c:v>Tabasco </c:v>
                </c:pt>
                <c:pt idx="27">
                  <c:v>Tamaulipas </c:v>
                </c:pt>
                <c:pt idx="28">
                  <c:v>Tlaxcala</c:v>
                </c:pt>
                <c:pt idx="29">
                  <c:v>Veracruz</c:v>
                </c:pt>
                <c:pt idx="30">
                  <c:v>Yucatán</c:v>
                </c:pt>
                <c:pt idx="31">
                  <c:v>Zacatecas</c:v>
                </c:pt>
              </c:strCache>
            </c:strRef>
          </c:cat>
          <c:val>
            <c:numRef>
              <c:f>'Hoja1 (2)'!$B$3:$B$34</c:f>
              <c:numCache>
                <c:formatCode>"$"#,##0.00</c:formatCode>
                <c:ptCount val="32"/>
                <c:pt idx="0">
                  <c:v>9000</c:v>
                </c:pt>
                <c:pt idx="1">
                  <c:v>12574.47</c:v>
                </c:pt>
                <c:pt idx="2">
                  <c:v>38895</c:v>
                </c:pt>
                <c:pt idx="3">
                  <c:v>18673.2</c:v>
                </c:pt>
                <c:pt idx="4">
                  <c:v>18921</c:v>
                </c:pt>
                <c:pt idx="5">
                  <c:v>8957</c:v>
                </c:pt>
                <c:pt idx="6">
                  <c:v>18673.2</c:v>
                </c:pt>
                <c:pt idx="7">
                  <c:v>7780</c:v>
                </c:pt>
                <c:pt idx="8">
                  <c:v>33420</c:v>
                </c:pt>
                <c:pt idx="9">
                  <c:v>10374</c:v>
                </c:pt>
                <c:pt idx="10">
                  <c:v>6472</c:v>
                </c:pt>
                <c:pt idx="11">
                  <c:v>11421</c:v>
                </c:pt>
                <c:pt idx="12">
                  <c:v>12656.279999999999</c:v>
                </c:pt>
                <c:pt idx="13">
                  <c:v>16420</c:v>
                </c:pt>
                <c:pt idx="14">
                  <c:v>20961</c:v>
                </c:pt>
                <c:pt idx="15">
                  <c:v>16477</c:v>
                </c:pt>
                <c:pt idx="16">
                  <c:v>7780.5</c:v>
                </c:pt>
                <c:pt idx="17">
                  <c:v>32927.075999999994</c:v>
                </c:pt>
                <c:pt idx="18">
                  <c:v>51870</c:v>
                </c:pt>
                <c:pt idx="19">
                  <c:v>16898</c:v>
                </c:pt>
                <c:pt idx="20">
                  <c:v>11500</c:v>
                </c:pt>
                <c:pt idx="21">
                  <c:v>19451.25</c:v>
                </c:pt>
                <c:pt idx="22">
                  <c:v>31122</c:v>
                </c:pt>
                <c:pt idx="23">
                  <c:v>5705.7</c:v>
                </c:pt>
                <c:pt idx="24">
                  <c:v>7645</c:v>
                </c:pt>
                <c:pt idx="25">
                  <c:v>18365</c:v>
                </c:pt>
                <c:pt idx="26">
                  <c:v>12448.8</c:v>
                </c:pt>
                <c:pt idx="27">
                  <c:v>7780.5</c:v>
                </c:pt>
                <c:pt idx="28">
                  <c:v>8649</c:v>
                </c:pt>
                <c:pt idx="29">
                  <c:v>10999.5522</c:v>
                </c:pt>
                <c:pt idx="30">
                  <c:v>4788</c:v>
                </c:pt>
                <c:pt idx="31">
                  <c:v>12482</c:v>
                </c:pt>
              </c:numCache>
            </c:numRef>
          </c:val>
          <c:extLst>
            <c:ext xmlns:c16="http://schemas.microsoft.com/office/drawing/2014/chart" uri="{C3380CC4-5D6E-409C-BE32-E72D297353CC}">
              <c16:uniqueId val="{00000000-E985-4EEB-AB5A-A55C8FEA3BFB}"/>
            </c:ext>
          </c:extLst>
        </c:ser>
        <c:dLbls>
          <c:showLegendKey val="0"/>
          <c:showVal val="0"/>
          <c:showCatName val="0"/>
          <c:showSerName val="0"/>
          <c:showPercent val="0"/>
          <c:showBubbleSize val="0"/>
        </c:dLbls>
        <c:gapWidth val="219"/>
        <c:overlap val="-27"/>
        <c:axId val="763368488"/>
        <c:axId val="763368848"/>
      </c:barChart>
      <c:catAx>
        <c:axId val="763368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3368848"/>
        <c:crosses val="autoZero"/>
        <c:auto val="1"/>
        <c:lblAlgn val="ctr"/>
        <c:lblOffset val="100"/>
        <c:noMultiLvlLbl val="0"/>
      </c:catAx>
      <c:valAx>
        <c:axId val="7633688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3368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Estados</a:t>
            </a:r>
            <a:r>
              <a:rPr lang="en-US" baseline="0"/>
              <a:t> con Padrón de Servicios</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1FED-4567-BC97-6D3F50ED5962}"/>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1FED-4567-BC97-6D3F50ED5962}"/>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'Hoja1 (2)'!$A$60:$A$61</c:f>
              <c:strCache>
                <c:ptCount val="2"/>
                <c:pt idx="0">
                  <c:v>Requiere un prestador de Servicios Ambientales</c:v>
                </c:pt>
                <c:pt idx="1">
                  <c:v>No especifican o no requieren un Padrón de Servicidores Ambientales.</c:v>
                </c:pt>
              </c:strCache>
            </c:strRef>
          </c:cat>
          <c:val>
            <c:numRef>
              <c:f>'Hoja1 (2)'!$B$60:$B$61</c:f>
              <c:numCache>
                <c:formatCode>General</c:formatCode>
                <c:ptCount val="2"/>
                <c:pt idx="0">
                  <c:v>24</c:v>
                </c:pt>
                <c:pt idx="1">
                  <c:v>8</c:v>
                </c:pt>
              </c:numCache>
            </c:numRef>
          </c:val>
          <c:extLst>
            <c:ext xmlns:c16="http://schemas.microsoft.com/office/drawing/2014/chart" uri="{C3380CC4-5D6E-409C-BE32-E72D297353CC}">
              <c16:uniqueId val="{00000000-C0FD-446E-81B8-67E2C1DC956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strRef>
              <c:f>'Hoja1 (2)'!$J$2</c:f>
              <c:strCache>
                <c:ptCount val="1"/>
                <c:pt idx="0">
                  <c:v>Duracion/Respuesta  (DÍAS HÁBILES)</c:v>
                </c:pt>
              </c:strCache>
            </c:strRef>
          </c:tx>
          <c:spPr>
            <a:solidFill>
              <a:schemeClr val="accent1"/>
            </a:solidFill>
            <a:ln>
              <a:noFill/>
            </a:ln>
            <a:effectLst/>
          </c:spPr>
          <c:invertIfNegative val="0"/>
          <c:cat>
            <c:strRef>
              <c:f>'Hoja1 (2)'!$A$3:$A$34</c:f>
              <c:strCache>
                <c:ptCount val="32"/>
                <c:pt idx="0">
                  <c:v>Aguascalientes </c:v>
                </c:pt>
                <c:pt idx="1">
                  <c:v>Baja California</c:v>
                </c:pt>
                <c:pt idx="2">
                  <c:v>Baja California Sur </c:v>
                </c:pt>
                <c:pt idx="3">
                  <c:v>Campeche </c:v>
                </c:pt>
                <c:pt idx="4">
                  <c:v>Chiapas</c:v>
                </c:pt>
                <c:pt idx="5">
                  <c:v>Chihuahua </c:v>
                </c:pt>
                <c:pt idx="6">
                  <c:v>Coahuila </c:v>
                </c:pt>
                <c:pt idx="7">
                  <c:v>Colima </c:v>
                </c:pt>
                <c:pt idx="8">
                  <c:v>Ciudad de México</c:v>
                </c:pt>
                <c:pt idx="9">
                  <c:v>Durango</c:v>
                </c:pt>
                <c:pt idx="10">
                  <c:v>Guanajuato </c:v>
                </c:pt>
                <c:pt idx="11">
                  <c:v>Guerrero </c:v>
                </c:pt>
                <c:pt idx="12">
                  <c:v>Hidalgo </c:v>
                </c:pt>
                <c:pt idx="13">
                  <c:v>Jalisco </c:v>
                </c:pt>
                <c:pt idx="14">
                  <c:v>México</c:v>
                </c:pt>
                <c:pt idx="15">
                  <c:v>Michoacán </c:v>
                </c:pt>
                <c:pt idx="16">
                  <c:v>Morelos</c:v>
                </c:pt>
                <c:pt idx="17">
                  <c:v>Nayarit</c:v>
                </c:pt>
                <c:pt idx="18">
                  <c:v>Nuevo León </c:v>
                </c:pt>
                <c:pt idx="19">
                  <c:v>Oaxaca</c:v>
                </c:pt>
                <c:pt idx="20">
                  <c:v>Puebla</c:v>
                </c:pt>
                <c:pt idx="21">
                  <c:v>Querétaro </c:v>
                </c:pt>
                <c:pt idx="22">
                  <c:v>Quintana Roo</c:v>
                </c:pt>
                <c:pt idx="23">
                  <c:v>San Luis Potosí </c:v>
                </c:pt>
                <c:pt idx="24">
                  <c:v>Sinaloa </c:v>
                </c:pt>
                <c:pt idx="25">
                  <c:v>Sonora</c:v>
                </c:pt>
                <c:pt idx="26">
                  <c:v>Tabasco </c:v>
                </c:pt>
                <c:pt idx="27">
                  <c:v>Tamaulipas </c:v>
                </c:pt>
                <c:pt idx="28">
                  <c:v>Tlaxcala</c:v>
                </c:pt>
                <c:pt idx="29">
                  <c:v>Veracruz</c:v>
                </c:pt>
                <c:pt idx="30">
                  <c:v>Yucatán</c:v>
                </c:pt>
                <c:pt idx="31">
                  <c:v>Zacatecas</c:v>
                </c:pt>
              </c:strCache>
            </c:strRef>
          </c:cat>
          <c:val>
            <c:numRef>
              <c:f>'Hoja1 (2)'!$J$3:$J$34</c:f>
              <c:numCache>
                <c:formatCode>General</c:formatCode>
                <c:ptCount val="32"/>
                <c:pt idx="0">
                  <c:v>90</c:v>
                </c:pt>
                <c:pt idx="1">
                  <c:v>0</c:v>
                </c:pt>
                <c:pt idx="2">
                  <c:v>60</c:v>
                </c:pt>
                <c:pt idx="3">
                  <c:v>0</c:v>
                </c:pt>
                <c:pt idx="4">
                  <c:v>0</c:v>
                </c:pt>
                <c:pt idx="5">
                  <c:v>0</c:v>
                </c:pt>
                <c:pt idx="6">
                  <c:v>0</c:v>
                </c:pt>
                <c:pt idx="7">
                  <c:v>40</c:v>
                </c:pt>
                <c:pt idx="8">
                  <c:v>30</c:v>
                </c:pt>
                <c:pt idx="9">
                  <c:v>60</c:v>
                </c:pt>
                <c:pt idx="10">
                  <c:v>40</c:v>
                </c:pt>
                <c:pt idx="11">
                  <c:v>0</c:v>
                </c:pt>
                <c:pt idx="12">
                  <c:v>60</c:v>
                </c:pt>
                <c:pt idx="13">
                  <c:v>90</c:v>
                </c:pt>
                <c:pt idx="14">
                  <c:v>0</c:v>
                </c:pt>
                <c:pt idx="15">
                  <c:v>0</c:v>
                </c:pt>
                <c:pt idx="16">
                  <c:v>0</c:v>
                </c:pt>
                <c:pt idx="17">
                  <c:v>15</c:v>
                </c:pt>
                <c:pt idx="18">
                  <c:v>60</c:v>
                </c:pt>
                <c:pt idx="19">
                  <c:v>45</c:v>
                </c:pt>
                <c:pt idx="20">
                  <c:v>33</c:v>
                </c:pt>
                <c:pt idx="21">
                  <c:v>20</c:v>
                </c:pt>
                <c:pt idx="22">
                  <c:v>90</c:v>
                </c:pt>
                <c:pt idx="23">
                  <c:v>90</c:v>
                </c:pt>
                <c:pt idx="24">
                  <c:v>0</c:v>
                </c:pt>
                <c:pt idx="25">
                  <c:v>28</c:v>
                </c:pt>
                <c:pt idx="26">
                  <c:v>30</c:v>
                </c:pt>
                <c:pt idx="27">
                  <c:v>60</c:v>
                </c:pt>
                <c:pt idx="28">
                  <c:v>0</c:v>
                </c:pt>
                <c:pt idx="29">
                  <c:v>0</c:v>
                </c:pt>
                <c:pt idx="30">
                  <c:v>15</c:v>
                </c:pt>
                <c:pt idx="31">
                  <c:v>30</c:v>
                </c:pt>
              </c:numCache>
            </c:numRef>
          </c:val>
          <c:extLst>
            <c:ext xmlns:c16="http://schemas.microsoft.com/office/drawing/2014/chart" uri="{C3380CC4-5D6E-409C-BE32-E72D297353CC}">
              <c16:uniqueId val="{00000000-B33A-4850-8A67-E9C98721D979}"/>
            </c:ext>
          </c:extLst>
        </c:ser>
        <c:dLbls>
          <c:showLegendKey val="0"/>
          <c:showVal val="0"/>
          <c:showCatName val="0"/>
          <c:showSerName val="0"/>
          <c:showPercent val="0"/>
          <c:showBubbleSize val="0"/>
        </c:dLbls>
        <c:gapWidth val="219"/>
        <c:overlap val="-27"/>
        <c:axId val="484402472"/>
        <c:axId val="484394272"/>
      </c:barChart>
      <c:catAx>
        <c:axId val="484402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84394272"/>
        <c:crosses val="autoZero"/>
        <c:auto val="1"/>
        <c:lblAlgn val="ctr"/>
        <c:lblOffset val="100"/>
        <c:noMultiLvlLbl val="0"/>
      </c:catAx>
      <c:valAx>
        <c:axId val="484394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84402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Sugerencia de metodologías</a:t>
            </a:r>
            <a:r>
              <a:rPr lang="en-US" baseline="0"/>
              <a:t> por Estado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strRef>
              <c:f>Hoja2!$A$41</c:f>
              <c:strCache>
                <c:ptCount val="1"/>
                <c:pt idx="0">
                  <c:v>No. Estados que lo sugieren</c:v>
                </c:pt>
              </c:strCache>
            </c:strRef>
          </c:tx>
          <c:spPr>
            <a:solidFill>
              <a:srgbClr val="92D050"/>
            </a:solidFill>
            <a:ln>
              <a:noFill/>
            </a:ln>
            <a:effectLst/>
          </c:spPr>
          <c:invertIfNegative val="0"/>
          <c:dPt>
            <c:idx val="5"/>
            <c:invertIfNegative val="0"/>
            <c:bubble3D val="0"/>
            <c:spPr>
              <a:solidFill>
                <a:srgbClr val="00B0F0"/>
              </a:solidFill>
              <a:ln>
                <a:noFill/>
              </a:ln>
              <a:effectLst/>
            </c:spPr>
            <c:extLst>
              <c:ext xmlns:c16="http://schemas.microsoft.com/office/drawing/2014/chart" uri="{C3380CC4-5D6E-409C-BE32-E72D297353CC}">
                <c16:uniqueId val="{00000003-A90D-4041-AE3D-42C4BBF53D33}"/>
              </c:ext>
            </c:extLst>
          </c:dPt>
          <c:dPt>
            <c:idx val="6"/>
            <c:invertIfNegative val="0"/>
            <c:bubble3D val="0"/>
            <c:spPr>
              <a:solidFill>
                <a:srgbClr val="00B0F0"/>
              </a:solidFill>
              <a:ln>
                <a:noFill/>
              </a:ln>
              <a:effectLst/>
            </c:spPr>
            <c:extLst>
              <c:ext xmlns:c16="http://schemas.microsoft.com/office/drawing/2014/chart" uri="{C3380CC4-5D6E-409C-BE32-E72D297353CC}">
                <c16:uniqueId val="{00000005-A90D-4041-AE3D-42C4BBF53D33}"/>
              </c:ext>
            </c:extLst>
          </c:dPt>
          <c:dPt>
            <c:idx val="7"/>
            <c:invertIfNegative val="0"/>
            <c:bubble3D val="0"/>
            <c:spPr>
              <a:solidFill>
                <a:srgbClr val="00B0F0"/>
              </a:solidFill>
              <a:ln>
                <a:noFill/>
              </a:ln>
              <a:effectLst/>
            </c:spPr>
            <c:extLst>
              <c:ext xmlns:c16="http://schemas.microsoft.com/office/drawing/2014/chart" uri="{C3380CC4-5D6E-409C-BE32-E72D297353CC}">
                <c16:uniqueId val="{00000004-A90D-4041-AE3D-42C4BBF53D33}"/>
              </c:ext>
            </c:extLst>
          </c:dPt>
          <c:dPt>
            <c:idx val="8"/>
            <c:invertIfNegative val="0"/>
            <c:bubble3D val="0"/>
            <c:spPr>
              <a:solidFill>
                <a:srgbClr val="00B0F0"/>
              </a:solidFill>
              <a:ln>
                <a:noFill/>
              </a:ln>
              <a:effectLst/>
            </c:spPr>
            <c:extLst>
              <c:ext xmlns:c16="http://schemas.microsoft.com/office/drawing/2014/chart" uri="{C3380CC4-5D6E-409C-BE32-E72D297353CC}">
                <c16:uniqueId val="{00000006-A90D-4041-AE3D-42C4BBF53D33}"/>
              </c:ext>
            </c:extLst>
          </c:dPt>
          <c:dPt>
            <c:idx val="9"/>
            <c:invertIfNegative val="0"/>
            <c:bubble3D val="0"/>
            <c:spPr>
              <a:solidFill>
                <a:srgbClr val="00B0F0"/>
              </a:solidFill>
              <a:ln>
                <a:noFill/>
              </a:ln>
              <a:effectLst/>
            </c:spPr>
            <c:extLst>
              <c:ext xmlns:c16="http://schemas.microsoft.com/office/drawing/2014/chart" uri="{C3380CC4-5D6E-409C-BE32-E72D297353CC}">
                <c16:uniqueId val="{00000007-A90D-4041-AE3D-42C4BBF53D33}"/>
              </c:ext>
            </c:extLst>
          </c:dPt>
          <c:dPt>
            <c:idx val="10"/>
            <c:invertIfNegative val="0"/>
            <c:bubble3D val="0"/>
            <c:spPr>
              <a:solidFill>
                <a:srgbClr val="7030A0"/>
              </a:solidFill>
              <a:ln>
                <a:noFill/>
              </a:ln>
              <a:effectLst/>
            </c:spPr>
            <c:extLst>
              <c:ext xmlns:c16="http://schemas.microsoft.com/office/drawing/2014/chart" uri="{C3380CC4-5D6E-409C-BE32-E72D297353CC}">
                <c16:uniqueId val="{00000008-A90D-4041-AE3D-42C4BBF53D33}"/>
              </c:ext>
            </c:extLst>
          </c:dPt>
          <c:dPt>
            <c:idx val="11"/>
            <c:invertIfNegative val="0"/>
            <c:bubble3D val="0"/>
            <c:spPr>
              <a:solidFill>
                <a:srgbClr val="FF0000"/>
              </a:solidFill>
              <a:ln>
                <a:noFill/>
              </a:ln>
              <a:effectLst/>
            </c:spPr>
            <c:extLst>
              <c:ext xmlns:c16="http://schemas.microsoft.com/office/drawing/2014/chart" uri="{C3380CC4-5D6E-409C-BE32-E72D297353CC}">
                <c16:uniqueId val="{00000009-A90D-4041-AE3D-42C4BBF53D33}"/>
              </c:ext>
            </c:extLst>
          </c:dPt>
          <c:cat>
            <c:strRef>
              <c:f>Hoja2!$B$40:$M$40</c:f>
              <c:strCache>
                <c:ptCount val="12"/>
                <c:pt idx="0">
                  <c:v>AHA</c:v>
                </c:pt>
                <c:pt idx="1">
                  <c:v>What if</c:v>
                </c:pt>
                <c:pt idx="2">
                  <c:v>Check list</c:v>
                </c:pt>
                <c:pt idx="3">
                  <c:v>PHA</c:v>
                </c:pt>
                <c:pt idx="4">
                  <c:v>FMEA</c:v>
                </c:pt>
                <c:pt idx="5">
                  <c:v>Árbol de fallos</c:v>
                </c:pt>
                <c:pt idx="6">
                  <c:v>Árbol de eventos</c:v>
                </c:pt>
                <c:pt idx="7">
                  <c:v>HAZOP</c:v>
                </c:pt>
                <c:pt idx="8">
                  <c:v>Índice DOW</c:v>
                </c:pt>
                <c:pt idx="9">
                  <c:v>Índice Mond</c:v>
                </c:pt>
                <c:pt idx="10">
                  <c:v>Matriz de riesgos</c:v>
                </c:pt>
                <c:pt idx="11">
                  <c:v>No sugiere</c:v>
                </c:pt>
              </c:strCache>
            </c:strRef>
          </c:cat>
          <c:val>
            <c:numRef>
              <c:f>Hoja2!$B$41:$M$41</c:f>
              <c:numCache>
                <c:formatCode>General</c:formatCode>
                <c:ptCount val="12"/>
                <c:pt idx="0">
                  <c:v>0</c:v>
                </c:pt>
                <c:pt idx="1">
                  <c:v>7</c:v>
                </c:pt>
                <c:pt idx="2">
                  <c:v>6</c:v>
                </c:pt>
                <c:pt idx="3">
                  <c:v>0</c:v>
                </c:pt>
                <c:pt idx="4">
                  <c:v>10</c:v>
                </c:pt>
                <c:pt idx="5">
                  <c:v>7</c:v>
                </c:pt>
                <c:pt idx="6">
                  <c:v>4</c:v>
                </c:pt>
                <c:pt idx="7">
                  <c:v>9</c:v>
                </c:pt>
                <c:pt idx="8">
                  <c:v>3</c:v>
                </c:pt>
                <c:pt idx="9">
                  <c:v>3</c:v>
                </c:pt>
                <c:pt idx="10">
                  <c:v>7</c:v>
                </c:pt>
                <c:pt idx="11">
                  <c:v>10</c:v>
                </c:pt>
              </c:numCache>
            </c:numRef>
          </c:val>
          <c:extLst>
            <c:ext xmlns:c16="http://schemas.microsoft.com/office/drawing/2014/chart" uri="{C3380CC4-5D6E-409C-BE32-E72D297353CC}">
              <c16:uniqueId val="{00000000-A90D-4041-AE3D-42C4BBF53D33}"/>
            </c:ext>
          </c:extLst>
        </c:ser>
        <c:dLbls>
          <c:showLegendKey val="0"/>
          <c:showVal val="0"/>
          <c:showCatName val="0"/>
          <c:showSerName val="0"/>
          <c:showPercent val="0"/>
          <c:showBubbleSize val="0"/>
        </c:dLbls>
        <c:gapWidth val="219"/>
        <c:overlap val="-27"/>
        <c:axId val="764504016"/>
        <c:axId val="764502936"/>
      </c:barChart>
      <c:catAx>
        <c:axId val="76450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4502936"/>
        <c:crosses val="autoZero"/>
        <c:auto val="1"/>
        <c:lblAlgn val="ctr"/>
        <c:lblOffset val="100"/>
        <c:noMultiLvlLbl val="0"/>
      </c:catAx>
      <c:valAx>
        <c:axId val="764502936"/>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6450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Situación Metodologías Estatal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tx>
            <c:strRef>
              <c:f>Hoja2!$R$38</c:f>
              <c:strCache>
                <c:ptCount val="1"/>
                <c:pt idx="0">
                  <c:v>Estados</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F09F-405E-B323-BE30DE272418}"/>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F09F-405E-B323-BE30DE272418}"/>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F09F-405E-B323-BE30DE272418}"/>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09F-405E-B323-BE30DE272418}"/>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09F-405E-B323-BE30DE272418}"/>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09F-405E-B323-BE30DE27241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Hoja2!$Q$39:$Q$41</c:f>
              <c:strCache>
                <c:ptCount val="3"/>
                <c:pt idx="0">
                  <c:v>Sugieren</c:v>
                </c:pt>
                <c:pt idx="1">
                  <c:v>No sugieren</c:v>
                </c:pt>
                <c:pt idx="2">
                  <c:v>No tienen guía</c:v>
                </c:pt>
              </c:strCache>
            </c:strRef>
          </c:cat>
          <c:val>
            <c:numRef>
              <c:f>Hoja2!$R$39:$R$41</c:f>
              <c:numCache>
                <c:formatCode>General</c:formatCode>
                <c:ptCount val="3"/>
                <c:pt idx="0">
                  <c:v>12</c:v>
                </c:pt>
                <c:pt idx="1">
                  <c:v>10</c:v>
                </c:pt>
                <c:pt idx="2">
                  <c:v>10</c:v>
                </c:pt>
              </c:numCache>
            </c:numRef>
          </c:val>
          <c:extLst>
            <c:ext xmlns:c16="http://schemas.microsoft.com/office/drawing/2014/chart" uri="{C3380CC4-5D6E-409C-BE32-E72D297353CC}">
              <c16:uniqueId val="{00000000-3382-4BE5-9C3A-8649FB5EC6FA}"/>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7249081364829399"/>
          <c:y val="0.49276574803149609"/>
          <c:w val="0.22195363079615049"/>
          <c:h val="0.25960739282589679"/>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MX"/>
              <a:t>Estados que sugieren Parámetros de ZS</a:t>
            </a:r>
          </a:p>
        </c:rich>
      </c:tx>
      <c:layout>
        <c:manualLayout>
          <c:xMode val="edge"/>
          <c:yMode val="edge"/>
          <c:x val="0.17766528412131888"/>
          <c:y val="2.1752044392439995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670B-4768-BCE3-81AC97E90EFE}"/>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670B-4768-BCE3-81AC97E90EFE}"/>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670B-4768-BCE3-81AC97E90EFE}"/>
              </c:ext>
            </c:extLst>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0B-4768-BCE3-81AC97E90EFE}"/>
                </c:ext>
              </c:extLst>
            </c:dLbl>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70B-4768-BCE3-81AC97E90EFE}"/>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70B-4768-BCE3-81AC97E90EFE}"/>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Hoja3!$K$8:$K$10</c:f>
              <c:strCache>
                <c:ptCount val="3"/>
                <c:pt idx="0">
                  <c:v>Sugieren todos los parámetros para ZS</c:v>
                </c:pt>
                <c:pt idx="1">
                  <c:v>Sugieren algunos parámetros de ZS</c:v>
                </c:pt>
                <c:pt idx="2">
                  <c:v>No sugieren parámetro de ZS</c:v>
                </c:pt>
              </c:strCache>
            </c:strRef>
          </c:cat>
          <c:val>
            <c:numRef>
              <c:f>Hoja3!$L$8:$L$10</c:f>
              <c:numCache>
                <c:formatCode>General</c:formatCode>
                <c:ptCount val="3"/>
                <c:pt idx="0">
                  <c:v>9</c:v>
                </c:pt>
                <c:pt idx="1">
                  <c:v>4</c:v>
                </c:pt>
                <c:pt idx="2">
                  <c:v>19</c:v>
                </c:pt>
              </c:numCache>
            </c:numRef>
          </c:val>
          <c:extLst>
            <c:ext xmlns:c16="http://schemas.microsoft.com/office/drawing/2014/chart" uri="{C3380CC4-5D6E-409C-BE32-E72D297353CC}">
              <c16:uniqueId val="{00000000-0B20-44E4-ACFA-EEB0D6673E85}"/>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9566336395764086"/>
          <c:y val="0.27064681502398286"/>
          <c:w val="0.34139020597257447"/>
          <c:h val="0.54635711775706153"/>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MX"/>
              <a:t>Evaluación de guías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2-8C20-42B4-818A-48AEA4C8DFF8}"/>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8C20-42B4-818A-48AEA4C8DFF8}"/>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Hoja4!$A$39:$A$40</c:f>
              <c:strCache>
                <c:ptCount val="2"/>
                <c:pt idx="0">
                  <c:v>Reprobados</c:v>
                </c:pt>
                <c:pt idx="1">
                  <c:v>Aprobados</c:v>
                </c:pt>
              </c:strCache>
            </c:strRef>
          </c:cat>
          <c:val>
            <c:numRef>
              <c:f>Hoja4!$B$39:$B$40</c:f>
              <c:numCache>
                <c:formatCode>General</c:formatCode>
                <c:ptCount val="2"/>
                <c:pt idx="0">
                  <c:v>20</c:v>
                </c:pt>
                <c:pt idx="1">
                  <c:v>12</c:v>
                </c:pt>
              </c:numCache>
            </c:numRef>
          </c:val>
          <c:extLst>
            <c:ext xmlns:c16="http://schemas.microsoft.com/office/drawing/2014/chart" uri="{C3380CC4-5D6E-409C-BE32-E72D297353CC}">
              <c16:uniqueId val="{00000000-8C20-42B4-818A-48AEA4C8DFF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782852143482067"/>
          <c:y val="0.44204485802910998"/>
          <c:w val="0.26584134630230044"/>
          <c:h val="0.1496270738193464"/>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MX"/>
              <a:t>Estados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spPr>
            <a:ln w="34925"/>
          </c:spPr>
          <c:explosion val="2"/>
          <c:dPt>
            <c:idx val="0"/>
            <c:bubble3D val="0"/>
            <c:spPr>
              <a:pattFill prst="ltUpDiag">
                <a:fgClr>
                  <a:schemeClr val="accent1"/>
                </a:fgClr>
                <a:bgClr>
                  <a:schemeClr val="accent1">
                    <a:lumMod val="20000"/>
                    <a:lumOff val="80000"/>
                  </a:schemeClr>
                </a:bgClr>
              </a:pattFill>
              <a:ln w="34925">
                <a:solidFill>
                  <a:schemeClr val="lt1"/>
                </a:solidFill>
              </a:ln>
              <a:effectLst>
                <a:innerShdw blurRad="114300">
                  <a:schemeClr val="accent1"/>
                </a:innerShdw>
              </a:effectLst>
            </c:spPr>
            <c:extLst>
              <c:ext xmlns:c16="http://schemas.microsoft.com/office/drawing/2014/chart" uri="{C3380CC4-5D6E-409C-BE32-E72D297353CC}">
                <c16:uniqueId val="{00000002-1E68-457A-91D6-C3A0221F3AF0}"/>
              </c:ext>
            </c:extLst>
          </c:dPt>
          <c:dPt>
            <c:idx val="1"/>
            <c:bubble3D val="0"/>
            <c:spPr>
              <a:pattFill prst="ltUpDiag">
                <a:fgClr>
                  <a:schemeClr val="accent2"/>
                </a:fgClr>
                <a:bgClr>
                  <a:schemeClr val="accent2">
                    <a:lumMod val="20000"/>
                    <a:lumOff val="80000"/>
                  </a:schemeClr>
                </a:bgClr>
              </a:pattFill>
              <a:ln w="34925">
                <a:solidFill>
                  <a:schemeClr val="lt1"/>
                </a:solidFill>
              </a:ln>
              <a:effectLst>
                <a:innerShdw blurRad="114300">
                  <a:schemeClr val="accent2"/>
                </a:innerShdw>
              </a:effectLst>
            </c:spPr>
            <c:extLst>
              <c:ext xmlns:c16="http://schemas.microsoft.com/office/drawing/2014/chart" uri="{C3380CC4-5D6E-409C-BE32-E72D297353CC}">
                <c16:uniqueId val="{00000001-1E68-457A-91D6-C3A0221F3AF0}"/>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Hoja4!$A$36:$A$37</c:f>
              <c:strCache>
                <c:ptCount val="2"/>
                <c:pt idx="0">
                  <c:v>Sin guía</c:v>
                </c:pt>
                <c:pt idx="1">
                  <c:v>Con guía</c:v>
                </c:pt>
              </c:strCache>
            </c:strRef>
          </c:cat>
          <c:val>
            <c:numRef>
              <c:f>Hoja4!$B$36:$B$37</c:f>
              <c:numCache>
                <c:formatCode>General</c:formatCode>
                <c:ptCount val="2"/>
                <c:pt idx="0">
                  <c:v>10</c:v>
                </c:pt>
                <c:pt idx="1">
                  <c:v>22</c:v>
                </c:pt>
              </c:numCache>
            </c:numRef>
          </c:val>
          <c:extLst>
            <c:ext xmlns:c16="http://schemas.microsoft.com/office/drawing/2014/chart" uri="{C3380CC4-5D6E-409C-BE32-E72D297353CC}">
              <c16:uniqueId val="{00000000-1E68-457A-91D6-C3A0221F3AF0}"/>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0962029746281718"/>
          <c:y val="0.45190908428113152"/>
          <c:w val="0.19037970253718284"/>
          <c:h val="0.30902887139107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MX"/>
              <a:t>De</a:t>
            </a:r>
            <a:r>
              <a:rPr lang="es-MX" baseline="0"/>
              <a:t> los estados con guía</a:t>
            </a:r>
            <a:endParaRPr lang="es-MX"/>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s-MX"/>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4B77-407F-8D1A-C5B2F84615B9}"/>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4B77-407F-8D1A-C5B2F84615B9}"/>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Hoja4!$A$40:$A$41</c:f>
              <c:strCache>
                <c:ptCount val="2"/>
                <c:pt idx="0">
                  <c:v>Aprobados</c:v>
                </c:pt>
                <c:pt idx="1">
                  <c:v>Reprobados</c:v>
                </c:pt>
              </c:strCache>
            </c:strRef>
          </c:cat>
          <c:val>
            <c:numRef>
              <c:f>Hoja4!$B$40:$B$41</c:f>
              <c:numCache>
                <c:formatCode>General</c:formatCode>
                <c:ptCount val="2"/>
                <c:pt idx="0">
                  <c:v>12</c:v>
                </c:pt>
                <c:pt idx="1">
                  <c:v>10</c:v>
                </c:pt>
              </c:numCache>
            </c:numRef>
          </c:val>
          <c:extLst>
            <c:ext xmlns:c16="http://schemas.microsoft.com/office/drawing/2014/chart" uri="{C3380CC4-5D6E-409C-BE32-E72D297353CC}">
              <c16:uniqueId val="{00000000-25E9-4CD6-A1DA-5B9464C56892}"/>
            </c:ext>
          </c:extLst>
        </c:ser>
        <c:dLbls>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Calificación Estatal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strRef>
              <c:f>Hoja4!$B$2</c:f>
              <c:strCache>
                <c:ptCount val="1"/>
                <c:pt idx="0">
                  <c:v>Calificación</c:v>
                </c:pt>
              </c:strCache>
            </c:strRef>
          </c:tx>
          <c:spPr>
            <a:solidFill>
              <a:schemeClr val="accent1"/>
            </a:solidFill>
            <a:ln>
              <a:noFill/>
            </a:ln>
            <a:effectLst/>
          </c:spPr>
          <c:invertIfNegative val="0"/>
          <c:cat>
            <c:strRef>
              <c:f>Hoja4!$A$3:$A$34</c:f>
              <c:strCache>
                <c:ptCount val="32"/>
                <c:pt idx="0">
                  <c:v>Aguascalientes </c:v>
                </c:pt>
                <c:pt idx="1">
                  <c:v>Baja California</c:v>
                </c:pt>
                <c:pt idx="2">
                  <c:v>Baja California Sur </c:v>
                </c:pt>
                <c:pt idx="3">
                  <c:v>Campeche </c:v>
                </c:pt>
                <c:pt idx="4">
                  <c:v>Chiapas</c:v>
                </c:pt>
                <c:pt idx="5">
                  <c:v>Chihuahua </c:v>
                </c:pt>
                <c:pt idx="6">
                  <c:v>Coahuila </c:v>
                </c:pt>
                <c:pt idx="7">
                  <c:v>Colima </c:v>
                </c:pt>
                <c:pt idx="8">
                  <c:v>Ciudad de México</c:v>
                </c:pt>
                <c:pt idx="9">
                  <c:v>Durango</c:v>
                </c:pt>
                <c:pt idx="10">
                  <c:v>Guanajuato </c:v>
                </c:pt>
                <c:pt idx="11">
                  <c:v>Guerrero </c:v>
                </c:pt>
                <c:pt idx="12">
                  <c:v>Hidalgo </c:v>
                </c:pt>
                <c:pt idx="13">
                  <c:v>Jalisco </c:v>
                </c:pt>
                <c:pt idx="14">
                  <c:v>Estado de México</c:v>
                </c:pt>
                <c:pt idx="15">
                  <c:v>Michoacán </c:v>
                </c:pt>
                <c:pt idx="16">
                  <c:v>Morelos</c:v>
                </c:pt>
                <c:pt idx="17">
                  <c:v>Nayarit</c:v>
                </c:pt>
                <c:pt idx="18">
                  <c:v>Nuevo León </c:v>
                </c:pt>
                <c:pt idx="19">
                  <c:v>Oaxaca</c:v>
                </c:pt>
                <c:pt idx="20">
                  <c:v>Puebla</c:v>
                </c:pt>
                <c:pt idx="21">
                  <c:v>Querétaro </c:v>
                </c:pt>
                <c:pt idx="22">
                  <c:v>Quintana Roo</c:v>
                </c:pt>
                <c:pt idx="23">
                  <c:v>San Luis Potosí </c:v>
                </c:pt>
                <c:pt idx="24">
                  <c:v>Sinaloa </c:v>
                </c:pt>
                <c:pt idx="25">
                  <c:v>Sonora</c:v>
                </c:pt>
                <c:pt idx="26">
                  <c:v>Tabasco </c:v>
                </c:pt>
                <c:pt idx="27">
                  <c:v>Tamaulipas </c:v>
                </c:pt>
                <c:pt idx="28">
                  <c:v>Tlaxcala</c:v>
                </c:pt>
                <c:pt idx="29">
                  <c:v>Veracruz</c:v>
                </c:pt>
                <c:pt idx="30">
                  <c:v>Yucatán</c:v>
                </c:pt>
                <c:pt idx="31">
                  <c:v>Zacatecas</c:v>
                </c:pt>
              </c:strCache>
            </c:strRef>
          </c:cat>
          <c:val>
            <c:numRef>
              <c:f>Hoja4!$B$3:$B$34</c:f>
              <c:numCache>
                <c:formatCode>General</c:formatCode>
                <c:ptCount val="32"/>
                <c:pt idx="0">
                  <c:v>4</c:v>
                </c:pt>
                <c:pt idx="1">
                  <c:v>8</c:v>
                </c:pt>
                <c:pt idx="2">
                  <c:v>0</c:v>
                </c:pt>
                <c:pt idx="3">
                  <c:v>0</c:v>
                </c:pt>
                <c:pt idx="4">
                  <c:v>5</c:v>
                </c:pt>
                <c:pt idx="5">
                  <c:v>5</c:v>
                </c:pt>
                <c:pt idx="6">
                  <c:v>0</c:v>
                </c:pt>
                <c:pt idx="7">
                  <c:v>3.5</c:v>
                </c:pt>
                <c:pt idx="8">
                  <c:v>0</c:v>
                </c:pt>
                <c:pt idx="9">
                  <c:v>5.5</c:v>
                </c:pt>
                <c:pt idx="10">
                  <c:v>7</c:v>
                </c:pt>
                <c:pt idx="11">
                  <c:v>0</c:v>
                </c:pt>
                <c:pt idx="12">
                  <c:v>6.5</c:v>
                </c:pt>
                <c:pt idx="13">
                  <c:v>0</c:v>
                </c:pt>
                <c:pt idx="14">
                  <c:v>4.5</c:v>
                </c:pt>
                <c:pt idx="15">
                  <c:v>0</c:v>
                </c:pt>
                <c:pt idx="16">
                  <c:v>0</c:v>
                </c:pt>
                <c:pt idx="17">
                  <c:v>6.5</c:v>
                </c:pt>
                <c:pt idx="18">
                  <c:v>3.5</c:v>
                </c:pt>
                <c:pt idx="19">
                  <c:v>3.5</c:v>
                </c:pt>
                <c:pt idx="20">
                  <c:v>6.5</c:v>
                </c:pt>
                <c:pt idx="21">
                  <c:v>6.5</c:v>
                </c:pt>
                <c:pt idx="22">
                  <c:v>7.5</c:v>
                </c:pt>
                <c:pt idx="23">
                  <c:v>6</c:v>
                </c:pt>
                <c:pt idx="24">
                  <c:v>2</c:v>
                </c:pt>
                <c:pt idx="25">
                  <c:v>5</c:v>
                </c:pt>
                <c:pt idx="26">
                  <c:v>7.5</c:v>
                </c:pt>
                <c:pt idx="27">
                  <c:v>5.5</c:v>
                </c:pt>
                <c:pt idx="28">
                  <c:v>0</c:v>
                </c:pt>
                <c:pt idx="29">
                  <c:v>4.5</c:v>
                </c:pt>
                <c:pt idx="30">
                  <c:v>6.5</c:v>
                </c:pt>
                <c:pt idx="31">
                  <c:v>0</c:v>
                </c:pt>
              </c:numCache>
            </c:numRef>
          </c:val>
          <c:extLst>
            <c:ext xmlns:c16="http://schemas.microsoft.com/office/drawing/2014/chart" uri="{C3380CC4-5D6E-409C-BE32-E72D297353CC}">
              <c16:uniqueId val="{00000000-739F-4CBC-A57E-6D9219289AD0}"/>
            </c:ext>
          </c:extLst>
        </c:ser>
        <c:dLbls>
          <c:showLegendKey val="0"/>
          <c:showVal val="0"/>
          <c:showCatName val="0"/>
          <c:showSerName val="0"/>
          <c:showPercent val="0"/>
          <c:showBubbleSize val="0"/>
        </c:dLbls>
        <c:gapWidth val="219"/>
        <c:overlap val="-27"/>
        <c:axId val="783302576"/>
        <c:axId val="783305456"/>
      </c:barChart>
      <c:catAx>
        <c:axId val="78330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83305456"/>
        <c:crosses val="autoZero"/>
        <c:auto val="1"/>
        <c:lblAlgn val="ctr"/>
        <c:lblOffset val="100"/>
        <c:noMultiLvlLbl val="0"/>
      </c:catAx>
      <c:valAx>
        <c:axId val="783305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78330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Pago de derechos por entidad Federativa</cx:v>
        </cx:txData>
      </cx:tx>
      <cx:txPr>
        <a:bodyPr spcFirstLastPara="1" vertOverflow="ellipsis" horzOverflow="overflow" wrap="square" lIns="0" tIns="0" rIns="0" bIns="0" anchor="ctr" anchorCtr="1"/>
        <a:lstStyle/>
        <a:p>
          <a:pPr algn="ctr" rtl="0">
            <a:defRPr/>
          </a:pPr>
          <a:r>
            <a:rPr lang="es-MX" sz="1400" b="0" i="0" u="none" strike="noStrike" baseline="0">
              <a:solidFill>
                <a:sysClr val="windowText" lastClr="000000">
                  <a:lumMod val="65000"/>
                  <a:lumOff val="35000"/>
                </a:sysClr>
              </a:solidFill>
              <a:latin typeface="Calibri" panose="020F0502020204030204"/>
            </a:rPr>
            <a:t>Pago de derechos por entidad Federativa</a:t>
          </a:r>
        </a:p>
      </cx:txPr>
    </cx:title>
    <cx:plotArea>
      <cx:plotAreaRegion>
        <cx:series layoutId="regionMap" uniqueId="{016EB61D-B156-42FE-92DA-6F00BAF5684E}">
          <cx:tx>
            <cx:txData>
              <cx:f>_xlchart.v5.2</cx:f>
              <cx:v>Pago de derechos</cx:v>
            </cx:txData>
          </cx:tx>
          <cx:dataId val="0"/>
          <cx:layoutPr>
            <cx:regionLabelLayout val="none"/>
            <cx:geography cultureLanguage="es-MX" cultureRegion="MX" attribution="Con tecnología de Bing">
              <cx:geoCache provider="{E9337A44-BEBE-4D9F-B70C-5C5E7DAFC167}">
                <cx:binary>1Hzbcty4suWvOPw8VAMgicuO3TuiQda9dLEkW7ZfGCWpDN7BC8Db35zH8zBP8wn7x06WZLntah23
fcYTMVJ0y1KxwEpiITNXrgT0z7vhH3f5fte8Goq8bP9xN/z+Ojam+sdvv7V38b7YtSdFctfoVn8y
J3e6+E1/+pTc7X+7b3Z9UqrfCMLeb3fxrjH74fW//gl3U3u91Xc7k+jyjd034+W+tblpv3Pt2Uuv
dvdFUoZJa5rkzuDfXwdxsqt27etX+9IkZrweq/3vr7950+tXvx3f6i8f+yoHy4y9h7GYnniceoJx
jh6+yOtXuS7V58uOICce5VRQn4uHL/fps892BYz/AYMezNnd3zf7toUHevj3q4HfWA+vL1dXr1/d
aVuaw7QpmMHfX5/++z+H5E6/fpW0Oni8FOiD+afvH573t2+n/F//PHoBZuDola9QOZ6uv7v0F1De
2KQ0u3L36lKDib8MGXFCCcHEp+Rx5sW3yHB+gl2MCCPkETn29NmPyPyoVc/D8+3oI4zeXL4whM7s
vtOvtvt//5/y1dMs/d/7DvFPfEZ84dNvkRHiRFAuGCbeI3Jw/XFVPCLzlTVPF54z5nlgvhl8hMvZ
9oXhInfp7lWwy5NPuimT3asr2/xafITLfYTdI4AwJieIYkIgqD0h8AjNMwY9veHHIXr2JkdQyeCl
RbmFhRCX2p3RvxIidCKQ71Hk+s8GOYzwCYIY6EGYewLiEak/zXl6/ccB+nrsES6L6/MX5kOHdPXv
/zS75hfjwn0fI8/7HMKOkg+EOO75HAnhPuLmP6HwlHy+GPUHsKKd2j1d/3GUvnqwL/c4QuvN5UtD
6wuT+YU0wfUpQoTjv2Qh6vkQ/9jzEP2AJc9noC8Dj8A4nQEZe1HELUjs/e7+1f3+1Zdn+oWwEEY5
IxQI8zeEWgBtE57rHZzn8HVE237KpucBeuYWR1AFB978oqA62427JjHfiyI/V/gQfMKRhxknn93j
KMJB7IMQhwQW3hFH+AFTnsfly8AjNM7++PDC0Ah2RbWHyvgXMgHMD9ONuY/Z84UoOnEpgOLDux6+
jgvRzyZ9b4U8D8vTw7z+trCDUvSP05eGi97FNsl3vxAXwk6IgDSC/c9MgH8bz6ACPQGagHzBjjhA
8GQMxNePu2an9PQ/YAHP3+XIg4LzP5YvDKorXermu/Pxk/EM5AJBKaT740CG0QkTAlyLH9Whf2/C
8w7zNO4IhKvzsxeGwflu2N39QgxATBMUkjv26WNuP4JCgNjmMgxBzn2MYUeA/L09zwPyNO4IkPM/
XlqWP03uYr27+/d//EqZBosTgkCMofRI2zwUl5xxxDx6FLq+sgOC1/kd5JbvKnvPw/L8XY5AOl0F
Ly10rUGwae9+cbkJxSQTPhGPjnFUy2DknlBQOwmnRy7z2Zafz/pfBh7hsf7jpYloy+R+l6tfDIcH
YFAORcrD1xEcArgaZ4gS9Gec+1rg/GzRz4PyZeARKMvFS6vzjzTA703Fz+V5F514IMwAHXueJ2Ps
nyDEEBbIe/rUZ7XNp4s/Lsj85ZmOUPrL9RdVYX4EKmD2d7+yuUbcE8I5sGf2DGmmFIFuQ8G1vnad
H7Li+XTz1dAjYD7+EbwwZna9u9392hSD2YlwGaVQpjwf08iJL6Ded138hbt9Dcxni57Q+nGv+TLw
CJTrP+QLA+XC7m/zX0mXBUQqcAHwj0dIjviZAMjggnDR5zR0xNL+3p7nHeVp3BEgF29nLwyQBUj/
zf6XCv/gJlBEIuiaffaC4xIGepsEUw+6Z4+YHWHyZNLP+8mfI49wWbw4kf/dvtndNXb63iT8XNaH
GsYVkEugjHk+ekFlCWUldZ/UsaPc/2TRQeteqXJ3l+jDj6AUbfNdt/+eoc/70N/e8AjEd7PLF+Zc
oW12pfpu2fdzGBIPXOegYdIjnzpIzQK7ruDsUds84gQ/YMnzIH0ZeARG+OLo9B/KAh+AuhNS8r79
lfImqJeIgirzWZFBRznoIG8CZgICHn7wvCNsvjXs5/3oePwRUn8sXto2AdgQFltQoX+pBg315iEl
kb+AA2GPgrTJ0HE34MmKn0fkywP8tR+wXL00qeZqV77a2qR9daGNbv/9v3+t5/gctm5AzjnuCECJ
iqkPlehRFjq25ufB+esdjhzmanvxwvLMdb4bILL9Wl7tkUMjwP0c1I7cBuQbDI0C2Fj4GNLQkab2
IxY9n3D+HHkEy/X25WnRutnnuv3eGv25/A8dTuaBEg27Ah453DEsUA4xT/hPO3HREbU+/XuDnkfl
y8AjUE7PL1+ar+yKnc0T2AH9KwOZd0KYx/hx4wzchDJMsf+0Ne3YTb4Y87018jwk11+NPULl+o/T
ixeX9HWeFL8y40O9gz0MGzfxnwrz17toDg0BgYlgwJufZv9R5QweTHl67cdlmqdxR2gE5y+tHXCV
lLtc/0owDoULHBBAHPZpPnwdBS6M2InHGNSn+MhFPtvy82h8GXgEx9XqpfWYP1iQlaGh+b05+Lk8
QqCf71GPgYM8CwccDACJxheEPWk4T5/96CE/YtHzUevPkUewfHgb/H+eSf67VsSjxPsYJr55z0+e
owGpH+iWLzD/vJ3sL6QY9GUkYIuGOPKRZ7cefmvK82h8GfjNm/+fH5b57w/SfDlnFO7MbvZwQOmr
szTfv/rwiHBq6mjo907TPEK3uv/99UE8+Qqvwz2+aao8syHyePB+15rfXzuQ84UvQG5mBBHscQ8q
mH7/eAkkuIf4BwqO68MWD4iCsIXHxHCICvbeINhgIwjigoOYAMyt1fbzJWjzEC4oA0r+MOrpUS90
PipdfpmXz7+/Km1xoeFEUfv7axD7Xr+qHt93eFAfU+JBHQyf5LmQ/CAow/W73SWcQoO34/+VdJT5
Xu+JZS10LGNDnKtUsTY0btDZ1p1rQt55Uz8sTLIYxylbWDr6y6L08mWa4UTCc0TLsiviQFkVttHk
bCpPleGYERU2ZbR26kSsMn5BcUpPqzqcRB6tbTINQUtu3G6Usd1P8F4veZtPl2nMA69wZJzToO3j
sHCzRSVUMOL3OUukYy94ksli0dabKnHk4GaB37+ncSqHJZ0uMufezWo5TNs0YrKqVv0oC6HPyhzN
0rEMCssC7vTSKbO56+YrjnTg8nRmUzdUkxcYReB/veJUjWdNnQaoKrxt2vNVxky7nAqyjNQomW7T
D2OiT/uYdDLnXjazA0uWbEynIMnqfJYTt5I179glyuNKJm1LpGmGaIa7Dm8LlH9yt4msWVxshywe
bibRhGmOphXlQx+2ultCQXyfRj1fpJlJJGMlm/FWjKE/qU2KK2dVe81Viwu9cmsLE9Z1gYsEmsPB
ux3Ph27emzxsnfPGyZo5zbs58Ry01MyNQ9hNJALY3nVrot7OTKJQ2CZ+G1QxkW1XoLM+yboZRRkK
HWZnDnKKgHcmXeHeKWdlM93gXpsFMnbtptOdnmwR6oYvE7d0g7SVlBSnkNszqeriLfUzN5go6wId
d0OI/ESaTCx0y7MVmXAUwJ5aNVetO61S5Ihzt9O3mi88MXkXJlfzUY3DdSy8i76TOHOzq6bv52Xl
6tPSd5dD25FZQ7QjoVPH5SCmfk2SSrKiTUMzqksa9WpGVNWcJ9pOy6YejbRj0c8mN8/mWcTpLCkR
nhOa4tnIUr4YBipmJq2qhd9l12mqs4958i710sPcmioQxGfSwSKbFZMiMq/LOrSmR+vcr4qA1sYJ
ezMmYVcOsMiYpmfNhJap0uRSuLbdfH0A8RuXvtPV2CQq/nzs88uv/7rWBfz3cCLxzxcPp0b//A22
Dj0eNz1+1yH6fnnbn8caDyHvyxnHoxj6ePb0Ker8zMUfi74uAf30e+H362Lnz7j7edhT4GVA+F1o
BR7OmkJ8O2gSnwMvsJyTQ9uDwY4G5BPmQkz+HHhhcyp0q+AYF4XlAqSHQ9b9HHgJgV1fcCs4XsQ5
NOAF/nIy9xuUIOc8F3hhV/43cRcyDNjggUJPMNyNHsVdZiyCpaLHFW/zOvBNPsgmTd9ME72ZiiqX
PvJS6SIySi8rUFBEnmyqcZWQBMk2K269ukuDUu89FXlh5aTgqXkv/Tw9L5KwzKs769ZhlTaLoc/e
4TxXcqyJ9K3z4auZf+ZBMPQa/vIgcNzKA/4IZ359D2bs6wQiVDGxgtph1UyQFwS10g5oPvnGlSRD
F61/5mRuKqOE3/q5vakEPR0n/rZS2QdHL1KkgtjD7xJIoTLq21Vci1b+jYkgqR+bSKCaILCREo5P
cAZL4WsT3ZynboTzYaVLcW5WwrK7pBcXRRplUlMxFyxHsuLufepCpon+ZoYOovJfPh4OZ3iHczO+
DwrAtx/PEt9NiaOGVXT4HCMqM3Mrf0GT2pN8mjIZO2ZDnG4MONeSZXkmR51/5Gl20dI6dPr6WrRE
y7gvejnZ9KrgeJ/UeTervVRJQlE/7+Kx/5tpg71wx9hSEMI9wPSwO8iDXduHJ/uKHKQCEWfoi2IV
4/FixOStqiAV0f0YM3ZGSL20Pi9lAwfuFq1bECnivp43yVur/TdCtbF0hjySntuuU68ZNkw0yZxN
XrJiyilk6kXDpuYZZBib5zPb0uLST53QYtNsNWLDmU4h13axs21im64dn53yKmlOkeveZp4HqXvI
TehMbSNbNo5hWntcZpPu1yl3urXO3W5tTPmWFLRY+oglZ+7Dtz5558RhndlsS4rIbI0SexLxch7T
KZ+BG3pXzKIxGIaIz0jSL43F7RVu8mQhurYPGmhmb7njB1GEK1e22J33EcySIYPZ0DwilVSjmk+V
o5cCNXZNbUZz2ceYBsrpVdBELVtz1BmYvMOPD9/MkCSSd8MwI3Gfbpy4/PzNDqMIkqKJA79Ew/rh
W9E3w3p0+LDWbHyHnI7NM0ikmy5x2MYYbhv58HtSs6UuBokK11/0pqxaiXOTbKORJNuHn1raDHOR
xHdd1gotS78qNw/fiI+rYIQJC7qum8P2sGYdo7RZe7qFn4aUSpuxVVHzqzrp58bj1bo5fOOeLXNZ
Zwh+5weewXLpWdWHWCX+Jqoaf/Pw0wgxZTOUisz8wmjpmJZtaJp+/e3htf5Me7TYuoJKk9f+Guuq
2So0NAZWllNvH373OP5ofE0W2knMKS3rXeXVbJFHrTmtkqSVeW7VwpqkP4tp258Jv9GhLcAqNeh6
her8hvZudM4P32DCWDAmrjtjYxudAxyUyagxobHZcNpw1G85rpe8xOUFqrJ+IWJKJYt4xOXDiyaq
N2lWtPOIm0w2ceYkgcbpiqc5Px3axHszoXF4Y659b7CLQeM+qMnYX6q+KFdx1rtyYEV/qdvoVBgv
OS9Hu24Hmly4RWoXpitg1Q+1CbLBJcu66byrRtuw9HU6F2boZkaV7U2VlEOguii9mKbczJJqHJfK
lBuHDa1s5JRCxFU+q5dn3dDYS+Ous3xblTRdm4a50ofVH9SR18zNyD+0SevLEZly1tT9nAIxlX5Z
d9JVlQ36AtilA/kq7yCkoU4biVzcSxWroM6vY48A54PYNxuzdmk6fEGbCiZUkdvJ998nUx7LqRFT
wOIGh5rcFom79kl5H/HBDVmmblLPuUbELqZ8qSlupXY7IUVd75Qv5sPkSQgsXcBY9SlnZ5V3QAoz
b9YB9dPO0ISsTmVaGiZ5CnMbT8X7zlNkUVH2qUiicZbX3Z41/XudzKa8j2dWYUcWlSS68sO2G5ww
ybeYmGzp+h0KYDuLZGpMZg332Ao3I5vR1p6ivt33rq5n4AA7W/RDQHLNZa6Yke19Y6agqJM64GpM
w6QOc+UDbY9IKXErLrhZApu0EljDNZxtLyGVk3VSge84Fua5S2k+Jw8lUOnfJ1pkMiVqhhp8ymNu
gnFg73Hvr1XUWOlMRR2kubJAuc8UmT5VesDA7M2nilaXEdbLiHb3xqnjAKX+IEl/Uag0LFHXSR1H
o7RI3RVj8y6vslAZ7snSy9CsHbMiVGAMaks8S1SugmiEis6KSYdK92ru1OO5SrUbICeBMGnb08Zx
zxrFZ2XS2FXlmg/Kred+0jVLaGw4ASRmVzaGxdJYPrOcT6FDko+F1ydbv81vx85P536RV7LM/XLR
x/VN4zs2mOo+CtuMX6fKxLBKRwhrJGqCeIqgZsPOLCPppaV+6BRTAGf6qzlhHQ6ihsxp2SUSp9Wm
dupmPto4CWlj01Uy1Eo6jvuhVAaHjhuZGdCzNx7fVoNetnCuWaLcawKkzJ2I27DiOSws2JwR1vbW
SVEVRpaviyxzV7laTK4t5nlDZiMWg+ytY2edb2RP9Q1uqli6Dr8ivGgky1sJlXMqk6bZtklcSAS5
v9b83B/1cvCmDYnQrFMwBV0SbWzG5w6oDrOMe7cZSmYpHHKUE6CfGz4GrobHcUgsI9R6aygoN9ZL
7jFKVoUeqgD3dN9Www2rynpRKs+XDHFIOgO7nDqSSwI379QbV3SVTNvByJFlS5aKt1GeAK+L1TvI
5YnMqTfL4nIMHAZZUpO8mMWMyLRPPvlteUZGvEwUQSEq0lpq5p+rqi8lbGwlsxQesKWIgfcOG+IO
N9Tbl8q/R1H5qWz6vZK2s/d9IrKgn7pTwZtdzA7ElRabJL9zUH+VpfTtsOGfQJ0oJIMoECDeb6vE
FrL2qjiIi3bbjtMMHrKSGCL82EOVC6cB7uaDHd/4XplCEd1Usq+KWY/qKRydKigzB8nUeYsN/MGc
EgrVlpUCKmU6R059lSX5KM3gIlnXqZC+ExKrNaQ19IbFDhSBrF9of7jr8QbTVIUUolcagSgCos4S
/l7OaamhRu6ntJFNAQTe6XQYDQXU2EMT1K4fywyaq+DlH4Q3nmeOWGdFc6F9mNTOQaEhoM0w7Hay
Ad2kG10le99uHD8lIYg6svOzkLoJWXVTvVFxamZZxQJgvPOhpu/ZkGziJr+Gg0TnfRJnQVVcjzo5
51kkwpjnblj2V8g6EEUyCnWryBZ9zd56NglZ/sm3+jbVYlbl+IOhE5gryLshBWEhmVZdXMDdRB/k
aZmFg1/A6ILO6IRTaRwo7lulYOFwQEI5zgeT263QwwBxmIR8qO9iYLFyKAsutS5jWWlvGZv+LO3L
c+zbHip1BGpCeR9n4+nY6kh2mUkDV9mLrMbgKsq/Q56+8JtuMXj9uwO/zyY7Sd3TM0yzVBKBT/OG
34ywlXcO+Hmrtl072UeEi3O/rq7ShkHNjmIVTry+RLAg/b44G9D4fsy61Yhg3foOWg8IpJFDzdDQ
Yu9WfS9J7CmZqn7m+6aDJe2e0Y5BFTGNVuK682dpju+HUlxTH6gZae+KqNaB0CCZceFsNAQgbKo8
6BN7mzptE1RQPuEE8mrJslUai48cKsSA8RjBKnTf5tUI63vUjRQJWRrllgtthw++MvNhzFHYRzUN
+GjmI+V3qeFN4MQsk8iJFqwwIH5lpaybpAjq0mGBovqS9n5Q0Qz4+UERS8BrksyCL8X3D8Mp1fM+
aaFCck0SukUdMqKWRSLaYPBacPv8vRqcHCAaPhlNl2PS9iEfLzUcV5O5AV0s0VSHFMid9IDpS8Ft
HGRJMgXZWVHOUo/vnUx0sx5qjJDkfdCakgUDg7oWKuNlPqll7oSgXn6KHb1CDvVlVgTA50HCw6UX
OmbaiFkUCSxpR1AQs/46axI5+GMdkuwmKzorK+XRQPAMh6S9JY2ElcIlBUohJgZ/nIQqWQ44HP00
gPW3enig0uAtjfxWZo0JJpiOkk8Xvh94cTB5WTZTYE1XYkhZ2P0wlEMnlWl8mSANLAd9qJoyRELt
cJku+iqv5WgKHmQmT6XTp6ua00S2/uRIRaJatqm+qstyO8HKS0lnZBXVVo5pu6kcowNK/TgYSrSp
8vSiGr1Ph+QNrNgNeaTu/SzZpPajh1zQ7Q63nJIOcvWw7rM0CyK3qYKO0Yty9D/03L0ZcDynjReQ
FmiWMYpLPJSLgU215C4pDxyilKmN32WK3yCXW9kKqiByxovWs5kcdFrOmGFzSuNrl0bvsqqOZYpZ
CAotpJxULXtopkrEiyJoan/hxvwcaoxU6rwvZoPWUOKn7hbfGfD6phejbEsgoZMYTaCFg2WTg/lu
fVG6/hgqkeC56bLAydEbgM0N/KL76JQ+4JaEOKeOjGxQFAgFg85z4DpWBACVw9uAZg5UhwrxJeJ4
q3R7nTtcSSymEWprHAe5K3YPL3Vtu0zb6T2JUxBd6gCX6D0VTQmZ0QHtMc1CI/guxekn5dgPtc33
/LYQzQLnd0U2zsauU8D5myR8sMFG5iNrRdA4073HmvdeZWxQ6zQYpoaEXS5L4S487DXSSb33FqT/
sINPlsyF4NX6Y5ARErQlqJxF4eSQMHAOVSUZ3ilWnGOojbJcR1vMR3LhpfX1lAPCYNM7p82dbVqB
Duw4Hn5fVkBeNS3OdRfl65r4xftyjGctd/i19jznbIoSyPYRzFyW2LcaAtq80VW80GhI3g902As/
Ks8GH0KcMfk5JdF7nG2LFrWBW/b1yrM5pPCU5OtGTxduU6gAUlo+06WvLtIiiy86/x1VebysFX/X
Gt+ZWw/K4oJG9rRwojwoqS9CWzrTNoEd/YEtKy+waHI3Q5eAIOBHWo45jTeWN3Zp4va0wJ6WXeNt
G47nImo/1sCwsIIqPRnIwoVCT/YjLENdQAnCSBykVF17olwgnEFQRYnssH0nsmnBE1yB5CAmWU6r
oemKmfJiCRIuCW2LJWxFAxGGMJkJoeatcxdPU+Bao8I8ajbaS+dFOy0yS9vZ1OALoHaJ9JomCsTQ
8oDy+sxW7pu84qn043LrWuXLMq1vHDebd1W0JKmupZfgNQhqUjju+dg1ofKBKSELy7raocS0W9i7
qMGJyFubRkY6lfVhHfmhztytiKIrIuI33DtI7Ki71nqaR4gtOy2AEZXZLgea7wk+J9GkgQZUW9ak
0ITovdlkeTiIflsQ2siCl5e+cCMJhfmp74NsXqNKQdw2V9Dg6KBKqM95PGybgr9FmihJC34VF8M2
TqFSiXqRSmCs28RCNdLU4kOkm1Vi8FtgX94CAbmAuv6GDpZA2i7f+CZb+a4XFNltW6qLQdnbA6RQ
AczjWDdBg6oN9ChmSr431LHAlcGRx4kBGwCxSFmyHbmowrYk0IwZliKN3k0dvs4h58dZAlw8GyDY
0viW1N37rh2hrnKGN2yI9KJwcWhtCXoZ2bsxvXf0e61GaA3V1q5JfdlE6STzNnDS7r7X9r52oBJu
bCzFpHrJjZnDJ82pUgvuZKu2S2ExQWsi40rIhmpwJZ+4oYsa6eW5zNIqZE49gzhL132eBo6fBFGF
13kzLRDIBZ5t2nlB80s9uVdRSc9M3UDSK1hQ10BeQAi6rhtyk4hBzbA3rjvmNgtoZgAHLOgFKR1Z
q7yYuxav0t7Okx6d83Q4h7+tdA4b0Gog4lBlRvlmLNXaKOhj1PydEx3Ywa7txL7yIJtFQP7HAkIi
QyyI3eJAnjdWubccemyTKue1OzpBYTKQeXDFIVg048xHZlkP+rxRaOfHwBWbdOzAYZRUQ36vSJ0F
tVEXbqxt4Hf1LE6795XPb4hwWiBK+aZQA8idHDpJlVk7cQ00oBhRkFXDKeiMoFFEQlYWGolViaWu
2mXCq4WqqQqZsnM7IbzR6LyGtDrzxnwhhiIN0SAubZ8UiziLDVBh/aZL0m0SQb3XGNMGLJta2Tb+
qYiYCobCkjANgWyD3hSwjoSmri4Mzq+Fn0AHqC1rWdIq8LXHN2rq3zUZ5EBGgT71GFAryYylwGuM
D2td19DsGtS+8uegLxuoAOMq9Az0L9sIunuZtwZfriB48FncAr3kST2vMq22IFUvYtGBcmJ9WXUT
mvE8LRYJtDih1NiCaRB+kvjUZD2WlVFr6jfxuijUGyCsd3CaOgmTSZziAe5clvu0nO6F32loEbB8
Fqts0SKvmlsFS4Y2MzfjPaS98pY45nTAy9EHWWGoEYaUP3fr4jyqlBto1t44cbPnffS2Ammor4dF
2ekymLCzd6jzvix1qJVecNqsRzssbLO2A91ov1zZnOehNiqC8sahsim9D34G0TAn463ikbvhDvJl
V0z1DMfQp2OemwcRgpRfTdA5FmqRUHhkbbtBTlm3cFNHSY8aCKpje1Xn5sYQth/b4ZLF0f2kmwUH
MiE4GQNvIEbWVSNCeqtweQkFwlvHxOum+8S6ppsPjo/Xo/bnfhqHruYqIM6oA6WyOshSqFxdkKvY
1H60jc3mfQWgICg4mwTDA8bTLPeyW69od6PgewL6gW+dVha4+phnCNZCB7zOeHhl+nahm3ufFTgo
i+RN5MVzA9GXUSgjs5iP0GGsQ9czZhuzfGeZkC2PN2U95nPolddBV153U3avKgPlC21v3MyFykm4
+7xp/aBMliADk3kkmqWaJnzaFcNV3LUhyBkr1btLkbWFHCPqzlKWnucdGQLEGqBneTuHP/PhBHk0
lDKJ4o3I3ND37LlLu9O89PfOMN6k3E3DHOig5I4T1m3M5dRF50VpV5PN8oXqm9OOgOrYT7MICsXM
+y/qvqw7Ulxb8xdxF0iI4aUfgJgdYTtsp+18YaVzAIEEAolB+vX9havO6aq8t+usfuyHZDk8ZoDQ
3t+0KcQl7ZP3ibIRS2y5t1VwhI9hLFhUtdmS8uegxO/s00BsS1ECV0w7oL4fQVCrba28nDivzIZm
fSn73h6XKjrIruEbEIqZR+I7g+hLntAgyNg8Bhl18XcWrSSTo3nx0nqTjAYwIzQnm0zPE8wCLaDi
StXL0NnqNHvNLoiN3WCspp9RzIKF+ME2HogX0c15WKb7eCI/ElBaWYINiI04X9bMZYb6/cVLzP0Y
JL+qm+o2dbLaNozORVvS4GLL+WEWy6+FjfskxLZZC/mGVuMLVs+0JXR8tGi5A+f7RaqmnyRVKlfB
cly9VuUJzAC5FP22EnY8lq46L7y8dGDrxDit26A/etFsdu1oCyWWn0R4ulh6ifLvQZvQG9GhAStp
5Ar0A/dgN/nqr6AkunI36K9hNGDXmIIvaRzKvMeNka1m+vC1U9iP7N24NPfVFIFnTdSYQ2YTfDul
BtyaCsZL0DmRya4D5o+usVdPl24qu41tZgoUaWuoeSsFlF9FESdTWzCouOh7xLAjXRncWM4qcwLs
T5SAlWpXt4vo9DwTdIs66xaQtLpMu7PS0N7nMUHR4XWYM5e+YnmyoqZ7QkicG1UvRcP913biTVEu
9NkwBXhKfVu0tnaZP7RbwMs667oEGCwuV8BEnTwPbVQsjNSXWIBXSJ2+77w0PkbaXZrbq89PtYHv
dqMAzmraUV/AbEKgDS7+2n1f9Do+V+wC3dVvQF3vjemXr430vvdRLqt+uueDqwreo5jzgYYQZ9My
56ZunlrdbgOnfnRpox6ICW7keq/Rpqut7ruCqR6CS4eTN/O24PNwHyHukq5hHoYj6MNkw82yXMiA
FUojuFScSk/92E44n2j4BPpAnTZHXdIHGWM/TpTYt2C1OZVbrZjYASQ2OU/qNgP+uI6Ng11D9u22
q7oSqE18COzchOl+10XL/jYIYOeP7kPXw8/EQgMlM7QUlQZgb/BNWVujU29qM2RTI7CcOUiTOran
CsUZ7My3VhgQZ6XB2dfsJUxMtFFEpPhumy2V9zw0icjXZEAPMP0QUztntX8eYYPZdEy/r9r7MUpX
VIp2eZgkJxo3/H4+8NRD9V4TP1sMeNFlBiDmCQpASmxBZ/4A1PurLkG1ze9tWp95r902bTnJJz2i
yi8mx/mNdhPDBhHW5hWK8L7z/C+lldFWJ2jUhb+Vij9Vg7dLqn7dgokagdvjnGOwWzbPnTvapDoS
uIpQKfwwD4adW1wFxQBrPcDWlZmyNXk6uyCXLvkeVDLZOAD189Qvfq586IV6rb+C/UaXMBRr6bLY
W+aLbNzFKqU3nrcwNPnPKiTRVin8bp/F3yAcbWa3wkIS9w+r4pu5Gx5dT3746NAMmAqmgh9R6N8r
MBBFQrZqRRfMrKmy0bubOyj/UVmBhupAUkywV0F4hJZii74BEFyqbt7Iek72aZl8iRfn5WjXHigo
CRhz1I/ayueSwICUOjrn9TZJpmM6BQAjsvzGpOeyxftluSs3vjb3va2xRDgJ8+FOV4S/O6yLA53r
EGatsH8H64bWJxHiwbRh9ZgG/ccYnTDwa4VM6ck9/nUbXy3za9dASxkcJBzPmnrHQwi97e1Qt/pi
VrZgz7OmsIEhQOK4viDN35K2irJ1tvzh80CX8VKLZD6l8hvWYHwBY7Ge0kiGOZWLuJNVt2vDUh/S
FTfKEOu3IZTizlNpe9c4K7Ds7KEkdD5D1rJL459rOp4c3HwguBL0lMviPVa6H/bNXFV5c3vZxq33
OIESKaCwoZAF9dGfaLodAjCiDmhe+Q5ds6jFUVhGs6FbzIk7DiQhBntRfqO28NiBVNPJti5lXrle
fgnSpHvsyHxiiXqdp9LdgQkHrFZNsC1HVoyBCE5oQi5hn5zTXp/DNdInyB9fRhkBvcQfc9gd5DTQ
I7XgE53p76tZP7neBNuqHh7qsjuh5Wwi/EdK0XxHkVj2kfQ/Eru+pXK9osoAl4Z35Qp+2dnukLpp
PU3BcK2G7q2Ng+3sdz/aFDArbG5bhGBXJtyTT+ZCxZyBF0TnNlV2r9rt0DoO2Bu4bA08CdXFXXFC
vvbTeE87EB3oTXYmhm2lgSVAXUClpUAYO0tKsakG8RS4cs79GZThUGmSixW8h67TuwFYhM1SbkMf
nHijYtyTyYiaRlayiegv1rh0y0w3P2CJ/kolCzMW8BDtbvmxUnHh6HxqAhkbW9rwx6G5vQSzAD5M
MbVFTYMcoGAxiIHYafnLV2Lr1mHJwDyMmWERaKZYpptu8cDpuQi0BB2yuvW75xTdQVqX0cXF/NgT
92wX/AdhF1iLGf5BK+m0CRfJCj9JPAjDUpw0eHl/3EGxBe9HZZTzuYYcDHYMBSS6eGCpd56PCkuZ
bDO4LNYtlMOH2UU/DYUlLVzc3ed3A2M7mAlxwOJ6nlFtt2u8PrdBeBAtqE+NzQOMRxtdmvYO7oms
xGk8S+6X8FiEwOWEn6d0mg+D7LvnUiUvpmfeN6WAlaSv5YMay/XOpcE7tfUpLsfm5Jd+c6optDiv
jM1eRvV4iSCsN5I2d3VEUYxD0DiotBTg6bKGqzlX0xO7vZhWle4DszwMylxKChkbTaoXkU09n1vb
P6JUv2ENvBJld+mQZok274ZA5IGS9zbxEV0LPFOcoTViXXjsbHz0YOSEPOml5XbWX2NWHtMaxifH
bbDBYM5fKvG6jIRTsx1q9ZPo8upHJZoTa2dcUSwnxnW0DykrNxxiatHTVr75KD3R1KufOnAnmcDW
KamNn1fsXdpYW0G+mPdJOo7ZHPXLY9yZ56lV6pWHui067PB3HdWQn9su2VEzyM0YcnbVir5DKtHH
arp1exE4rHMUtxtn11cC20nRjHKLHw4uDITLdl3gH5El8FqFHWoh7hx3oT6KcAXvHskdWLav1JVl
YVrQv58HLIc/P/p8KWQNk6Oov8UQFQSkJ7pUDn6wwLN5A1txLuJugvlJL0db11xmHObQ4+drNOHL
EenM5ehm0LuNiiT0pQTw0ROyOfJWlnumRpjWvCGm+QAuLKPaDseSez+mUAGA9uTOa6Jf9eg3+YyL
nk2gGHYwUgbZ0oAs1sZ9lFSHsMfUKVy1pSr6wTVFHRqWw0MZfKQ8ylLTya86qH24bXVw7LGTPZYp
4J+MoUXTqmP3Ni1RGOLwhaY03A085PuW+t1LN4VPdgnIhxdOP5f+HeJ5e00hax6hVzfbtlrSt6Z1
MAKv4UcC3T5fay3vvTLaB4kcDkah/1zCKXrtebxNhvNcDj4IsWi4rFqRrzA3lxl3xD7pKN5NWGIk
wttJY4iuIPFAsD7BdF7DxVHlYVPSDWfmlOorK8G6qXH8usZjn+s5gWvV341gh7NulOfFAdkNPoQ4
k1w6uGDzeP1COHbYG4OEEpkxat9Iq8GLEf2xClgKonUXxcmPvmkITDVjYSKqN0o7i2YfZtf1Voaq
Nidt0maDqMERE50zYuAJ70nhRbCCowUnyt+RADsfglocahfzNwHrT8RCMlGD6HacsEx64QZwps5L
+KkD6OGqnYum8xnoDgFmBuKFFWhGy5Zs23HmOXxfx5u5cqNTMuWqxb459sLbWdp398JvvnRHyF0p
ZTnj4HjGdFVgob2pAIORvq1GnMOxKLX3gfIxnmMYbl9YApDGu8g7fr70g/oVLl11WI05lrMAbT4n
yzmcRTHF4ZIF/cAOso5zbCN0ixZK5XHIfvSuF7lkTZerkj91ibrDI02i1wT0Uznr+bEsPVQ9m3BQ
qVtlm904Nu+SC/HMwVun48+4VgrVs4LFOFyAddLFHNa2ufO6LjiG2EzCcAZUujVHGj7FfKx4cx+2
EduU8V55KVBiEz8PsLEdY7QwmfPAKPYxtJex1adW++0ZBMBXwp3e4v6A18ZCkmFev+lkLbE+Kn7R
4ZPfel/KWEUZzI1sq2UE/GTrEYZ9CXf+7WVH+HxXw40EdLEkD6ILdmPoTY/Kss3UByHqX+8d+eRi
fH/Y7VzCkmc2Gb1jySb2a/noiKqOXM5ASctqHud2jDekmYDv45nvaOx5ubOju85rPsEafl2S+bVq
UNSm0kuKErLlltVJD5jzS6dufZ45h/m1xu6vS7LzZfkc+zw4VCNApzTQbdMmvPjg9Y+QFt3Gjh3U
Ws/M+7Qbf3XShzI1B35BCP/lhTK4JwaAt/frDtYF40fAjkVThl4eVG1zrLYqALfYqjksZm/md4ar
Y4PmnVVLstdxG279Tp5tOMtLCBiXLwmEtbQtowc2c3ZQtZ9sxxuNDgRxaW06gfp7CUldPzNt1Ivf
eVvfoK9vo2A+NXEsLzBLyouR2J1JK96V/UAjdKOVuxStuwz3A0wqx9QQCilU+O9ybIoADuWPNREm
V7SNLwmc+XdjNKDjbEabp2Jecvh0ZngI4/nYegGIKDd3WRgP4v7z4JWuhXh5gXVQFDwKp+Ms2nhT
deYrczY6+hAGj7A6YaUSMLYd8VfcjhBMV54uW7K6Zb+I9RR6qd3oLhleOBNpXqsg3n++TBXgdl/3
666ul/6p85ocLoobOw/vVht05oom7zybcH38PCjg1K3oY1lEaWMfYfJdH/XS1Zu+hVm/eqtiWL1o
RNgLgwwX7gIVymzhNLpOtwMAGmrGyNKDasfoSlAZTy3QXtY39fx9TvIR0ZgfUTf1EAkb/rCIQB8B
PDvQhvD7duFT2gIRNj75htQhy0SgAKYMNo46va5R+S1FxuPiW5Fcojjc9oHcL7Rej2En+s0wDvXG
yMA+wu5pH0cClaWHeWcXqn7ZmdH1lzGCrNza5tjowEMYZ/AepsA/0FQ35you1g6+JX+zmHY4CcVh
6lumvKpnP6uHlm9K3cbbWvD4qEqtd4Ff8cfAQvAEqGVvMKw/j2MFpy/646Udm13b+6xIZS3Oq3/w
OX1gfIneFpfeCiaEgKp1D05pLLGmJfe1YsE9W7XY8ao8wlfu55SX1ZPuIFcP5DrV6XPnEvQXfhNf
FaN7uUbiMPHh3IupBJNeOL+VF79r02fCYRhYgtocKxfvK9D5F2MXde8NkBRwLz6OaxdCp+/KfSMT
/6AbUM9omadr703TVbKoy1dwgnshmun6+YWlhO4iqmvogulBalB8ZknuhKshdDdy2HDbfsAVk7sF
HFE39PUjDcVwWk3q70szNUs2hz7KHg+SbcyVn1dJ2+waYpoju9lwJ8zQuQdd/H2mtnqbhB52IxZV
FnYLwZY+oI7o0R28eo322o3DJYQ3H6dGmLcIogNtmfsFNWE/BUm4bcpuLmRkpl01LhGEQxYdlbai
KBl/8yvPPg+zr/clNFvQbCXITZM8k9iazVwHYPhum2k99GK/UjDmn19dphY+wLpv8MZ1cOkFS3JV
DcCNc8SPS6KSE4/ZydY+h66cUrDJIJHHuTF3DmaYeLHyDiVMFgMth40Cq4bsENh2iw7v+nmAMrYW
YDhh0NPJn59bafcydehaxxkk0dQYSK21h8PnR7eD4aQ+rcH8EHPIu0mAdkguIDWmMqxOcR//6MRY
PZS9wzoDX597gXtctemPXMP7JdDlFBaB0iu3gwRg1AqgZhHHWbKtN+ruTadgiFKi46KL2Uvas2sF
EFdUpQFBi0Jsev4qsUWD9hug1hjY8wBIni0szhtl/C9alm+0Hz9oF7yrVPyY0/TSVcMmmSZdoMk/
krSCJQZku7UNbs7gzV9bhMJSqKYztDYG6SqGIavtkwB+VYSsAKPlkqJ4qf1olg/PhN25semLHO0h
0CESaKUueslo4dC4uLrPbdj3hT+V+9QwtMxh/0Gn9BKVWAahS7IySA/akvvRNz9pu+zR+Y/bjoBy
m9P4QbfpcaLro2vWXFj7lfXv5biQ+1RR6G2Bd/G8EN6+HkajPvDPZV+OsPcOBdqzLvdX9xyOyLrF
+l2o9Fp56Xd/YhA2PHD3FOBxaPss6cHSgcmaQP+PLwEFYEKcJItXyLyNCd5nJrrMS47xhHsBAz6y
2K7f1wn4N4nXzJLxIFXzNIcp8gbQZ6xF/z/IcgQLW/5UICxzW5EXWOIm/OLlTsOYMRljct/Iu6at
kBmYi6kdIA1p8JYUfrYJ6gRtzGtoSnRf4m5t0r0VCqYI703NZW4EBYJG5b/9haphW2Jswcrh2ido
ONLoByFVlbGntSZPLaGv7a3WJu7OqOThVq4DNZ99f1rzAEbFlZGrNwO5u76/m0wf59j90DJX7wBM
Hvyc4KxLCoZ3YTYb1+HdjrAHL+JQR2aH0Njb0sBl98sOWAdaXdzN/KjcWASevqbQy3as9J7Q8y1Z
yCbcIt5ySMt9S+B91oPYwrbNXkoCC+fHtOIdoUmxHs6gKOsnxlPk5aJHWHVg5pvVnBkwYuFgwLMj
iRb48zWts3GK9mmFvtqne9TZAekG44P5hmnNb3EJHWBhMKbDNuTy4kU3N89CzxGqcJZO58FHJ9oY
9BO+H2I1/UTcWJzWxQsLVLwOwr+M/HmLBBu+K7lHtsFtejrAecF7rLl4yicLUcBnC0gWdBTZumhS
iNlD6gjmMJ/CwaGDM2IAp75rUXqxn5zK+r01Fm2u72e3JF4PY+M7cdEbCCkYVQO7+0z3/JkKfvgj
q/pHpvWvObW/xtb+1/813fa373r+/zIm9/2vTy78V/D+lt0NbqOr//1sxlsM728Z5X+nuf9PQu7z
J/7MxyXRf8VInqF5wANLSEhuua5/5eMwWAZSHWY1Y+YSxvqEyK79mY+j5L+QX4oZnkOT4EmBSGj8
Ox8XhP8FHyKmZyFZF1A8Xyv+f8nHsd9yyX5MCaUID0dREBKCURF/jx6NdA5419XoQaSim2pBt46K
fJXTaq6tphkd44c6DtdzGHP7xyH690eUulumrvJuJuKdbS/N7DAp3otsTqJ0uneC+seUVgNadV98
WcLypUKj1yI3A1mWcHLGU0VQAQnvswWK41PCOnjkQ1asCsKtFLO/obe/hjTLuHeID+SQSS+i1eHP
BjmzubPqa8z1EUGUk49YgyyYjevdFONOqm5qVDT7CvoD73L+KU5N6/UvF/vPu+Kvye7A/y315uMK
4gLFMR7alKQ0uj2z7q/hLb5wUbdGzTBYcTcVVvQDJLGxLqZ6TfaGaHkeSuSBFhoPELOMfCjb1l2k
5Ek2V81UrCPMwscoqpjeJj9IWX/UAFUPiA7JhzSUAB5hsmurOrhTEbdF6q9Dzm8vwbH2mYqb7gQY
Bc8a9wWw30Bf/YF7uYlhcQHqf/P4/WJj9d6Rjh8Gl4wbKQe1aZgMdsQwuASwkz7Os7fshUFsuK/r
4WSGRt1piBCZ02Y/EebdOcmRTqvp+uCnePhpuRK3Id4CWqsHGUjb9rEydt0lbT8fa6q6M8XPb+Dm
PcFU5J+9EN1RN43L9fMjruhy7exulmWSmyEiXwwsABnKTvp9qepNnN6qBuUg8gjCxoC0cQ53JruP
fbl1jedOnbZQeGeHCFAsnz8PC6w6I23S+/5mpDQzSgfHyT9p15hiUtx+hbpwaIYXD7zrzzBBcmO8
xcFqlNqJLMEvJ/RDYj3zTcBogM7QBl8Am0G5R4iL//PK+e+3HhgYRGAhPGGy5H9fOATTCkwABHVH
nYIOMiIil0FWqJ/myDT3xkHQ/2y7oRnxk9eX/gddPZ2LSkI3ilaWTXKenwNaBQ9zQ3afr8I0GIqw
ga++qrtIIySURC9wKbxjFgxkQ1/YFd6pGcJfL/lwQrSRN9HPWSkEw0ZEYoy79zkIpHFR9IVG43yg
MP7mcziTlwY5+8MysCBfDCA06PiagyoY4DNBwic+gSP+vsQ0iHMHwJ9LUL1FFCK+UFrn35WJDO6C
+Ms/n8T497vvFvVkhGB8BwO9H0S/7V8tFfA7Uqb+vPuCMmLXLliqYijL8OyEr86klvAR9SE5w7HP
MWGBlg6W69i/Tt6KxB8P5C4uZXD9/Fz8geCYuRqBPaxx3b0/VLhCJD7HYzA+MrL0D4jH41a1Sf0t
nVt5IHNEXloGriuE5bDooLdhNzPseQz9N06twCaQ8k0NkP+whHnC4/GxvB3waE2XB8bhl3WJTeET
yA1Y3u/IqmJHDZrrTLl/6kkfbsQyNw9+m+hsHqL1YYXP9UBsOxY0rtQr9GMo+xaG9baL8gXj5b6M
ncsmxjmI2G4qHKvkHYZp7Vu/ghvFQx7aa8zP6rbPpLd95vMjtH4/YT+0h35ReMLSv2vi/7BNhr9d
J4zjxHQOPD+FpkEQ4fjbLhn0Ngi9lQSnMhiHkx3tewj9+VccN7DC6PZHs9QW0RXJnjwTISpVIUXW
hqna4uqrV/AIIm9Kbk+iSfpXM3oHWHnIzOb7RVfRk3MLrNa6j7cs7O+hQ8CsPABbydjrLghWPbGA
9gf03WFCSzSliIuVHBohjdR6rCvYOFSwx+i98hIFi7v/PIA6a+4ww3IfzzE+BSPq/j+ck1tk+48+
64+ZIPB2Y0hZgunADFUEH/y9cnS8LleBv4XEzY9uovwcwWWaCx06mBXghhgNq7bgR9jT0s98A/Zt
3C4h8zYBaNQddg/6wvr6tR5volEU2ywVkzoLh3Y9ijdt0/2Ap3rdw7TcQ8ZnYDsTNffnZFrCgyOR
exERdLgUZgSEPeXw0GPN5TJqo+82fY+hDn6w6JZ417zaeaPfQ8NPl7PocdPQrrcfsPhB76vkV6Wg
J43jMh8p69NHz4PZZdFs/SDSvVAv/g87Z/h70hsnDiFvDOKPfYahA+S3UH/nevTgjTUnGFvF/VoS
bIZ6FV1RCRN8WDEkmaYwWPXDWj+NbTjn2PplFlDgCUtoCSq6r3YDoq1XeHhel7TtCkpBSdiWq2KJ
F2BRDp0ysUghOxYt2Ehovw/hNESIC0xam1D3LAdbb2uvre5GlMwNm5ChE6vfboYKkYK0M+tdKn3U
ybG5a28XZZ4SGDuq+QVyu82qUNONC21VTCQqP/55bREMcvhtbaV48FeCWw2VBezIb/siBsd0s4aF
/BQl0AyUSZYrAvt3fd94r2QR/QF+c1KQJVqyYZWySHuUFmR6yu/8SEO//THe4Gk5+lDlqlphn6/W
rYrES0T0LhlpJbIxbPujRTfi8r7C1I5/fgfh//AOUBsxeSfA0Byo8rfQ/F9C8dQqgUZEyVPio+8D
Qb3x13m4GknIS+nSDYKww1Uwc8RT0s1FpMlz6xb7FV5hOMgnagvEx5t8bFb3CIAG/CZm9y2s4j5D
7r17TDsh7jBcUBUOdtpg6rJU0uFCeJVz0naQtf91QMuS5HAixps6YBK7f0FH37v80VDG+gWx0vKQ
2nrAMJ4arrK4pOCiBfRSKSH9DSq8VGZ6+efTQ3+fGQAL963gIcyH7eMGB/5+eoayipIqJOuxW5Zg
v3qrfqSW1jtBINfO0M41No0icBE0HuYtZz1RVdSVHjGMx0PIDuFjeG75mE99Y569ruyK3mNJ4RYQ
UC1r9r1oKFiA6KmBm+Kbt3RozmTtv3UcmQSeCrPDYJhlE5S4z0akLFw82S3+kjysqpePQcp3EwyG
QVrRl06iaN1ekdrH1UuiNvvn00Ewqelv6x2DEzAKkoRY6gSnJrx9/S+rxYtCRE2sHo6RFzTrDqW1
ulhYZRaPXWF1y3RiawSY6rbd9skCCwJ0wItz4y8SI0e1+ILmgq/jDtF1cxXdBAikId7NHuhFGEX6
nkY/pLME05rq741VSZJNnn2ZRdj9h4Uf/D6yBG8F8ytxeQkmo0QYK/HbW/EtrhLt1LGcluBR8W9g
ABwSUHB0gPjZjevIniq+eqewA+vUDgaBrQrUoVoXSMsuIeoQYbvKtIzPkS1ZjPwHOt1/PuF49LZ/
q9l/rV/AtDBjpcHNgohC+PlG/nLONVcw/XtqBj0jMgFhoWHpywKxYFwfbuHU2sCv9ZRwtR14sB/j
oBhdl5fwFIStuMwkOtZ2PcLOszU+ks1GnZu42oOwBeFinkYKI9utjpATfvTOkOBSr9OFQ/VWevra
1/Tlvg70tzYc7klVHmpizlAXEGDBjmruyOiyaMii90VNUD+iiyBtVg7wmHbJG5zEaLX4zskKMf9y
B78bMeVdNwTnYACJz+D3gr5ilq2KvS03/YbMy7GOX+BUABmJPSOYnx0B4TZKnGzcGlZxyGBd5mAa
HWkMZzAMUZhs0I5VsbQ/0+a9Sd6lfaHQmMED05MoD0ztq3UzrPn6FLd58x0mWRkhzXsptUWfdy8e
erxZGJ24/zyyXwso/hqNel3uKlSZWj+O3v0afvHSXZDuxvTD957gFoF39ISBHI2Rha6R489bBpZ4
r6P8lpdgu2SBJQVpurhKtzQxhc55b/fNiotVA1StBEl/73Ue2gMsmgWGUx1UiL+gTzVZ9tL5j5E/
7BQXG9bTaxn1zzOj58DKnQpFloaHqo333E6bpeHI008YVzU3Oz/Wj1q4I3EQWWF0hLr/HPI6m12Z
OYWoLKx1Quutmk+6NjmLvyLH+lCTbhvLN1XSswjcLm2mx0piDE8TbnSMLR12+CcYc9W87hkmNIyY
gAXdRaKjJBdID1ve8qx0GLgV2Iz1b2mv8vUAM0dWBV9R3jLnY3QKeVhdigCzRIjxQY9fWkwKqOHa
NeCDMTcsS/jyVtl2k7h70dT7EFJN/VBW1ZfK0buqhudpaZdfYgLTkUYfvIJPHH5Xr0o3AgMDyGaF
HJuFfYy/5hCBL9EUTCdrsVyqU/lFV6+JFDAdHdfwhan7dc7RRpCXEEaL8JvE/BSOYTme/THZHqsj
3qYVbIEN2yC/gFkXb1PHwYk8wRkFuTLJrLehwPfhsxnf2/UFpK+qvur/TdR5NTeqdVv0F1FFDq8S
QSjLdrttv1AdyWxy+vV3oHPud15UNq2WbQk2a88151jmfezfRsKM71Nc+F3PnemRSom/pHBbEAK8
xDlKTrvvE2gzp7j5piO+ahFJagd91jo1hb7PnHCN/CElTrUA43Kr6NP8FPFR1+4klrlftHTrvogR
Yn+dOr8n31Eozt7oWuomPD+6gZsi/opgasAh2KdSGuIRZ63A65tgtM4dXnxzxtIqkWuIC0Q++u4u
pfAjpnc5j67WkO/JBmh9MOfyITcWH9zP/rkVixwv651drGFD6aEzaCl/4gAarPIg2rib9q3iytUJ
bFN0dSvPSj1VkwEo6C64pJBiaY+OE+SjHvQUkpM8hxqnfx4hV2UP0TRHMByo5wbGvsoDh0Z4FmXJ
GULsrsQTHFeKJaKs2Ynu524hDT2udOXqK6CSuxmZYUOUK2nHc9erxzGWfb3XX2GiBEupB9umfSq5
dxd01bi0Y6nCsBfvTQAv63TGLDAoBqW2B8utkG5l8mgHL8bKII6C6J8WrDA7mjDrglXetfF5i5Uk
+GsPxnom4QzDhsbHu5r/ShXlSFMNz0vt4dkKDE1yN08aGt5lJs6bRA0BMSqcpRytLYq+nubC5s1u
s/fSske3U6LoszKI0CiYWLRpwR+59H+KeZbeKGMVn2WmmAzNU5uSyjsxHxjfBrT2fsctKg+ccswB
9twyO5r9tqBemaRCDxsygxss4GculuKeKiY2nnkKGzxD5ywxWB9GPQoVR0px9JVHTW71lzpfTLzu
cjinqxVKlS08LUvkg7UmaJgOmEMLD2JjObSHrUAZ5eajtJvZ76IsD1rIHiHmHtvVpPETKUpBs7sx
1Wjw9YUWWmpLQUK0Vh2d9oNOSxE6Suq4LR67D9kc6fo1VnmRiSm9F6Q3n0+r7dGCFZTZlA38r3je
eGIpBMWxp1c0kpA7V8spU/FMT1WrnktBrWll07s2m+VDzM3oUrw54azq44dOVT11EwgG0FUXMWGc
JggzfUzOTLIQKgLIRYsAvTK/dB30vgQH0kqsx9dSzopujP990LLR9olvXZ7HxepIhNXJK3FidaoV
2ItBPdTNgbzUoT7qeDTibOHqxH1PUPHfF2kNLEyqyjvW5V+RvBCjkiLFjWxEIJgeskcW5YdQ53+f
/vyPz4fnsf++ff5a/x0jQh+UMRd4T3uv2CWpjJpcEgqLpUhaPXhi1TE2tk0GiSy4TiIXGFBbbbtN
VhhDtn9K//eQVCW/yfP7qt/2J6Izp/2MR2xP7KZCQcQApaYABKQqaAbZL4beE0XkCV0Ls/Zh8uJl
Mh1H/JEznCEFWkRPL5kam91H7K1R7+bt7I115pkt137cXydV48ba4cVq9gMhqUpovi6mUMY2Lqmf
g0xNpFwmC6uapFxLGpIRQTQiOsOiBlHylakIEb3ujwXUGUX2jQZfULK8iUYLp5KPAAsNCA0WTuel
E+tRdEnQVEmgjSwYjurKSwvhMT8KfdNocbciAW19d6cLtuVK6JbXyKpbKuPOhFSRpflFbYXX6afC
Ts6wqfxRyzyRmSyCnU8jNrBI9HSYuGL09ypbLzKqsGSbLgKUJxIz0Ll+Cxhoz9hEZQSKngdlpgRS
pAd17Xj4B/Q8jGvzq8Z5V06p7wwA8sZ+r2TZZV2lUDQS91XJTVLzXuvZzZz120JKdnbmvSQvWAsx
0fTNsZSqC5H713FtfzRsu9r2ezFwn4pWUtorkLtvg9UHVOdnCzPHaPN7qMotIXon0vqemkMYi+vc
FAFIpOeHN4y2K7HwjdBFpUw6Tx13DZhmGE32i2X56vI2zoVfGh0OfXKU5eSXPWQZyJdKHHnwKPc1
gapozA+tvR659m9AJPdOkn/gtXkVVX9Qqi6Q5SCJjcBxuCMTh5ng0/zJ5Z7erwjzmTxiNwZpJPv5
oGFyUzGkxAGuIOhCR8TFMC3qo8WCZuS1t9gNxSSwmK46TonBmbqTDCcoqtorJdnrHazf5XmVKYe0
xlPVT7EBmIzVZ19Pa751/2m54+Mcx2AQsBCWo1QRS1Mld1lsF+OII0jmxklgRmNglTKNb5hQZDba
j0mx740JDodPOJZFIHEtFNrsy1OGa9wKJ5lLqO/8TJRcZYE6p76U5Sdrsc+KVPhWQquiZmlQRIDY
tNv+7GFevcp+l6kwFJF5GIY8iNnc6xVaEqlr9hIJZqpVe8LB0Z1MbT4JU3IrIoQlUeSWxCxZnypz
3N5hfaD+NroBpkXupYm6j1bdh93gTngZFLazTiz5mAr5rVqEjIDwPO6tiXcvD80cSloUyNQv2D4D
SV3O2O2pNeWXRk1PbSPOY1oQ+mNpT4GoUtxToYb6V95E8G/rywqdtmGhtAzlGzuj0Cz7UwTedCCU
xTrtrXBK13n2TRXDX3uc6tnrse83w5dDf58NskuCmni9dV3k5JUdxYcs+lstkm+l2CO/3syoCka9
5WoX30TSuohNBxAsl3jkVx7VwJpeRUNYUatcsyiDUpKClm5ZjGdV1QUlvOIvPVp+z7Jq7CZi89lo
7cd1pef0kGSWqQ5/5naPTeQArMORaN6+GciMLTnW0fhF9PXZ6L9L68blvXZq6W/9Hn21/BLzh6oZ
FD72UcH/sY4LRQ/4D1k/cLMPlmw5Iz1t1oygWuvjKN7NuQrHbH2J1/lXYbZYxdJT6TR3PqHRKv0h
wgReaWFtRKFGC4lP85S01qNNvAgrlnJP8hhP58zH2ga6ll9S1XShwnqjkuE4R7mofm51vqrWBxRf
F+95EOXSAaCAIqc+loogdiQfjB85j9GTUuy0ShGUFEiYvsca2prdhQVLYGY9aAV4SiP9aLAYOGtx
MqUoVPUOti/Xv+BzZG1eCLHLfk+IvACqphb6cSay1PygbfLZtPpRDMtliNRwibBhYQAkDMjtxZvL
fWcuhHQnVsQusFqgHHO0k4oPjROkrPYdLp1pyvzWWo5i0gDS3ZLV+IOrGZrSnd3qTu+qlyUxwtQO
Z1MLuvXe6Pm5XuQQP6y/poZryT/lFk5MN4cOHRihbfQlzTN6I2hE7sl250r2yNr0YlrxLa+GY1lP
IX1md7OPGVaNH+Wc6WwKDkQ7yOXSOfAjWiaYZqiJ/VYfD3UUB3HJCUyDxNbrrzbys1TFwQihyKzZ
bitY6YXbRtpulJK9KZcBZgr86cbeivpL44DGk2u2qk1xcebk3MvyUdW18+wke53mB/L393FMvhGF
fE10ipVIqw/6REeGYKji6ugNZiYdmjJ7ox586I3+kuuI9MWwE84LPe+bIWO0m6848eyJ+yH2li85
1jyzPpuT50igIf05v9ntN+dnND0ytqGKEbQZAa2TKAJb7i5yavpwms5yKr5JVvnSgWmsLGwaxXpi
QQ5T2T6SQf8oFOv3aMWf+syNVc6OSZv4RSHO2/1vbobjpjUUYtnXTn+wTH6ZRL8ohvVSDdNp7l5r
Vg7JI0Lo1QLv7FqAgSzYixiH7lWXulAQ2lylJdDXPjSm4sUiQ2g2UzgklifZyZvZfSoZOLdxCdUe
fo+8oID0PkQhd7V6LzLGo1H3YVl6MkkfI4H1EKW3PqneF3W8oq370ki/QbWDNlqPc0kKa8SZ+Ck0
56ysUHCi4mBAJFLkwk8s08uL4tBQbFrae/HWrtzbgWLZ6qkqttIlgyARi2+rbt5m4Jq1kV5mTEul
bQT5lB/GKL1kin3N+dHtOl8VNjn43r3ROFBMumPC7bNAIanUAzLNNa3iF1qwYZuML7U032vy5rac
HMCowbOu8gtxmGTXEM+R68hD+D1WMgUbUOg2coK6KS9mTkg6l94kKbokknKo1/5gx9Vh46lOUfQm
Kfa76mh3ejwv/Wze0ia/6ltGezDhwIFNkPpHWTqXUksOq9YfRW26khIf7CwLCkm519t+uZX9yFjv
hQq1wVqupOO/LdH6yLP1DDqtkPq7lekkfbpzYVDDFVqoT+yCGi4whCq72wID4WTF4BWWS2qLM+Tk
cG3P9miSZ7YDRSgHOWq+OWX/bke/NlMzUbldGXc3xXTHeQpKeT4VVYyvGtIrZ8E0y3t9NPbKCEhe
LN/JrByIk+6isvqsM+N7myyPUo6+dYp46Wxqr22lTOVLyZ5xEfInK+W7Q1VnNJFbSkDPaCTAgvk0
1+gex0Oo9OLAVl8VuH8b8ZB75WQnf4tq+oGL9LrWw72rREDCKjCT+qKomVc3ByBf7hgPh9hJXgfa
n43QjzlEPrnGcd5YL/hkeJX2vbfEVR1gqIDsK7Kw183D1Mj+kMUPu7SxKRZX/JnHLlUebUZOewYC
JpYz7bpdIVcvcZV8VQmJZEr97RSXs/irMMcwHwZPmayXAQDHrIXSSOdgnU+mM50KUpS2ZZ46NoXz
/E3m1jhUjY/H+opK+GuF71E3aBEqFtqZtG3vKlxeTqP4mhX5qdqeh4yc6PyzGN5rnNC2Hr9MRncY
IkixEkp8euYWQJWORQ41FVCTpLmO9dnaGtTP+kwP+zjq6mkgKGnL+LcwUo5F8n3s0g89116t2AqA
Wu3oFt1q662wjZM1pBdhq2GnFWdaPJfRsM6yHh0jRzpE5PsIsFuEJgcbPKASjJrpVYrpQQMMrF+z
IOg5aR6e//2YZV6br7chlu8Zl3HMVbpq+CO0S5zQbo0qaHF1UJhdSL/qdZCtE/kfnzTIJZdUmO6L
HxPWMfFUJ3Pg9GzxvyvQFKO5CWQqeNUmnSmvR0mtr8RMHgMbWfZ4e1Izh9bMTs4yX7FhCicLUhiP
+or6ka4nunHvEtfbNEyu1MRcV5SAkkqd04dmDyTUUY75uZoW3zKIkrlGVUAp9srU8JUp8pa+4apJ
Qva+kqXcrZ6kXwohyh4uSlfdypxTuItPC2YQoWm/x6o/0bp5yZEp8IjvtEjdixSotiPfrA0KVyis
09OfcbZYYB18OMVhyD1jfi9kUn/leqNjdhnSER0ugu6TNAenLLypFA8JBrdlWS+0BO/KBOpKyV8K
uvsj9u/iOs/xbuxzEnUTG3fU5lI5jEu/KZlnfNPEvyCgltTaUCZNYz5B9nhRnOzGXvxaxMlZhwcu
tz9m6EBjpH8u5UKERP1l9erB1JfDNEbnvNIP2jgcBbIsyKfTtBjHTPkuDWTxShYx/oAa7M0wYODK
Olaq/hTWTn0itnqyVLhXRDCg7AT6YHFbq85ZwT1Bpi89fxiO8Zjt6nOtpI90iO9SFHtoq0uAt8BD
7ppn6q3Zq/8OxuzWy81CdNMILTUUEw3LXrpQA+lZ0Ksme7eBTLHq4lNzo0Y6dGPiC+2PVP7t9MaN
ZPlWULl1nHomYAImVBhIHZIVzHETzFHnK+pwwAjuRbIddBTBiqSe8kejix9NEoe2JDgLHbxJsivS
d67BEwvUXR0g3wjlJZ3Y/ORbMKFi83jF5oUeKflKZHhWpWz2+4M6oyFV3IpMSox1PGeOcjCUH8Rd
b1ZeXqK+O8MTfk2WLY7Lpr5FQKm0wS+l2dxLccJvZujuEN+kUUMV/Z+08lRDHGNAr3gefH7/1Eme
3z4fntLNf98OXV2Qbe9nGFQYpP5fpHn+p+Z/ws/z29xxoxpPvSWjGk9qghTQJagQ1lIqFJp0AkSX
VsgKPNSR6BjYUZIsk5p/jz2/qjBrgyfcnpPmOjpkGuOcV8aNMLis1bHBCg0SQanYsQDKpghvjn2a
NMeGUOJR7lpuzYrFiYoZ56jM7b8P5LCAOP3zPZrBVlj9/79HtOgxJc6H5yHdITo0WDXP/u8pz4PP
//zv6/z3Ems3D7u2KzqQwshgT/Hn+TaV06KB3sBD//wHYfXftcpJIY9qyvH5AFMXTiN3yL2llIhP
sEXpryrlP18VOPx465Zmh9L/fdjeEOC+1fH5FRbe6gjVtQ6LiFJzU9ieH9nzRy0VlCY6c78LPYJ/
1xakA9tRFS4iA+/t8wXIpPOO/vNa20vbRvaLtG8PZ6jhI2tqPNu6E7bbT1wNo/znxz6/eh5rIICj
L4EJCLOCnQQv8Xyx/577PJZhnlj++THPf8m6zGLrlr92OW9/P/HxRPr2Xvdt3UIMwK43Sg6kjeU6
1l1QL40/LLVvoRtFah9MzB/IMA1Of3Euh+XSeA4TUqTBYH+gBHrXeKVRepkCxgg6rNzPwLRx7S/O
T6m+RBiwCfTEN/hW/gTnqhz/4vS6a2rHrmzyBJo4pDxfypfr8reP6ACuaygP3Qk+tx+nvWtYKED5
UYmhpYyZt9SQz9ssXEvrobTiRnc20MKURmjaKXww1V2s6qmWk5MhKoClspf0VSBpe4UxPB1F9WKG
4A39CrADtOBj3EVett2C8vwqTlMdw0DhrHS2m6LsDpZ6ijLSaVbzhpzyF/reFInTOGMmGFrxioXg
OMCl6YfaTzXj0AZFlro94M08XfbJCEGa96NIBdlDRId2PQuKB2i+B7Vzjrr0GY3mQwM3Mo2/t7dh
jUC+lqSdgVUxaoJJOo0X9aqbE5XDnBdM9kBh/Kcj5p6QF0/NQ6avvkaqahjOxkjVSMK1AAcUGYWr
KTG5f2m/dIzGceJDbUj7mtIjx4RZN+AY123IivdbkRo/BwhuCEgJADuS1XYhXbjjYgcNZL1ByQK9
zz38UTvd0Xb2KIj+sTm2FnBGiWu3bxG7qzzrfEEJk/AjRskIF9u8ZRq9+fpFIz0vl+tBz9O3HrSB
gvy4rOxtE+WRNel52zkSV+BN4i0f9X2+2e5VuX+JExiwIvKseSsgaZ2stLT03jVHIiAQXHun4I6h
BDlSWt1t3huD2QVzkNNolRvSkxb5jljfFyiUecVYAv68UTQwE+k9kUg2pe8diadKQzEDEZEnb4r9
orBHGWFNTZrjJTMhpUsWoiJD/gdPbKt7shusoodUetnyqewZ3LT8nRIvYxQRw55URk+UQGUiYp95
5Zt9De1BPdRaT8qb3CE+NwizO+IVFOuNJ2+0Nk2cGnNy8RC5VvMQQ4G3mSgE7VNzjdk3g70ksrBa
GFaXaGfzl8mAg0QM50/VQms2vQYQjJRv6HoTosyVLmECFRzGyr2Kms+0coKOH5ZFo5c6lqfnxo9V
0PzYHOE2nLtIhbqfu/IKVodbSoykN6w/GuQmi96XiQlBkXZab+Omrf04e0NDkABk5wyUkkwa0LED
k1VHRCjQmYEwguoedPrijHZopxKFcd0pQ78vIRbL43K0EusnmzesaBKJ+/rdSi1vABgDea3Y1Sr+
zmLv9CShWKwVfIASSVessqjH/b6xwM7FhpsH2e8lS2gXXFS46EW0enUy0KSE4557BBR3hdGiyeH+
MbABiHMa58B9QVPGU1Atjr+a0Z1+nKf1XD42hc3EH5GdcWQebCkOEgedEmNmjvu1Z4c0jL80XnRp
Yy9BAdXq9siYkmOSQd2zy71FrpcsZmCNhrsMCFfR6mKHzTPPyhrfadXDvICsauB6TZxt2CSYr7GT
6FB0k+FPSwSNmpMTgpWy/pGHn6UywDemq8TbNhQhmd14Bta6ZDRACIWhhAIkPKTgaa18OKxpH7Y1
dQhRkzj6u7Q6ZDUZ5QycLjxpoNuEHqX1ti7lQQDeiRi0ZdFRhmR7dqCvdmjFukEZxXqcoRcVxd8h
ql9mmo82COGE/cQQdcexo+DWTmqBAQUZE+rGsa6ca2x9aHPiCp3wYFQfoujdKGsa+JZf09RLcOQW
3DKM0QR1Sc9T0n0bz4qwqkC3JFdiqSTJjc+duSfSSHigDMFVeU3hBOywj/ECKa/+VU643TXgSAOI
eqvd4TEdGm+ZEE7KU2/IbwlZTkOVj01j+zqt1GGOj0rXU+veosx4KNDEakDVnZnD5W+600QykGyo
x70G9SpfnSAm9pevWAnTd4KhvuT0Xg1UYVs8Iyc/KANwuRpHenPXoY3XZbcf4UBLy7JXnGKvOpO3
zZ5hbMPe5nc3V4qUUvJMwz4t5rhv2VkqCILW0AUlC2+RaJwDdrDihk1p+UxkpxcRE+K7DexDGzJ3
Wpo9Glb61EyQDWR3VO1rk2meszpIoDrbgPpQ4PxxNgIjLD5zxTMO/qRUYxRM5SGlRpAMKhH+6G/C
SKDlVavHdc+MFxpQxnFItHdD671yjEOddzotZs8myFCql1iLQ4UVRGqXj3pIv819dQdK9BGL5Evr
22NmVWGV2x+0Z/eiZEWU2X1sO2Izj1HrNFz/ZMO3lJx6FYDqBLd0szcYq/JjqpX7OkuhUg2XtHxV
nfGSpcsrFMdPNTV+r8y3GYXxrY3ZiNcpAupqnBNVfukkk5xFuU/1ed+yu9MgmxRX8okUNhRM48wO
TyKMGAW1UC5Aj18jxbi1UfwpJOnNJjM2VMNbV2WMZbcOakrenBOBcH9pLcT+BwSqeG+whi4YEHBe
vq6+Ean3aU5PjVjJpZLpAv+lpbkfNbPHltMlkuYxr82dsiSwo3Ntc+vWJbeFwycU57Rk8nF7G9Ql
TGT0iol/5sNP1Yy2M37x9mGvWjhaYTxQIUBKy7G5Jws3izG7OLp+YTncLnu/BPA2Lnd0MBCYlRfP
y0EarJtBIzJO8y08F+Zqf2wEool5Qev81qrquXKsE0S64zSl5FLta5ZEpxa0altnrjNAulu/5sgB
6cjMBnUImZkUyjF3O80GrQIcAeE7zxwqyXMmfU0g+2eyBUWfuJFJdcGuZ8hhvui/SAMB7mH6ArOy
7NdF3C3lvaRCJ/K96zxZx4nUfpjKm7LeS3yJww7fzbK6BQJLdoqshxj/rvq9OUjJfRj+MAJrx15z
p5NS7Ic3bQo69eConPePynrXJCxN4fKuABic3PZNTfeFEcp/yj3TZj7AH6xE57E8y3vnp/7D+c6a
UgLu3RXX+gr4N4Rf9IYngCKj4WOj0f46sFTqoI98gELrLmEIy1+md8DvYnICvws2kKzlfjf199wa
4ZqMuX5abTu+ksOuXUzxCpia6TWdWrracsUaI/oXpOLmaMwlVlSTMSsMcTDp5GC34wepO3NJgAMv
1kDYgjSI0kBY6JOClOD2bZFmy6GFZ0COQz7Hw2D97oT8aoB8vUrW2PxqkoHKK9KsyVtmANu6Amdi
Nu2Ri6H3JqOWTs0UX5gmMECjU6FN6pJBkVoBXMlyStu8zYkqoy1Hfj5qEFq23E8101DXl/luWLCD
QaE1QRbnFauelL07q3ouZDS3aU1sjxGGxCJZ077lTLL0WKCVs5MQVRIyHMdsSy4l/3uQFvOglgp7
lmjBpW46wk2N1aLYqsXleSyvSoLewwoL3Fybs5QQMBGM8flS8zrs1pITaVZgM7f54+mrYRTB2/NQ
rtTu0lcRlxGNatlkLkA7yOKa4ovlTiidVLTL6/NBh2yMLoVVCCZ9HYszOT0GU2bxelUVZQEzFaGi
NPrX8xBdYfaxZXodxaLdVgkBd/tknp8W+0n2rjkXfwwJptliNDK1qUsMLD7MvTS/ZgszYkr6aalN
z+X5P58PdfYjVVTtEeUw8RnI4PhKY7dnhpmBONy+MqT2bM7FtTFz5fh8ZUwoqAzK0HqmXP9hOIrx
OvQN3UCR9C7TfcRFTymzt/ieZDBSKRnJ5YCRpGwQ0ZHRj9ZpIoTgS7XIHjUzDPb1RJvd0rbYsk0F
BzqJZ7d2QWBI7uFAMNNn/ZEnP3RzkT4beV2heDj6IauB2eJ2OG3Eo6Qs6xdZa6NLq2vtrlBn7XtZ
0iCf0j+4WXZxnhPOXflKTO0FRd7UUaqchzwrxoHtQ/fKJgvmWLaWvyY7etFVgyKO1K/b6eNRakvt
nI1o9g3BmHuucWUx18HxGd2mE2apwnqU9XtkZfvE6LtrgfazoyrM3VLXlw8oWujWUzOdrSHJvkvF
l9Pm6qUCVokvpoCOOjAiIZ6YOBELKzsRKVSUwfw9NISqmwxgElmTkvekhQLHYFbYweZjWY2cUVnS
Xe47phlJI0MnrCy7CibtuXM3p14/ybhn0vmOMV/7qw0WRIQo/T0nCxo309t2aSYdFVnUIGY6Mwti
Q/pLI+USG432W0z5RchYYdsBUas8WH2SXIDhJ5e1YRRGWdDwJ3lUutmQ36TWMYKUAVwnw2wst+ja
9Gdd31b2ejT51dx7niYNtJc5K171YeQqnx3i+UuVXBAY4ksuq4afMreiER5TRuCSo8af86TNPdEk
X6bOiCHNaqG9O9OEGQ0RLRcFP94GjNE7SnY3Z1ayaNS+ASJYXreOd6eVDOBibAyDJEa0SaH/TRQ1
QEqyfph9EwEHK4n7ox24zzM7PmSZjb26U7VvaOQTU7piTTAJtFBfBTrxnEbGe0tA7RpDj99F1mS8
J6qKeWoc6UTrjRKsimZzs65oc+tgv8tBGd8AdRo3VaBuMkLvracDtFOWCmJCto5vVJh3PEbG1Vmk
8Y0xyRNzfqwYQQDaEuSw6BS/5CwgzE/JqosVJ9OPWWFwpAwM8JtW0UVr4RT6WjFyVwTEuHdizuBO
PsgME/wttjOyG+TpbnYYzIxaMDpCZXiFqPP4TZfxDufzaP7W2S2gfCc/25bbVNlVEaVhbtO9m1KE
XKU4SnGVXqq5cby1kwEPQrxhOyzwuRhkLoXR3YhxGBfSsoRihu4m4ry/DSWk7L4Qa6ib1ew5ON7Q
Wtsp2bfCwi2zRVeHZcGAgcN40Ct6J4VUMk04tuncLczs2fIQzwc5VgDdmv2yX2yMYVo7op3wOWUO
Qzbi7epZLXuXLQWwFYBh1My4m+2mTC6k0AgeRln9iHG6xPVQnLPnT7ZUMEFCVsVX6WCqUOE4TVZD
v2KyOR+1BYDvNGPSXWFJSE4nrl2fjDtbrTSwtTg/KoeA4fagy4z0kjCl+2XqKKD3iCguWZ89plX9
LuYpPqxZ13nj1guVB5p36UwuUO2oKJ55DoK0ucsIsfjIav7RTIb+Xbdi4dappdyMuJsONpDC5wqg
9hE5ydUg7DEm4oTYg3dh0K/ZujJnpUXCfAavCiVe2XSUvr1lr56Hng+jrRwKhmqc4eflx0offnVN
QrVNg5ZKMz1WFesgyslJw8ffgoRootMisQmMtGHYj/YG17XWGeCsTWkwqXO+TQNrjokJkR5WDnEZ
RrF9L9IYl1KZ/c4G/XMczB//5IxLVWI8om4mr7ZkzhfNMO6mNiSvzwcW8nhPyFE69NgND4kJTGYp
8jt0gw2fZdMQMI3uBbEqKJdcv2pFgpOQ2R1MsV4EKAKsHVSBq+6Z6cg2J1qAnTl6diYEzwLnmBNN
s2cUU1l4rxq7Wq7PB2XSkIEMcmcM0fvn0DwoBKom6nAqPs+C5/xl6PXqjkyxvBRYQM/8XNMlI+PQ
hI2UAz5Sxgt8Mf1rYFqF2gRTLJYvXEIN5tEBgo3HKaZWR4N5dInS9kGGo8Zo5+Ii092/xFNVXJ7f
Pr+ieyLhtFQP/x0aiJq4hHyYYk109DwznArmhf7vg6Qxr2pOrMqXdIsZRVa3+V9npVmOXZ65rWVX
53p7gG1hB4ZkP56HTJIR/xx/fvXvMTWwnbw8FkrGfbIqYkwxNvRXo7ngUOowvhtjQ2ua73tJkG4p
IoxhbQNqv+0Y0ER/+PngOCzto2hRkP7/0PMZ1nZc8Pznca2tunASMaZ84DuvNeH/PDWmx/M7VUPv
EMJi3PVQpC+2+bMsVaZWsIOEKYeDaXvg7geKr5WUf47l2zMinjESK3fJZYlDUVNy1CpUmHwqrM9U
RdDBvVDdzbEyb43D9LV0+4d4YKpAOZZ/zFbSgyGRm/O4tHjy5qS4xVZ7xphjHVoVuUuhlHzpckV+
mbaC2q778bhux5iOUG1J9zinNRkjn2GMY5u04dBNoynOgGIuSaVod71T7BC7JMiAEZt5DOA07tbo
0WvUjoOdjaGV0M16HktspnzUznJ5VrC50ijnvNW4iOXlN1HrAb7cHKuSz2iD+QLw9J0kge43euRR
36OJYHt3p1ln4oauvzODtHub1j6mL9UzEMVm6pGDNnKy0lb6P/bOo7lxJsuivwgRMAmTW9A7eb9B
qKQq2IT3v34OqO7+YjpilrOrDYIgVSqRBNK8d++5d7bej74RiO5XnMz3dai3z3IWai++zBQoutNn
5i2RiIDE+1q86on35jIHHb0GMKhoy5zMPfaiKJKsZxnE/zmN16IY1Y2rLL9VRX9z9blJQ25sI7R+
DLN6TNSBQTV7ngOsVJF6MjN6db6XTgSyeRAFk7ljiGcjjZraS5HDmyYQHpvSCYudl1AM7Jd0M9r1
6PBYwargMHFdLHqd5uJmZrGlZNZQyWTBkFn5/Kx638TF5w92Lr9aSeIytbU/sW3dpmIY39FPEy9Y
zCxSh44uc5f0x6zs8ksglnCjLnlIFYl/hUUZ0svy4BQvp2kTEL4XIx8OZhKp5tZ8Nue7vBzmp6tl
m5NImC+WmwX3mSK+hOZXAZSxjl7iKblkSyUIip57jGM9eUD62PijxY6c1jXaBw/Q5NHNrennl8HD
nErDI2S0qrbRmNsbM8/LG62qs/0QOwH2DkXDWdfTPV758iZDnb5ppIwf5pzCadSBMYoIZyJ5t3zU
es+8szR7eC7r1L++N+hJl9aczEMHdBqGTl6+tkSM7eYhrTaa0/B20w+ktgAgJ8qurq6zcHdyuGTG
fEGDFa8qST/HNVVxU7VefnN9FIYzLRyJxDFpe/gCZof606zzfcJ8B2xJEias5eTKhF11qsrcXFch
kmRdAlhrl+dqWZYQinsMR3VCmk1Ynf45eFgKfk6NipAXTSkkrMuPlB35YWwyxHZQxlDsYC9bG13h
kcmHAExBEZtb4jYHUouZGsJCG45VU5+L5Uyv2hLg5kTG3hgSNxzY9qkyBvo+BZVPaNHwLJbnjLLG
p6KL9MkNHq+2+javDXjpxnATqNE4pdpxYiW2N2GlQTNPvdfOnek5N9EvT2y0Sg/W1GSLnVHn1nNp
9mpD2h0w1d4xnzPawKtIQ1pNqBI9N0HphAyon4PjZcHJrtVG0DUgxMFt0Pg1ZTihagjLCstLR7ne
biVBOYrC2ossWi15Kk1dHexZ5Lif4uSmt+wtHPf6fjaS5r7SRXzT/q+nZlkf3JIrAh4uCMUhuE+0
NLi3XALdxBhmq+tz1wMf/JM5s/bScpFt4mXzlC4HN6r6gw5Pjxcm684OZv1USZ24Cmu4xBM6wNq7
gR44XtgcjD9PT6QrsQJBa5hQ35kcaFmbUC/HHTZk5vpixvjaxTaeyiEf9rPe9hsMJdUjnbsHz6Ox
ZHiUdoplfKwlFeyhFBFZve7vLCIcmC6UWqdFrO40a7FfuEFMcTD+PaNT2QvXjO9hY+CqMuLis5RP
wJmOYpTpbTNI4Opaxw6WaRaBmpXfm4vS0RjEpSlBVNYLvaF0GyTfmgVoRWXyhHSvoNOVAhsmg0us
APLaXNwYVtkcglgC/EU0CIl8jel8A43FxDHnv+ZWngxMpFSz5+pI9yZ+c3tKo3k1PzEeD4jI9D9N
niZv/DusxVpoi72TRcl6jKwHfoOz1x1lMyMRabQLmvx3hF6w8gfG15PjWPd9izDiesbiR5HG63xe
YTAK7cqdhatmFzciXkULveH6XOXimyMc7cEI3/U6VA9R1PWPRMwNa/hlwM+X01nmHjKh6J7dgIRM
8lpW4bSjgQ2ZagLVlWbiXrRu9+BEXnWb2FYO7NxrT/gtGrokcHRgHkbr6wd5PYBzztdSeJOfNhSg
r1vAAB4IJjSNIJ6pXZjQ16WyJNbLN8fRfbXH4BCOUbmfri9QQYIOExV4C9Jgvrs+SqpSvxujmOeq
8C1yCmfvsrs6FhX2oiLKxMWr49/IyZ+arJ8+yKOI1nNrcMsFRH4iXNXWXpH3N66nSzheWMKZBMCp
lZVWb4rywWkN/a6JE3anenO+no22gdatC92V1Q8GZDss5JXV53cmpnHcM/i/q7kjiGTq6xVaKiZy
OyBdKCVA3SYCUg2me2eLyLsba3cnprK5XJ+6HuCQoBUvoegEQW6f62p+prqMBSma0nM0F9Ex7EGi
jkk1XFwPHHWk6wNF8pSZOlXJS5fLpTQRrEOWtLd10TT3QtEoyJUhMTRPwbomAp7wbhUQHFXa95m0
wnVTBdqzJaioGnIwP3JKQ8nkuL8HEzT9CEvHmMqIGHi04aVK/4T9ol0hiGPowZCbED6fnYyVYdD0
TGzekhGQmfuQ7e8x6Ur4Z20vWCsPpGNiDvx5NC/PRcur4WiLy//5cwUAZm029thNrFejnh+ouOX3
U02zLSyx+oepIOYvLmec53NMgIUxPxYK5N31UfSf566v/vNzhPnYsKpxbl5/ZF5+wc+jqU8eRD9h
B4z+NG7P5K2beg/glip7WRfpA2HkDBVx1W5BmH7GlbDhrgOEoWtgn2kfPg5GSTsczdK6y1hoF3h9
9tchp7QQlHaBZ6HocspHPGGEJtUXaVMCBa1jPV9P3eW0XcAFyB1YsqbxuO4DfBMRO5g3reNdJjUi
uYEZ8y20H+vOsw/VYtQDa0w29NgXw0mDSd6tA6NC3nYlMV0PI9XsmtJeEWvZMZ/jP9daIhbhyk0b
tI7UJVOH4OxKt7MNIIHtT0kvM+kBWnl7qSEUfUCgkchdE+tRjbDpIk9ZF011HSCYwUXK5nU3WTHg
+O0G/amswHbqhRd81khzAxh7tGyK59bAV1vGdvDISMu6s6BZ2nmpfWr0AnkW4+JjBEwQH2jbv4C3
fsluNWWH71qbF8cZlNX6ejpUvGtyUowbKNT5o2nbF+rX0XYs4nQP727e9kY/7cDTVu9EUW+Y06fn
YXLycy2pyodKlpB9I+knTjfTEJLGutIjTK6Z7ZxHd5y3swGYUrS9c54plhKrpuNR0MNya7VQfuzl
UAEMA4JJIJMqG/eSlRqhaJlZRluRlQ3c15GuoF0cqs5hYGOkRo5e6gWrfhwbPwXN2nVIHqWobPUZ
Wo6lKC0CPC95rTGvLxVrmyinfSdTeuBRBnHWoKPwr8qeSAaWmnT5Ylsy4i7lPgjlwYa0PZTVK7MF
D1gMLZBbPOgn3oYkAmx5WBci2pmNZlY4380YHwN1Y3ZEzRnNznM+dPru+tT18E9l2bSibos+GOQ4
6+3Kj61UPyWDix08aPVT/21JAI0Uj3pC25Znrj9wPaAsnnxzTmkTzkqcLRpsNBit2GAiboGEZYqI
QUctVmm1PJSeZ52v50PIvkKh5p69zt5LXd60rPq5S4fMvDDKeT5FensTpla8mD4EgB63JgPoJYjI
f1uFiZHfcfZTxLLJuFvO0lE195On2u1QxGTXTj2FFwhtP5V48ABqWydeum2WbVEXUYW/vlrrHnyr
5dWfU5Meg8zCficXThN+q5XrtuWtWn779amGKGuRJeXt9exK31h+KiE1Yhrq+b4QaXITGXTFhrCD
1BhUcNGbTrBjkN2bGtcwTZq7MTV/ZaFpow7We9rWpOjYivhG1r75ejIn/UVUPY40ORjcQcurFL59
F0MBhtDhmORa/BbMDnsyAkfB9hW3OiUd/+d5h3+Eoo/CNdmy10qf1hAdej2//sHeBGXaNqkjVDp2
/iTU/v2D1/OG1HNQf2Tslbpzvh7sMPjXo3+eq61orUNc2s6I3pAVCPQ9f9NDrb/poX/TQ/+mh27+
pofKv+mhf9ND/6aHet3f9NC/6aF/00NRH/9ND3Wot7d/00P/v9NDMS6QZx+Q1lD1bv8ssKEOyfRK
MMYGkDKM4676LKOoXwf9RUR2vh1b30L7sSNJUqPXSjE8DVHr6MS0wbbPNiaFfl9U1OjMctpqTnAr
mpqGAsG8vrY0OZ0ix+AK4C4q7mXZjicCbc5GFJKbRDgVvITtBLZybaWArWo788AhoOfMx5dB5tPC
+ZgpIxiIIR1D+Y5IXiO7OsNLtDYiq20gVtWIewKjr8H/XTRLRqV1cIYSzmcJ7lyXq3xsglVX91Tr
Mu8l3uQt9QicESE6j5NNhOmq7GhJdCLDyOYCUO4NaqRujc/DbnS5MQXqXLhGeHQdQuFUDLwibXBU
9Ae7QKFc2CDRCVjGDwAJqrVM2kD4xPse2yd47sXFg5zWnYB8VHl8LtDBrRqr35aJc4op+x9VwTvW
4iY5LmrIsCDCNCTseeOFz3QTQcumuEq9otyPke1HoWhOyNJQp5giAtROpGuVuP4wQTPWu2oblMIC
86PfJnN8mV3T3ZNZQYTToG8J39Ev1DKRI/YzYDMop65elQcTP5vf2hTr0CacB6TqVLkvzlAgk2+Q
SCoZryfwPvckfaPQhT0SWJC7wobiIX1fYoAqTMEuNeuDN5GDa7dox2UEsw1lqLuq73odImEBopi+
JBmmXHrdPXnFyFOao1ebCG5NstlVu4djAaa5Cz4AAI6m/cugQrTCIlbfzTN8XseBK+8U5nuU9MDc
yb+DHRRsUQlpyPzJIrXa/LPR53EzpSmOK0Xl0BIHM7MlRjRYUo2kA5Ul1d1ol98EWw1FKX09GnG/
KDo7GpqvDL/pBhQsl4VG1Xxsx9JvNROHEyAGbUl3J1Q2W+twGQ3P+RTu0G77UJzSMVsZdp3udM25
sUqtOloIeQmMBN9gJQ5/UU8sM3Ch1NX3MXretPEcP+lcfQUtZGcojAODEb6FNHLWrfKozerqFUT0
k9uLG7ubG8AzJ+q89s6h2kgwGkjhTBY4x3TjNctGvBE2AjyZEB9TLJnq0KsISUBLTKjs4CGM15Ci
0099obf4WMVevoHPgsNgRr3cWCirwz/J5F4CiK5RK61NTp5Ukocl969VYk4z0G9D2ovn5qJZ6o83
JhiEVWOvmqR/Q4l+iyqr3hBy75IUSuIydySGhjTCmBQSd2bsA50LpujFb7gbh6mmhVCSMlyH3MJ9
D7Olh4lUcNtv2toiFEcPB8J2aLpReKZtYwIos7N7GzdFM9oICIlazExitkP3tikFKDfvUIQSr1WJ
wnB0sUvNt7nwHtw8O+NVywEwozkCDzFK74WsaOHQmUqajnakxVVpCHkJkGYE6U0nzVdv0B0apvGZ
FuKBICQMjQ2pZdL88gL3K3ahWEYa+VACLqRHnq2T38ged40tITxQN52wccDdJwAoD4JfLpo0gHRw
pgfjd7n8dyGubr+Ns/dUh+yoNwyhHe17sgGNT89dclGDP7bRS66n4UDGZYwtHJxjNRafWdw+DkSS
NSjiaKoGKx0I3U40zkujDEIfO8E9AR5Q4lj2rE7bm4KoXBdnAYbQj9JV6aomfNl1R4j2CkuyFDHC
l/FNRQjcXVXQZW3hZ+elefGymOZIkwWAD/+EpEhPhqUeroeEfsIuRHG4up42RCTj1fEQ8k6yOhBN
v1MeKKEoxVQHFiTchqo3jjN/47GaQM8k9oTmlZEU8/zC2RnhC2TRMVLpbaWr9tD2RGRGSu6h2D2V
i7g01b7QulubhDmCGjkdiSDZZ3M5r9p2lFsquAOaAqkIhnK3IOLmtbT019IttZt8Iq471sOzPmHe
I9Y3RMlqYq23001j4MkKJS1+I6zP+JR1H5Jvd4Cg8A4eBiTNm8jnYO2Vyh+9tj3QSXkinfNr1Iq3
vh0fDd0q93CM6w3Ai8gf8vhRUoXdSJhU81DuoJQwl41EmVNgfldCPWZWdbIbE088uO0uoitAQt+t
5rY33jC/9a63c7LkRkgAMEmNd9LyMBOmOTKZFAymNldvcVbcAeJai+zFQON4mbG+W5oV+RMKS2Ye
iSSrPpK5NpJnQON2BA3mupBcYBI2ayPCrtDjNerIja2hM85ePu/qTh2RH9yQ1rsiUi7cBHz5VYNZ
JcgX0NSaXBAXVk726tBEJ0yVpq453lZF8VGa6adW2ycNedS2mUcg/vwlCGbDMtzRKwsg+AprrQ8u
MpGkJ1q2X4LGvNfKxNxoWmB+C0ShsBdxMahHhVT/5I4uGA0ub7gHbnVy67ndLm+qc0kyM5sKgZG6
VyZxZ22a/KoJm0CkntWQSYf4bcxB3RgGbA7wiwKvvoXVLZY5OF9Jc2c4ezp22oQkwqkgIAIpXdag
TLLzmA549BFa5oYh4JgotYDqimgdajARO5MxycQk0pYtkbD0aXBKAxXvSxAsUvQfPTbktGxQjhnO
ZxeEn3kSP8ZNd0mL7obcxVVh1TgNcxDTs9G/eiRzdwQg+GWefodDHR5MO3zsw+aQiOlrJoIH9bN5
EzKZMpT25sqFSUZ2R++FTxZ4SEIvn5TNbKIt7sfBekjSWwIEyK8KsLSmsjtbBWDl6BYH66mJ7U0c
5LT7rV8o7iFbSBvSDi24NK2Pk2F+ctWDAZX9kRCtA3KncQV0/WaKd6HbhVtR1+U69nB0giz9ruJo
C1vxSBsCFET2VRdzy0rAMjYQyX5PCbR9vUZhEvJFd6q2faGcBqObOCEXf5SJTZwauKxC9PdDVf9C
Q3lETqr7fV7IvVnblzxoLoaOk3zxsnrI9FFsMwwTuf1ipMM2HJqvpiQbK66rM9cPXsDwrNX0VZvW
eI/mIMMtR3o1V2rd3Rhmf/DmGAdfwqddGwNiYQyo+hAD52Vm7lv7l15Ob5U37geLCN22flXTMQP0
6ct5QpMdXgJGFidyHgmgeGl1QK5d8xISYVl+T5P1OAYOpK3qLALwj9wj3L0W/Fe3P89RfDclghhO
rX2qPAWxmrDFqpreoK5CEcPXCUUhRLjY3pPFeO74sCqxqX4HUXgP2u2uKxgPcvrNnuhi32PKGWtm
pwCCAx2wdVSiVFxsM6Etngqb4GutJa7VXi6QBKPkWBlviRuMa7cz7oG+ECcX1yDNK4LQDesF4viH
eK9rZxuPEepYlm++WfTvdgVSLcURapzagPlHlhl+RrhAnsLOnofdUzwYr2P62kXfUC/ubZOEyruk
FrsmHKE5yvEZPPIhn7twjY3IbxCXiHJyNiXjAQLYJMDo0L6QhEGGezz9itCUbW36pxtjGs7zBJd0
srEEIBlHGMjqqBafpVWTv0K284w7lft7PHWp/VLijkTBeZHS7PHZ5zeB1vxB1LRNpvTTMacbCJIf
3l0TyX1rjbc6nrbKIzi1D9l7T54GN6cAtzJ1n/0Ufxddb8M1LL9nqbhm8K3hNNmH1vQxMtDuZj5j
ExD5OH/TI3bZRxQtjvBq31smwreG9m2qCDbMg+wcxd8p2U5rTYP0LIIaMasATeSEeG6cGkEg6TDT
FGh+qSuwntvQrLhs2ty3M4sFaOYSUVpIPjprKLZTPoBnqr6MkpVqxDgTTXKfDfOvSOtxLtnxtgkj
ZEz5TRVwOwz211h6RyNH9BqZaPJm0JTk7cGnbCBITiPUVGeKn3MHmJ+7g5ObygHhvgdVjejEegXC
kubsHKIYWt6O6N7sBKYg0MS6IcpwhOsI5nYnYH1s+gwuYDcdgr4jh7zBqi0beoed9qqr6FsxKqyk
Jd9cLL+sJgA8Fph7wz6WK7yBK+hK5Ur39lbbERqN0T3XG5ctWJjtjE1VmZg3a+zG1Ve4SE3zHkdB
UaHuJgQXxZOJsSM5Cm98y0zAACMw+YUxM5SMgmGJ0O6QRKYFBt9T2AemmJUe6+eqjKwNJEaGc5Zy
rSmPfLFYFC7NEhdWdzs7iv0psI65na9jzdO4Cq5jS3JiShhXBZpl33U0y3flA2jnt65PAoAS0i8H
+17qek+gZv+gd0W+7ZR8DsTwjGwUP0k+ICWKTpZp38ZkJa519HIsXVo/tcWZWJuL4QZrXKI422eW
7gHKmp2KHypNf7KsMkJvL9/DnkUKdIfLnKhLLBzSKGP7vknNR6/zm4bMR4Vnf0tkC747YgsKEszB
Qs4fJG2tYKtysbZflmjfMTrcDxGxzYbC6zZpzpcsvpGcveXNfMNWmOcCDTTkvKxYgZ3oBeFBNUZG
GdnHnFjwRqrnukA7kmTy1sImranywD7nTZeq8QuWSKvertmWZ8Pesin8Sz3ZUTtAUGq3a882gX2m
tl8i1TRYEa5iJErrxDQeAOJK+I3EIbf5wUnAaEiCqfJc/4RoBefZXZTiDFFONi5S4/k+JnJoxVIX
gowHstCufwuHW4ms8z9dHOHCAvUSwXNq6zZcl9okNw4WBNZXQAEmF3kkmrEEFVSwUVP7yA0FgSSy
fomoeTfZC54qkB/5jNjG07b4zhi40NFphDYOAjOrXbB1sLVHl/gTdB5bqzkVcftWJIA2w5F4zdR+
tavuUo8hkxBONT8a1cUexE1nIFIOygowissuLaiaZ308Js74AQ101zebKPGgSuIglFP8JyPqnNDa
ciDIRN2YUpzDcXgaoJiwMFjoSgn8O9KWa4oYWovvN3ahJOJ1X1U53nGRnErUlH7NUthrc0VMQfBc
CZcsHFCjRj0Rxyk0QPp9+aFbxbHP54epThhGqndQ6HDH+/BuIdHOePD8opzWyQhvAweeNI+Ban5r
yiV2xb4EQ8J79la6TYomwLx6H0SW8POSPWeFJyYCcgjO1U+K9NCN9qfLxFbLS2xU2cpJqwrwRV+t
3Cj8ZXr5M5sb5l4NG3DU7xDMDStXydsEPNPOG4ZfbuX6TpjcheNYHtzuLnGTeTUrLhMbsyElg2Fj
jsNzYMOTdYpluZU1p3pDUeu3C6WQXTZRXU7GgNgrIEr1rN9WgCtN8jmZW17DKCFmyxb3AyUXDO+f
pjeupSTb1evHm9nOW183xy8nNGaCUtksB07+wrLsJWUZ40h2BBL7L+JvZ8BBidw5cPOL8pxthYAM
NQWijMidqbzkv/CA3GTWM7YZkn8bgB7s8f70oj6bSu3ajnRQ/LnuOqqQdqahDYWnu7W1Ylck8dlJ
8LHmE193m16oP32XzEE+/Fm8Ea/53HuHTkFc1HWFlCQkMjCiSkYpalXo2r5MSBhuPAaOCJirBOox
QM2i5uWc+syDH9x9MCXHqJRr32Q6nQekP42on1qygfe23SDhS7tz8B3Mg3eviB102if21g52wwcy
iRboIgwYxRyYPw7JoDAGYm/uTRestGHgFXRhok7uEMNissC1gCaQoQtsJYXj3zevQkNXlGHo912i
XM/cVh1GubXgovGa/uKqassUZG7ZkEHVDT5Eo5HAG/anOULL6VnjRKiLfGgi/ZDYXbavZfdsmhV3
lcl6gD3ob/T4T9485b7ThbBHEmaJNkRBk3lcEy0FmP4VZDXLAYfbNIL8jq+MaI4Em/A0H+qp3bHd
RFw1knxFEC3iwlfisRxfd1j8CjSfLdxAP4/Tnt2VAwg1St57GeUrR+Uh6WThh9fhrvEA18n2DuXY
ec7KV3a+BPbM/XFIvN/hpJPqTQiGgrzjZ0XxOMmz0UwOAScImT2Z7Xu8BPHExzi6XvyR9NroM0p1
q7RiWdkO+ZYyWxGQqzHuRSxAunTUKsKbvnPPjFUMnGlPaIh2MqbsJSlTCiPlKyuz7pABm9cH1GM4
yt30VJcU/eygo7CHWzcAZFhnHXxtMGtxHG9dSJK+MaRLCg1rjtijBDfn7H/8ttIOtpQ7cx7sTRYu
WNauvO8Cda5zncQuqljwZNgRC3tB4fFGyCP1W+YgqnHu78IjQ6nMnWQTdd196zX8MrZZzbzLDKtb
lzM6YXvWcDEsDuyU0ia51cqvOrVVevEwI1tc9UI96X18GEKLOig4lWr+LSoQp0n23Kr0q4vN99bj
ZvMy7TlqKMvO7fghQvtDmoBbk8GBdjChHGuKwbfsbP8lag3Qtlavs9KETE76npqod8ZgSWubFT1b
MmnMzVZne8o+/p0q0R56/wtlIt8tuW/C7Cme64/pU68HimzaOnGgUbsG4i5MWDhECOSiegjiCpm3
h0GxQswGb2KVxxs3xLAHImQ7gAAppntgFK9GaH4VU/c0z1Qrczt7qWXy1DYNrlnPZ8+gxuQ4ME1P
unszV9m7nknl20YGZG8ERV6WzxgFaAKIndcqsbNJW5nH+qlzYndnT8NJxNbGwAKzA3p51ohyDp18
JDuBHDMXc4lvD/gml8ondlIU1AP75XVXA3r3AOoPAejYoIWEZLD4h8y7j3GUr8Vo3rVxuakr5zO3
3IMpqz9VVtx4UEz9RsW3vTwYbKpXZZXAn0sdKFoFKS1E91TheMCXecfiGt43CTm6Xt6ynIEH1VKX
QbVM8Y5ZeSDUTDRg8qSyfptyPscK0GlS3YwT9xIGM6qsMayF8E0iK/YTg5q7BNPPypkwK9DUu54Z
zVcEaKQtXvvAEl+lln6njvieQNrFLe4eh1Jz+zqMeB7cxLxvNWo0S1BAg47bJ3EDDJYxr9WIoNsh
ZDvrHWvVNuqVlQkcK2SGFDU7YOMZUa358geT4uSO+M5n+QyBgzVLNMMBUnZwL/gImgKXluudaxHB
LNnFwqhW1UhYQYhVkbhbg7G3N/wqTT4tryGvJhaQruphbebdhhR64t1mrA4amGvAMZgV6cqw1F8b
7XRndjnELmv4mNPiKSZX5BfmvGhPEBtVG8JaGXLJKAVkO+eMgy64IaHzlRC4ecE2FK6GTJ6LbHy1
dOum0533ItPXbmD+SQuoxdPUuasmXHUjSEnD6eVnACZ6WTcZEI6a/CSr6BmTFqZ65ocs+tLNdGBX
/4Y0/Nu0KC4AgflU2fQ6Dqwhm4hpwzNC4gtKYHnAwVTGrrsWJrs0EIeJeBkq48ERms6+PILWyK4r
CAtQXcaoM1hVxgo+DbcBJa9VEdjWinzQF32CPSeEYlrFQ4CaOKAr1NYMI21aPfc1RhaDea6i89Hr
n3k9HcJZNhvHmm/HFt+yHpFn6zhaAXEt3zZEia2dBGl+jJQbbtfLHGXlVq/Gbq1Lt9vi7f7KemYk
TejAItlpxQBGZwNwadQ/IZ9a6y2/MEj0e8EbgPljxQdPUjo2Wc2IfVDhzTbH+a0c4VqFJnVzliDf
YJ0YHth3jIZ1GZd0eE8DeNZruAvCzyqj2K9X3q/ZYDML5O6+r1jldvalH+FvFe3cU3qiD4QTRHzM
lJKDnDAnlxR0LU5N1hPtq6PMmnlyAqGWkjssRKqBIVZbu2nGdeOwMUobwHkU9Ww9EWT8sI2fJkJ1
zWEBqFCbXtXghlel2X11mhvc1OKjaKiiO6absSyZfzOatBd6V9tmBKZOeTfW/nS8yPfc4TMNPapH
oWH5InLZWJZbIycE1QN2Mi3dA9kY+nmKWYlm3n2Uy2lviZzd8DSUG7vNQJcbAzEgUb2tNCfleU/t
W+bnjRekH70ZEgaiAmqsgDkFDKeHIt2B2B5jc/aDANCiF9+ptvluK73AsA12enKnFzlCTB8FNbZE
AJELsfh2ZpQTSFW2e21mQWuDc9ZZhKWor1c1aJs6elUWem+r1yPCQvQzm/cRK2JCNTJj9J/ShOaj
PGtaYviyl++tC8Qs68c/rTdRjOWi0vAl6CW1SuijK7gtQMFbaz9WomJPIOKtgdCfa9tYJlp8Dgn4
vLxOSYmPujO7LSMqinUasfWPQ3wlZdudHShRZrfYI8jjwUNaHZNGvGeAPSjE1xchsgM5qc9aQqvG
tLYEfi4FTrBytmk4q8hIbssWgLZJMSQcID/M0DJ8fFsMSOF2XJowdpvSYapbfKnuq3BYYesD20bP
MffUxPX7SaeFWlUdORhtcG/ifUHMDpnMyQG0y8pe50bUghyivIZlj0w0xsyED6aYy+iM57rwqbZE
fpQyVXIJzUbAm9Fz21cDnTD8Ur5ZSlBN2fiUG/p3YerBzvCIzwCGNjFf8tl1BYvImQwv0Eck6GoJ
7ezG7QkuYQfQaKzeTiaXZBon+UY0U3WsBeTT6+F66pR1ueTiPXjUkeFNWzS97SVi5+chzi3iXIvi
wdV6DATY7IBu1v3EcQ49/JqBzea9aYujHjfnUcOPm4QmbtblqesB6ThbNmGfnA7Zv1jicv45REsw
TnJNxyF/eY/tddUt6FAc0IBBr48WROg/p8UCurLgNDMDjupYcoemPw/1hTY6LYdABXS/MV6ySwWN
ej1o8b8fXU+9BZxKjGgLxO6gFcw3pQIeyOKZh9cDYRDke4jiTizsWqJUc+ruNi0DNyDTd+mlXg9t
kNc/j5Qne2NzfRKTXZPx1fFDGeg//qDpQy03XR05Ayzy8V8HIWI21cPZUpGG0cf8khmAQ5e/kG2G
sXIpirFAkEAjA02v+SOcnq8qG0mbojMiVEG1tZmjVTDQxKodkFTmMBMcsHwy1zd8fcRShw+hTW51
zQZrgCV0DjOgcMcU2/YxZQHo2ONJLd9uL57rhnDQKKypwzkr1ypKGP6pBRYgFLRpCEeEjn8aND51
PSb54p9v5vptXQ/N8r0FLZEOJe5FL/q4XgfxJOSmM8RH0qDDz0/abxFSixj5kBzjcUqhxqmioj/H
XtwyvimI/ia7TsNrjtG15bfMWtccwU/h66oW6nPyX5+LoH1Gqu7++ln9vEx/m0nLliwCq3akF79A
emvdhh93fTikJqDbSg0N0YnO189z/Tz86+Xu+jCsnOJ4PQxqYT9XDsKCK004dluYwte3CwQdWoM5
u0S8pa9mw8bz52L67+vqenEFqQq2EOzOzJFB9Xa9JNveAHlbQHwxxiTZ5mF0CBE47K4fqXcl8F4/
7PE/t8bP/fGf07xR0bFGhOHwtSpQAcfroyKcKdvV9BkRRlASrZr6+HP4H7rOa8lRZUvDT0QE3tyW
vJdKZfuG6KruxkPiE55+PtA+p/dMxNwQgKQqGchc+a/fqN4/e/M3RjeBdm9FBz8sm3GfUjjtB5mM
j01iKc0qkpQkObwYVtyYEnZlGd2aaUNboV24OOSsTcdn3TiYRBGWOfMkdk3hzRtifly9jGlkA+tG
JdCIKUcHKaVnX+khWcc+GvZNZhiL1gubtRDYvVTzBnw/pB19/vt8TVjcXE1c7+aXzw/ooUs8RA5M
ML9qfkAMUbONRxKntUgzDpbhXX018K6lo9OmBRjOck6RhAarxsH01XCy7jI/I/Qr72oa7Y+QCYev
8j+vzFq8wgPBaD3o6VIAO9/wxghudtmrKyCh5nGu12RwU9ycmJey0J/mw3lDHK48GPjPzK+aX4/0
qL4MTBLt9KJ/PRWNUS6y9hxm0dVVC/sQl615JdkS5SqyaNbJsXkNp3MDOuhVRtN7OZppiDcOlTgD
YfU5P+Xv8+zogAOkcpn/UD+yOOYCGMkadC8GwbeRwG98fmzeoMIxSUkcWcChk2QU5N+plnA3ShoQ
npq7/CfQexJmCh+sPbJXqUpe1VNqJdbVVNp9OfrGcZhey/huXRUyABYZYtzNfG7eMP1alDgAAX/P
4Q6aHqd6cIhKfydL+QcsMroJJxmuQqwkuNfNxXHTzkR0xs5Wv9r2cI8TNT80TWhc51PtQFfQISVq
qUD1mE/ND8ZDAW6rsxiYz80bzxhqfux/n1FK1nwBSypTJx7n71PzvsbdSUh6+NNT5gdiiyyqxjbf
//73+TyeRk9J5RBi8t935VF8AUnTl5+fMUxvPmuaat3aCvZAwimvuC7nruVfxLSpXPxqTZLnutGl
dx301lUrHOuqMiIvCnsoN/M57J+sKx7ncnIqpRM2PW/eeDhFHKZscKwj/l5esWKlZ9v0aLgdeoCp
p6RsnZUyYlJadqRDxkrwKu04Psgx6egKQx5oHfrDkkoUb+/+2pR3MxzvVUO9PjpyiejvZ90kyrWc
Nnklw3Wo++EEnfvX+QG1IG9Zd6DtWIoHfEYKenKSstvNT3mcq/xDyZr/+jiKFe1GzsWh1019Q1x6
uBUKQRvIjccztICnsSB+Zup0RUV/DCrrJzPWW10TseWzzIpltJhk066anC24GE9S0aKlV/fEvFer
MdJe4k73noqSXqzUXHwT/G2NYWrt84YZNZ6syn6yHZgktXfqcVUZULo1MvglPLwaI+FEy7qwn0oy
durM99ZR2vzy+3YXaxgelpFfPbV6Uj15RfotE0JGUfXmuvxtl6mKEfguyA1QL7sjXd0XP01PM7ZG
EBH9gXEud/SJodrajxTrgj9zyuT4hUED/Ct8DwY4HCUiXXbnjd24KvVd7yiLedecjudHrLTAWgjn
5ya5jLVk2Jif4KWx/89z52OhpRqmpryq+u+en4/Dfsx+kU9C3Nj84P957uOR+RVuXBMen6m7UlFw
Xf/77Mc/bXGhhk0z/W0+zVsqGn89v+5ff3x+9PHGRowbnCYmrnh6SwCbxlM16OZycP3/vO352f/6
s48XxkYjlpWI4sf38Pf9an8/++Nf/v3EXhhXSHa977+n/vXB/u83ZamDuzVJC1Pn3+DvayTuYAtP
IbhcH+S9tKx4g5W7JUx5K4TonpVIettg8J0n0ggmj10Tyip+bvHOiLXu2VR7cetAY6aD+UzsVHIj
3JA8+QghJb3qnZN28BJqRpDT0LXDQRT91Rg2LWEdb9JWqnPrSgKBY+k8m2kHCDHpZA9klWKIg+GN
RTM0AjU1WIYPlQf1iOcvFXPsnue9IE/jBd3n+BB7hOr2tdeuVUMhfIsVHvAWxjMsNDSWXbnd3T1Y
pFO8d5Vq6SETRBlrbu8tRqikm/lV80bJ8mVSmzu3xCHVJv7uqJt0ZzzH2ltJlxwt7uWnUnNJgrEs
8O0cPlhoEijUeXLclZhOzEekJ4w0EOCa5HWarQPMBy4RHt3rfMgROU97ShHEu55+kU9vz/VoL7XP
KWFdd+w9NSKfJrtCtX1Ka998Yuocfgi//wwzPrybs8BXVeiiwqr9A5QQogD1ynnLcmeDepW0ukgS
7tQbJ1quwQJ3HefTNegT0wfOzmZiKzcl9z56OgufpXDPmZ6++a4//DBjaEC0N+4ey4JDaukCpFF4
Z/gPGpZEyhuQrnMrx6G88GKcyFNAHNYDwGzW+KEHmbYjqs14dxiBBsWMnj0lJxE7bydTWw1rB3fS
Wys0Y09FStQdATIl8EmTYF7ZHqz5GkgjWvdchoCJSN4viGjrrQDWw9QnXM/vEkecxajrROO041aR
Cjg+kBds2RqDglz1XwRWBVOTrj8FBJPu7UENFmam/UqsfLiC+crHpkxA5ohM3/Sy/oMbVmUspS+d
raMCweSEZvvj0GJcLnqA2GFTqpI+vuPE2PfWzaGoIAIpkY1lUj+c/26U6bDq62tWpIt2sjFrMCxZ
FNiFLufDqlFNrihPXjHBBFQQr2kWmH8So33Fk6L+oAmKf3sumrUfkYhQ2BtcGpx6EUoXETlhtEcd
+f5TM9CmJbgH2b3GSuzg24Z/aLrWf+wl5lec98oxTAZhLEtobEQcaeLZmqzooHm/Vr7i3Up6LNxC
UPqU1sbZs5TacAhiakvfdy1cayDUdrGb7fXM708AEPXKSPw1nIFmB1NIvPOF4XtNkKJuMm8iccdz
Dfp3r6TlrTbEtzsk4TuuinIJLTq+tNifLy1BG8wQ8juC40AkAQYroa2vzV6UgOcYrvYhSKJe0x8w
NXxWohocZEha79IbrLOSkbJNnQ7nc9ie7D1REpUx+ZFEzBtm3Xz2Hgb3KQXeOqGiYkwJQ1CziqAk
m3hXgoeu/9qk1SVwhXswPbDJTJo42k7DSBlxh+Wjek3tWJy6MngmQoBgSJU212EwMBU3SIO9EIzs
7GkSE/iKq9ObEhW3JIKMjNujj9VQ+6GZmv3emiJfilI3LlVjET4QJHg76BjRCr89VrFkFUwLaE2s
M7HRRmjd3bAITmN9KcnD3OVe+Gn4aU2ScjrQzClNOZ9rVeOkNXhMrKk53VugQDa2Gu1VGgQ5eQa4
lWm5+j5wiQVPJ4ub0P9N38U9NyYlChZJIZWQ4zT4jwHWm0pj3X2rqlYuVPw1azvnKMLoG653sa9q
C2sWJeSGxhrxpyt96JhAHzejgnHLoj74ofYYOhS+AVBpZ4dQMCuqtvqTBF/BRRY2t868i9HlsjXT
BLKJU/es7vjVajxpG6nZu9hImmlQpK5tulct8QcKf/d7IF2DSFOthVzD3WsXJMozZSW7+Y4eOr3a
tknbPcnJV1PP8CvI8KMt6NUvh2gq4NSuurmT30CRdcCknQ8faToMh8w6syq4eKnvnCIlEK8M08wx
HUWsE6g7jKB5n7l1r0fHvBt++YegotxMtGM9+RpYFl7ZmujyUzkdOtNhqEZygcCCWKLCjs7YJDnY
GSbZt5VvkmaovobJGjWEb1dqtvcJ+/s8O9fiVL1QMIm9K3z5QFQqQ1qbF3/gr0zkP4j4T5EVgyG0
XnP0vTZah12t3b0xMZ5oh7YLv5aEj01ugUIaEUC9V3CZchjBOTyoZLFhY87trWgLTa0W/zhGqk60
8VX5y3DtZiTbhz6vaU8psMzaOHKkRMr3ZnKyP5nSymql8hYWmlMVZ0wm5NqJIBzjXy/77h41WLoI
1cMMnKOwpv2pBN2H6LmMoiq5P8b3GDP2HR5rAUaedvNZWuLkmAku9An93zzv+NRc+QvuR7i28wic
zVuvJ3qiBxl9jIaINmBrp8ZtHOh/GISqrWrXU2+B4RxLq1XeyClzD0YW+FwpHI4GPynsSlyxYu7c
eRgscXS4p56+i6PCPZOom23DIczQVnTH0rPUT+wyPP6LaV/G1KIXYNRWAptytF5yNA/0rCe4d1I/
2Po/e0owyEWcSCxYJwspF8+kbWXTnogHQZN+Pkla1XukhpuEdL3eqtu1poZUvVJqizDQ6nWYO/mq
NtrsJYcmjDuw/at3yQXSMOlZwahorgK+EkwU/XU+UkuPHvJakZr62mdVdrQtEMlisnFpFHQ8vY6h
Vg8V8DLawwLO1/DRVDA1IUmLXWQSkhurDgGsQ7yOpboxuxoa+DyjKixZuwJ8Yj5n1gJjwX6obl0S
eutqIBNEwaawL7NvrbNfCrNP9ybRFOtcRUhTVjYOlrZtXOcNzjFEiQA2wZriXCgRMrhkNc9FmWoa
zlbXwmoxxC1elBq5eGGXEpkhAmMlp7fc2wUUw5RCyklL7WoEGuydxLd/2QNWlF3w3SSvaRtHT4Xm
hl+tQQSqNkbFsz5Ka4/jC9rAecb06TuQ6OZVN9xLPaxP+bTzoabiIdo4HhalkEpV1pB3IzTeLRN1
T4738kbBpPbmaAS8srQMFxG3ygtZwE3T2/eosroX/ukvvan8Y68QtRwlkds990lEJkrg1ifh5d0q
F4rz4ulEPTRRXl4Is4XT67TPee71F51V+atm1s+dNcjL/AM3fv9caGN1KNPyimVtdG2DhFKnc9Jv
PwQZNXPtU7fDDuvVKD8EKs+oFAxoCRvH8qmlkaAwmpGN17WHwEi1r8Zh7R4qbgelw84/fIGPvHSL
ZKtUdf5RM+s7JpVB4mXqzUm1Z9Pwsw8mEW+TlenasGGFRVAcCbSrV4XJMBvl4jBaxbpXfIIXi+67
s+EFNR0+V3nek5JWBuZZreiH99Je11FZPw9q/gODOqy58bU+pX6RnPEwfgP60F4wrgxfsF5SpgMb
7dUFRyP8gdMDbMPm3pV5e4HjE8NDuPZVlf4u05uP6Oi3zp+h3NbdV1xMl7bZT5KlSLwHkUq4SObR
cZoOa6qApzJo6HmV+PxaTYlVWOklR9sZiT1MnSmZcSr8ItOz6d3glS808rlFzFpkPpw3s38++ZeE
NLiVjdUnttBNJZ2TIjx3P1IlBpDVCU6ZzpENyuzCRHvqKh2tUpIouCZV5Ecadrd0B5xwnxTl7tLE
v9jzkdEOr6nppAcHaOHaovzYa9r4BZSJlkZU+FNPU90839EMzHASFChQmPhEFdcHowxeVTVvj1k/
MXSnqUn/34d/H1XCEzXOn07G8rke3WqnjXR4BJw60HTc9ebL0JEqjf5YI9w3ipyjrYwkmUX6WRe0
rYp5Sq9DwVRpD8XKMMHAsmqI3/yYdOhqxAHTgRKq1iE4HBSIzoqLszEKnfq11alJwb2fkgJbp4d1
nVpAua9ctQM5YJzSaLR9JN3QLWHaqjtjOuwCa0t29/icJxfihZxLbrEKYX04fGR9cmXqE/RmpXU3
deNdQkZDwRf8hqFfQgjFlqyOqgJKcsyMN7uWNUlL25teYTc44jNSE0JCje7dsnR3n4U0zTOZlyvp
NB3Fb6GcgM83VW5WNzsm8L7O1wEJbueodHCgsseamoKFIXxUeOsmxp9aEWgnR6WjruSEOIUMUwTy
uGssRtWFrAnzoh3CcR0LdWFPfopKxnU3f7FFG0KSJXViYXdYOgdFJU+OQnQJCNMXxAH4xM4PJfZ/
/3dHUeRXaZXmcf5Lg6a+k91bHObxq4Z9VUiZqqckMYO1VqCZIlijwWRa9D/gKTMKPyfYOi5hYmPg
5VaM63H1UonkhYU6Eb7Tqd4BKistA63J9KCsRbv1YmSk86Ox6/4kSSFdiwCaajI5IGYqZAt8uJzj
WDXNK2leq/m8NQ3yOFl7j8MgsN5VYAMw5ZYMSQin87Pc0SxWBUaZwJpNua4ii1jnzvwIMFn9lY0s
+7VpAia5q8ot6BpqNW4jO7O+izb5jjMt+aRjDXbYV+EyjQdzJ+MK/kjgtT+9tjunOl8FnaG1Se48
qjYM1D3Zel8deaWx6dwTTKO+u95bZYqTQ4XDGtnX4/a3p4gfadxYHyQ5CALDILQCa1AQ98GmsZUY
KWPbHyfzJ9yiaFyncBOOYVwS91FWMZZpGC2ycZaYyAasI33x0r/rkQHw5rj1xVNauPCV6YI4FvWp
EKqOrXbpkkDr6OvJUS7FezJMNO3Fs/tPMuS100AiyMugMqexZve3qiPWI9c2br6orWzJ5ZnU0n5T
E4VluBnf/QSBUTYm8O0tk+WtZRC/ND+FHPIzLc4ATmOt79NShnfUxpSg9nCbj6ROwFrtgmZ2ZNXM
p8zSC++m/BNMT3ITdbzWow4h+j/LUz4C1q2kfjzNq9UR+vNaWDCK00SQS2XYFFmFb/8EQKUrMXn8
qY5rr5TKRuE4HQ4lfCAXL9Qky5PP0CleWnIggqeAyGkKvD9eEXygDzmOviePWVIkr3JGWFK9rqi3
WvsQ+Jj6Pm6stHNPsiRQjlHY/6jbrzBqtXdKQRbe/MReUkZfTatcuixvXn3dULelaF/6zkZRV+Zw
FsdUveRZqC4aaSyTJrXuge9Z/CK8nUCVCquYTF+M5N9d0U7h+M9ltybGwA0aFGFmrP60y++4ZBGA
IZi2Fkx5W89Pojcz7BdKo51GKndYgsTaQPw3Tq5Bb4IgXfKLoCXgtRYa0IvJMBmJPIu6IIe0HGBk
qAbRtssgheMT6hClI+TJL8i8alrhrVOpOGehuGA5mCaKykYGYDLWK87Eecqq9or6CcKhE9D+VabU
wgqmU1LqG+peeVWo1a/S65KtzEntUYVhrvzApdiw2o7pXdmifJuc/MauUbdy7L6FbbOQDkYdy+j5
P5EntzL9gFSLqPHDLR6oCGqg5IC+hARHG3nxoTvHojMgStfNOmMo4BK1irPW9AYd4+auaqLZeT7O
9W4R23uQIRNyXF3fOpUVc2JNMtDxjq61XgmXTFLHturnxwbDd0S1es9gYJbVuoiXZkTsRNdEzfO8
kakgQDJpxk2Yp19BklXPQZIeUJuL36GRPXamM0GCY+moRz50+mJYs0gstipK0vei3xaux/rLdWGO
CZoTWsWe5JoqyuZSV05x6ZKs+aUUvvrV8zm2ZKUSqhYHx9l4lgANnP1tfdxZGI2f+9E8kdcXTkl7
1CUKXxWW3pV2iaCX2Z2vnB/oaSPUdFnpEi5EV5Ue69awX8OW2xAJNRlbGzW4oizQaPTB7vFToH0e
VlEQGtsmoXRxM+3IdZvueqoRXA+pfoP2ClYw3OosL56nT4byIuhV+3vaKdzB+Q6SHjwNp0LZdi+2
rU74Y2NuDOF4b6Ex7NQ6/9WNsXHVtCbb1J47rNM6cxcPt0wlYP5xcnEpa5gMs2mnIbx9n2bWIfyG
XCnPMAFh+k968cflk6vpqYwUhVQBcW5DLSHns00OuAB7hyhAZTin0QgfO8c29cIDzvHwOHL4N0nf
Yd2tFWRpyiohZNMfhqv6Oy2pCGhXkU9bqtp2vgyGATMFCEbhCpINuAfIyLzBDhs82EbZZeT4CdPf
WQeGTJ6NqXb3gwqdcMPcpls6AVLDMphMM/WscjdRr5brlNCTE46oULPhdntpGfJ/+WokpBS6ILcw
sfzfTf8HYVb4K1egYYkaGtYjQySGt1uhCM6WbRIXW1KPblLj0b9vzsgA7wl4fQwDOAeq6qKPwJyS
uqsPWEyyrrei6MvVDoYCM69K8AFt1OgZDa72TI986Vl9dnZd+dJmXfcSGlH3khA9hP/y3feMal8U
rIYIoUipQA29fqlUZj7NRqAShS0cyek2ol2u0RFryTqpJ2K4ue8KSRRgidCgrTOGChV6b+C26vnx
wYzWCDeoGx3YXp7clNBcNqkH4S9OEG0Uqe1uzKl0Bw0pSQDPzFNDgA90u8JOTmq/rRxcUVNbWFs9
tZT3ViKaYumyG8rJ/bhNE2qyfz+YFN5PY1Td82wjW1F+nEoYw7PBZdqDosJIOjpdUy2KFMNxwh/g
cg5qSh5BgHn89EvHWLA2ahLSdKv04RAWZb/XYhanMup/z3dObtBjiuN8VweudyrN2F3iB5tAyGo/
mqxQtkRuoTX3lWuLNcBnyqCEqjb0rmiw9I2pGFfRhuPSmJb5pUrUp+fTBtYnB+0S0HU2laeILU7t
PHThZEqigePtawXE2JMWWqi8Hcsd8Hhet5MnA4hF1092IpwJkluYOVyxCMuXimMOBxkEKA8TVOcA
8uNPF6TqqR1hrStuivC40ZWD2Yhx5Xp6ecXUkp8QvUWEJAdD4qLQGA/d5PffnWQV+jqdxkR8xH4S
rIQ5Ihz31F8yj4ZVDE1gB35fMsRl7RaIqH6eV+/xFKo06nX8FLTgaP0QQNfCZP0pRaDxpQfR2jN6
8w/X2N6z02JjFxgkWF42nNBdBU+1lro/KbaJvEF3dAhdYW6pKAq60R4tRmY8zYSX6TXt5jH+mJZF
sEFmtW8OyZ6xmow/fJtIBFMmoKq+9Gnaq+jxTcsABPSIi8h1BE6Gd28qxBP9BCSAv7awKYedmMAR
EjKWVYkNRFKN4jgH7jhRdpsH+zIKbkWtWWdCuyZJcJV9x/K3qqr1TwGPfIkv9KKT/rCxpkqq17h+
BfEw5LjUy/neyvK2ee5TUlI1J2oh3sDDm4yOWW7oy7SPR/IOFYIjCUI3rQg0YVBDmuu5v3EsbT2P
FM40lvXjiMAd+u0jLGaU8o/KuHgzVfldpnh/NyUYkh8OG2z+qXeUIn1vvbcuc8ctfhk1qiVf7gsd
WVuTD/oJwwPUh0r/mtmj9g7ZSFuablCeMxeSLivnUwtnCd1IEeB345TVIowCfyF7e0TeVrzYWMT/
qbQv8DprLSNZrCQWuCdA9aU1pS5JMWQno4NjOqUWzZt6cLwDyC+ZvtYCi4LoUlvZ9+NbDkv9NNcD
tQF/tW8wiAAB+kVdriyKVk5e5J12HOyU9LyAwBF80feRzhw01ZgdffdTDS1eVTGQEUJRrx15Cvuk
Mw/20IFeFyLq7/jgWzBVs+qUIS99IkJnuDqqle8yArcLJ3V+uaEBOUtInNEzHweLQNx9Ug5RR9lg
UXCpYHThyatV3QL1dUDkDk43OrKajcwRuY59SrBhjkLYRTDfDo26b0KJR6+pPSG1k4yYZbOZR9U4
iEnEtMaTF9XkRksH8ndg4LPjjt59JHAFTnp/V2wv2sxXUWW2cp84PXRIOsDnx7xaMFKeZEIToqhH
7zwq4pdHXU6x3McQ3Gvg+8zaOwRo3ZNCv8/ZP1aB1jH1klvlpbfYoFkTOrV3ffzBKgIdCaJqrRFN
uoxs0DPADWNl2RWgbBPTwBE/4ig4uIHW7nLHDE4gVwYsXYoVRGJPiR3Xl9YlpbVpfURC5AE5F9cb
R8DSN9GWJBKMhe0ssfCgjzYVU27P+EUFQyqgnWFK4odCA8V1kAWX5XvYFQTYRNGwxOpE/WSt+h2b
9FKLVBuWSP2eXb/2WLThRJy20V5qVg/ZC61dUUYt2jX2YqP7Zy/8794I2USqhfn6/z+3x4oe7Rgq
rYoBSY4FbgFTuAFdJAVpMHjzHGoAlFyz1rzXubGRbabv0PIXa91Uk8+IEDF0vN1X3uqQ6ztTOZWu
Qf5IvYDkrywMX0t+NGmyiyUrU3jjt9xIgw/bgc8bog88kYfnrwEKTz7C9R3kOXqnWTuerQb38aSO
mxczLCYiCHZWg0LUKQDCOp+4UnPdP28CEmHPQGysittvvyz4ZVOSfqwY7wdT0cEl05HFbY3eZTBV
Ur0mHk6opv0KTLVaJVM0JdWmdixH0e/s0nDLTRhbJebO+LRn0xoza/GHaqoR1X0mnEUZAbAMOiAR
fWD9KWQtuYoEqiGt8uN9muUoupCivHUD7GekK8FmPsQDCiITv3vE6pUQLR/HaIe2sWoM0VcSUP66
yq9HbAEiqGrrFHoP7I+GcECodLDIRjwIf2r6w1FHAlWcVJfIx3lv3viApISbkxkWlma00g0rWhij
qe51JLHzR5w3Q/ZG26z4iLXx4EzzlgGhOS8L68vERmoIMHJY53pvLtXOYAb1051KcBna+kA/dNNm
Pl9n/6TI5aFhr4koHgFcadxyBUkWH1xWc0DbXL77ov2QNcHPFj4aVmKmV9RbFvExLeq1JECBoOMb
EdJFK3wPfk5hF9scsPgoS3jkiYLUAJstchemiWYeLGTovT3eqVER80ROoItjA+TctooPg5UxX0pQ
8CrVcehig7pOO9RCqKsUG/0FHWDrpiDBo7+uvIUB4aCYd+NAPh2ipfSXtLOtlfR1iYArMpDFjTDT
to+uDyb5uwheOQYrNV5AjmXBiyC4KiIuOcMwqXHiSwE68JfBYTIl8EZ/zEQEHftsBCWYZoVSZDdp
JtAoBspOsrPjxMleFNcKl+GQwlBvSHiLPLNe5rV7U/pUfv/vnYDSaVRC/2iSaUHDF+HlDE7pOuqD
idF9dmw6AYGaHbrKnhj8Gl5mloqyRJn76m1YRxsjqIaPCm3B4TFIlnr6uKwc1YD/FatcH7kfEqc7
XXX52MtFUyHPkll6kKXIXnO+KFa8pkN0gXsjwmPCL+hWO2UZbwOBZCIMTRYfRIU+RWgw17krxWXG
KJUi0s5aQdMuqXcmnI7VTCyhyFsZlau8+SyhdzHG7guc/wucqjRgdvBAf4e9EuuoMreXseO8ayM1
/dzFMSjGr1Ft4/Xm9XJlTYdJqO7VurD26WjUK/c7d2yxMKbyyfEU/TkmDq/Mjd2ocHoItepOu3Ar
Y2G8e3U+7EOQRdhT34SW+Ae9ngL6yDpiF73hIqPWXQ4kSYIgpQWZEi1sv5npUU5iCW5vYuldLIly
1Q3Wdh41J1+AU9fgScFUJwWl0u6UklYiixBMSvSKGAE9RPWPpdae7l9xViP0G3R4e+DcSCcGVxnW
YIwA9Lm7UnpatIhOgcoe+WdGxDCo0M8RY25cdDRJ1FvTODL1nR/r8lBkDuqNOH8J2kSum1ZlCVQa
GRE7ebCEXc9v1NS09QfVCLfS9o5WWVOPEAoppqQUi2vrxKBxyOu40FaDEfnoj/GvMbDvwpGiG9aE
3uqv82EVOvoqxcbAr0rhLzD2OOb05bcwC8tNXtfqCXTwnz0u8n/28pM0DHy9lIS+rgrrBKnEp2kp
6BanTe6VOEylE0UrKvMjsSbikpbJi6omkzVbM6B+D/1+1U8zJrJcbONU0nEf31DJkxaOBj8C0xVl
aXpheMz7wGQ1UkQV7zNOTuZU5M3TfRqCvQuBvLfFICUxtfaOAriYmFsxt8WzpbkbMLZk+nYeX1Ee
mkez6w+dSD+GeFAuqauQVmDt5nYP7LH2rB9Gv/6ltZGPbAAiER38QlugVV2SZInDh1KoeExk0U83
S+52t3aEFn5ZFYt/yOPZoZeJcUORvIE/TjeKol01zLMoioHlRzQagFtJ8qLodNesrEH/1jpdsXE0
w9yRp+2jzYzsRTOtFMo2d7e1n6G5nCs+2v0nXCjKTWPpFBddrLy2olkgtwTdHSsaTp7NN828aMvQ
3MOMgC4mQVbwJutL1KiJ+jU5W4XBKnB09Stu88+ZxdEYvXEnWsG1lNNjMVh4PYC8nytHD1msh1K2
xunI60Lj2fPsZkstHm9Z1+UAPzSAOoVgS7+VSy1fzF1rkh2z67yX45DnaqtmtKm3E+YVUbHEBv6z
zkEkXlHUW2+6amJflJnwszxQcSwNWobxdUfW1Gvgar/hqe4Cg7kgra5+0oDhGTlX17yqbd2o2Qdp
XK8aqo4dwpgSuWGymakiGqjrAhx7Q32RPmuepP6x0+EzHpPnxgnAguOBmiJpV7TevR0shmQjdYS4
sUeP0+un9QAgz3q+T+bbZj50XcD1wczXlsyVC7rN8NL2IVQUXIuEGIEjp6VdNbW83cJPN4/+eDUg
FgzMi5+X+naG3ntHmmtETMlqPnTD0tk3mHAQb87c0A6/yG8iInvizXlxDKM7iMxL7Ov1TVW9T5FC
1M0q5SczwKGvaGpOO8PoDleFxMHFqJr+1AMn3GRa9M+bZOkUhMrBw/4KKvfVzgftTVa2viK/zz6Q
v9WfmnzUkZ466coQtKoUzfGWiq5EJ9/q8yNmTs+Zijo8AYV+UUgGBNTIyQ72xU7W4YSuw4Ko4Pxo
wVDB8eoBMpPEIdks7uqbrncQNXTASuy7QGD5K5vCirJ905i3eRJOCpg6tdFoLFCRY+ZF0W3nrn+t
1Ae42enFpMW2TDXLW+pTbnhEnMsZJqY2ud2FK+7MfGeGFRQvldtWzYfgotXkkalSbd6HHERTV49l
p7g7yywcUhAn2in8D0AhtSVVygwPrlGG53meHDOoUYhV3muJK+t8Q1klDo818oa3wDFIGULqGo6Y
aSbz7TndqNUEpzwGQOD/6NnSW23DclIu5t/Albq3zCdK34gp4IpowBySEWF2kNitIwX5RWtIa5au
NE69RYmMbEF9o6XpcYV5JuTs6XBk7RtoEK/4WBFBzk27JFNuBDl0QKmnVbvOsL+pjBal94SzNYQ8
DaoZ7tKJ46dVVbZ3jbZeJjpDZuko44U01vQSq1x/880zP6CnCp6gAw6SOs2TU6PgFjGaHpAPF0PX
x85rozBhZBn+Im7Fm3UCE7R/4mAQEHfQWhwNQ7dFuO9AozMmiYWArNgisDy1lMU0x7KdRy7pk6tV
JXHbNAyg/Q1Xq8WDZnTSdjLzxE3ItXh0Ysn4I5shp0VetJ//w9l5JEmOZVl2KyE+bmSBfLCWyhoo
56amxn0CMXM3B+fAB9lWL6E31gcwj4yMlhq0tEgERAFVc6IO8v57957ru7F6AH2hXBvbnDQciFd7
5VlT8tv8HWS5ZT60aXgfeVG5Hywv5clse3tPFe7Jt1HWNpFW39qC9khIT/W1jswX228nnVZrb8va
opkshtI5I+uxqhIUyXRTrXrMBZSpyRVzoLGT4WDsVK0KLn2Qr7uoVRdmQIlkEL+3nfqB0JQK/8Uw
3HrFYzvcq5EUKzJkonVFjvVF8fGNuU63/6pY4VliEkvin0NrNNjBcdwaWhfc/bVxCybag9L+/OsQ
JqtNGcry5CSgU+dSLe8YY6oJFFSfcmaVOaHchrOXd3rlz6+GjElKFOFl4/To8gqkRFtDzuva+4KO
NIZpIR812umuptu32qnjfSidaqVY+Hg7B/k0AeBn24QuPO2RQRaBa8Vs11ZnwHnje21iyrZBzR2y
uCJ7PlNeTOJxzx7WoqXZ2QV/015fIafAsoDT8ti1FER417VH0bkOZIGKGDPFWRSsfpc9QY6Lr/rF
pvEPTevXl85q6LRwHWt/xsB2eu/spVHvjGm6lFH47zKFB9W8q5lMDkvaPiykioFVE5vhX69GMXLn
b9Vd1LgojGztlQqQbJ4c9MNSM6JoGyGBfh0SC5uFGnzUdFdQ6Dkro3HbF83Snhv4eJ+IsZZ9MpBj
qmXotR1mYwb+6DM9muLFofk40vx6smwa66bpltgjlO2XiKfx9Xu/8ncpZ+s5abj3TOq6ctp4g2Ed
kkpu51tXbOrqSveMeBMFFfKNCsOI407tAR/PM8M9tF/oHJm9iIuc9kICLq+JDvKB/C1GOdPu/IYf
uQvyfrt1EBM7Nv8xHEbVm3lXm7rIE9GDLml0l1YTJGNaDUGuSs5po3+f90zuryyg0S9ltK83ij/K
u79eKdHUVycbd1XUEYTAwvbwTI2vOf3Amy+Dl6FpoiXXXYkUj1f0nnmMT6/C6ZjS9b/fDSV/tawr
vj47H58/MX82C6FUx739WdO62JnOGK81NxEvRiToISZQZrvcus7KhqgzEX8Oz53heigUTW8zF04l
ebUblWlEEjvjlBEFKHdqcHrucNcqBD7adpjv5482dVvSNG9jrikCCz1dBsdwKOKjrYO/SBRWQwML
gCfZ5MoqxSt8AeLBcy+FKxOo9YcZ1vVLb3ADnvT6g5yCwgsR7wkQDUkFHh/cBuBlKoPkGlSDPDll
Vqxq1U6fq1w7KOiOTbUpb4WI6mdGVHbiKk9JaPgPDu2Q+agvQfE6Q/tkaXr1nHTxeELyIhcDWeBP
o7j4tCA2+Tipsy1p3zSHOyhxcs4HzIenOgqTJ+A1yhaqk7Kdd/smepo/0LiTpMq07dv84/Mv1JXd
iMh+grFJ56N38Jv5TuVvXCdALqhp3knpC2QpgR+/h6577cewecyCvD70DTLKAnjpO9oCAC5+8Opi
QdzZCm5LMv3KZzOgGxWhWWq6N8OAIENsKWPhaVeJm8e88Ztb1vTtpSVTEuIlxwOvHqA1lOlpoL/6
pKU0yZDu0nj1z+U0/W1HXdkfcN1SERdMvXTUGvs2C9tdBZDsJKx0m+Q63w1KvNV8e+xb6sFKITFR
IC9ibdfchsQEMqSp8U/Z3hm62nzy3U4kANk8WmHfbsIgb5Z9pIKqauhvJK3rbdwDwk/GKq1fNQ8A
CdVTllKqfe0rPp4HD4540fZPSlnQyqf6v6rBYLPSUKpTFnvKnr+subOj0DoPI8VY2fvHubZI8iq6
+jRe5j0cZLi/GmkfyS9FN0KR3ul4Fax8qG61XWk7znxn243cwQrWjVvKMXtbO9LZ60Jklz6HeZV0
ivacGf2PFiLHr0jfmCzePwc0LQsYJEHSBU+dkIjsSx4+Ov/Ox8ruQwIcExKZc55Fo2jVT/etV8W4
lnGpnKgCqGVbtbpvuTufsrxGS2kY1XuqafuOIOPnEAPajj4qjGgoF0hSfRb3nBYaacGTQCh0TGQ5
esFDtEmCN4bz+SJie1LDiFGZmZ2MGgMIYsboER9jt3AaEfyEywpvPax/dabx5Js0PM0SSwl4034h
GiZ8IXONBr1YCyfmyGS/hj3CLq2AfuUhctuT+teg3SDYtvXgu2Hq6XfWVGtpJj2u0kK2M5cd87Fy
eHZciA5BbiYbTXWiW9er417gPSV6mCHyfKwqy+9FmKDzy/DDSwYpwRr6hsbQi304o5OkbdLst1nx
OruKWr0J9k6n7JRAw/tUpZMcTB82ukUR0wJyy5dNkRzL0houisVDk2De8gC2B8Ndmz4XUoWEHpXG
xoYk/2YADcrror/LI3cSLVOcxaUjtrMiGA7cGmyN92RZI5onm+muD7g+r7P71I6Ve6vU2xPSkls1
QXHmTSsqvOOJd+nBTj1zAp0zhsMfmcOSNfSTAputsI+BqYAiydz0pKRDsSy63F3oCKOmLFL1ZgRR
jssSdl4ZazeGyNotjlEdIerFg+eW3+OHuUKlfiaz+pzcxsIfN3oaGy+ZAYnRix313PNI2DZ9wOwD
q+awJRwy0JDhFM6JjGIUQGlGdHIUTorBHemI5YlTiXlIUyn1AbH2EzUIcsWhGC5xQ83n9469E3gp
rlGsgz70ebR2uZ4cyKrPL35hvAYy9BbSiO3n+QfQH9rPrMS8BSM4Z2EUvbgLJoqQH6U/DHpYS1sa
zZ0TN/RY62BTjb51AtKsrpmbpUvLdZ9aO+rPRDvLx0Z5qKBVPkVUfoc8zOQp8cW9UTjVkT8ODhgY
SXJVoapYpXN0N5PRJdVod1/q76nhwbvqfeUw1z8CWEdjokwOdR5IcURvwE4CAX/D2eqdgTbUVuut
5nu3sKI61x2SEqMcwdAopyxuowNBicJxpfVh+dYWgBQ8qad3yfQk9WPtXKTILO7LMJn0J4nscHOh
rTS74j0OLeNk1mG3Jogx2MnOgrqZ208xtfQur8N0O78K6YHgZrDLrcTVtg1wvXxH0JK33dIdRQB9
U/39Vqtwt6gQ+FElzvc3gHkxpC+jvcrcDw6Krungwob4ESJcEB/M7Jbq43CXKEmGqqIH2zyq3230
xGeBRHI3uuaN4Mx056AfXiCj0Z5yq/z0y7j9NHUmVGZtfIwZ40uC2Yv7GD7jzqYaqcui2nJNF/dq
juJaJX37pz6u8tywfvYKsjbdHxwEtujRYwhbOTzmtQq+9L36BBJVvPuh6W/0sev2ejuhl6WXHUID
LqZdpNl7K6AoTwOBPBIb1JjfGTIPt1RIf22Do9nzOB1eA1SSed0pj7qJmNIaxmf0tfUpqjWE91ML
oaionXlUtWcXUtoyjkzWgjaaSxvb4CbswBkvCTp/crRuR59Nvai665yLAWQDBqTwo0xQr+bqfaO3
xkNWtuEau5/YtdNoSpfNRXDzugkHJXiaWvc8NoMl1sf8MK/eE4VeJWayWFDwSgM/UWx2MbYQGpmT
OytFgoELABZWRtg0cNzxWfE7f6lElfqc+SgLlfyd7xytsDWSTmKgApcaHuvCNaObZk5dLf3eGhNu
q0blHZKeRkEZUkhmDi3WRF/SF5+4hVbyyjrOP8Ze8eyqiXlCGEA9PM0Js5qg5QgxBSki/lNJl+1c
eSRZA31YCdU+zR0BF+IZzcbqUvRVcytGbmvWqHcrqnVq+t7l7kv3AXyEOdDMKUZ1l6UeUtdec6dH
qff1fVVc6gpiwJvrW8W9VhgPueKq91EX3yy95u5LaMQmbEOcDIn9qfapf62czLx5nnfGB/nmp1NV
XGLiYvnxFpe0BeLYNK4tc/5FqSMmSZEW4eRj2VmEpJVA5HVh606LUjgSuLIz5Vgn921XGXdN66A9
4l/1CUkdmHtHiI82sWlXVtn3uVMItvJeC2qyN5q8u/Mqz9jKMA2OaYLsuhuSett6Q3AVOsD9XirN
ogSittGjPn2krqAx6eOBnHdpqfFHNaDGWID85pWcbvDZv3bVaVdUdQplR7jbdmwUQPMeUbGY/Nbz
yRTSJaa96oLDarT915eu6dR7Yz4o29moU4/41vxW28/enYpnSeHnUOirDiTSlONiS5XoaMVscZZM
B1Vc8YwSCn897+qKFd3RGj5XRuH97hRB8SRbXT/MSzFRdPGpNqtVQVjCVSmjJ75Y5Zn0G/0gvUIu
SxMjkd927cZJ5AfdLmwio1o9NEWtXpoxOQmq0GIpdRXInqVmB9rA1YNPLXXQK+iQKsnyOsrpS0mf
wIY4Faaw1uNh97WfdazgoiTLl4VJrE/UIkfXgXmITZXB2wFSYhw8HrIC9xVSjiJZK7kiHvTCUS5+
6RAnAG9vWgB+bWKFpaCdvlmKPQ22OD6vH52894i9xek49nAUxl5NNiG2sLBtYI21rmujuKK5F9s1
vqowdN4YDO7sMITCP6kIdZur2pU2xke5DjKm+NxB6RzYPnTtpLb2QaJWq/kW4ud0GZIgLI71dEfR
pMr9N8puSDzp9XolmqbIaneOqL3V3KzvbYZqHUnUe+na/dVujJ95MCxbqzZfmNg6uwgF9+arE8KT
IygD5+jVY4ZiAU0xGUBiN0vew/Rx4JReQWQxn0tBWkhmudp+3q2ZxIDxmzo7emg9V4G5rtT2WJh9
eNAo0886N8UeESr55TwPwqa8H0XIrcLhBEdJq4gcb2CVJYe5/+UOqFeghR7nPW3qhjnwjVceLlVg
iuIwlz/zBqjtQRZFdZn3qqRsDiOrIjD0ScPTk1Ip0oycRq2q3uWp15MJX5X7staUfVUZD0KdBp6T
fK/Laq4ux3uJvTpFKFACqJpmM2WkQHxmPnxvQVk7MJnAdzbtzhvkWWJt4UhbiaHXt67OnG++lJJ6
OEfkf1++LrPO5Xe2rOzrzfkTLQN9m9nIZd7zYxYXQ0uiQjgyk1X1DGtdHxC70bEoqphNtmskdkev
Z0yhl79PvvkMzLE5MY8dMxQYf3Yv6szHSEJwR6xicjPTzF0GjePfErJFTnYBfBKB7m0+5Mu63TKe
4p9++sT8hlAyFYXTmG/nY/MGdcRVYJyFclskwD/1xt2lwPD6UmeCCZxsNeLNNBYJnb+L6znZkdPv
oGCcYsnmEB8iSZvpGPA8ARrHKAfc7SlTsaLMAzQ5iPPc654UZvoQVUcTnjCOwfLddHXgtpOFBPVV
sgqryDvIPmhfMp4fbUleQpg5t1n4n2bd0asYHnApyUe3MikjDaNZw1R8sCXAYWpeJIHQaXJoMyiv
wTMfUs8ad6VVIZmnjQ2tctpEsv39qgaatgfIj3HS21ae3iEX50k8m6VdIjsOo9k9h3Va7hzSRRZl
3vXnr+npZJafX+llelN9plQmBeHXoTBJo9XIYm3diFK/TH8qqLjeNZtJRGbjXdVCrhvdDS/z8Xmj
KFrICpQKttA8gCAhIwhVC12a+/pzEOfKnkGl+qHkvdwSno7MMOqTt/kVcRXp16uvYzp3Xho1CzWr
6nszpMtdU+xtcG6Fr1iR96WhVTtGPCpaR7lVhqx9G0PXm6TQwynTK3k2bKddxaJWV2Zcolzwxu9G
hsNivqHLCA0M7G7WdMl9WCDh7OxDqnnOoWtN49xOm/kVJp70bBXbr50+EmfwQAQRhUjc9Nk9G4rC
JYwDl+XczauG+LtddfnZdPJmC5tbrpM2ZjwzauaKxl/BvN5QnwfLtRde3pjHqHeUU1pUGq0FQiSG
pH0eo87YG2HNHWJqKgWZSX/HQGWf0+j3UCXupMV0K6gDDxfBRyUdGvlYaPDT+O5ehHfcmIsXE8G7
y/Tky6ZvJdb9OCb+ravajd2N2rGjVCs3+sBToVbfWQkQFeKyQIqhByy0xkY8PG0EC+jjvAvMlLOs
t2FeTPPaPou/+5GIN65bolrXsYeCnfVX8y+uMi08trLt9pIJz1+HDDdH+zEthNXSwmA3lX3IzI19
F9IRnAu/+VgXO08efGiSPRLyxjAMtX5u7NOwiC4yicI1nSMVsJ8lDp6JWb4PkOt+DejmfW5cdGpV
/qmyIDB3mmuMJ9P2I5q5zDTshGdOOnT1QeRJdzEhZVfr2mvipW+iPiyb7goDLDkjdL46Q2KchRTL
fytwmTJGm/Fa9SStBaELQ2WaQc0N3vlV5hgDNglUN/q0GUiuXpmqO2m/ikn9k5Y+ixgvtB/w0OpP
jj25E033wcxU42ksfu/l00hJqLI/WflPJleQF2zbv2j+mAEmYpcq5S4dNPumTku4NDePuAG8ByMv
/UOcISzMvAkYWUbOFl1KtYyrTl97yYiFROpTAJoamhstUTBSWLlGoZfiSROt9XvfoW7ZmIUpl1ob
O1cnZcGXKl676ulpXudj8D67vUorhViw6Vju99T0wCPVKEezziOTr/QmxhJLs1D9Xay4v191nfLp
MKDYMQ2qV7QE3beAYbSWEWBA4SDv/Kg4Fp3I34fUdnhehuND6IzwYYZWbhSksvQhpHqH4BWpQKmj
XhXwnhPXusZpjBoTrTchSlZkEhpUospuow3yQfg2siANCXnJ0Z028+68GcMaOv7oXYHadie38SRc
aV4504aLtj96GXZVDgdq350Uz0ZUMrMzFEIw4jrUaJ6h6c+9mkyUf22a2FDOIWC0U8O0Sa0baJET
/i4resDzyJkBfmurrzuvFeSnkV7bV8GFNYhnrIpNbC65Gj8ZdsMkKKS+15YoyKzDLKFBO7/tNVZz
gmC/+5p8uvlwLDNWa6wy3HZ4H0rWJYqda/cF59cydxxMhGav3s9vWBMpT5SNvf/rWG+NV+H4LZ1K
gtwQGOnLvLerOwMy3SKMNO+AAqJexjmRiuTLGS+Bx4Q5TrtHHkbN1UrVl/lwlbsaLh8c4QirNwZP
0xcIvHsdRMBHY9IwGgzHv1JD2ch9MnuF+if+qGvUQzxCgwgFVA8XxpngIg6r222Zt86hsqbbvDM1
KFuveVCMkrupNTjvovF3TKeVXxbDSiclGinoeobbpkDJHbfOui9ZAvoCF7hRxlfNngZBRqaA4aGy
r3HA/szjx6Bp9E8GjGg806BCHVxYa6uhCQ05pziVLNHWWap2T0w3Jw+hq3+O8g14iv9T1xxsK0X9
6qWsuhMmmdic4vHeCHt1HQiWsz3TlS1XkXvyRkvfNZAYD0xn+wNwFmVHmGiPSNkqt5FH0ANLMYfh
R5/c25LVXVAP09NMu2d6DeAzqNW3ytCZasfNpxuRnQkiJ1gIQPHo6fTPNCmfiQNw3tTQoyPGJPgx
dBp9lXlucKV7hkqC4vVkQ9A7YLjWd7Y8Z7niHZUISeAwFOI0v6IMN04+oUHb+dVfx8K/H/Nj0zrQ
zFwy9M72kg7Wzoys/jL0NnE2o5Y+BUy4EQN48Q/g6wxKeiiQI3AZP+61Dxa9/UJX+vyuNKy7CD/e
Ck2ZvDMiBuKGjZuFi8Y90C/3d+BFnEuWAokfAje4KzEcDyaOeKdu+gOtLgDDNnVqh7iF81/FLYTT
qClc/6aWnLrQGdKvuR+rnk4Jlftvf/zHf/3nj/5/+p/5NU8GVpl/ZG16pUfX1P/8Zhrf/ii+Du9/
smvCkcQm7NjCFDpBKELw/o/3Wwj9+Z/ftP9hAkiuLIkPS9gNWAAl6e8heBJdUNbBd8MSZ5fW/C9d
Jx+o1esflkPQhmv6xaPZsThxCsKngrJrVqnM2A3t7FFWASQiM61/MBRYtX2ZrILWL84WA2jCrFq6
HIlq3+XKOMG4m/q9LrFu1nnJA1ZghqIj1S2NaYEHsad5z3MdmqrvfSJLvPZhFDEa9usR4RmYbQf/
/JeFPEK+h1b7z10A9caxR6Lz9a5p15g3Z8dymndw6CeF1izTkiHIfpR2i/l7/Y+/fbH1/EX/IP4E
tTitir/v/tc5JA2tzn81/zn92L8+9v/1qcc85b//+xf626/Lb//7j7d6b97/tkPabdgM9+1nNdw+
6zZp/jxDpk/+v775x+f8qzwOxec/v73/TEMCkeqmCn80336/NZ1RuuEK/d/Owel3+P325T3lJy/t
p8z/OH3+7/+V/Tc/9wnX8J/fFNf5hyDUxrXwPWqGZWvutz+6z/ktTdX+oav0AgXiE4srRPv2RwZG
PuD3tv/hqHilVV2oAvWYZn37o87b+S3jH5qrqpprQQsR/BnNb39+B7+vkq9/vf/+qtGEwS/179cN
1jX8aY5l6qbK/5rj/P26qWOlJGBHajBKEL+HWW4c7FrRDwShbCpNKpS/lTj4JhsWEAEzCvRRqPaj
ejPK/iUNMO8sI9UxD417oyjUjlokCGwGCuVEnXMpNMvBUxp8WLFyK8kvTLVCvfN0B+UKmpl3dGkv
XpuJh7zR7T0ORx+2MZrzNryGpAQvlToIfuIoz9NO/oiLFDJGMfpHxizWralMFysOgv4mNKybnDbM
gtOFEFsXghIA9ic0oMZKtq8Fc5AGRvUamlR/b5MWdp8SYrkqQcZuugYi37whHvns0Du7qUihDlYk
i9WoQ1ePnPxB5BLFt1VYoGvz6slNXZvyoAReM+2KIB4hzQxHaJ0d4vIIEWo/kN2cgsGONeFfA7ip
uOZj+6BJ2zoIQ36369JeD10gD5SG6SrL7kYK/GXXacndvJGCgBfm//raqeLu4Kq25Msfu2WpSjAz
YdeuoCTopySX9iUpIIwXRmV/tBktW9x3BAs6xtoy5HjA2SV2TOZB3SSo1vPhw4iTtzaFxBTadsqK
kw1hjJK1B4t6LVM2qMGLJ9YZwaOiPSUD5L8g7y/1SPxBGRAnZckQ5SB4GKyVI/nTI0ndo5DpRcvS
c2PHYmP5HZVap8JoKw6dIsNTUiDhQduBWG+j0+Q4GBYUyMEBBxVqFhTxIiN5F4j3OPbanSeTX41j
qasI3yTtj/ZXZmiSRJiaTCwRqmvCfMWhUMwLgH97A6clWGRKqe3j1n8ajcTYTlFo45D0LPb84VGa
v8jeKGiKt/0GU6+zCiJs4D3h3gygUyaNS3UAeCGYD2BvlEjJo7bdRm5Mwy5Im3tMmEjy0sA/GMyw
7i2H1Lim3nL+O48Ej2TbCPDpyqyg+HuBIzaskNZGVsn7vtO3hNY4VwruaGHntTypIhWPKXZHitGi
2s27rRtbm1QHPj/GynMlHqzGDzGyAccQSs56s40XXUAOIOnEzDZD7bvKmoOE4+ZIMHmwNVrHWDmW
39MiGoYDWduPbh6WTPT3Oc3zdabW9Gx7VwMgmRISTOuIeA9r5WWZdnDN+EQ7nNl9N9HzyFjdGcw4
Uae3n5azbNs+eQQR+8bntuihWalHJy+LsDAqhryPk2pLzJL1Eg3VCS37Q8ozfdmJmoQsYf4UQ1Og
GJHGJgkgK+aluW9sLl1DEhEh6Yy4UCruGD4ecEAWe00LXhx8CE9RZkEXdAA0zrvOxO9XauXDh3aX
ZGdH99zXJEzkiolFQZ+JYLIGScZSXeeHVI1gUuXZHQWXsnVrFNt1RbCqS6+CwHLloDZU2o5e6ZvS
TZcqMURNVUa4AC2yfkKMVkwEXKIoEsK7l6zbEIJjkiSwbtu2LmikhnCsWFHXJqr/Ba3kZOMN2rZU
ulWE+RSMm77STHkrpF4vyyC68yg8F04Rx0vSShluOfwu1rApBGKvqqpJEyI417Sdn2YPUdcl8VKv
P7S4LlZJ2b0mPWFDeVVvtHDYWf1zSkzeEp7pxSlVkrqmuHcSBEoFp5CJHkEGMdy5KudEbnAtpSDa
xM2qJZxpQF5VD/9LM4JD3nUP/SiecG/B5evFUoe0WsfutjRZAvag2haNYejfS62+jJGtEjOknv3C
2fC/9cJjhRI5kOXerpydpjPQdLwix5Pmmx8yVdcOA9nXTrIa7CV+LwMU763T36q+/wxZqn2Mo/VQ
t0H+VI5KuKsKRWwTjA1Pg+vf205v3rV24S/T0moWfknglFdq2iEWmbouVC393gtrgUSSpQ3hyEsf
DRWPCrLB8hg8JmesmIKsxw9u9ctUKhqPnyzb2nHfISBHc+fH1i+R6ydiDQhYC5WfX0EIFeY5vyJs
+CsDIQLKvvPTFDNUwZMbHZaVrlXAqQtL07oDsI3ugPi9O0SgpA5gEJk5zPupTRYOTaJ8abUTw12Q
y76Qip7ytSyNJHjnytY2bZz1h3nT/evVvCtG7s6V73ynz51uU9HvnEzgWkDaeR5p7oJJQxpjEJmC
h39DL1a7xFW6MXrPWalD/2Lb8doOe/0ctIgIV6xAapJm1DfD0sWtUuN0begEMUcCjpftFP6JoQFK
ItPOX0CWP3Yk0d27LqnsQyZ3TTMMBIVLdZkZg/1Iy4Un6mS5ItjsE34tPoo4fY3w7q/woXjELcXW
TlWSieVCF7ymBUsDzrnhr/lM6zwitBT6nBqNvxSv0tYejyUuce/Q1d8jzNCeK2mNAaSxWTyIg2WH
5EeYeHY8WRLB1by2CHUXjlu+OaVLUTBsB0++YG55Zex3H8ozEziuKYugYYPTqrnoNJlYWLo7q+NM
DtqHAdTVWUw7I4nkFwehhWUEl5g4kxOXzSqzguriA3Db0fLwoJiq0dFhwnsUQ3BUXe2trFg7ckdN
r2WB+rfNTeUdFtxTleYsH4De7DM9PDtSCGKvVHrNo5OcyWZYGNbRDi3zwpyTgiimak80sR/s/rGr
gUbHvv04xBkRe9Om6tzhxJ1yPLWGylDe/TQV6wr+p99EFuGqvuaRjGKVxZb+KFBUPh1JHmqDBDvi
01BfZMhhtupzDTXuSAXIk7pLzdWYGu2adcvORqe6GjsbeKc+PoIq5NHlWRfPk9cQePpjB6PIV0Et
5R2pYa6dEtZgAn+tkR4vyI/kUioYPXq/EhtNZV4YuDoS1BCFWWy6SjhErEQVtlomZPMmnHYxN95p
fXbBZf0DqS6xv8xPSUu2f9ElkldI8i7WIn+R2URb9y25C8yDyReEY7+wZJpuSrQhKPXBig3eKdQ6
fRn3GJPMMALL12Y4TDi9CcPA5p18z9QLo/gNupBVNoZb6sZhWbTVXUqgtT1lRmpKCqaEQMQK8unC
ddc2QobdIOS2JKp0qemSfKvxIU7M24QJpO1FbmanZj8TbMBBmb1KrbwFbdIfuQj2rc5d0gwJuyS0
2Ev7mzv0r3aKdVak3S7t/R9ZRXS4h5TEy45BUF7VnBCpQNYPWZ/e2awTMIQGxmEs031Rf2AtGHnY
BM9mDw+3CNpzHnrn0vQuitNqx7SycDiV2saT5DBGUa6ecI+/RGWPmy3Pp5Tm9NnFYzKOtIwVJWQw
XIIVGlVcejhGAD+bzTEdMCXIJEgO5eTJVkklqzSELjS66N1owSHKemUpa9GukknEFNNRvI8laJGA
Re8unHaBzqZblZnDEo/hEU+zeq66jaIb8hy5wz6mEtv7EweuEmlyqmzaNvSat4nw6n3mZwSXdMnJ
s1JBUM4UiJC49sVL30OSK4+iqy4DicfXeePGvoVozHkd/a5ZkgOlb3iSNqzTzW6D9e6SiEA5RdPG
H5tga0kfvLg+MsbSXfkSWXW2hgmX7Xw3GJ654vui+iB9PaCm69CnT9VRqqXFG+M+scpk6u2RokVv
IfcJ+rUZurtt41HwltKWT6ILT100vNBNWmu0XG5NW74XAbgdT5JKZ2KCYM7bUh9yopEy1MP5jn25
s1R0D4YukrXuw7EWJZTXFEyW08fafYjABHl7pdwJKyIusuRvhTYVCU9jgvjy25Z5G9Nivy0aZo5K
scgJzVn6ibkHgL1Cpp9OGkXcftxtDw6QOpYQi2pqQyHWSK9ekA0rK+4sLHmGtaASIaDJc+zvbaCi
8fVLPFs1vfSuhfMfubshYFHHE/aVsUW4GiER+lX0Dne+eI1Zyy07CzpurMVYuyZhhYocdhm01q1l
8NQaTndDkxLvLSedwjerFw9gxqsZ4Msr7eajePYTEp8bQidZhVjBZdAYShuiTT/UKtwOzWS0bd1z
pWTGxcCTbY5jSwsvqS+InkQ7GJehGrQjE6OtOjH6MnhTC2HkNumAizSSygVRCmnQbYM3s6REHUKN
HC8l0XeCVfkK8BcMPcyUQVK0fEFAInLMtysMmXLNMJfud6bu28q5Bb6BwaaJq2069uOlSLLxMr/q
opC8t9xv1zpTsW1RB9RBrencMk+9mlW4UzwRPGM3t5bdyjOc5KoIHr8pIbULbvxEpkmprKmq6ltv
qJx02IIqz2o/Y79dWKSU/SD6j6g3ZoQ+5nEDPNHK9LrgNOjBp5FU1trzYqTSmO2EzXehjmSQjrob
rftwl2Z9tw6dEqA4dq5mRGKfjF27rp3qV+yR1KVw3lVqRc9Kew763FzaIr1UgXoMOCAQSS7MIkPx
iawCKl+yo7Dm0SLth2JS+CX8tKwVaFhisiGUysotorUcsyNTlxtZ8e6y9zrwlv2eks07Q3v4GYgO
nkTy3qYakcFBFxxSp6RELwmI5+lFl7J3tmpfnf8Pc2eyHLeSZdtfqR9AmgOOdhp9SwY7kdQEphY9
4AAc7de/BVa9yitlptKqRjUJEykpGAwE3I+fs/faQV58jQp4Xrpecnpz51qypqwKhWYMwO22VjMO
1VYHq6CJA2Ba5KN1um7XLuO4dYPFQw15dZ/bG2se41tIXXgDCRyR0sfUqjdwyzQ9eSbNWNIRwAN9
7jsKtTiKYVvVEaGrBU6lSmp1pgupzh9/MmJ4CJ1dPwkjFpgr4vvQTaicUbdenazA6mFYF3dQ8hIj
Na1ngFwpTZC12WcvPmjINa6sdo9in3Rgk++Th0hOrOk9gzGDZmpP5tG0s4AahndLdvxG4ZSdgpDV
J9NltJ0yF4R5o9KNAe9nPywfLRr2pyAIyqeS3Nt6GuOXanmoRbrOmxz9M+6yq6Z+Qd9Sk71lhTue
q77WMRZxhmb+axE1Dx5+oR9dGJyAW7fviS4bFD7FBcV8fyqCcTyxv7u7WDJAg0YBLajrqQDdcz16
2XeWMAInaRwl2ssfnVFtUFsSadQPxX6udPU6O+KYuN/QDvbfYFw9dbIZXjk0+1lpb4q8b65mXWj2
UZ8o8qFwnw1d0kqWnv7Rxl9y+Oq3hrMKy4ZZHAT870MxFdNtLhHsNWGffg06Mu07Vlg02/ZNFXhu
ZzzL97ywYs3JDiR+Qc8c89JEZzj9aU6S7g9ZL1edq02dklUfLhgoD+7CsxHV+VZr/5vtB8DzRmq5
mVky2OnYvpv8kfg04PDOpBiJNizhXUxAvSmqxz4kDIaF5qAyoU5jm9cnFFckWIpA0jpbRLBL/K/w
OlJldfqgfXi9FggiuAzwmOagBJOQGkdDEOmSeXT2K5gnIrMg3k0x2XyWAqyqzFuliHjruKkfMiON
7suEilcHCPU/vpWyMPaOtenpnAWsABRW6ql1sOCpkcDPGWn0Oyabej01qbxUlYH6HDm5Z+VHH6Tp
c40baac4uW3MbHzHsV2/yCT/bIPL+I5EkriY8Sd6Yvnip2rbOyZvOmIUyV25+BYOc2tZT6zpVG4S
VUrbGu66znXzYjl0o0BLPcTpLS0J1kSG/Jmk4+fczlB3nDBgjzu6GXis+QSfkzFNzsboxpiMl0Ow
BghYWTD3+wpyV4d+pEyGkKO1n2yqLrIRgNZ7J5zyNTZnY6WSHsad3T02/ThsosT0tq2hHsJkHp5x
DKwqC4d/e8jHgkpYQ19v0fEfVeXVt2Dwdopp7Ra7KhPdyeboXCi95/pC1dNf87k5sjrAlp1DEFia
0a+fPyZEuhU2WjF/odQFyChW6MTPC2/vNDodSwiAYFUKErgJ+toL4oc2AJIlBk1v3tCsdXGBAGid
jNbfOi1Z33wQlw7SNaN+D81mfLBES9J0UD5MXXjIUMwfR+QDjHE9dZFhdZrdEVKdRpoDePhomdm0
8Qpz6wzpPmnQHQT1jriA+RQre183eb4nooCcjbJ5o6/Ab2ptFbbiyMd30o9i7XSLHqbE68JnBuVA
ZSXbcXLfKH7BKC9B5L6XTlvwT/52Ihtw5dRf+55UZQUW7UCCOZcp3nrVOOzlEOlVrtUVwQ5JRYvG
LtTjwVPQZd0lOsF20b86DSU2vtAU3aPt75kpo0vtfLRc9EPFERD5JlP5fPT7Jju3bwlTJWRaJCQa
bc3rIFGWJCSflg/MPHFoKvqjtez2ZWjotZnpQzM7b63Qkmyf+d7JThWG5KcwTR1Cl3IEY1A7V7mT
ONBnS7TZxoTebg727Ih6NwhxBptYXRFHT8TqEgePDya/0auyMfITHNt5xk77Or+WLo4ei/TGsUQz
43EK3Qf5IHcfX/qiP2Ji2I7j5F/7XNxc0OjUsAtQo0jCfU8c1BpwG0imNoPeR6GHBdFa8BZRTlYz
aevohelD0jGhexwZm87zfphkAe+SMWnWeABbM3kGWJQ8m037PjfzsAcwk5/1VOckNvho6urZoohc
vjl9/NHPwnBrU8LAtwZClcStOgdtnYKKJR+7Hcf0W28iouTOem9iWEP98O7Q6Dxm5uzeZovxbzSb
8bcZd6cfYQQRslCcvZDYWUn9naCq4JSHxIik+fhuNS1JEPw0ST+kCrdW7X/mo2WfTM8B6fvfD//y
eyE0j50V4KmpcUzgU8eqW1hbx87NT8Fov+mWyOhgcfMbk33Ohyr8NCs/25t5cJhBIR1E49rHDDHv
ydcY0UdwX9tedVyminBLPI/bOhuvWRliAavn2YerszzYgEo80X9atgtOBu3VQspFKph3auhrr0Rv
qL2NuPAiO4dlPmzvhw/6yhTI6oLafoGljGC5ObvnjntJ4mTvKqO8C/0BwrYegD+3yjkVyH9ZRMR8
qkLuhwyLCb0vNoemR2Rh9pFFeyWyTlIlctPJDNKRZwMgCVPzDko6d52N4wZuGhkDFoERPZAIqGV9
jQTEs/ed92Bq1ZwtszD+86GNRLL+nw8R//ng75d54r+cM/5fHA+6FqO8/55Q/8N0cPUl/fIf6y95
8hOxd/LlP5665pcp4cd//68hIZO+v9kmYGqHmZ7rUzb9fUhoOn+zmBIyA2RHZZTo/XVICL3dtQMn
8EzXC1z+1/8fElp/Y6JnCyEZ+DHfc/5nQ0Ln1xEh9F/peXxoGLEHgbQ9XsMvo3W/H92mSMSFfELk
MkH3oshqOrFSyo3qK4tRjfYBMIC9stN02gRILawilZRwGo8z7Q/sTkvKy6B3f3lP/8nU3/ztpZnC
cgF8mJ40TVegPP5t6h+Rx5JAoIouXeH421hqOhgT06tSYx6f+3LaaXect1PkGoCZ9c8pf2jQ7QQZ
/O3JtJMVRU+N5xqn/J9fmcX09pe5Kq+MJioyYjgPgeC9+/VNM2WNDDS1oouaavxF1rgP4pwU9cB6
6YvOPAn4gy7sm3NQ4Y1z9bC1JlwaGJ2iTR2o5FDTu97PHSoWhDs0r9lS92bPpseCwEbsBvlB5Mbl
zy/b/MeXHVieS3PL83mQHiPwv15rMKmdqDE3nP2ZzIzZ0pBcqZRWGnzGvVH0IDplTbJ8YD95oU2b
PfSp9Dvz+ufX8fFz/iLn4MIGRNRIy3QYxAe+t4yt/yLnKETOyl/15hnmIolW7txfWvpVGOtlskWb
TPwUgy6nqHwg4PBvvRQlLAmC+8i20+vsmt9AJeTHsjPjnWvkZ4yi6VPjV58lZphjqFO1K2L3B+Kk
x1RTTUy+m60ciMvHwCnzDacsBF8el8ev3IuyKyw/ql8Id06/Jzi8JX4kK85Fq8i8dr2Ww0trY3pL
mzsTzSAAnwA79I/Ixhwa9i2cGhIQL35Z3iFXKvaaFKJNXw/mXi1LdJdDuoms/IcKXJJ5UsGnppbv
LY2S2MrI/h0x5zG+ISkDy50LFA1wy6KBBYrKTXs28JPcoNZP7XTHT/eOsbKuhkvKk93iV0wHooGw
eMebP18kc7nxf7lIEkmfZ7MoLCorx/ntIqXT7Ml8sPF84uPaIZbtCHmtkFvGk/kW04XKtgqb25nS
lSFAgx4wsaKzhNfvFHm51Qay0txIcR5zVN5Xi6T3z6/Q+ievMGB1CCxkFnyWfv8401CtVBbBKYCF
P606pBB7b9ZHKNHGnZtM8K8msdF2nq5G5G9H7Y9Xht630ZTdjTZluU2N4GuNXZPZs99+YQzwndt0
g3NEr9Nx+ppG5D5jDKp2XSvUju2XFNCATK3UUoegw4bw51/oH+8L6YNZCByWZNcSlvWbXEO40iZ+
dx4AMS3t8pmw18JhzACrzUhxek6c7jR16nFGDwVqw9951OAXiVuKXoh5kH7Vvgysi4xwfuC9KB8N
ZE5MK+MjUvZw08OReajKLxjMZmYvEz2F9I751qcsT/ynTBjRqYw81isinFMrH+nwkDTfWzHzTewU
J1nv5gxlM+3bYFcJNIGmQSGOfmRepdzVG8/T03qwqohmgB3uUk7Pa3aw7qGpG7LUFxCCJi2ACMDh
1IxMzx1Nur1WuF2xJSGRWOghvuPSYQZz9EVpvZPpzdee/iZ18gOCQ09A67S3KplfJyRZNIkb99hV
5BERZO2dA9imrmYJtZauAQ2gpz9fInPZc369K3BRs4DSBhYYXqzf9iQ5R4QnwVHDsFCp7cxp9AYc
8ErEA+ETe9FFKcN7t3iRJOxsVGnuFz/DsR0Z0FmzXgWmbg5/fknOP94G3KZCLDeCv2SR/fapUY2G
86EHfTZ7BikFFABC/ooZRG8yPcx5kGCgNvIDreZVn1REvehy4xhec4k1tEQ70F8sbywfoahxdLLB
qxboRJgWle7Oievi2jVJvp6m7qeVTNl6kl346JfGBEKjCpDAdd4RjugPM/XeclOKrSTXZg37rrkw
9Il3IjQXR0uPuVj77aUz/N1IE34T6Vyc6E8gMjabc2ONMYKccGJetczDTZWue97nrZJQcCodNldv
IuvMTho4CQZgmAQjddxENxGu9dDUVxzUJCEJWMwkaxjbP7/Hy37+21X3HCou30JGxQxV/Lph2Uic
Ap83+jxmgTgE3KF+C3zYxufTC/q0qnVuk+ydiyMZY/35ZzvLrvzrDw8cxwxQg9muCGzzt11bi94a
OlToZ6hT8pgY4nOjinU0DO65hHW7auhu3meTu5doVZpynA5B2SY7Z1ZE9xGFseY0eOOkAVIZ42Po
GgefYQbAd72p4G1vu4xb1QcWuR4LNV367J6QjU+uC72dFoJA7YXRNGceu9Y0HzJy53ZI2Ky108jd
IF1n7bOG0qSvH1LoYaRMJtkrEwhOuo1Biu2CAalqDmdpdQ3NnLY+eBTw2ba1Dkb3ToMq202x5MMg
VMuvNR+YpVn/izfR5/pRaVtkPJi/72Z92vtWrPriHA9Mqi2vCU59jYdXkFzgZV51LOfMXsWNna8r
x5wPiGhIsjFGBtme1hscUsWDSKKTyU4LH81o3+rxqplmntid3twZcvCgZqZRkXmFpFrteqdFBIDo
95xzFXTyKV5UQGThQRw1UcLkpwxH4HNevE4pcRKGyU5ZZf14INGY6StETLrHPtGQc5A9zbFFBENP
0IwwHFgl9KJffVGXqB4gRvV6PvQIhCiP6i9tRtRAYQe3co69f1cTBM7ySf/lw2hbtmcFgMQQL6JV
WUrMv5RuNMknQw0yOrvOmJ5rc5/XmCwkUobrpDC7+jlDAlcOaxANce+QgxhF5V0cpp9zkwmQzJPg
XC9t5XLKwmeUtU9jhleefQp/b1Q/D1BHrg7e64OOh03ltZiFgmCh0sSPtvLjzRBZxoZegrl1TeYQ
Y+0EEDOIpMDv05w+vrQdi0vjQYft3Xjbudr74sWPNca5zzkmvZVp1O8GDpk3QAiMgrX+CkMOInAb
Gjjv8+TOls+hr36EhmNfPh5mIPOrHrHLLoMb/WiIuzpDy9ST7HUinIO7sso2hvK+BVpHNJEcSLEW
Z4DYodmqx6eGGe+5L+TnKa/x2y7GNc9/6JbOKFo1910WLs6g2D10pgfplxbauZDYVbyi+C6L+DXB
B/po6UZeZNk/WyzAfZa+SX0LjT4+tZSeeNgtFC8Ni+w2HVgFwU2/+A2hfEPXlohY9DKIgHgT0DZj
Nvrekqdz6ZYHTl7GKkmwu6cdAiMzdjeukxioo9l+rSYZV+huJEyVFkWMKAWjBAdtCSkCn2IwAIDr
0p+OcSbRBPuJ1VnH1i4/oeoXj6NdpQueqVm3kSqvhQVPOu2n8uJ6XXlSkdjZQ9XfZN4+u7pKt7Wn
uoe5sL7rSIYv6BpzqmL7U9PzDi8BQfQsw+A+J5fi1M7NY9ar8N4JXsFuw00sJihHdnAm7+pTnMTz
qa6n+hjEhocNnWZM0zKLa4wL++NIGAgPjjCsVSDgnXWGNe+SYJQHOxrSoxOjsG8cjKodvsPJx/Af
E9KQtXgoyNUd9220xISSk4gUXz/MbsCOmpAuR/bdOUgSa8V4aCZLk70xUtUC2fF/igJn2ldUIiel
HH0CqAHELkL5NqT0pXMD3JdV2oBLpXsgDpOoyto6xl7CyQBT4qlzun3o+dkx71EEkXzGTafM9Yxu
BTJ8dGDkHWwhajUHWYMIjDzlXzP7BegEByZmJp4Xdysl94PjNhdvxjmscJ1sRicA3xN49GEReJxD
UwBFQUxgZxInN7/d2gI+StvcSo910BMWaTFN7jXLIWq3byWH3C1QW73t6b2vhgSDedAILE6DeQqD
6DN2lfqBNv5ayHTYN10ntuYgzS1HXLUFyVXfPPRyYTIqorYiEiCMaFONJao3c7CPKpsPLT6fgYHn
1eNQeQ26DOZCy7HIrso9n1BrU8j+YslpepxaqobIqyACqBiBs0+0YE5OXiMDTW4usgdLp9MXvL/v
xPIy2ktJYKBNWa9bl4wEnNrFJ2jhLy2ItoP3kWUntYtsbls8ynGOtmTIOceeOI713LSL8s4Nb6iL
rEOQz/oQzR7qSF8d/y7saYf7uquG02R2BZxO890vrfgkB1E8Wk6brS0ASZpF6mAOSXKf3yrdwcvP
WA1Q9cHy9HR/QQ4mMW4W6tEaTUD403w2eB/XZdqFez8d+1OSCmBaQFXobHp4YELtr1BKdOckTb7n
2mXwmBbxPq2SeGP50HkMWlVMQkP8pBi015gfmo1n1/lr+TQOJIJrAW5yCuB/lVnH4TQa210Cu2w9
wXzZxgvzLRizkanSRARchboGe3eJvMQYDnZKFG6YcPMbJErR4w9x2qROWxGxMwDhkVmwouedHLtx
fFQMSo6ylpSVIZt/bdlvlJbGC0dhDKhNefRaM2BuXdx5sgB43anqHI1esLWZbaxDZzIvc92+icW/
g7swOesR5ilxRGuzstLbrLh8CiUjiBrmhIaXNGdXgvmwFYKqAus4tMym2jre2O0Ti4yDzE3UQUWw
NGOtvo0RKegOZsXBlOOxhpp5plsTrL3UXUyjelqpHIpQjVtvN8SH2o/Spwn09Uh7YhvO5JTnITpp
JMIIE8pwieyA8ybqVWVobz/m3rwQ1ptrDmSOVMh4Q7iB99kLvWZNGCLUEy85JGaVvHSmO66tGkGd
2wyPZN3SzkBYsDVqV25DNsirO0DEnVtJZEyXlHsj9pFoKeMxU62BniVOwUTxCadyq1lZp+TkFbo9
66iad1nJ2TJhAHjPdgxx1mqumDMgxc9+dHQykD9M/5ekQASE0IN87YB5hG+x71pdg2VSb+wUh74O
/WudraQopmfbSl+KItR3QKRKS7i3oNDxXTkiJKv69OHjAeZpO7sQMMhQAE5VPNWNPlRFxM3s182m
plY8u/ZrLQcoSEacXjAt5mszHL+MjDuBHg7ZtW3bb/kUBt+AJq1mgFRlobkerg1fyuow0rkuKAbn
xmz9k47K9jXM8oeo8PXeqCdQhMJ2Dw1KPmLmxwspkNW27Uh8xgQXndB7o4djadzkPmABK+JjTuqY
vQrctj60qIcuURk7qzrzfHwUI8l6+XDwstggOKNpDim9SHJ+2E58Toj3bZc9R1b66qNWeU9Lshgi
ZI1Hmp8/0sWDV6ZEO0Fjsh4m06UDhdvsiUCyxyKd77pgDDdtNad3nprR46bJV/CAoJIoAR86Gztv
Y1b5UbL/3AcZIcgUYEhUa//oFg4554IErahymBqiflq5NeuAbbXFksrj0lMSzlF02ZMH5+NeGcwS
xiwlUS8KmpWVOsHBSlP9YH6oXaKdIsN960b+JemId81ov62U/WrLrrqZCA93eWH1q2KwSOK1DOMR
zMUr2gcYOUvQim3pVZoUCzRJh+e2N9aEnnin3lQjeY/RQ2ulB2vU2XtnmBByyYg65Gn8SoE73MtJ
k8jsCcVsLuU0OZnJrRxyumj6bKejvPKisn3kOKvCgJTuuuEzKTS3MlbxPRM6giBoXiFYN7Y0e5J1
MIEVVALcQxeWEReqLI4OYvrzMATWtgdEKngSz+zX4Chhs0bVuME7Uu18H26KJCJ3xVxYnmej8jeD
/driG+BwcStZ3I5OoL62i8UO4SZ0Uzpma6m02HiCZNZ+wOofSeg3k3jQbf0SlQy9WTeCa0YjL1vZ
gTJXU9oTYZl6Z2PIoMWWo3k3mOrRtLv02GflxqgL/hHhPiuOPJppc4lUBCF3FbTpVtc1VnEBNMmM
lTyWwvxCNBA6DbkAIfxii8HAv7SE2K8D7r2nwRteiIW9AF/rH37UfV9/wvSc4zR+Ybjv8wnZZaLq
3j7KAAnGI6idQ95ChrW19+x3+bpsvPDqet45RI5Ig2h0bhUKa6+SHFAMa0dlh3C16V/VUv5NzAfL
zB1fGweVbxzfmWRpIToGFMnEHQUwtgm6bfMtlO1LYo8GhyU7ulhxepwTOa9T01cb2vw0/0FCsIvp
+c0f3su8f/SHljmrDB98MT5PIxbFlK7UyoIgtNK1ji4l3ZrQhembI5hITaK829m5KstP9mUJ130M
EAF4cZwvvmG2lXrMHpHyMuWuSmR+WWBvOazMqxDz4EmL5DON8/HQQMaJ9JAdfYyex6gQn2cDsTb+
Qe80ZSR6BAZD1UmZ924Sfe6JOaehLTqyhYdroom+iALVHyKjj05ox9CXhnV6Rc278XX2SJiIsZmz
aToavtltUSt3ZvVUFMPNEDVJvWY0fudsayPfgilMCvehUOOLIKqNjwRYl9azT7oqXgK/J6i8ZPVL
wuIUFON/PUyOU+AUMP/d9+IOKNL64/+FuCiz1b98ir/8y3/+x48f+fHfP37ux5chynuw7svr+Ptf
f/ybvzzHv/nr336z31/mx7O5QRRsxpGLD24umYCOjRprUeJ8n3rb+okI+8F3HhXozKdAIaFwu+yO
9aw1S3F2WOnhn4zesRGktaBo2mStE50h58Q7e5zdQxFnn+pwO/JmnyqFChhmJYfDJCj23IfybvBt
DxKyAyUD7IOgEhJ18skulXpJOygCqvveCTN77XyOJA5KEZOIlzpwV6D39RXoJ4VClA9r+KLcO5lb
EE5GOUCm7tbPHXVIXe4IBEmoH6EGAtK72qabbtLG9SDcd9kVOBAKmphcSFO25sVHjLOKJCU8O1kO
7bK1kS/2iKT9+8Bzmj3wRfNQ65AswBbVJfob3DCjU7yJDm2mh340CaeASNkJdpSTwL+q12VVIngt
wuEAcCteSpixI4enBESa9050wel0IakuOrQdKtTCfBWuNV4iKdA/jaT4Gr170LnbksrscxCVOK/j
YEtf5ZLH/RMmw/LQNy9zbRtXbO7xcUrqO0QMjNh6O0E5svD6kqTetyQAwqgxrWcHHU1lmMNn0I28
Isb9Tt81Ly1bYylIdl1StTdt0qk7iwqWVfTR96aIjL0WmFZq4G5C4wcOpzCyS2LH5aZu/HCbN0iY
oyB8cZJwWwm0n46KzaPWTr5Fd7ulGVVB6G79TeO4V9t3rm7f6YfJu1ngUdbYa9K9FUyAxNrXfPbV
dqpFvSeo45haRXRtlLKPS26RW7fQplInvDVLPpDococ47TDjGVq1i8rqNox19N02hvfJ6t7wNfRP
iqi/XtcEpxbj3fBZozw9Y1XCl+7oJzr7xl5nRHz0Zb6dAswSMgNxMmgQY32XH8bFusbsM35BLZ46
F6FF9kYWJLg/f1CPGuTS1s2Cu2G2x63O3O65CWgLxQPW648vcSrKEwVjtLKywr+URP5JP+zpQ3fT
Nf6kDTNeIqcNtOXlC3p8msk4TI8p2MQzZ2Djvu0fBuXsjMCd94q55vtAl/hhLm9GK+Q1G0J59ZAR
rsB9mSddFFdTOUhk8IXvUl9JaI79F9eZin0ESmkVGzLfAj5HpI1Rmj1WBCcppuFbqmOMhNOlStqZ
FMJ82JE7gKhXDrQrJ5wU7Gp7D1zY5Jvfer/azSJCSqxc+i/Je13xPI0Nmkf1DkymRnerVKTppbCR
gpstt6EV5ndw2NIjXfpNV/QdofDhbnA5pVnZCKwvKsA4NvmuiUIHCq4vTjFGMoLov6dB4OwssyGH
BpEHTGBOWcLi77KJflIIoDGLC9pETsbESiT9CgWw/+I7WYMeJGVmOQ5E+aBLPpQ2g5ZmFEheGx8K
VZm8c65P1uAox1f0jQ9YV9eu4eorYZc5JH6IOO1IdQS27XMiDCh3PbKtIq3me5QnL51SCdyIGPRQ
xlRgqdaf8Q1vmHCNDyNC/xVJjSNtGtyoiJEmUpqdnx3lcmiJ/FFMPlwLMcJvngq0vYW51/4QbADe
2BfLLj/3nfPZLki1mWrTuPjSjvaV0X83JQrSVYPUEgflPG+yJqiPjFtYc7CjbsH+DucZaSrLW+Kf
cTTnqygKxGoaSQtyxAHPfk0DUOENPUiXo+Us6vQ4Fib4OqUeY1EiZq/9hYGHIab/7ppuDK83EXed
Pew7P35IkqS5dFnd7Yn/20jmxJtxanCGLhAT4HnD5Ld30PrSe52QCkBTb9oOETAh4Y16Gzi5em4S
CYAFy9eYlv0xkkQFZ7j+v2SWfadpQfmEYr52/dCtEpxUa7dGHKkJBTjYZt6vq9a+9F7pX3rTyg91
jlnTgM+nJEK0ojLFBma6swtVemT2mj3Qtr9PmSycAB5H97yZ+Vq6U3mYCSNH6trfQXW0nwmy203+
8BRYafdQGnl2Kmqj3A2OEawT0QP7coLqHpIruu/BWFEs4/XtK/06gPKIa5mjNudk6wMWv7d8C7dJ
8uiTpXlXiNhmxXfbjUhlg6rZ/pSJTr175I6tWyVa0PpgT0xaWVso4poYn9jaJrV3HXKneg6dmiiz
SGb71h071psMt84cFweXGag1hlsthQVUkPWoiXukfbWz89yOpoRf/xw1GlpoNxpGpXhLAzc9pk4u
L0mBp7NhDU/XpFbKQ6YB6nXCdlhWWVvVMNd76Ub9S7rvqubeYkz+QApYufHRzV8Mo/wM1zg72EOD
PVs2TxjJ5nWtUnEOph6urWXeWDOqs1+UqIKTLaMjeZ4KcEgOSZ4DcbaQmcaWMO0iZpKm5EsHJp3t
ltlhUGsbkFAg1nzEFsSjU637MoqPZl++C6ruhzqa1CZGZDyT2tmkKeGcWUDsb0pBIbz4gkocA65V
ersqz0lvgQUnxlBfZzPHZCEsH7Nime9dMe6XfKNdYAY3UzvWQbTeF8NuxuM8oyhg5aIHN6XnaCGs
pwQQd2Pw0kRNv2VYWNz6DgxMOxuH3m7kGk37z6hBKk2VTgSrECfRt6TV2zmeomF4MZIY++TC0WNA
FMY2xBESfra5LcL9UIqOGyN54Yv55pbBl2ZhXCfc4BdSTrARHSKCVzYIfCEped2wSfwRhbTAGNhU
uTgWRvKke6V2FjyeMh/TUxKoNTlq6UGWkThkXZ4clJE+APyNV3NPAiMGg4vjkpFry9rZOoUgcb4J
n+uoeKDio6DpRfkFGu77zyqhnWEQunpstEOW8DgkSGTtAkmYC+m53rtU/bdmkP3eTGmJfTxg4yG3
gGs6YKhe6Gb1sakJiLUrO92HMoKxygFolrH1OTaIOw2ArjFf11sZltkWAk50cxI82CJqObinuBzL
2cteRzahyASt7pniKofRPsY4/DcfWlPX4MQ5TcA/6e0dZRSlx6Id9N5CBPFcFuX3xP3cQnj65kKT
r5YOgqQ1tEZGnO4nWMYrzSD9eShpAFmwjTofUG9iomFPZ/1lyv34LUKIBRb2MtMXeZ0KhovEZzTD
ODPP6O5S2ArHXMv6MrW4LMwG4KUd0NhsAuPJyNVPVBcN1QoYMDsxWBilKc/Kctv9ouVlDQ0abLpc
UUOcWXRXUtvZ/dBbzrr0mi+sdZzGnkozZcZbDdl96qPToNF8iUaCwwd+L1XThJtUPVxFJceNuzhV
udPNM+FOQQkrOROAyFHAw/UxaESaYHQeIRWuTLOe7kPE4BueHjyhr09WimOI6nP94SVxJ7bDqHis
g+4xVfP0jvVEYHnhOojya1ObZ6g2i248GDZtGTo3FWfWiTybt4+v/vNbPLVh1UhosP3sKshZb6bA
a5WtLIlplczf8GgO6Uvph95V4zXADyUkttp8+UgBG1/nWTaebebDRHYmLR6Maj7lOQFv9pK06C4P
H1/6U6AOcSAvH1+ZJBfszTZ/GEXdkHkehSj3W5yXCkPusSdvZ92okti3BjVD2OHjsagtz8jH7ihm
xaUxsF42IrWxT5e4yNywuzKbMVaZ7TIcSobk5roRHS8wGHniJbcBdCnWTU16iSNdl1Mr6Pao6Dhw
gUyAj1W627yPyLatLe+hnUjsTmVIHlXJC81m/wq9Vd4nSgzMwoC7ZAxjX/ClB8DODEJY25r7v5/G
U9k169StOsRfuf8gWb39lvKvDGKse6Vfr80G54SZeRTPSrb4Hayr1dd0j9xS3Jj/tisS7hWpi7Ri
ECxl7zhOHjtzDI5Q9f8fdeexHLmWXdFf6R9AB7yZaID0PpNJP0HQFXBx4T3w9Vpgt0LdLSkUGmrC
KFa8VySTCeDcffZeW3+wJkgjs1DPavfb9Aj08H0unSJ7tUyLeHhb7Es6HXzDiF4VjyKTHOlxjaM8
W3dt/TUBf90ge2f7GF/vGiS29czSZiliDMJdymiutFUzn8yptx7KDoNV12wVLUd8y1ZdxMF/DKeP
YoiAWIZ4bBwAKgHlej4bOaodU2UjnDS6UuG3INp5FeSzQa3toiFUrmUkXewZxng0yektUfkCLNNj
v3JGm9IfCkQsCgB3zFfGmqRtfSkLT11hPbyMvXxmgEggP5FNjQ1rxdagOkQOaEiTh+Amr/roGmoc
PYeCSEZUKuqm73jhq4J0o1AGc2XFRrIZCg3jv+doRNJRNwIYnBtuvc+Ax0YfhEFVoUdYI40PbR9y
mJLhp5LpB81Q9krsGRf6C1962JwcuKL8mavAJIoA/lIjclZof1yTq6EVa/wa6r6c6CUtmbI1EeRH
j9TktrM6w0fqhtmIcPckU6q9RjmSeMufUIyqFdKXvq3H0Dm56ifLBWMVe1SMKFw1W4A/6Z5iHNAX
I9kZDpneI8W0l4nvpKZm9TB5brwiQNcCsiyf4DSEi2bA601etgTGrjdL0u4y6uNTbVJ1n8eHWjLl
sJnEg2UNS4KosG+mwCRjKZQVDA8O+MPT7yHBQYrYmHb7gAFHQYMPmAJc+1PIlo5X2TvUOSX9DvcR
KzUlOGopGVTkXnA0VNiGAErOhbAJjZHc1aWj3iHLLDIV+m6sD+62GihKjv+wV/MerSbGnVgiZZmW
mMc4qa4bZXpvhrq51ewmLMM1b01ZnQa3f65NzTjiwcmPRIkTvxX6K/4442HcDsrcLi/g9oQu4UQb
hiImBrK9TVXu1UkkB0dzo1UwUMZcVnVy1PuS+0mI3VR6zXCoMaTS1+OcWryPmASSVVvT1sLV9T51
Wnqh+ji7yAhYoWLE6YKIfX/6/aCXE80XjbHP5oXhTOMkCqtgjutRNRTy4ZJCHha3o2/kNitjo02Z
KLHHVaOFNzEg9pOJ1F17ygQvhrjE2ksr9yXo+PmMTtfOhbTkc0xU+vfvlQLCTdNBmQ2IrLxwn80I
5lJTxgZ5Q9mrfNG4sfvaQH5Vzp9WAszrZHWPbmmIBwYF6KQ8xnnTAwFLzMfRLV9ynQU3FG7GJuqU
oLXZr4RPt3VkQzgXIa2jhvfaMbLBYB9iApVktmcX90a3qO3C6WCvgwZTDRrTF1koZaHrJQS8sjaO
GSn7Fe1nD5jB7IPFKWxFC6V2lfNFSkXAeOHEWK9Dk0ybDmN6E4Q8Pb08tjaSjl0tJTusUMK5SYmq
XdoROn/RegT7Y3zYEVR4KFf9c9dy1hvcJvgSNJZXbmygSFs5NLR6pw+s/dzJte+AJHX08j7Zx1Vv
34N0bLb9VFObVvbj1dO6dVRYYIpy+UXO10Xz1UrW10KyShDeE46v9gg+kXk+lhTT0yAAS68Az9B5
X0oXPxUOqwcAEhSg5PaToDvqlmagoNibPUZeXp86q0x805X91U6oGuG667ZDU6/cXq/fKXBgxKRN
qCGa02OO9oGfDw+OwoHE7IdX7uWBX3SFfU06bJY8jb6JV8eH3w+dVPZWNCL2SfddLQrUf1kGZ/KI
wxb/LEQfTpU3aAmsao1r6LVvGaPrDnh1fyGn62MtSngID9lmLPrhQcnD96TEwycyeAZjBUy2pLmx
7MqStxzQQAXFihyisa0rM94RZopPkUksvmTbda265gd73XbqRvfw+8EVmfibmervXLbr3+w+/8KJ
+5dP/+3xv0W9/b9NfGDVs4EO/s+Rj+ef6uOraqe/fP/8ZRdmH18in/+YfPzlmHx0P/8Y//j7v/Uf
kDjjrxYHPPzuOKdcFor/mf+AH2cDwMJEBSROM5E4/zP/of/VJJTheToWrL+R4P4j/6E5f6XcebYj
YhImtPF/hMQRF/lnR5dNhsEyXd3A7e1h0PwXb2OXKizDc0fgVMGITr7iGtD/MpjtEwHOV9Dwz0Av
zvIEe2lTsPcz2SqMYtq6cHP5N1fSdr9GvAA9GkOWMzdDTaqtd60k5TvxABeVdrCpTFZwIBWWvp8x
JOx2jp6VI1s36lc3Ri90pmM/9BpaLeWZlHjSKAAkhvdUzpxa7ZQ1c4WVBe6SLU6n3CnL5DSbaKzB
xK0stH3dpPcmHDY9pid2R628itK8CehOhR3s2Om9FoG+wEJ7CJJin98S5PhJCy5NIXcweI5hR0CO
jXI6bWTmoP1YCCI8M5/w6mynpDkBQngzQvPUTSwfRSco08DNlhzaJrjJEipn4Dx4mvbQhtmhNvSN
C1gk6DnMePE+4iWgbmZr1e4Voz3nMX2pYBjt93YdPXmq/axM3gknz1rriayFMTBZCdmgvCWk2iqv
OgN7MaMAzEC1KzylRySXml9WyucUikMV7mTRM5N23ASIp7vDCyqA9EuxzrXwyED/UyjddfCm68CP
2LpkCJzyouvFCSvNu7D2du9tbLraZ1Wo0ov3+ZuUrb3SRMGmOPHdLAIRx68/P3Vps6bmBxSavKpA
qisb4gW/Xq0yb6aSfNQZvRX0xAqC0FIzTqqdPDEQ7v7h4vv7HegfiaCkRf7L2xavvIZIZ/GmdUhI
/bMRsVHG1pwqM9zhsjp0pvXoBsFHPThwSHkzZrnlt1i2iGmf6shwF6TY+1XVt3u1J5KPAymmcRUp
kdLkqi7PTTcwKSVgpmWm+wVQKn+EQTYmReQn7QR8Q7H0Rdx2C6WI7mKoT7L61kP1Q8cOmprDdqjY
8anFJs88l0IvLVzWVfjlAWardW8fqajiiZFP6BAayIW8xWVKM7AcwUEbZfiU1tVDI8NdPCav87tl
NPVTbTtsYe0frQ7okpDm4tTQitGzMYWz/jHK8myk6r3MnJd0IQTbHw2Ln2JesBoiSZ4wLNET4i6a
fIZnGwAJbJLI2WoCy0ZAxhQgUmS5NKd4dmStMVvq1mPAmUGK7OCKZCXgiVjhvnbEcv5FO1ryB4Q9
+YFxwXnuNndaSIvgNY8vt8KoytsK6XWDZrkdZl6pXBpq9b/83g3t1+78jw5UG5GKwKjnOC4WZO5c
//yL9/pipAk2Creu49ifYcBcjeUFUhpPcS20w12i4jKg3YpHdq6Eq7FDkAaufPSEvORuWD9l9kS/
z1QGJ5fGx/MQmMXCkyWtENocCRLjMwDhYKOzPNi4w5i9jLW2dQsYZU5tozX11ac902dzo3osWp2j
EMakVRlqe1QbYxO41BzoY7AYiyNOKwJBNTtYILpro+z8GmXs2qg4MIigPKUrnTvbFo8qy9QRF1LH
sMZqz6sXTmmqy7ZNrvgrN6U68/w8509uY3/tpkM7L1xCXWybBmCZdlWSmmZx06P9SkvWce4w7fT5
h5vq2SJukh8HZaeU3il1E59KFcqZ5EjiyR1NX1r1EkUE7poSPHkRme2queQLpw6PoqeupMGrksbK
jTcPmnVq8XXkNUWoDiMVaGHjAhiOz1NqNb4ZlFdFM8K9K+hazit7q9OVvjQbO1oqzrQyyzlaTI0h
Wf7wNdT6bh0m9rbMPgAYlYuhr8t1j/2JiHEWLVUvOJQFBzmlSQ+DA70bcQB6jvY0NIj/FfCreD6J
9rZCGUAsIeuU6oMbXIpBPU/mLsdGRowXP4ybt99KZsGdBKmCzNqMQU5ZGbhkWqQCf8pjHDC8C4wI
jeiXx0ToG89DFWdYPeb3trv1SlAzWTZIEE+LJEkpExVEG7QsxgtA3QWD/3iGUBGtqcu9JC0sFmY8
3pK5XzJx+6nKf+MN+d6QFVIezzjUCnh8rvuiOOOO/axvQkV3VPlVy/AajjT5DF59TdqMaA5da7qi
7drCcBZuX70FiYxXrZfd1BFLEgr0U2vU4sGgRt038M7UiTjUPW0HXbwryucqgdZophbAd1M9MvYv
8h58YUxjZcFEavQ5zXO5t1NqglKJzJ67YLRPtE7IjeP2P3nZbCwHsHpeD1f869BiZLhJAnslo+aG
UIPU1q1qxEDfQWitknTtRqmzDODSLCNQH0PZuj6S0Qeus0U/MtgOEjCDYx69GD+HqlCcRtpmgUvK
XuZd4gBQwvmqVggEXk0FV6uTc1KbfWg3mzIpj1n92HX9LjANlye8+6SW9DcjKoR+CcdmzTEPKGhR
dQtPjfIlAF+IsbJ7s0U24TBwXgKvXA66tdfijvqrFj0Z+38b57ihAXbn3SP3+K82ZxEQHcm0E06A
blua3WvTvjYe26Fx8qI15mG8cA0bC4IROI8UjiELHs3mDtfap0cTBcwiuhfcSGDD0g1+PxOBlwR6
BYFPCjRoxXQS+Ox9s6s00HQ0AkwLPdYx76QZxqtEPU5jyyooVw0ygdzaFnHpdlfnJCeluOZUm63B
8up+W3cBXX1WcIS2qO3AFO1yZO7j7wdFkPqurandoMaFh1qDV5XHiBxQyvuFaUekEtySNuAUEr7G
bACpRXZ3D3NR6cWwWOvmkIfsiLAuQLaPGhNXfV5sGpG+6BH9fLXo7onmPvaqcUeJlzs5t4Y5cQjl
3uFuWFaWu2HR0yw6dqBDptlPWsuLBIsETBFvqUrcHVBdm7jQODBRO86pHUKBoeIaypJP1VqaamPf
upSXrw87DewFHemc+s4NG1HYehBw6HAS5UwC4Sr2zcK5CxsPYKM17aFinls4GbTMLHMYQX8/tL27
sQcyYzxwzw1tK+e8x5uJPMq7y3X2vaijDTninwhz8U46+gumdiJchWPueopuaFeDmGBkOhE5Rw+2
kd7SAGa4z0atfmVlHu3VJCthauVXGW3VAPQF19CClKmyVEMoaE1qKQsY5+3OK0ga2mYPWTSLArpE
ZkeapUPpVDERxEzDZA4746Dzfj+Y84ffT3//NADOcDQZ7r0unHC/8wHC7nQY5w/NyIzBUZCxZkaR
6e2ymuziGFT8oEKg05VawiSYozINjgkPOjJvbjFVkFdT5UFB213ptTgGI1VjgYX+ZTf1MyeaP0Wi
zvSaJzJb1S3s+f+DIoMNEgD/a2befGDXgEoCtiUF1kDPdI4GTDNqMo2WYpNee2WBgXmU4pcxN/Oz
4yjfQ31nBoKr6LhQecwyW1EXwPI2LTsOtASNeGfu23TIiROM/fn3w5SUO75fcwuDlCt5HDRg/ZTt
5BGM08wLpqUmymZpWozrVkz0IfAEC3j4Us2hHahzCei38DWpX/FSjoeopjUYCduj4SJFYM+M1zjF
VB4Br1WGahU4ypvRuebRjrIt2CYWr05qUIyRcTssRwAt0Y+Ai3XjJ4cxqYO8ZmvuGXPELTFP3jhO
u9iZIrJjc90eBxeljdojCLzQt1pg+6hks8cyfWD9CSRbqO9qS3duNZI0igzRkTPkPpQw5eYh0jJL
CHwrp1/TruHCBElbpVq72Evhe/fpmhT7dBozfQm1lnt/MzarIA1+WsWjtUnL1UVM3uALMQzRWa1t
fQGrgxrHrkh8Re0n0Fg9Q894S/oCJ7rHNOmGwz2KcYPilJWg7RtjibCKH5d+XXBC81a3ps1FiXEv
BQjXQajhHuqaRwEPZ+N61P6xFAOLkZdXjo607nm0trpj3i4tyFtrw2BupPDo2ZHWC8/z4otM17lr
0uontaLt0A04SmTB4UvE+pLDnnl0AzS5usA/2SRyYhJssjWg8Yl3M1UwgFwoArVc5dVx1G/H9uov
PYSYZ5fAJkv9oHslfhDQLct6rFVCDsigk0HIgW5scaMn12Uzk2rEQ0pxbtLh1c4jBoE8CfgTXtfW
K8QrpaFwYGiwhDDVQEIJcXSGrVu8eRmYoGoy0o/Sal9d4SZf1P9egtJOf4C6bbENlM8xoSJ/4DvI
+0wJ/ZCBLM/d4XlSafEZ8CQQcM5fqyYPd1XWz8eypHjfJTy16nmrn70o1lA/2xrfQyns/lXtaHXv
26p6z+LuK84T+z6xec96+cVuN0G45WVK4WUiDdbZuuSBdtTj0dwBH6BBuRi5MSrC4WbU+y7Prhvg
ueySQq29CBkVx6kvnziVcpzAvQYTbrjFQGlPAIe3uVvzwPcJ/79w8LHX9Xwfl16fbULMpWvyQVAS
aB7NHP7tRA2VYzaEvsFd724a4idKYxUcz3TJTbgmJs/QlI4R4M5yz4iyD9xpp+TODaLyQuMg7Gt2
cdcs91lRsPQi8raLQSF8N1TtDe3kG+f92QtRbdviwYRSTqCM3HzTWir0ue0Q8CYNufssHYvlK4MQ
pbsh2JblzFOma1blEg255Y9yIGhf1n8yXRufqO9dmdVUXUox+oQttLNt935kZhZzvflIJDpfqdr4
7EZAV4O23jkRLV0RaQGQEMWiLRAQAGt+cs7y1lPZHhwJkal0EDeCSK6qJl0mo814Ijnju+j+vg3n
SbHGaNMzjzeS/urQiIDuynReU11pmwV3T0KQKmFcYh2/3MSiuUTjiFjn46G0O+5gcl+XNEcK9yU3
6aekbcbXxmAT9VQkSjaCpHOJ4g77308cVTxbKkFJ2pG53Ux3WlDeijj7VVLccW5Ixylri5OlmC9J
Wl4RTdfgO+EisPwjM2rFJOSVH7uFyTkly16mP671WTQQnIypYLOSZw/S+DL74BEs1zEooKtF4VGL
K2hFsbhHVXPKHNVdxkq/jmh+rsb2LSYexrEWD2HkPbq6+hFq9jOejQsgkbfaHQbuHDYnqvxKzfDe
m+pHDe0jCzG+BMFhCt8wtq8lLZMuBKh4JL0ccDyju7SM2gnrW/IOhe9g6tW90etXAgqp7F6ZCe61
Y5m4hqwzVKQnZaDy+Go63CNVAPV+bRRb6bZ3EqRfIgnJ2r2G5dG0nMMsfZVpug/b4F1RWsfv9Ow4
EFPgnw/h+3NqJttyRUEaiulSsE2Jc+0Yax5qOD4cXVvX1OjSksuMCRSg0vABiOepjn7GOrpZwiCp
y2PDvrIgntuKt2MSnefv17adtaGXQF3XVIuuS6I2Qys2fa2t51cmbdN1j9AHBnU9KHDQM3DI2U6N
SACxcCR8eo0EZcEIc3lhH1Xp7BrCzQVHz1Dqi76ut0Mb0RtcgtiWcChIcXsaVhmbvdesxHWiPuaq
XM36ADWlZ3XKD/PniYISXt4MXd7bc2VmC23I7zHAOErZtmYTPghpYLUfrjyC95C2fGtU7ikYXF+x
skMrR47nAP50Dl+iKeWyGavLaGWkIfDJtDobyF91r8xPUdzs4sh6m7r+ojjmGs/fsHjvquzs6hGO
OSxLtCYfAxGd0izeO/p0oJaB8i1nl6C72TNEAaOdOhibmgboqM/vejK+yBs8kCMWhFsSMorWms5P
3omr2Ronhfi1XisIRsiBNH6f03HD9LmP3G4Xg2R2miDD6xa8d4r7qIYkXLOAHaa9bi3QDVT/Zdn0
pMj+YxY+rZCWYhyzeZa98hB8a5363eabJLTlLTzrPjZejKm9WcKWozuvmR5UUfKtA3ZwjfYJNsZX
CnZf3mcVsfeSRcq6SPTRzinDm8KKn6ZEhAM6w1EMhl0XCioSvZNXzcny/E7B6xY420bm6Q1c1bJz
ogNuT4xLMUkSZxOJAZe/DBayex4h2bV1ctLHDGCAARmMFa+rc38fQFRjySdN+hhV3jXX0k8UlJ0V
8xwxnK+6gmNfKnuztA7W3eyg8qOk4UWrqKKjSEphjtc64xOyw1vM1Zjpfe3fQ74kZIDDBPt41ixn
GdOyF3Vu73vL3BTu8OgBZtZLOujs7hFqR8Su/RJEXEbdYO4n856U1W5E/O3U+KnJlOeO54EXyc8J
D2CtTg8sXW6zZ5S1Md90eJShdi5ThYBmc1Ss+jlKur3rrku29JATqQQn+n2xKm87i72zAKy6fEFE
0vl/7g3K2AlbcJX/fi3aL7Q+v1JodJsV2T5AqxDTj+obIdw4LmAZuKyZm63W6VtDTr4W56sIfW/q
gyctQN9FBDa4ViJumbrGdgdiGEhJwh6m3n3CGdT8OPwjXRKJc5yWl4md4F4YxpOHLm/IcjWl1Aw6
03XZR0MM8J8zZxqMD5oa3zT+TURyWFUV/FNnVQokXtWKyMLj4+m7s+DlR9+9hejP6OadxG1Gr2We
g1lRglmatkA0Ffg67PFYhZJwJfepMR4XSpRw6zDf5u+dirlbb1Onp0b+rKDbtfymiOoVmglNJvum
hl4ZcClQd31NeZn7osA+EH8MlXgb0x3gh03FXWr+oYLaO8yvs8d/SoveNoT5Ky4kfddRKL6EjqWv
McYPB2u0qJwfgxgO7rxF4OobglZn7DmHjnSdzWsnRvQD3EXCZQOg9/uMXoy+JmnBNZS6zmkIYfpo
NDlODgg4kpZWuKNcmcO+ubV4aqwyrXgxxnRF+JACku6eZdFZVPGttuWGNcbZzcMT55Gjs5cNtQdd
/A5BmQH5peph+Jb6vRuSh1aZw+DmCk16B3vdr3hkz9pw1Q2LOMho8+DGBHdooxfh1uSim2VcYyTc
Gq0Ds1T5d+vNkKlHTLBbDd9xWoRfChIvFgPR9dm29zK6D9SzG1ACV/AyWCq5r1L4NZvwBRBqHsHS
Lcm62/dKM9nmpwiAUBA7GJAYzBC8WoHjo2PF4Qp2Q+Z0XoZKfRoa/VilYGAaVqxmgL/FVtMFlpx8
WZmF6kvXnVZQ071lp1D7UgIaxz1AFWzafhfh2L3IlgjmSN7VE0O5FgL+XcZ6dyFFwLMvyuCqDjZz
VK2hsSfwmvtp5XlKQyeijFYS+hLB1GknxqcRxWlTlSBCKYLDVi+tr6KVO2VuNJ9w1QnTIDHYJHfq
6lZpnUKXheGkmGBM4zYit+RRTOB9tAyRdA3nJCegRTvayksd+dkKorOigEdS0TPNU6AAqF/mE6Xx
nC4CDcPDiqWg9o31ets1OUaTLPwqbG0Fv2WhWcn41nOoXah12KwYt5sVrJ5yZURNek3jhKN296YQ
g7gSbo0WuJmIL4T2pzpuuhlryx2St38OLDCTrvM2snCY/5r4LS45FZUSVFK0taCvvPICLNUgbalU
msOuSlDygnvRKgaLdCws1E6L1qBVh5NzBQXefjRTRhtRtVvLCi5ZEje3rJzKS57RWcjcfOkRQ+fk
HTvNaEXHAO7bUtWOshwPuhvRiezEV3KyeDsx9JEerqiUQokfJIuUIDVuhvYIGrFcA6AnJY96vmlV
IoptVWzHvnfOWfUD65jfsPoEgeOq0gi5UXFXGZP9Wti69mYgC84pEkAOwleiNzurqkORyXwBJO4A
bOsU5p637JNiXeTiD3lRnGijoMWNLriZH4fDl5KY+fxMHL5EBuaH/1Wx4Yr7KanadZAZga98jD1N
4TCAkkMY/mG9e5YN7wHh1iZT/cmpufOOTs/XcwiicxkMtl6ujZ7CDlX9M4W8F0mFqyRrc467pfUY
U1bJsfShMighKEz3KYSwJCjCiEwhCJaRGc7NsvEj8dJHaeeLiPZnDeVzaXzCJzjkY2s9NSXrNR02
SRBsPU3BCWS17F673rcD5Y6NkduCUj8Es4fZqgD2Wo2+yBj62HDAPaXjFg546Cq09wWvUqokRHIH
eGZ6DHu6Hsi5eDH9QUHXq/wKxz0vN8lJw1uB2WejWE1Irt2XNQbrwrFGNh82Ao02/NgimZ2ciyZS
nhruX475lE7NASV+13jyZf7ZrYlDNcWNhJ+6lxzTZxS9FG2917PwAoKwXzG8fLKE9qeWaS6EppEW
3oNLWL+Ss61mehR2Rad2XxD5NwDs4oLNJI4jymgI5mnKuWgmHht9ol883i1R/67Gw6KD/9xIb8/2
5Jrr9Bb2KhIJquO2VpufZtQvaUpQ1sHLJ0yAwZNzHmX6WZQsdjRCQ5OZ5yzA8oVKU0aBYXyZOgEd
q7X5mlUk8nLnqYJMi8MEjshYbLOegDhPbdIhvuopGkN/BbqLW1fqIJ8wLKl66PjJqL1OZBE8J/kI
EiqN+iDas8ni6B+WKyLdZy+NvytzfENs+ZSm8wrO6dlOCB0VkfHYNgD8E9IRfpDYNER7yjNj1SIK
mg6ZjMqPAAxC7lhPgV47y5nuwXLEqhB0cDgNYGUXYVUhpTrJmQgRtaApmj0OsPbJPYde+RjlDrY7
bDKnmPHT//1URjUAZXarPtZKsbTUanrV+onZcgq9TdEgiwi94mzYOukbrXwLGSDdZF7xU+nmeGSP
RbSacOna6OLvyAv0o2HZlHpo1nCIVfvdC0cOHUltHRu7/1NhmV9QFoup1gFKX7rYOSnI/c5VCqiy
4gqv3xgHkvJq/eMFjJqpJve44J7GrqBgptZfDcM4IoJeOxe+esq2AHXFWaSG620jlZSbrT1nlUch
SJddcK2R02I2g9Q/sKvJd0rFc5BuNg5gXbDX8mwvhXceMf8c+pE16miy4p2IoabkTdjpo3YvaTKp
dsnv7YUnmV728HDnGFWHQm+O6XOX1ne8pKcwLIi9hMV+VNSE+A6FZ73THNTXkji10Zb0tHQ7beAB
OiWkivBYLd0CPpoXVFdFymtNLt134gzgSxoT2KjX9kQC3nS6U2NjKg7LgjDoOPwx4B+osLdcWw8Q
uotTPiInxYmz0QLcV5Yaa77qxDytlVukTR4sWfctojZMUy0wR+17F4mLmU8PQ+Thvei4gr0Y/5fa
M8qrl8glD2aDuPA7w8JyG3uHEV4JrQp+6vEUlbWxhFVH1ibOcT2+NXX4HGlev/aqWfId3MXovOkC
mpBge6LTmM7huDXw7uG629F3IhYIfEvgCRdHxg9hnr6XYY1rkWKvHKMn+9FmE1dbadYeI4r3PB+G
NMnsF9oS9bb4k5EnW8eLdoLjW7PIzE32l/lof+DopnbB0y8xzPB4Ag+hKdHBzVJ4dJ58mLubsR+8
eYJpZ/LenJAoDPMK/M6Et3JSL6lfeHTjylx0JhN1Mb0g1TgsPpeUunGAH5PEl8ZPN2jbvlWO5NGk
QTBk8IplLY0HftK14RUfAed3Q/MbmouXRZsiuEzLvOmjZajj8csmbGyMfIStvkeJNZN9C8Uh/tCr
X+oP+weWXCpJSyKa/tjwa8BtcZ80UQOLSHn0Vjh0KmPZKMZHrpgHAC6bOFI2ljzY3vAH2X4E8Ze/
4bHjpGftXM1eMP1FPlsHvI1VtGapRWBo8LYKdH+/ssNjjmNmAQYv8WkB3+EPp4IhNSy/qfNvo2uO
AcxMPaeBmClK0s5d1cE5LjW8jWGzF2n61rgwPnaF4EzRghBD35SPQtiJ71GovFASzVq1+YgJg1qN
nMshHxlLSI0PS4HvnMWeye5ozu3iR3V7iivajkSZW7RvKivEwxwA5Z4wWJyMKX75/RAoofzbn34/
LYg9xTq2FYhJb6bG16CFHf1FkhqnM/1Jx1eUOc5K0bLi0+48lIBM+YNvcdMm47kUQ7dLBpznDZu3
dROf0aQFegoNitgU7Q3wk2Dh1jbn0RnORKmiXbXTh12yLR4yvXjusHYvw5wBJCiIx0JioPaR3tic
jPAyU+J+W7Ug1qcJ0pps8vzcWiwbnKLn5mTGF0VjI9MVMTNAFqt7fSgfndHRNyYzPCsBFwSJU2Kk
YtNQd/G6ibxyRVNSQsxHPta93l7HnicB+VN7r8a1uIiQ4SzLAcTp4VU/9GnyHFrYgvOEscKyou8+
y7e2TYmPJXaR8Zrk+YbW+LsgkktBwrqLsWYVz7rb0nymKHOkbJPVbbW2rlyf3SpPNZKkXGY87elz
450fVvkamI6xKJzxrcPoQ+2h7vpYfqkuNKovnBVfUxEDdCJ66ZW+iWS4tcsGnLaJH0AtZr6ILokC
jG57hfDpQqqh9aMIstkKQ/gZj83AfgWEBzRIb9Px6NoEZOeAOLU3ddC3paHKI0jQuSWLWumJRYPb
Ui0tEnAEpacEmLxwVXbqkIMbm4gqOu5wZFfAw9wEseCVXbbP+l7f5UlTnmVSrnlyAQAxA2tFGQqM
IDovNqIciE2QybnEFheWC7x2x9nMWBd15a5CjQGU1hTfmtsoBuAbrEMEFhyVWcEl87dreiIqspv6
VVY131wr/V5l8B/Kb37vwYNTmP3eUap6lYqqXJkAbZeO2mQnaAIxtoBCfewlUNtRm8uL4w49mA9h
ZALhHOiWYdN4Fo+kpK1vFwmBNcigwS+Khp0bNfUup5BrLVhpfKgvJitd3xGxs7c9+lWBn+e70uI9
jdHpQiLSfA8BNwocLWM7Qifqu4UzTlg5UrPc66mr320lXsQOskzYVA+jEarUlrvxQo17/FVT6+0k
J9o17mZ1k5k4sNJQJSjU0m8RMrvcGqciF9Sn6bPlSMEjg9khFP0fNm3qQ6roz0FSgVYxjXhRckHf
NWOu2JIVoI356E1tGylYlnoggpQtuLQNA2m9iUpRX3R1bssL4/ze846AXGJML6EYE1+PXNqL2pHa
+ppy8im4BNS5sYGjceGPMBFqzMlbGUAxMe1IgVJkIjIX2Dq6DjaRWrHeVOkZC0uvvP07e2eSHLeW
Zum9xBzPLnrArKIG3rfsSVGcwEhKQnuBi4seO6p11Mbqg/Qy4sWLyEjLaVpN3ESKLrrc0fzNOd+J
bPnQ14IB73ytinxkSCnl0fCUWvXwI27o2ze0Ht4Lsot5jYdr2PudixVyJvQaURQX8mmySLrgo6Va
j/b2DGorNSzYe512d41PdSsMUxJelhHYM1bDM09IVzm1EpCQPUBjnHl8PEdCTmZwjkjOqwRfj664
VZj+MioiATWq5YB9ppv3lV1WRy/v84sTVl/n5SD3sfvBoyk+OuJ9feAsBnwgij8kDY73EdQRywtA
yVPp1jcYCd6sxC2OGDNAIORx+AC9dd5A7WV1g0SZu4a16LLjjgFVXr2WWLxvmbal65k4QnBYwJ0V
u0ygZVu5aC0IgLM/A3GXZdvU2evWdM+TSwItbQ57SNQ5+IzCcS+a0jlbzQhf1m0vPfijJxJr21Ua
2Nk5Bblhx7N9HssJS8n0qjRdfxJE350y/REKy9jHKcEjAlJW7sW3g9Nxx+QWJ1Xj7cnGxYKWR9u6
WyhEzTdcjXun8xbEk1p8TMHJtBieMaHsPA+yQhsyAsOWyLH4xVXIX5RU21K1LjMqce/k3lE7NGpy
5L7a+vLRpF1KYxQ2U/no2hPXIa+PtoQ1EgeFAypST41lQ2bQr37GTase3lWcsvcilsKZjwhAie9Y
2GX1MoQJ/QQxR+muwyqyTyyly+3k4/8psTE8atZW0B/qOxlR3AkoT/EsSYTvrHiTSMh07NvFxRym
93hS1qMb5eduor6PR8s+u25+zSL/S8Abd40GO1v1DckScpFWSMIvD32eH9rUIkyxLtD0TJm5NE5s
zm2ZnSmnceSLAu+Lxe+Z2/oQt90TuPdDw+3is3WC75pr+2tUIVwyhOc+DPGuyRvnCrt4gjiRXNte
BMcmVJKRRn5yBnB8RpkRmudEJ1EbGHdEMuzKqcJXWaI66D7GwDLf4fayTRLkUbm2FzzaTfOS0zK+
Ez8TLD0STnoC6ahWR/PRitpmo5hT7SebOzVHT7yF1lNdUV+pK3MOmi2TbBXGDgS1YMWaibAnTzZX
u4oPYsPi32BSDGjImpbheTw8xTJ0ANao4NblTrUvY6YWUFw1sYwZCaA1+Emt5YIUgjgCkfKEBdjE
IWztYffEb0gIk11CuXmoIrUP6ym+Dmx8tpo7MNCrKL1vGdDda9kVOG6SYCO7hF3T/G6bMRv5ZsSs
O8qGDWoqwejYxj53+mkjmOPt6qF8t4PMvxuZeopkG2aOuc0J+l0ydWpgXO26AcawUYQjgYQ8p6a3
81y2nYizshuB7rMOm27fWrI7TjI71F6LNEZrZi+V3MZGPIHmQgSYZxL1NDf9Ak/ggcsuO8Ok+chn
wPiOJOIXnuXe6AKABLbBtnuOHWLPht3Yauc268TOiCjXBuisTOhH3q5RQruNvw/KmE+u0kdR2sUl
wzSDxq6stn5mWTtWf3tcqfIMcn5aQmf6LYCMYpdELFIi1tcX52oJ9ABGJWgJO8LH3YIhN09+iqMk
veZ2C29vZH6UtgWVXDdjlYYPAT7l3FQm+yvotxuM5/GDOY/Y4/AjQXbBDUPnhvzHsch8Iz8I8zBJ
SbRuE5/PysXtf7QByqyk5ZqPE3kC8B1BgVLRQwxqRhV86pY16DjIVTJaetN7BKhFBVZv5JfD4iqF
A+XNh1lOqyRKetIh4c3Ntk+H2Fv+uUlRsBNs+hB5TvCQukP4EGaHviSx1B2drxzJx9ghbrRE+rfq
LFPfAMV9ZCXRXzyTghhI11Llb/Kc4mrgYselXZ6g5strgl2OuLJRbUdcRNc6aADhFOOuauS7k/v2
oSZd3Q+MbgNeITtjSCaMsre3QcsVDbQTZWItKAt9+4sIzfEGXijtlMIq6PRM3lu3u61bUreKXN5L
/6GaIWGlKjF2gVG8qGGoD0Z4aeaBNrmV8SG36mtL3M0RzUYNnhimT9GF8W1LoHeoDUbLFkL+KglQ
HmCqJKKW2HEnaC9OntgXkXzhpCDIvKaKLXGMYiDqdsEUfZioC/AqF4S0JPM587sfgrUWV1lkbEVj
1ptmyM7TXFkc9T62UgeNqN9XZ9sHC1LFtCL5rONnr/KSU50wivOVNx5lpNwtm8ye7V1hbOdG7izg
zyz7nemplwq9r7KWFdL8SFd6RKnPC+hzJL1zv+8GHZ4sEVdrhu/GIRshO5pd82a95eUyrSBbOnet
F6aLuOmAnm2imJ2kNSE9Bkt4J5wraqc7HcbuF9p/7HuAqrh2C1JGCUY4It826rYlWzTVBxUWn2nH
2N2fx/Fet/olIKPpOfRoT5oRJnLTeeIu1oQXQg9/GMlHP6IczS6mz5V+WdtHCs5oam6Fw0aJuABM
rNUsDm0ur4w4IlIwcZgqsV9y8CYaeMaYGxkX+AlcYBNTD5Uo80nTIc3DbHEXhn2brbyFljoN6U8F
kbsquxTHm/9VTp/cttpD2ZLQ5rICWttuO69QgHhbP6zijWbcs1/sX83YdJuo7vJNjYRuDrVDW5ez
9SLZMtJEBs8gJmsA2An+g2fypIG4CRwiTUuE2Ri+GxGWgBnjjLLtb0MUJTvNKGPP1IKcidGKt2X3
ZjbscITq4VqUGymLj96wo3VVeZ/SiPVqXUvx5DZOf0AB9B4Wzru2lkqtJG+sHLeFGk5JeZqFPGI7
XVWjTA+cs6cwJzpdoh5yHEA9AMK/xVPxUl7nAjqedKzTgBuB8IaPsCtJC4/bfjWnn91gfNMRY5nJ
8J+djj1BMhA9UnYsVCwtL3aDLUaFzSF0uqfuEmuCDfvavwmSOiGVo0czqokdqExCzqqK8GafDna2
uGpUoIAjWvF1hwTnyHuDLbU7Op2uT+YYcMepqxtsxA9hUHeQqsevzA+ubUxFo1KS371qPE3tADZw
VVTZXWK6z65wGB+0U7liKBxhg9toIB/YVFadx+k+kcuzrbALpRXtBKLKHgMRdBOXBZlzDIauxQ8c
fQ8Mjg76Z2CDagtM0FwDij5Y+kOMRrtL2gy0vIFDT/ay3i4AU2tWDEmG16EKrBOVzKvqMZAMCMUg
MYitUA5vJ7jGk6GmK4yr4uQn/aH0k0056vgmR/NXdRVJ7QVDdZt+Zx/rhQKp0qcOn/WRMMJDppYw
4BKKu5+Eh8xoPnU2xkeYQPoQx2OH5sDQLD54mEXdADFdNiDdXWzoQxJxPkIcBH2F6xODa5Xtf37Z
Y8+H7TkAoao7TNu1628mximigm+j0rUUoXsdmLCsUq41JsKyQ2vn6dEw+3NhtJ+tO+DpZbTBKQNR
3mPJ2ZLn0ONUvP/50GqjPiRAo1aQBH7/HmojMLJ+RYTz377n+EjWpmaejqrL4nMYRj8bvA6KmtOd
hiHpmTlgw9EezY4wJnFK9bSS6ESiIdqZ+S5+tOlkN57wu+X+dSCUsDvhRIchbZGQm3tviD5uuiUT
dBTDtrfCN26y/q7TMDRxdR07P+3XmQOTCMag2bAyjsknLIrvKYhmclkUUB5ZwPhMH1XoPyRRgzyJ
i01hkRUXp9hK4D7AcloHiXyLc+g8THXuKClIsSaXXMgLqzt0YeYbAWHki1QBMJPsvsYQXcbpLW80
QhUMrVZtkAhIR88I+Dm98UQwrpvoscsaFKA1c9RE3HaomjHj2PaKGuZAtIi1ajq6f48BUt7kmwmQ
FVuJ6tkI9AP5i59u0H/mrf9G0UL+red8cQYCOMLSjdG4o+V22/q8sQd9kphH7fFHsIjDgAvGaIdS
4rczCdbA6gwWiVW/alPR7Tttrfj4b6eE/OiqpqmuyoZIOJbMHCvhuk4ars72bT3n1yFbJhQRPWjm
X4rFRgDiIclz5vqjvU3p712XHUFu8LJH5Z2iOfW5oeVMQMYTNSwWdq1BhhEuzyCdYXoHlLd8T/sU
Ng7ZP13mMVx3fv5U3bRf3ZS0Xd6to0VxX9V77cdQ1CZL7x0zmrdmdmdO1IWLwDQg2p78gQ1Rtt2W
wbPaBwaCxkU6zwx/M2f1rZeoctcAuhvq4DpmfEY4+ue9M9EZBeXDcr4MPWCnshvRoAH4oP3EfhBW
1zSkk5tn+6ucjXobpZSMxuTX33RIFsI4RF/bMJi5x8X66vRmd5nCFlmUOZqvi+Lk549OlvhoKysH
y+i7u7Yi74LTl60lso9t2g0KCUXQ7EBBIlNx8f8LrN4r6UX90Ztl/+D0lX9nLJvQPg+JK0cSHtej
/lDWyXGwG1qz95CU9ZPJWIQGVVxnH1kGsPIfk8uqglX57czwg/iD9kjgAcYVX7uo1JimJI0+lIUj
zz8fQrABHPM/H0PDQ8z76zt//4li+dnWIoavj4LDICbS4wfX4ln/8Nyf/8Lfn/Xr74axDvy1KdNs
8T7+/mt+/oN//8lfL+MPv/r3XyGT8tdLBFnSH6K+OAxx456r7uWnufC/5W/+T+Pq/sHi/PQ/ywUd
2KbnueTL/Oc+6Ov//T9j+ln90e/8t2f9h+M5+M1lC2a62PRM71d23fC9af/6F8MUAl8zVmvfdNww
JM7k745n8ZstoB2HnmOapm0FJEs0Vdcmf/2LGfxG/pTjCHNx/QlXBH/53/+LzyH+Xv2DWf3vX//R
OhosiXv/kGHhWdixMSlgriZ8zA3+5CCsjCqKmriMj65gleH6VGc+7ERrn0ILJNm5fQvtsdnWKHVW
o6QgxfACql/f6gRY0wBRMsrICIeDuBrmCvdXzoy4lurbbLf+gS2o64mvkfzWCAMXxkx4bGMwzzGs
74kxH1wp4YP0Nm45iJzSq660F6/ogI9zfiOjjq7YPYxwBB61YHbc+Vw+67LdTBI7jlYD4GCJGhiV
cIpzZaMVY9t6lDi+wmDfhGgQioQkWKmNE8GSCSphVHiMX/dxSJvcOQhbahGsJvxilF+Fy4xoiO6j
GLTaKBmzMw8onqYZEZ4fOOGd66bQD4NwF9ryK9d1wmWK7iFWLEdrt/ps4KFd5hkXrdMW90ZeN/sp
7FmI0socEEKe+ry5BFqKVUyg2QamKAbIK3M+81TFNvhIbc2rvieg1vTr4nZY7pJFUqHQzRE4hIPc
J7MRcFe1Eemar8lcyZcMXmoTBywd6aEQodAFmWFgHQwcAeuU8YWSwxc1eTvclzGrOUzCDcBf4pTl
lnq+303OXO1zUz4NFmpOI4gRW6Nvjgxq+BHOIDjGnSgqe8c1iE1maoSnOUYeLYS6yT2bqo7VHQyJ
Ah8S2Jh1b4DtysA+wmluwfsgTyaVcOqA4dMUwSbtN42l+5vBz9XJMvesz/Ozu9xTBhEirncBxSwQ
qmBI7qNKMC+BtH7Af4RRCPYoXWJHFwsOGSMCSK/Bd7aOLYKDMeH1JBXkPu8HcXGq2NvOhomyeLmX
+opfIsP+0CsBo4vORKXyk9eHhGOuYfKHhOEKA9i1wPl8aNKsvfXs6qtBis7aqON2V5OKS/asvJZj
BSN0BCcyL80i21wTlj3NYsEOaQvtMEf7jYCD/wTlTNXNDHWUvvWjId52U7y4DKhGEO5M4cy6wgsD
NMaVQZ3YW9vKtQ+0GupqmONOIX96jFFPBN6dN0TjE+cBIDsDUVJ20Jn+MNh63LKzm49OnCa7rqdU
opcpjiNpCBBgVw5nzUYg51hDxbQJyy6fiY/LV1ABr+RyT01DPe6A3DJnSVNhfsIkPVlD1e61bX5R
GCXBAZvZ0We9vvbDflsntWAAVvdbEQ7iprAsOIH4D9yuwJ8bDVQoQfABKTRcDy4BNXIuqUf0gBRI
611T3/Utirhi7HeuG7zPoYXW1OzWWiNSbcao5PauIKQlxtEBoeM3IW+6X/rYrxGQpBEmNeG533Cw
HTD2s/EqyH8DBIKkPhm/KD+RFwKJziQC/Ri9wrwkqV4iGhqCOwsuRSro/YccyNgqybENecB/YRWR
K0DWbA5nCgPLmFZXr2qyr+gvMFtZB2InGto0/9jMARgZdu2itZjOILzsQ1YwrrWq/Z4q5ZvPRMev
nuzbaEvWRhK+zCNFgOoZwguq5Y/sJuaHIT0wRovof8kqPvbIJZj9Yx6cMeqHRXSq6o1rZt41C+4i
9KZHQwQncqcJAnFAQ+loNs5GG+PISjmZcMMfjGJKwb7S/Lbe5OINM34kcfmt8bPi4g09njUI/nvW
DdUajsx4JnYTlprJLgudOFfu2AS9WxnweJMvrITUdaYT2LvTmIFZK+a9d+M6BeChxORw8szLJM95
hjfXg1gx1GNBwi+UmxAlMjnTOY4W0eGuDltsrX6od8hkv6ZjVzy6cYayta7e+yT5cAcCNSUyRcsZ
64Mlk3FlasLEKlTttl9tIleh5moMKEHFV4hi2aVnxHuBlgPCvrrapVn+ehhdJAzYyeN1MthYTgzW
uEbiobZBjwm9EF4qDQdQqduADYsyXPsYZvKFe1y4wXGNo6jN63PTqg8/s0nY9MXJdgYu0CV7q5w8
VnKUoab5UcxGti3AitbMT8kueO+66VvtJsFZJr2/tdUpYt93zV08yZMGRzmaPQhtAOVl7+30Apxr
awo0V2K368fkxfEm8Ri7E3euND5aWf5CGc+hNjvdKl9srSmjwsYLnRM7F3FJSI/nLDjY2TzzxbR1
k05dwmQ/9rq45ElaXIyCzRu2EMhDon7uaxuPZNYte8xGHMxB02G179xng1c4mlnd71WYc+wTyIor
ENqJBkOa8Ur3rkieZ3+UbCve8Mi+lo30Tj4zfxRFiBkD5mgNRpMOD2A7ucmWucA7SqF9r88Q4dXO
z3SDM1at51x8r6hk9n55mkQynchUe9OWVd4mDA9KAFtQEpJ6baT1ktJTJ+h6xWtXGP4BZaG88Qgw
xybmHni58TroliBUq9DXTrpPM3AsFnNM1YJCzeskb6xtl5geW207vG/Z0Z0I1JW32mz7Uw90uV7O
naJFiBq63kFmJdN50z/EaSu3Kaitc+wHDPjKulsHNnkgXiTU1rdyhNphmzzQ0Jl3FoPToiwfvbwN
Hytc9CcoMP7KIdg9MmV5ChNc7CCNkCnaoTwbkM5XTem+pCRm3FYesl/yK8dTM+yTnn2usMVMKCCU
zim1wI8KY59oS99m5XeTqvJgknVysmezX+eTg70pZrTnZs2NZEk/1EZD8p+BlTNMzM00ROWBG2HK
GjFbNXknjwQTWLuaqJP4q8UF9r4c5CWPQOSjZK0eqqCcuJ7wIpG3jN73UkJm7c0AWa6lzibrcOxz
B203rw6CqX2MZJy3CjlgEuzVhOmkg/dPyxlwHcJorKJ63lsELO8yPhRubvit4xbFIQDKtbtkayhC
QLbu1GUI+FkHJTSORxhp5clqmPhX8KWu7DLAe0YQkPPG6F8TXGBhEGHcZ7RFAWMMh6Bo29c4QWxp
pfOpjbpqk/SqRunCg4qS+sBGADcGnjVuvkb7jUCrUp1smnjTiz4GwInrmvezbInEdB0GmhlOmS9m
ws6uyUl+b3M0Tk7uviG1UV94OR2NKYjiZngw2T8fxgnvGjoQzT4mLM8I2dovdm9SPsOVt1o0G4lV
fQRSDF/HqYP56A0GMw42lGZ403pJcgvGF3GXwjcmpkKc8sCybnAQ56Qv+SDTnaFb51k7nPpe5VvX
LFFQtJDzWSOOcEfbt7qQ1vcx1SjQ+8UgOXcHwBYEMo1BckTFlFJ0pnTukZe8JeN7ZIPpSCbvAUJD
t1GkDWH04f+YmVR6eSgrjKKWWDsV/PQQeJsxIFY04KSvsI5amNAQCptjA40QgTcAYyuKsGI7hMBI
SyA+m7/60v+CepiYEH+OHl2MI1h02xcVJt3TEKfvGXgAhtOtBr9S1UfOPDy8rXpu2jl7WoKY1ohk
MIZiHj5wpcleM0EZ7PTwhkJ56qo82eAZbc/m2E9rsyWty4eYsJ+DyF4PxNlvRc2FoYjaHeetfXA6
KODIWOJbKy6vSe18zh6Rd433baA0ZSCUJnuBIH8N+43Y3gGggQjsaj0FrIZBVdbY1KJ0M7bwk2eN
H1ossU+26zx2OXb0TjjbJImwPXoq31c1V/BIteqSTC7f0g9+4vo3SEQHIGmps2tTLNpAi50lEQqo
EBE+zIkqf+eil7zxQr31bSxnaQD4V6Oa3hmMoItamee5yZq9GVNilYQjrn3CqWSkg3vTBrwNOTT1
Sgn8LBlWafXq2hpMY42gNjMREcRi8Wmhdd+yE98L7qbs9tBMdG36PBXd1Up8HOuQ0XMVmtt4Sn5o
N2RymdWoiNynyhsoawbnxW9yi0vlTpEHd2XhciEypj3r/i0t7fwaR9lDb2TeSZmY0pq2vnVj9UGv
e8jiIbwvRoEztfEDyEIcxVwqKvDXbXgc4uQrYMBhlc+mXgeWK4iCrnfZmFc3mYp2TjTmV7OrzvkI
pxPi9YbiZNVkwHqQEA0nDgKkTJ1LQRDnJVwZKECc/4ROAoLEZx2tZ3spvrMhgKTBrc20wmxbekwt
m5wp1ajhz1iOwuGdpPYelTMzHjK3yPzzsACRj7WrFIyOVFOAtXHwWKrmBKTiUpgO8imLSR/KkvPg
m99Rb/AKjTHAVutlB+HPKILaEX3lOp5a99z3YPrzgFqp5tazLizd/Iq8/f8DmulpUt//+pf3bxK0
LQppnX62fxy1WORF/FtM3c379K7Tf/Wc34czgLR+C+DR+R7T4cCxfXBwfxvOeL95AQMb4RBZKX7O
TcpKLxMYy/5N2G7ghT9RdvwMpLrfhzOW+M0LbeJAKTPMAFfrf2c28+fJDEMe26SXJwPbF6b1Mwr3
D+misVsMI9eN6lQb26H9qPuoPbg5pZyVDneo8osNJFqMd+LzDzOsf4UTW2hhf4RK8Ysdyxe+GYAD
Yj71J5oYClZCdEWoT9ws2BqQeugl1alo/XmzpI6NlvLXKNPz3eBYF+wxXClM9nHtj7aUKKQGD2ZA
llUHLN3/RXLtgiH8p5fmBxY1amAFfGrLe/aH96TLcpV5qqnZPpvFOqlYDiZWe5yM8egyfFmx4clB
8JbfxqI8ZhmX8Sr0WWFryjlPs1NJMiZYNiJDEjf2HntfBgFWAnI32sx61Mj94idLqWbTNfroky97
Scxn5YEqZ0L80XW0O1G9TkqS7GbfHCjzcmebtuELScD+SRka/iQlBva7RBIIA+R+pbj671B/rZT2
SWbFZ5YN4HR0hhwdUwAQdsqrQUUDY6puP+rqLqnQ0jZYUO+LOSSvlK0fuS3zmyQ69uIS0MB40DjS
wr60QtTrxXkXGbBpdBSr9b8/GAAo/tM7zhEuXC8QHA3C+lPGLc1SmVoTmEDX15oU2/FsGvaJOKf+
kBb+wZuKm7Jpk43uik8HahGdoEc/bgUfTTCQjm4b29FCjZGXatx3omexPem9wW6WnJVq51N5MyWY
3j1gRptadT+IGacWwCix60z5XGbOwS4CkOwm4s5oTO+kH8Z3zfCWJ9Gw0Y1BEQNYBKSQYk60t6bU
3gzDZYIgvUfaiwfOar6VV2phZ/vv3xrrX7w1nCWO49vsvP3wz/HnWddSAQa0Nvix8CxJGyS+ld+i
1PxSDXZFV9Ucc/63ByxHEPbsbTGYtyzBC8YPno/AWGnCPuEGGDIHnIx3KUwZSzhzgkoRTjTiduBF
RFQhALQunZ2jRc+K7//+f2EuIe3/eLb7puu4TKKFA6rX+hPykumf1KzF0pNqmOy68btB/QZ3G13N
bN718672qJc9Yb93+dDwWVkfbTmHm7bVmy7N0//igOMs/qcXBB+UgV/IAwPpn8y7P5zjeDwSTfMK
OyDF1M42ck0F/s31IjAr45vS+JvTzom31YT5NGkYrzkoHMryPQDv5QT4xjGOMC1ilQobvgV+RanY
/AB7B0Mr1j+4u5u6f9CGLxl8qDMeKUY91jUE8LMyC37f1CdIQyCk1dV4H5TdZ2Z8VMRcPXJhpPY0
ur1lVlw96OBieRK6pQSp88duSLdieC5nd/yR4nRxeKFxidrBqy4q8txVz1raUXfLRw2N4LatS3cD
CmEnKgCVHT6x+4bVHkXMpx3Domtl9QLJ7dEfx2/ERA9oL2AVeM30pAZ9RSf3ksPNEY219nGr2UkN
/dzoIGzED5NqoNejgtn2lI6hftKdhJQbOFA/nBwmvh1/j/LkNTWmgQawPcs0Jd0HiC61JyP5KQ4f
e1bN8RB/QbXwQIHdr0RqSv51sc87NZ7QVMFS9ApwLwUaBDLmID4fjYNR+szc8vEFTw2OfhtXZQ4M
SUVIBo3ERJRfH8ldc1ceJ2crXtkJBJuxG495iTERAektLkMSVp1HSxskBXom1Ch8fzJ/Qqz4jvSQ
0OrYRztfMDVlAniygE7NujqnUYs/aWbjjYTpBDd7M8YKRYnn70VeccAy7pqMGjlqk6bMpFe1dOSF
E/vR67/RUgiqQ+j7EF8fgBoAbRwy8m59b5FbvLFxzOkYNlbEYa99a92C7uD0FXtoSlDcn1VPoRkj
F6M6ZfSRjdiDixAcZw1Vpkc2hVpVM702rrOUcs9dQm4yf3gmbnXTp1SJUZrvo7FXW1PUYqWF9yQ6
iLL0xm0PkztMLFIJSCs9t1hVt9UjVg8ivsgnZrvM/npWRQ5fadHcVERHRGnPVbZ9R/U/raqmec2Z
Daw1x+wqUW94/5KNb4UPYoLZGQgiG4z8PA/+TtgAgEbMf1tF3pTA3L2EQ16M5aHBHOoOvfNLBS2X
mdNPPfToMUd3S3FA8JvcMytmg03aeTO2I8IXUz33znht63l8QgjHPwXaUTc+l/uibo9zhS/Wk7N9
CQMmrOjmmu3guDYIkna8ONIbLrkFuCVFh1UgIHmICxMLfdtfU46uByQwqwnZzi1ePsatQzmdjMY+
TSN7F4OjaNXg9bF1sgm7ud23PQdr4ah9UU35ySaLjahnD9vuo5LcUZlfrCYlX/nU1yHGXI+ZxoTt
cQy6vWm2nOH92TfCnWl5N0wLIhyeFVrf2r2iOQLOE+1R6azHlBjhIHh1Qdyv1NhfUARTJPnjrYK2
ITXqpTGDf8LTmtHbBLBDGYbAZMv0ievs8zD3MGk5FV1V38wBXYXlfJL7CN0nwx0cLPKs8KASlEy9
Gg/xkCMp0/q+0CYu4F7BPS9Zl2NQvwsbUDQu2cGDnuyV3cjvKpzHBxseY4zOILM02XnxVF0aXdwN
iSA1gJFyRk7KSpZw3nCFriLNlCwJgsvcbr2sGQ+Z49KnZ8NOGjJk3JGWNwx+OdK5vkXL2G5qI+R/
WfSmUZM/2J51ChanZea5DqZzOJCJrsONG3PuDmHyGAhvfh6Rbe4TMDUHi7g9Td+0a5VpPGD+z6n2
om9mHejL4k1D+D/D0+sbdffrIVNvmRL5KRhtdTcQ7LJB1uftrQRHbOm+Io1bs8AaXqBU7eD1GaCt
R8qypokfUwsTeF5DX8sXGDDErGuDBWffZa51ES1/6baOf54SYCE675Oz1oi66qGvTvBFH9KMxAcv
iuKdsDz97Jb2jxoR//cep7oMMvFBu8zipNfpfURe2wFa2nyQjVtvJ5ipmEUMIM8GAi3k5PoRx4Lm
I3YRZoWwkZevBAFM2z4oGPcuXwZWY9x5S8KShzqobgPCIrrAvB3n0by1DO84DGo6wVA3kfvlqc+m
y/wIFHHMJWuz04RT9YQyJn4sMobLBESYO9vK48cg1cV95HMbxMZVYSAYmKfEDCokDEsPDtMELOaL
IxQ3ZD83j2EeyS+8T5woSM0QzMPTMtcYwk74KQr8ZHl5NzteCYtHXxV2mHNl9+Xdz+/HJvk7XY5y
JVKvuCp3lez7D2ciYSYmHoFIDWKVF+BeM5TNKXNwOPJ7ocf3hMjbRXqyVC256eitMGfnycwxbQ1Q
4VeuGRSvRKdghp7mEiAEP+ZN0Vffk/1daBfykUvor2crbmAbr58XPWeFEX0eseMtD5ZNIttqqMBZ
gjQK18b4iBEPjfEAQa836/rT67B+swuuv+DAstftINMHAmPSHSq/BE+ux3HjM+CL0GYCvQ3bp8xz
OK/A3v/8ykSy9+Sgma7cMNpkpLZcFd0OCbDo9sPRbJ7yAtJ+R4DKVjBwfaqFMM8aVBm8VP6WUtKB
rb1Ec43zEneSPNYZhS9S46fB0R2OBYG2bPlTxe3n15/+1feSUL6VZt4y1StcPGKxe0688Fan6fQQ
dBMCQ9ZKvqu2ObYEShcizfzOk58t1Snzrw2gqycP7eIlNLrhNhhMCgXvIXIdQLKmv1F9Zf1oCIMT
2QSbNUp/dNMX12swViSsQSwcHW+D3vZNUZ+MHOM8AUnojmfVbasR9yAbhzxI+3M9ZvoSS7y2ak5J
aa4D65QsHySWM2vfpOgm0YWBtu2yH7SpEMI9f+SOkK9jJjoX1RTqPoVCdt/a56ByEK+NbFEiVh9M
kOLoDCGGTQTj2o1XugbS+qDeaKhXNBEozbHZZGeCmrb4gau9xIm4a9Jkfi6d+N2DbfhtNlIGcdR3
LrvJQEyUby7E+LkuYtjp6rF3NZuHpgtXRaP8o1PoaQfni8VC45tPwoazG1fWXRaBQKpDKqKiacfH
joXYo5wWcuccP/z8ahIlMYJ1/VbE7IlVl4zkFRqSMXTsjv+PvTPJjhtZl/RW3gaQB70Dw4oIIHoG
e1Ga4FANHY6+73b01lEbqw/MeyvzZjV53/wNUkekRDIyBMDd7Tf7bAOosCCQpSdXHfMsiQxF9DKy
v+LaaK8+uMR+nhOGsDHJYDsKxhIK2lwaxXbIhXCIa5lBYSfW9fMXy1AH026dI0EH48LMj2Z2Q/P3
WqLCZFziW8t6w9b9y2h1d9UcybVqpKV6XQ28daBTJttf3s1Iazb+ovx7GB/dpemgbzi18E9twiDT
jm3i5aKQ1xTxmuRY9pp5fnvTBuHfWPTv55hcD9XJd44vq8tc4DIj4NFua5iZJw0A3HmsNGhwQqUH
ayJSq3yxabSheMpSgvpVydI/WLN86xwxBbHOlFeVUX/MCBnsfG14WCaXGECGAUvElGFTc/UC2qfb
l1MbBWtqkxK06uAW8TPWSox7/iKCirUgdpQV2prBHWcaR3PtD5kbMvt0WTLtXWsz1dOU+KjSOSnO
UZlBakOqpRHJ2cy6qXb+5O4TZklK9fmuWnWMLAXwl7LP2tFa/jzqdHj3rYNwUL9HLuA5jyLArbDK
H3rsgTevUm8vFppTie4anuVehzUihbcx3/eeO98ZBn2WUe+FjIrUuVLGoa9za6eatR436RAi7CHd
OyU8yIq5pxTPZjxBiAOwxCHDVRYXyXI2pF1vMer6kKt46eYUf2nqyL92rZeFFpfr2GbZSWZIMEOi
eEww/q4i0o6IanXYefrW6+QPPTV/5gm26JyQH1t++mNaF81jg4HF3tkiwXtnIR+pnv2LyrjB5Uim
zA2GprbvayvWtzojTPqb7juLN71sFmI4bn01Hfsq7EwH7uP2YQUiyaC9JjNq7T6dfZI+NP9Nw3jn
YyZ6mDNxb9ioCIOcVeBWOkZNYz7kVXYTcUU+N38s6ifCYqky87vE9m+ZZKLrp87PBftDYVvmwesj
4NhDCQpk5XxwIMMcIbwg9xWe0REAim7vgElecleTW5+e4Q0WTBLNwr76qdtsq1hwhdjezWa/AOxT
RxyZqCVNHXeXriNANym42vsrE3m1T8ba5HRJ0GmcLwudAiZu+ZO0nO+J/aUzmyJMo0rjCxcrLPLo
LHIs9Ppq3mePxh4gIVwQS0h4K8uizRaQ3CgYQGKkf3A79U2BOtmtRvwma7JHgow/zp/Cwn/r0n+r
S+PnQ9P4f9sGH3pVdO/F+388lv/iHTR//8J/iNOe+5uAAurZ1Njh0fv0AP5DnPb835BsGFroSOCm
bq0SyT/FaeM3F7HO9HxXmB60EMTbfzoHBWI334r/HJeiiP+ScdD+ixJL1YDvc8T3hSsE1Sz2X2Sj
odHKVvhoK2mpDqWM2W+NGI7ceLUJjliG3b1qSLuRm8MppV0RimxmbbtBEulSHFI2Wpq/lhF3ACXe
NRw9psQOId9wGHyW88pP9rb3RhXKPUdhahl1YwMiCpC+0imRs1/9iU7JpHP0bVREgHrMUzPa35Fv
XhGqcT21HeUH0YTpp6BOoCnUzqJ2Mmi15CCssbv+6V/w3xDNHTqSV0laN/G0u77wMY7+WZke06Lw
xzY1ONjDfQRyYF3yqH3RMw83otRMVEoN+oqWP6oOUVnnHGVoaD556t68riVBZSOrczOKjTkyffub
l/eXYcL68vi3oiGZq8PDjPoXGdduCJ3Pwlno5mLYVRJxOUWIsJvIFae5YPnsNMo/2el8eBhbiJdD
IsoA5zQtORQ6nsvI+YHg09wWYwXgQJWHHl+eUlhdfyMAGvr6Wv6kSPJacU35rkndhcfZ71OS/pMA
KGsZRWIqYRQgZdGUqt3g4r8lsUlTOySpG+h2fVvRkSjhqrkXabg0iNTCuLUlEUbL+1lN3nWI6+yF
vVhII+MAGLqP7ozItE+4RtpwmgZtX8JvB3bS4t00ku8zbLtAnxfcG3cFj9xsEP1LZesj575m3rbS
vwcQxBgZHWBnl0SRdckpQXbGXrNsNheL+82rWmtT1GbxwlIlQjsbiG/BRDMxbA2jf7LWlQ7GMYTB
GbW7N5fhxbsVLpHtJlV3tcxOFlWbV4GcthvW6nhLKeOi7QnD30jZfxEjjjWhRwTj2JhsbAClJ53E
4K5xTXuvAXTbKm+gGZWC0W1jCZohi+wLG5nrZGn+bRLJiRQbWuGUeteiwOaBd/OxujMHMhiFabFz
pK0YJ15/wqhhXjmi0IJXWHcJfQqkUNGaCm9SxEkBdaTLWTLj3zY9aw1IbOc8GeXjaMV7zbTGYEno
aXPAN/3NlfyX6RRXB7FhOndsiq6FZRvrg+lPV8eMECw1nSdFLBKMQF9SbMfhGHMEelyqybzGPTK5
JhpCe+nO1fRXI1kImGiNc/0Y2DNe2If/nYbOKv1/XLO+jm/IpmfFsn3P/8urikTLTlLiqdIlncU9
Q4mi4FpMdwOliQUxIDdyD672BRv0prCwMfUSlfLZ8B6NuN0PBZA2uGLxNOzyKz05GZdXbq6o6+0M
eUErDgopZOS5iAtL5T+V8+ZmH7gdqMwAmjE1u0iA0ilCt6vAdJgHWCrgYzjjE8OHr03udgA5x5Fy
xOxklWCQR4KY5k7UD2WPX8AfuUdAzS3yBAhmu1ZyLMQ3a65zr9bYg1GUK6sz3IWjmNygzhcQBv2u
gEUwRnezFmAo2EZpd19E9VcGf/uWHwZuCKYbTonUeV9KhyXCCqQHcokLGLEDP2+6UwQ4JGo6UJha
hyyoBwgO63mD1luP1pQqlMkzO1UtVrhV5FZzMfdJf6ONdhhFHCmyZid9QHw22CjN2TZEgwd4LQaq
Sj6BBKIqXsTiO2rAlp3ZHtDUq1Ai6D15cgZodJX5WLAH98mQEEfEKoAdrac0oyOOoxOdEzSDSFKr
++TnnLANR3mXHoWJC+ixHrPu1UMfSXT+sZA8O3O31M5+ycuLkuluBI3YQ64oZuDWbnSfZXpgdfH6
w4OJ/J6WXCylHzxNIn05oFVsTtuAILR01w8/LL7p3MggpnzLqpqT5funOKENm0MArlRA4NNeDISu
exkMK9z/YtCDInBS+I2JUQkNqm52q5bjLMU2XTA5YM1sRyccKeQZZi7OHE4VuNX+e46Dg1H5ZuBt
67Njbp/kBM51Bi3h6Du2j2Enq4NKyOum/YFa+WNTueSVQH1EH3NDo4tBJNAnkozFRmWrO19bqPTL
aeTuthH2WmHRaYOtzE9ZhGePFgJ59PKY7qxTnmUfFFQ9TmVM6L87xKUZ9lF7GjDIYkozM7B7ebmN
84y2Cv9OijeLjG9pa9xV1SGKXh0oEq0QYWWjiKtpnw3D1hlc8Hdy62p26JEApPxjbwttpyme5uww
KsGsEnt72uVHBNqgznyStcsJNXTvVT/ykZwsJ6EesDzpoE1NeBfZbpz3a97H0Z9j3cGMqJ/q2gsx
sQb9JE8Gm47Kv0WJ82AI954uuSdopzNhwvY81lQjeFbQnnM9p93X38uoDmCbVEq9lroDLwnsOp2e
ky8PkZ9i/qvJf5dMP+5t0G5V3kLJzsETYoKCYWzC6dAwROlDufV47e7Sb5pcC1wYCnTZk1OnLZkN
mOjbfe7WQRbDOF68/eJyVi5WfLqOBCCBO90Yumwp12K1IboXwzJw4yuGpN1geneISwGT6J1p2z9E
Vx2YxW79lkPzXG5d0hZ9iznKlMc5Mx405ezj3jziV/uI22M8P1nVsGxbMT/jkzr1sfXqWF2QD/Jo
804jWQUsmXw5NcryaPAE0Zr5reoVnUbFvWWXb7KMv1kdNRqiOML3fGsjnZM0T0TY1IfRaQ/0oT7g
19kPOY2z/I/Z5h2NBFD3GPiv9hv1PlYraUw7Ao+8qvzJ9Idrouan2B++morzHWf3oXRoc8emWDGB
WhbnEpv6Y6sR4o84btvUQh+NlmCBkd3ZffLEc/a0MAhPY20L/HFflcYVUtFTZDg3RvBfS017ZsS5
64semlBy4SiKZ6MPEdX7yAlzQfSj6w/sXwj6wcRh6WJJeVpCJzLvx0mdoafigF6CkgpBS0FAradA
AJ6OTD7XgMNI4r0XXSpifgU9JU05n0oD2hwArPVtMOcjegc9dvwx//iKyixzUAF5HW+xjoM4Srp8
CILSWLba1lgshuTq2/aVx+F624d5DHlg5vStb62+COQ0H8Af35xyPEqGVE60jkq6Uw0XtsWpvkQv
eHovhS/OBSUeI63wfeLdJZS3NDq1clXC8CXa18u3KfJPM/1SyuyPnlceaX65YrsG2NGGa7A4Tfxt
D+tb+zYyTAcOv8mwFkRuRnzTxYlJiNX+oZG+HyxKiqofPXyv8l4Yr/nUb4qs3LTE6ocNZkvXeDaW
e3wHDOWQHOHsUNCOlheJh3L4WJAWDloMketX7vaID+wk4Qh1/bM17lvz4Jtc9w+FeLW0kDDxfVvB
SBatR6gQ4yo3YF1X7ZMms57bb1SALlJBWNV598GAvyy0Sm+aevlwVaXYBZbmyXDWvq2CxyFFctvC
YfRctG0GQh9LsIgZakBLfvINC+kQEjyIUvOmRueNXBkO73iXGkzF3JnmiOVcOfiSGV+V+wmxp8FV
GMbTvI37yKeJpbqzk/aYFc4UTJgjVqfjO55DI3Qzbpspqw4UxMkTHHmbWM8GD2Z2kaZthhZUE+k1
PKRG3CdESJ8NbVgnYP4xKuojLEBS4o037XBHskyZNsELD7tibgO6AhVRzYnz1OuQaQzI4CR2u2tH
1kbTWFmkydKSLuOvvHTv896e4HpkH2nznBf5fHS9wt6NhfndFjhYV7N/DRKNcqwGohrT3iWt9NCE
QLlNgM8dB1Az+6U2qm2TYidVnBeOfuONeyvCbq9FH0tsJBflpThkfa84CzjqTZEeGM3Vocd6Hmap
90OhTG6pDtnbSTLv2oXnlOUSgWuNmPeyEdleZO1D6Xuvhb1C9JStQkvheK9nYO7d4P1Aip4PelUe
cp1dVIKcSw0IExS2BK1VMISzvteqeLY4DuKmnbaxX9iHRkkLtmaCHdLWLfQmnsRxqllB4yV9oDhC
a25jhJzrYXh6+h3eDLUxrSowR08eidrQN0rpLaGsUt+Zsd5sZ5fMkACKSbbvhneDCoMhw9nIkNXz
gEp2hkwfI0LhVLISyKUn3EjWEqBxqEOtyOmP6XlQKN2wQ45MV+XWL3zblJ5OYNdWt/C4p7U9qQr8
6cJ5ovZxCbX5mxGhspHCHq/AX+4kitIYkabH81jvZGc5BwDGeyDKRBSqC3ZgLN3CvseEhTPDG5A7
S7s9uhrPeuLKdO4kXOh5UyYvcV7G+45MbDAYQr14zUKJ8JeS3lW2gZTlTfh0qRfCJjo3DKDweDHb
VbxnCTMP8LsW1cWG/ivL85/cevk9UxNWK4P0jQEvIDPu42qxHieWRYJVM0MhSz3X8/Btmnp5IJvS
bCKbYj6vN5zjsNR8x6W8TNp3BN59DQ/lEE36r8gfulPkIJeWqn4cO0YmNA5tirGGjJUNb2YM9Aln
T7c2x+XKsg+ukxIuzro7a/2FCuiOja3xFuXZA/5o2mM5+J2lLj6kgMK6THFN56v3Ky1ZSEy/wPyR
aF9drmnd7LOTHvPwKxzufA0ChOuJLkjT/tGXNou9HH4N+phu50zJbeK7xNsAwW36Qq7ZLUAwtGWT
aMHyTJ38SqFV7a7VGPgs/P8Mpp8dlT6aW0oj2QZM8ytYj42ND/2pXmLnPk6jkwCG+FIlrPEOUa2h
Y1RU0MKTknA/m3lSBX7acOwpXA0KFS4Kpm/GDvfRiUAIkNrcoz27yMihU5zBQDXMhni8FCqFKBCD
MKmS7yKa7kojY2GNgIHWvW/eT3OihTND2Au5/fFkdCslwCh3Nt43bsjxkBJC3IK4npmkXKIIF0KT
RPRxdcWbZRpAqOZkP2mxyUhqYb6vxT9xV4Mh90uuVi97iJv23lQ83WPQIVvflcSgEEAC/IGyzssN
prv2aLk7qzfKa8LUjj2kvuFlx0epd8jF2dM8ajdMzdMravNZ8zEYAVt4LtkTpa3lXQzvC6ptee5I
mtUdXCea985ZT5hgYF3tal/wr4FlqEOuOCiByTz2j2AoZF0/FjPARy2vMP9BECvBBFIZbu9i3TIh
Oq5o/JjOU+aG5pk2juE0CyyHDKqZmvYTpKVyvNdi0ozu2JK9HFM2u0QKp4wbLTP9X6gB4GCyLDta
eUZ6LvKOUNw9pqSZeezz5GvWTyU5BZqvJDBjmh6fIZ2sVjaMh5Ocg1IbzTvPGUECmh4hi4qggQ3R
a5MwuuRuF1/kwmvpXPNqrewiUbKMJX21yXseb5FJFJUgy3YSkzwP6y86RviJWMmGR0PMkuC+Yu7c
OHgwDgy91TlJbwgFddClBHs1W35hzFCdNKqM/apknFXQANwp5obAgsjaDle7iX/VeQi7FAY7DWes
xQXuizreK1p2sDepMrQoJt/1c1keSze6Fq5E7cL6skkc9zVyyvLS692xiPA5Ro4OFqM1L9o4sylt
9WPk5l8FDm8G9uwbpWEyJeiohWzSucPjxU6MmOVmZZpeReK8m8QVQ6XnB4GX4mzy6hiFQLocxtd7
x4IanNnZO5unA26Y4T7p6Hwb7PjFMampsBcajjj2uzB7VmIZDD4Ok+NHbKdhnFJ1BWMYgiivXkXY
a5hiYgKywa7VxUAvWtae6P8DuWpAdc+NgSFk5N3FGiJCb+BqSbL5+5xMzDKr4jyMb06pf2XgCFGf
1uxA6mmId00/6rZxNto5h+Fj8Yhwpq9ljxJMH9RtzuanHjfaVocFwWtIAz/mRKUb9w11qES58g/Z
++M2IxNMZWa585BCIpMt8TBFd3GLMpCstoGlYGvEzutAyJogExVG+1QTH5ZjANZYugcahUCZWvZ5
br2vrkGdCZacL15f467IxjeaD+iu9frkS1GyoeTu5Ia+Umk5hPY84Mjz11mV9k3F9o8klxGj/4Eb
3NK+ZhAxhnmamA6Cn19K7WECdLWl6ZFRW9LKTTHk3w1iyAlTno1rePTaWBMzWLlc5mq80+014utZ
2AQNqkJ7Xv2sVx9MkLfYji6z00x7wyrOMkpfRmly/sR+UIgeyFpDZanW579U6YmA7GwuGmo5Uhci
iNcAoChOPZo2jEjWiXHi5BeVz3DxSMRsmpaWDrSf6my3pROWSnsbIJTu82741Q22dylmB/ddGV1w
C1rXaIITA9pzW1hFdGzc1n9mVEXxJiebqWzwqHaUNOEdSTaIRsyRCNKwEwMs77izGyTDyHrMyP7U
Y1TeFfnyUBleDn5G85kJt8eWU3SgJmR/tVAWtRg8gswotFDzw7ahXtnPdR63nKRZeP0vbgqCr7f5
dxFxttB12nqk6It2C1uHeSr1RSHaIFswGwyLYHBy06z05gr5MNo4GznlOUfH7tg5CO0aJTBOET3a
Y3OJSBMfY+AlD64Wa9Sp2vPP+LmJ3/NqGH+YH03LKjrmEWMKq3pvEkX5alSlD4XKGJFPrhvGcLKg
RQRumjUcoR2UXdrRTiAb3khIiQ3kQ3oFPRqwZF6ESzFiTEs46lbMHWRH7RQcMno0D8LoqEexLoMv
9UNrfl1MfGjkbAF9GSMZ5FTj4oW9gnaHlijgGnG+dwLyujSLqIwpoApGxV9osPNiPFe4dVrrtUvN
4aAP08MknCLQdOsXT4C7nha8i3TiR7OfjAe2fS3QZoaldqcHKWR4ntT+r1R8dWyt2hktRz3Lj1CH
IbOTM++wqE2RpLIE+9F6pXu1UT6XXSbIsmQfLRuWQ526G1AMHs2yxM0p9JsOnIlL/BuiMxMEofFr
PP9q3bk6xXb7y5CFfYJE6k2zdmqjrNgxNaYRdWrpBnRoAx7sDHGGEavnPNuK1MxAEngba4NxsLtS
D5umJ7frMdudnYm1HiUVf8lRdJNzBNyMGl4+VjWWt7ZSu0J23bGdkhBSQ0P5AwnoVOjfM90+ZSOx
HX2xDTq8ssASzEinDHmtrFKC8Ck3ckKcDn3MfKQ0B+As1Zye1Q8Xq/5wHGNgUG9b+5TGIfQYyqRM
QW1CS6keDLTowRxkxVCW9rbWdRzOyqCA5Oyfk6k8ZBURZHuch503gwCX3yB6D4euZ8w/ZSmxYRvg
q09OmZxFg0zJLrhRx27mVOJ6zNrLeSIk2tLlIOPxO5TlajfOSPqypqG8gs7JEVk8JpCtT3Ou39ck
l/fgF1F/3eYY53ocLvYUgE4wN3lH5ylBimsBV2yfmdObafXAGn2aPKlbmH1bvuoOGMeKTU9Ty4bJ
eE51p7Xs4BiPR4iI9D9QSLt0496t4monKV26by3tfuY+PyzTQgeqbtFfuHMml85jaWrYdlMfxg+j
E0nen/Pd4zBR3Rlba1SWSM6p4k13ptw4D3mMBzqQrcjuYcRimoy100CHSyXEuRsvWuxn53agTlav
upM1gcBpRHtwOumSBwuKxBecPMyXkusrSLEzYzQbT4Azdy7AjKAX6Y2cug7lAp5B2oAmJH2cbBKd
elQSv2i/UN22nRzmjZZ1TTDjOjm4nn9wHO+RplS4fL2iqXPazxT0RUJ8A2QEWHjRfrol1RgNbS/B
4Hy3pmE5GH58WmZXhn5RfJRDpM4Thfc81r2j1yUc+4xZ28417jXD0y51YWhnw63vOsmq7znqKWWO
BrkfC4pCu02mbm30xgsrrjiYBCMHoi4NVPQ0bRHzQFBeWzL2rKX4Znea3ZF4MSvu/YjmOdLQWThJ
k7OKrEWQFgbUTA2haXGI7d91BtqesFuBokZbKqLq9fOC85wqZpSrbq2r94dygtg5F/Yj5R4/LZoi
domWzKGb6pKyNr3bOCvYXqUBOEdscEdvEU+x6taAIxMmY8FuYkbfidQLDtAdxeVWTGBfeIwlDBZc
zyNNEzOqc2CRZzi3Zda+eMbiccAYqts8tO4Fg8nep1E6tcwmBCzRekcdYMd+zIthy/hZAZ+r3IOf
ZFGQdYj3aVeBvIYMQiKFQ9EJFeO1BJYRuCt0+dOL9vnLXz78Nz73SW3+/e+BIxySjs6r1dr2ly+F
GPKlzT1M9ol+TpahfxsvIyRGppuFdwbk124/P9t55AcMPUVNo4nzDbpW2djuKyhO76KZKtr8/rd6
DTlmAQfz+WGj8yxIVP+ix1K7egNA68/Px7bJhCJNa97xByHN6t6PMzMQQ5beQ4l1ghzD6Q1QL4P6
CLhZFpWSihBnvgEUoL62Vd1t6mDqWXZc3Fox0ksvO2xgLqS63kfq6/p64tk8mfhXFOLRaIx3qYei
MCxDc+cQkgkHs85xQdpaiD1F0i7dJwBPhXvlJi4gCidM7mqrXhnA49VXYKZFT9JfevO89/g7V7n6
/QTU7qvELL1nngd1TbK9W5bavNgVvNzUoj3TTlV+WGKrvdiaoIyyMopLW+b9YSwaRQlbPR8ap/Ep
LCjMA04/+zxqrXtgLLKg6HrRwS70/pyWnjoOmJDO6QBHD3RYdi7jsaGPOZdnTyRIofVAxQV0sWMx
1dbJwyl8lKkx44nK/KOX2uznSgOyGSoT/Y1+dgLBk570fCS+RuPxya7b4UQj9WoLtJfTgtMDkEtm
n9K0WI6DLTxCp25/ZL8Vn9tYq46jYawP4Cw/jnbenNsEvSzNmxEbQesfFr0wztmQAQFBqTmj8BiA
cKeIwuuVpmwn6YU8YXvwsABc2H2XB5q9uouEFHIQjsluzEpwCpNou9BQ6GGLkv6FQ6zDRiRX17Ko
jX0y9MWVRDSwhyzuruA0u/2g4vlKs2C9H7TYuoIPyPdNbnvXVk/V3jIGBcy2Z9vnLsVdaxYi9AyO
yw03/exdl5LuAKGi/GQXmZey1ebj33/7+dk//lxfCQufn+NYgH/z87dDZ/JFn3/0+28/P/t//fiP
b/f7tzfX7/f5N//4zp8/rTVFNAMt/9cX8qef9MdX/vHT/vK5P73EP/1/ff71XrOt7ZLMd0PV7qu5
DnHbhqTAOQR3+7GzOGwCQ/roaDzI5zrwGWZpvbOXYBHstg5yh0YYgzAdtB0dwgIhaQQs/7tWXSMj
MKhukreGJ/Hoql0+fOAQvLdMCmmrMSiZt+kI/Fo6380fXWTcxcty1BmW5Ekf4jYmwr8XXnoyJEfm
IQnmyjlHTXJccvFgNOUts4u9dVS5uKqWuvqIno7FPFd6fHZKQnaNHsSrrGFt8R8M7XjsZ/cY935Y
aOVB9vIk8VYmaJX09tyVODjlIdOmg+6T3kPP7IV5jpLpjgz+M0XtH44WjlF5HmiUohStxK2fnvqq
2sKvDRUSY7PPErXrPjvxOEZgwNR4PzJI4tgpsOovl9IURx36ttn6J1v7Gg3ug4V/exx+rm8DiITA
zZmSYMswsmwnF3iGjHBTYrVJ7e1Hr39col+t3uyZisXgMBJ7CS0IsH1/cQY2XbraZbRjRA4TClhT
Onzouc0v6wivos++AlGYoh5Uaz3rkm8Zw/00NMoEl+zglMua6dvFCwMdHLE0AFBALza9gfEJYmLa
u3iirc3q56DdK+wEpUx04XjNc0QeNE3YoyMXx/yIgXPP7NEzbzmPVfWI7+NZzxdooeq5s4e9wZ6J
HsF9GxsP4MIuBUAl1l3eJN7yAczN2t5m6t2jjInKl1Eg4DQadCfKJQYP1qEBjQebJbjzAb8UKLlp
FVStx8+mWKbGAgZ2AMg8e99/mIH+20T4b5gIdVx9/z8T4a/mf/5n996U//E/mu7Xu3z/l2w81kG+
/J8QQp/EumlYjq7j18MdSJL1f+fc9d/w0gjwJMKwfg+z/8lKaDoG+Tdfx+NHQP4PK6H/m+/7hoE9
i0twDbv/V4LuuBP/1T1juIZj+aS6LWHhonHNv5gJEas7k6ry/Njh3aZXxl2Pw+hBdp48Gdq7lVTq
W51QYmn7EPi43BR1l50M7AjoVCJh2mYGITLXMH/ZzfhNeP30xilx3Pqic4KlGNIA1zGaMTYHAl9g
VuoVuIK9xrwzVgiLu+JY3BXMMnVtfKvKmzVW7ZvGTXw0qGPDzqOmr0bVfGfmQiNgGycHhTOqI7DY
1hdZ1DIcLROHRZbUl8/PjesffH6YL9gQdVdzAgjP3p1mEbjRjfjF1YrpUQ1UEtZKvaRj1VOgOjwV
NeG33hoPuNy7XSrVs5XTFlsnp7z0yd728HCX7nvbYDrTiRnEMSVYet39GJmTVh48lDgadJoTIYBU
8g4hXA8BpraMfcVdK5eXyoAXwsRwgD9AjYSPfZnIdRQb2JIhINIhSly99OgFkKuP+GEBgLIdXAQ0
i1Nuz1BV1HWYl9q2rWCplWCIM4vsopU+LGaniKnKd3rtf+W1ulHH9q2NcILhGWCLSIk2jMOzL1o4
OVbpH6ycE781lk8DO9u+H+DR5hxB+0lsaIG6zrRGIVRLKtbT0DU5jDDIMZd03k6Jl4ZNtCbFMejH
l6mZqa/k2LaZ4mTaCDrjEiu+ONp7Cpxy7+tQgUbTfiKteV1a8xdpE3j3RYQTvYcjI26p/mLF3Xu0
HipBwzdJdWCQT6d0gfujaZ3nPsM51MsrDR7QPFyYJY3/0Lk209liBhNNZ5Sge5dJyNzuajO/lO2P
eKDZc5odiCGQbajdXDGHOOvWIiaxITBzRu+nfC9z95myvsllBscvpl8EQiXGOofgjUwe8rRCnzAY
hc8a0LvIuDEC1yeYfX4NeJD4A+YjOzTrldXTFFdBxw1chOVU1f7Zs3wNUap8L+ccbQP1JWPKLAvY
mrjnCN+C/F789zHWHh0PDwIT+zSdHmRbv/kQbpATVpRyarzE6Qxhypwes/k+djhS0zUUbadUolRb
zaHVcsayF7XKd5S03hN44KIt+69Voe2tZD7P3vRRtlMcFhMlfG3Tf+XOuxp2f3aIywQin8UmIaqG
ZwQ8p1MBwWyfzfEyrH30xJKCHoR6ObY+1RTJfrCWW5Xbj3hWpit139RmlMtPkKnNLp7sq1bJ+qby
MZyV64VtC9U7HcjPkJDsKArbNmJGJJj1CwzMDGbFO8z0g0jld56RJ1mrg79Q9tZR/KvX09OkHIM4
q7YDM7NfmuhFNeVPQqDIPb1zjSeOrtrg1Bt9qQ8VfC8eOMvZLMV81v2urSH889vU4DA+2lGYyMZ7
tmGfIRMax9rv220zp2cBk/tWZkZ5ijEfOOtH+iKbrSW7Ze8ImBURw9BT68zuU2Rh3+jjTGwLpblP
TgnWYtBZquOpfaujufliS53ZuNLbHeWY7RdsZTPZfRkfP//UNcp32gr0W2HaXyFwuhuy3z+Qkck5
7XwzcgAmGiYjO3mbZ875VvqF4Fq+0alYYaNP7s2t4Bx77sY1OeJnTcJAoS63FV5CLU7GfSYlNTzo
BzR7eIE/NU+JXZ5FMTxn83gqPeO5IjRCVYVpbA23muBGugXCrtrA0qTrxDGJN8UpQdq6OnJ6o55T
N33yWGJDd1EcOkX3kMVQ4zq/W9PVe5Xi+KBEHsvnlG0rckpA7pn+RNb4PGTVM8W61a7wiE0Kh1tz
fKIdhI6QWb578fCtTRiLzOZayZGz6UxL2AECYUz1gocEGBRVAx9KFY12PBp/6rg3edrimnb+F3vn
sRs7l2bZV2n0/CR46AlU1SAiyPBGJuQmhHQNvfd8+l7U/2dVmkZV57yBC0FXNiQFDz+z99qoqXF9
gXOcA3fKSO8da28q2PMwLSq2Eacem35bApaaGRUOljtpynPDcVlm04uzxIEIlSF8QvAUl+CeJJpq
U7bDcWRxeh8y9X20R3BZZVeQhS7Dx7gLqJtPiCmmD5+pIwlYmrOVtLDrMDQE0uQ8vAVx9jRmafcy
pvpz23KUNURKH79fWO298XEOVgsrMSLVRf/jVUvB5hh3KvjS5c6loQ/gNwJuhpjcV10z2fBJrhnM
qIKIl14ch6FDTyCLJ0NhcYIFYB8ZScHEoy0OPneIbYtTG9R9P12j0UTc8g65t7kPTZw+jopD22ER
R1PmA2IUE72zfCfoiDyWhL+/GupyK83nJAA+v6qi+U0V9k+b+McjG9qfkV2UW2FFqC0ti/jeHolY
mDuzB9oXbCXeclw4Y3tqJendCLpe228wbVKfbQZV7mzqxMXO0UuUCXmY7QzBUjGVx6Sj5emtqVn5
eLNKXOmYstEWHvS0Kk5+XPmHns0e4cHBM+koX6UPJtjRwlezCPC64TtwSdsI3NSwUq9q4uEhlzRh
1AvPY8WS2ekU9dorPwy16lxNFdNzEAMRyKTYR0XFpk2ExmGqGIT0/ZE8EwIFzM5hS2/CHQu7s2l2
0yapA9xLPA7WGEs0U6G+miTakV5nRkcd7+HUKPO1MzXgmiLcmBoKUrVSgyPxSB9cdP3Bjgtrm4n+
x2I8Spr6mUSoBKci8kYzQnNTM4wgo01ZS2LGFn/yZXKU+pD9cIaqOQxpdcagN10tzB4rxGvhlYxc
5940JasrJM1lheoHOdUuz6yWuyt5MVppMXwbjMyb4Z+c8Nu9T1ynCw1Yh8uYWI9CyvvEoOQj8q1y
I1BDHQONJ58+0v2avU1ExkfV9o8KYT/IW2uShxwl7UDm5Nw1Yuk81UGZXFg/74uFBl0OzmfVQilU
1bF5UQ2NkEkmVVe9lut2Uqe1rxYaC0wiyAdlcLbpQD0ouxr7rZemOSq68nVUkm5fzjYAyFrviGKd
abw7m3mPzcZD1yiwHP9HOkwjkFBe0LnzVeWBEFL8B0S38+xMrLc2NU+s6CzXsIbWa0Y1vhl4RTY9
IcHk7GUJ45BErsxpPrYV6ScsvNSbU39kzMXZfdviuTKxfk1Ot+Yey2KuC+L9d+vw/9us/6nNMulg
/rsuax1Gn+Vn87et1R+f8tfOClC7hZvGUMFxLgh3eqQ/OytH/4tUVZhJwJh07CwLWf3PzkpatE/4
Wni7Lh1dWwhbfzVp6X8xsHRBSoLH8911/SudlfYPth8JtcmxdTjxGiow459YOnVX24vvx9qWkCNa
n8KeWeJKNrewIfbDLsAbdmyMKUQ/7aH9xdTZXsNWKdc4c5WnOBdeSaiQN9l+vuWH69ayedK6NEaU
bKno+l0yYTrmKASDUH0Y1JkIOqwKgQNBWxmFpb3OWiVBU5k198r4WBhEy1Y82RtFp8HTaK29o9Um
IrTqkJd+9D/YsnB9/vOvwMZIpGClcwy6YO0fjFkynWE1p4szwxfP6ahtYsO5DxR/9XhTJ7ljitkV
EBBKr8IpW1vQc1HLky0DBTS99Kp5CKfxQOHotQrhb215ZuG/0+yU4Xr7VKNdIXN4aNQjn3qinLmE
Y3eBOw1govtgR3O/hgSvJHoFjhJ1utqewRKeM0lAdntil74ycTG/0/y5NFIQtRMiJwMvzu23ltS7
NopwEwSAS3x4jjiJ/BNj2LMEtTgaaOy1Q9IOXmkJD0Onq7LfCq07Wrn1tCzEZf88q5CW62xvptjg
Jobk4FlWM8F12IOuKVvtRNM48jFPJL+c+D22CY26axH6MHrQY+rvjXIXjKgT1uMTBJz4B7OezNwo
2cVv0OFW1/RW8MPi642U59r4PRAEAKKZ9DVkjgnw7YdaXEf9Bf+4dLa186WIJyaKYEyOWn+IOaub
cFfg6cD+oO+oYuJyYxlbe6CbG5HyEh+t2e2mWUfFRLQXfyxix/IRiOMsXvsq4QyPN0qi7EvQjJJ0
FnXYZbPyYCoVaLfUNQqNsLfiuTe0s5yybalz51gG9dYumsi75YaI6cHeRcSqK1bzgFX2oM7NMYn0
fRFZbKHpqZi3zWWyLklASZvGK3vG8UA7rI9AiFuo5p6VvZW+doa7sXXi7oH16KaMdTwJS5JQaj8p
+BD7kcU/KwdA7JwMxJAL9dLhJV90HP5MFKYELFu8OQVF7z7ViV2RHyOX06ws0SC3cXbgHmWrMrg1
9UuiQr5zwFshbkahsmLY8RZMiWvP15QhPuP2U3jzg+CFbE+m/pEOwWL4nXbKgZPpKwr6fWDjBg4c
Vu0A/lyWYGKlFxbfbd5AykOZ0R2niadLcPQJGHi10XppxmHU70Z5HbFXxJ5614O1pn9mlBmRhjVn
+olyimcHd+iAwSci1wReYCHfOrR4c0ePX62d1KY0drXazShN6/dkvMfAbIKPxgQO/9xrG/sF5pfX
tJ6RQW5gAhkd2tbli4XOQThAZMOLisatuutzzR4+24Bn3pLtV6Vk5Tj72fe66GDxywQ0k/vv5nvB
qkW7pfLdAJsPKvSjR+ZbbAcCZsh/Z/e1NhriwyoiiXU2vDwWHwRWS8kSiWivQVZYcuvBPpDV6vDF
sw1UhxXbNleBc222zU1E6rYcXpTEv1hdsrZ/qWj6x0RBYT95MVItzWi8yXfwqzqrQGNT1Rp4uSN+
RPq2PHfDLiaDYDephGDqaDkbfCIzHxW5KiJ8BZWWkXb7nIyhKGUg0uvbFvHEoIx7jad/4hduEj8U
FWcoB52+RH/RTY0NpVOFGcKBy4XzyOqdjSC0KqnjoxUrKFvPaT/vm7i82Lm84VDbV2q3gr52alr1
0AfMjVr9KRiL7ZTpW4dwv4EFAiam9XJpByLfiBiDDWCKeTix7UMyu8IJQ8RnKq5Z+ADvGSBhWRzw
9eDRwLc5V3ugtljf6+CE8j0ID1BxDIDmDjAQRvcTcb8/IikPZougv0ZIGqZbQxObXtfXLPbPI5mQ
oQ/Dq5YkQmWQ10suuuOY2vyy6/glQ+i3aaTvvxPMiOCugMQ9TA20mfZXOo7iuVMBinHMpIOhURdn
T3USmg8Z4U8rNWm5gQXJ1sl6duHlNbZ9ZlYpjsZBpGB/egDKxlx/0R6mt4iG+MkZh30VF0Srhwbn
Q4//SDoiIkI0O2hKrT+WCT0TrpX9GM3WXuToDliyKTukATTsTnRPLZ1gR8vZE/fCpF6p3jKbZWoD
+G1bF06yL+vG3miify9R8TNPuzqK0qFea4h9t5GCYDdTe6d+a9s23TsychZHf/OmmMxhpsrKzkqW
qy/pYkNdPmzJQDhMIrZJZea/wZgp6yxqqmPfkuWC8JIbzHREctm+sjBVT1mBiJh15wsOjOyhGME8
pyr7zVHV+zcdK+vQDOZ9JB/wXAw6g6hEITLOQTwzql2xHybrMipyfIS25E0h2ou560eU9Dwrmj74
84UW97Y3ZvH5++3F7AgWCox1eWKxi9vaE1I2G7ebMpV7vdfLQxzEE1cnkETjP79SbTCWU1V+Y03y
4SuT4trClxvfZixbd7HCkj/5LNTxz+/5/YnfL77f9l///X5Y//W2ybSRVHOBt3qBXTDEfr42Mkqk
QPjkRAKnzA/B0vgyXgsWdlBS4NGtmS5mZm5vvt/13Rh/vwjzjEfy/Wreanx80ZgDJX1HGrit5Ziy
U7FVIw30fb6tiHdNsexhB3ULnS1//QBpjX4QOLhJI2AuE0U0MmSFMJej0iLgxWdkXI9uX8auiXmy
CNrLoMLVNhsmmQA9aH1ywlx0vDxKru6F+t4p1ETyPFAldkKSukMFAnLDJg1tUrd++EEPsvJblvkp
+jM2UUalw9FaPF3aHvzR2qBdmuuSg3NR/c2Hogm3Fb4GrefAcNSNAvCzaKB4wWnsiCvjl7lryC9z
GhQA/eLDdisFwB+yDxMPfBwlZ7Uu3EY/pnZ4mtTI61mOFrHJIdh4otW3FmGCDVsttPIQTebzQoYX
trkBEuUWobmFb+IxZyL3s8N1Y2ylnmyzGKe2Tzp3SR4NLpsEwZj5URqwD4fIc7DsQvBbyzg+z7PY
FwwUrRAvRWTeSj2+mqN+ncwacdSILXS60o0d+rZidJGfMXI8wZL6rLKbrOvXtOM+5c8vgTV/Gem9
s1pWqvbJavD52jwOVV5DQfRqVN4itvtBcRmrlOSJ9PuP1/X2RnDwIT3biVicmHe6ccPtRnXWFPKe
Sh7qmHoZuixgaa7BiBMtF4Au1ZWB7zoqsRcQ4Pw+2dX2fODavwbUKk6YvCECfirydifzZqsoW4hP
W+SvuPmuZF966a9EaaFHFftk1FGY9dvIV7wEjoFVq17IokHBw2LDyBqK/SJpsDjQ4Nu600JM0mxP
NPlhCA2eqSth0FHnxBGRE9liZ8gz4t8ph7TKVdV3IL2suGdPHcyN3tUbpoErkhDcrifLFaYj0ch4
zjFXig1b4A0Nt0PKpIqymAC4rZWRGdNqB6PgbH4bpH2rTDLj+QsHSrFdcnNSDf72wOaIBzgoXEIt
ZO8CYyXczmX5HTNrxVIrRepZ4bRxSo4GHMizaoKm4iEgW8vtF4UKQxaxS2yoy6iDez05Ulm0MVux
6pdq1R6QamEzJAulMMUmT6p1ZmE16m6zjfwvBpHqcD5Qfxtkq6pp4kYhrgqstCWkn0EscAD2IoHw
/J6ndQwMtkY3EbjWzPw0T/YmE4nA3yrUL8z5cdWj0BgJnc+Ux0plv81Mqo9SuFUc7ZGzLSjuqVD3
+gdkwp05k+RChk3FQWkZ8q5IiYm2PfosDFDPu5zT7jwoh3kE5aA+lFON1GjEwNzjtvhgjr5QJTcT
+XmOb10mJXyio3hTipblWHjHjYsD4WrSFvZ6zdVe3AvytzLENYpeoNXhIffIdYangll6h7/NTDNm
TmKLxM4Nommn6gUlvPSm9qpELceqsRpqfx2DbezxCfTBAypWT4dClS33WKijBbgho1bXVTe4PapZ
WwseC8D7RvsqZv0UD2hLWJPgkdRny0PZRu1kUPiQQd/Fh7mfKHpMhKo6a7NuO8XTqcmH50qft/lc
HvrixRwxl8XzIzi4HylqSaeLjplT3fgL9RaqZt/YFLm2Lw1/r03jlr/mEaPYQx26/nZIMBYlwVZN
Rv6sRDJqyTlSzWXkjoJzUcLmfPLXUuerarmzqJ1UNE5+InZAG6QSeRXnb8DqTRD6JcreFZHuZuSp
ZxRI2Yh8I3drG2cfRyA7OcvPXFhHn5VDMticHk3EIjC7cPlx/Rf8HTmbp7RZoxtge5LirVQRFjGw
9qvPeijfq1o/FN107hZSI1nWo3lIzRl5++yO2RrB7tFm1VT2zdbCQzyPKNLTN40nCBkxTWNBR4s9
dijsY7RrPl3D2fg1DE96Ht/oVld6Q4JkCEDM3o8mwoP5VoEPZce6r/XBm0HNosNVanM3NePeIe+n
0DJ3UDTXaI1tRZyuYjcbYfecTY/Iu6+s8IiOGfaqZW0Ms3s0AAKARAZE6Ya7SNVdQhhPKjyA2fPr
gZrYqxmklUhfg4wn8JxfId9+wP9G2Y2CAduBiYUykd4iTa99AnlEuDaxZS/SCK1g6uu358oZF/Qg
rSq2OGcMT60Ca1bXUHcQ7pxgcbGL174P78moPYU6xYqvlTtIXmp8mSg8dD9dmbHYVVn8TD2ITVl/
JKD6aqbEcDqPlqZeDRyYhLYH/gH7Yu14avuhkIBpliQ3uQ5Z4z5R7VcSjJwvf3jAaMv9flvHz756
LFJwcw2bL9NLzOikROSiWhl4knKdL/vgdD5yIOPksg96m72l0vrZW8G7PnJjVWLcfSFzzoVb1x7H
qjssswaYqGuUmjvL5MGE+lka1mPesYponkpODuHmQe6WrH3lnBLZkdKLAAJ90nFFFSb0YIE3fm73
pOfCk8KVVqH/CS1X2OGz2byD4djgV9+rLb5fZWIC0noRsa4z3jXf6A9G2e6zzFWIOjHChrVRRFZ5
/jKp/QVotSf6maWqvSUB6zBmrCf7XYbfRHNO+PN2wkdQowY7qUCAsUw3SdNdRbFpaS/pM/DETWkk
G1tdEjMpXcg2CYLiDqHyOpJWXhrRGeTgKkM6CgZ0hzj3HEv7gqb+Us/jRdLkRFmElBfPtopVgdtn
yoQE/SBjmkuUB4/9JPd12D+WYrwx1j3YSriz0A6t9Twh1cYKV5VG3kvpu4HDUl2hYJsinnnOFi7F
2UyQJCXiWQiUtkLuyrnd2UG+M+x8RZb2s5D2i+poN6u3HtvRvEZVctG1eJMiEeqj3I1F+5BlzjnT
wh2AEFTs5kbIYGfH8TYV8lYu/XKteHjKb6kKctSacEPm98mfH0AenDQYP6K9WbH+vDATU4MaLl1U
6nRBFRcYgyrSWDsHvqgVPHbDBB2AVELV2M/1ye7NwyjsrSzkDrj93cnaF5uxeIA8CrZOFjRXaW76
cdhmCoPyPNixEztWPAuGkdiZ3iAALeG+P71qs79LIGP6Wf5exsZrHU4PbCDuDViZxqb2Wk7KSDln
9IxToRDAOL44VHVGRZwayAxzqI6O37ybs39j/biXbbGj1VeL5pBUxYPSyqMd/k7z4TOakgu2lVuT
s6JDYYBt+izxK5TVThmQYgXdDrjPU2fVD1WBHjOA218umijrEWARX6V+aa3iona6O6fNKo33rW7u
hkrxyHl+YOS6ScCg4oI5NJF8qGNClEeCqIvpZMMLTpX8McjDjzzEpE+pvzzFlTj4SM1+nxDYKwfr
scP8NGp7gc3UnAlbc4Yj3rybbZnHhqZwHO8Kt8YOR3POV2BK+GPOA/b9zCKAObBaMboWSwee9wqB
gOV7AFNPXazujfGLvWCJLs7Wg8cFodD5FpundTNEJ24BizR14JhRYyKZtI1jsR7WvHYqTylZ6r2u
HiG87m0F2dkE+jgNX/smetMT7QmQIOFB2LX16Vpaz1g4jlaHbNRW940GKdrOzz2aXUX3D74jdv60
nUhJsUYilmBNKJKVvumyMHMdJGXWjxEIyASXo0Wt08cxLjq2WoFyi7mMQR7zRL8LRm5kQTGlXPSD
QJ3NZq83jJUV6xjkhmfYPrpU1Y3yyQvM18IkoSEct+QRb51Xqc9Hf8QgTwWv2umBKMEDEvlL7YwP
HY0sPd46RhBUm/HRmcaLZnNqx9sIMZA+M/2I5qOm1S/A0w/DomisAq4rSkChUue0e7NNT9KRh+QE
TYqds7ljhpOjdeEWGhnekk4+tRVXTQjjxBOWvEF4WFfkxld2d5ZNfs3YPskmOE5BsC807WeftwiU
28eEMUUDb0DzoUpGyg2/zNXStHuaSs7p4Vc/onlUnFNppjt8d8b4guNln2bzVVdgHEc9czgftn1Y
7ZwsRW9TPIjZvluW9Ri0xU0OuGxl8piK9dAv6e2XcQxWfZscMBjSuDNtzuSun9plkonDcwBRrq/I
gNoPjX4wDXAa2fwonfhKL35Jg/CkA3dXavQG4amHSUp267PRqdBE1J2pT7uh908J1ngNh0bBWLaP
OnKvjUMsX0XXr+2MQ4wfoNTqLQIhCreGk6o9AlopMYFlR0st10xwNxa0A72zlvUdBgTuCQqarPGN
eJWH0c7f51y8AXq4CR/2Dj3GVuDPYtw14vETo4s1zxg3JWtNhm6aYrjExXnAyL1oogYi/6NVTXq3
7oJ8bYPSDOOl2GE+8Qrtl8h+N3q18RXlmlK5NTz1zCrxgHEbjDqEtR2Dajv6jSfVbmfZvusrpNNS
BEuhHpOHSi8+qxAajiBlRXG2NrrMInrhGjxyQN3UrgFdKh+jgeYnsS/KlNM8XmBQMY8UHoQx1yJl
MwjGnToyQ8q5FQG1KOb+FDtyZ8hPTJBXK8nOftuckoFihd03Gh3I3gxQcg3YrgCvIQhO4k5MPHZw
tVOfljPjMDLi5lFR6h7BZ6IhXhiszczEepsrw2qUsw/vTs2IzcWyU5yQCWDzJxRGq56Q64XczfTC
tW23xWyz0mAL4NsCpoTULzm0mvURZQ2DNPtnpadfc8Uo6iKdYKtngggxDI+wLcR26sm7103afH1+
i2v9NPoTNlqkFeskQvOrOCCrFZmrayUxIfuyjgFU9iuITP2goiV8YHFrPHQ2iK1wDK9jJYyHKVGI
4gCw9v2+Mm6bdccuyKqYQXDCcw4R+0QKBiCP6NPs8OdM2ui439VWFzIvIWFUlwmedGDHNXy4ONKO
Stpyq9Z++0W/sbrwuOQ4b+ZBvIHsUSlri4sZrbXSZ7hpUna2+MPmqPzoZqda2WryDLzhg3UVLCV+
ljgzvyhIyk0bZ5+GAyuB5XHCHnzoeqJOmGO3Etm0ZXRXwXXYxRyr44hlUeL7lBmEUtNhFWKgCAWH
DuCkT9LwSVpXWdNkZNGvvJ/vJGBS7sp+P8BGhE6LuTBKb2XYtEe7KV5yxmZrxpWR286/NRLTaoG1
qRwMN7Dyh6JFsBUZ+ZeV+cEtCjFmhLu4A/nV4qc3foqoH0iXj1AVguPIg2KT4PJYJwlKvpIKcrKD
yFPq/HceU2DV3dzgDavxZ8vhNkQQjCADXxqD4GDabOhkKuQAZuiIqeMv8TEOpzJoPtICAJ06ZbTp
QHL4a2qrAlnUjUBcyqdVjnsoj+Snb7CBIGwEkbvIL2OA1GVGrLN2nD5/H4TzUhdN+btKP8AjIKLT
ZbV3TPSF5bhnTV+dNaQMuwbQO7VvcNfqghmUDJD59RZSfl/Fvx2Zz2pgRft2EHKD2AwSEzkDIGa7
21h/Sea5NwOZ/ibDM0Ggi++lVTcfOj96NrnajkQ4+MdG626RoZrHSg4T/FZ5JscRC/KoD6/E6MTv
FdDil44p/Y7Vw5aasGYfUSBLCZLmQpRpyXA8Ee+MBXZ1U/k/FRG844bKXvyMKVuW+spRsyi+GxCT
m8jSrTc+m9BO0/lpN+UT5s78NRvQ9rWG2pyCQBrYjarEnZvQfHXi9vb9oVJpLv5sF2+DQZKtUsmE
+tnUGUDWNlbGT6mWIYNZuGiiVdgNFdXWVIpxDZ8vusL2Q4hnQthi+PJbKgBPbCwPbWtctYVBSfGL
NjRIK9yA4/xSVywL4Zg4Z6Fgd4vkWR9kcwl9NkNK96wmJHsWAlqyhSNhQwQii5UwTAh4rNgMVVXq
FTJOl1RtnkSpJrdzSvABoQXWGhtzUPILdLJdkLAALSdKkIyNkOhfo3n6FdXqc9VzFlbNmuFQvy4E
l0NtfU0tn5rNa9RSQFPyDLRLIx9FwcoXqNoY0txLRIdZrmyiliA6uOT+uqzfp7IHrhLAgK6V/Gh3
nb83Qw5aTFyjv8E3iUnBsV5a9B88X1IiDYOfwRjCSZ53rbOo/iqHvR06Q6JoGTeov9SpVAmYwcCP
poUUlDAjYhDcYQXNiniljkNAYbJrYOVV2x8gLcjHUxkPk4mlTxD1BiOyPTtyLnFxEDp3w0HjTuoD
rxxbCvimvOs5Dw1xOatf5OWr2ldIhe+ij6knCtWgYq0tJzgaS95MW7TMICuvr5iYxKJGFDkmXwqj
w5WpESIoAutFiZTfasHyyWqZUWU9F1UTXBqUmBs7hCrZYSgmdAbnYob0rtZtz+o67cBye2Xl/jUO
zrj9CRUN35ycixhPUu4RodR7mlFlK6SRGLTKl64ZfwhNg44orLNlOUxAmNi4xrwPS7B1U0HbQgK9
7lBXDub8MjBx3Y9wHLaDwuLQMrl3dq0JpIO2DZSdnlJyIwm7IiWOITbDNcSp6EPlK/2TVNMz4UDa
yswJQRCkZp4KTOppW3Z4/fobEQ5nu1WTcxozN9a0A7zamN6IC5v0UFzMCZxQpQzWeletjFoSXLZM
cSdMKV2gf8RSeUr1xMYSCdORjX+PN5knTRQYsCmUkPjVkcDLiHhdzvjgxRLJpx1n7BPAI66khPFV
hZAU0spmEEkLkdlviO6C34Gpskwe+x+mSvCTwgzz0cCiDjRgtplHxIDjy4UWqYY10C5QDoZdfIm6
i54UR0XYhYE9yTkvQMtPW8Ks/K1VRNNLOohD2FnhVyqhqDRJOV24/fhnYhSmNUtWIo5jsHMNddgy
ziSmcSwrt2pG6NsGWcSNMToeGv0cESAyZq3+cEwJYsQcy918n0Sgu2qippshJfZLYuLzhBlMkL8L
Ysi5dF34ocKti08VdJ8bIqv2okGTmzLsuW9pZ5Pbd65N/Xrw6/KJrK11FzBEl0QhXSWRN4MU5ppo
cPOEebdlMp+roOS7ztL3WQ/t0SD/NTdTcROi1LnPJ4YbNTG0m06Ej8jOjY0JOsllCKOdIYbepF4Z
e+4hhiuElV7RnXcrzVROY1REt1zt4rszk+wVw5tb93kYbhrye+Djhf2qGwaC46evVOd2z0hh004A
ElQSC1nVc8aZxNa78WjFmwz0yOwj3zbTieyhmEFhhulr5ZxTHShVyPXrOnWbINZ3JletO8JafYPE
h6Je52nylaazfzR69bchmWLY9Z4dD3PYzPGmVPygWUXGII6Z71ewDVBj5EywI38iY7dU0UfE5AcN
84QxcB68vLGqbdfnhdsH/s0fFHsdM8nxOsFORiOUaD7ZJiDCMkjaY2ObzbGQer4K/OxWjapAtAl/
jG5xoaeYFojatK9XxfJqYPM4YlOaOwtu2m5U5njdsdTPgqH+RGh6DkOIccB77jqjTy12Bi8SQ3gJ
ILBsfRl7Rav0uzDHnToSdbWp4975sFi4WAqHrB/GVOnLVV7ZxqUZ6VG5X5G1AjG69CEwmlrXXmHM
sBaPxhI2/tg8KIQnm1Y1XXDlcUNQejptk3EMseqY9vQU3gjRLHCWVqJR5bky7rkx+IyEEH1UtZDn
Ust/hlZUAWtIV3lObx1AXbTDFmIQqRWm0Q0rRSF5AdM5tL04ufSmA52og7c5arp+zLuYHqZrt3XV
n5W02it2bwNmnsmbHqp92kHIFhwFDJk7t9ZZVC5qTNZ7ze+BTQm8f6e8ybh/gkiibFokY2uRc1VR
p20rw7c8VKc/rTmGPEla9QpLzGPlcI9QtcSbMm70GSlsur1F8vlAZNS0nyMbDMUsr/UY5qvvD5kx
GrcFgZVBXO6NNEITAtJHT4AeOFEQrBQ7Wg/2pB+0oFnhGZ+9uOxLqAuYJLJR+2hadCVNtoBYggH3
9oLZGIy12k6RN/pIYKqZo/f7A5LJCg61cBeWy8y51lvCWGGwJ/1I+DHsXPYOc1tB7KiYjgUG+ydD
FL8lG5ZFWWWe/T56wwQ4P5cglpG3OOaWDctRLxT/hUUdWK6c86Bk4vxIeN+xzk2VvgDSBDd35SVm
ZStji4csJbKOoQfHGM17aWn9bURus8JrX/ww8salzOrfpzl7NgfudJx1BJ6UYfFQNHJYVSyQv3Qj
xoGdFde6K17rhl0LWi2xy5yYbkux6ADirvkxZe1ZjZX4VU50PomCFK9hi4Y822Hc1g0EcrPofwxs
LV3X0CM/ptRB8yzM32DqXcJR03vcN3e9H8eVrJhCqtx/3aoO9AueMeTfSHP3xG905zTUdReLTfMU
hIB68F6XbGG1fNtqDt7Bcf5tBL8qAurx4LBQLCY9/CkQrdg/1NEWb/5AlsQAR+JuZCSIhJR8D31k
CDDBQ3rp+jTaaWNUHscwQsWWTdquRV2VOfzI+pQSLVUrCKo7LJCz02YvZEV1cATs7tNmvt90l6ZS
xs9C2L/npjXeJn5h1I0qBDmNpDVRV/JhJmHFFQGhIh001GUrbByRXGuIFlow8mREHrqmLCnKA2df
G8utGlLQvotFegQ5Fu3lNCjHOmEqFORNfAJhWe5kkc4nQmFAHo8KE7A4fcttcHdTk6Tn79fEYCZ/
vAYg/s+3caFTeoxQ8fM5T3dUXViBFLwOIYHBB7tmIN5NFkl5xH6trdYq1zZuOK+puHtUQQAtNiCh
ylRJNCnSYWDN1eRHWu6VnKJgG6l5e83KCdqvLpnGRzp51qyjSJ2xJ+SaeBmU0Uq+xlDbK5hTXI22
AQ184/3ruuLnIuPfvy1a5B8Fa8SIdfN//Nvf/e8c/aC/Kn63//hRf/dJzX98vzv4VWw+28+/+w/t
OIX0Q/ernh5/NV36xzf48yP/X9/5v359f5X/IXXYQO773yqGYQb9+hFCEP/jy+1//vv//uNz/prr
sIQ3qDa8XEXaTACWDNu/SobVv+g0O5Ypib80Lbqu/5QMq+pfpLSwuEjkPQRVW8hY/yoZtv5iY90k
VptyglWuY/wrkuF/wKvj5UQxTA6orrCA0k1ref/f4NXrYsjjXq2rHQFlpND1+9bAPKk3V83K/kiu
5k/Lb/7/kpnwz99K1UxY6Y4hTR76ElXxt9+qY/iDtEQvdqY1vhu29dn62bNmjXd+Mea/GIDAz6Ut
Flh18bnaCqD2v/9mAkSdhfwj+T/cnceS68p2bX9FPwAFvOnSmyLLsHwHUW4DSPhEwn69BriP7tlX
7z4p1FWHwSKLHkiz1pxj7vwY8g3ZLd3IuiizjlOb3CXDkproHqjwnvPtjeiD1/Td0YpLql8StoK7
uk/vM82+RVn11LXB/8C0nyXIfwQe/H5vFhkfpuMaOrXgf35vACtqTxlGuiNYYu35INWTBl5StNZF
eduDF/zjgPwX37uh/z/fPEeJ4XEEElTtcVxxRP/5zY90z2Lyc0FQ6xbgQHfakTVkLmLfew0qhKAO
oVW90e1CvdbJTVfBsuas24QDLMZMN76GEYKUNI0bc6hwziH2AmWRU/gEKYPKUM3yQ1TNYqlPerqX
CpHIYDerJNlIrcWhMVKxi00LXDB+E+ITdKxDPjtMj6YDGdx3rjdvfjpoALHzMOWCd0QGldVne2EQ
YQdN7aEaKaNQshUoCIJ9l6pomWVmvOyBESw8Q1u6Mj3Weg4RAXTtwkjCFeBbGlF5cugVzOFY5Tvb
oZ8aJXVI7y/9hV9smWFQWUwU0/CgBAs/rX4VWk44GVvSHemA3xDO/TYyIa0jr6sVCMBYymCLBDV+
yOrwlalH0ry9YOIg+swr+3WrhYRMxiDFAGOS1gX6N+iNkaKQj+9P64Eh0eLSPQMtrwsJekRl3jWj
dUdSkOq0pz5F5VlbhU8esNBXVBwBpU7mj8HRTodn6CkpymzVqeopmohSnQIf915Mn5416PA/nEbX
Ieifj1XwVg7eBDewTSPwZvvEn4dOEagSDjFqzsjwKOuz2D4Yg/zrohJexp7z+jcKq7kN/Z/3h1YI
EDQG9jDfZGOfOrRE7P35L9cbrw/+63n+foqpAfAsmwxQ6SwavErlrlrBvCfXMi8E/av5jtJTL1YR
UFfULIw484Uoofrb9BOBwML7iASkEXyX+e9rGcWDhTeONb5n96VtkuKgtBrC3nytHafioAHzgnRB
Y37WI15lgteXGouuXk+++Z3Z1GoWMhvQm3VmuUKSBZzk+gQFuLYJovX8XPOF74iv0EPNHLN4Qq0I
yoL92V7Orzg5Tv77v67XrrfVRLSjxpswDhC/1/zjef7+3+ttAjzh+PtlrveIRsA31VNI5XzXqufn
Ce35u1aSehcuxAetg5nazRwSfyav6DPqhO4UXuDr39WVr3K9CnGGgOv54nrtX93WXxEs13t+P8f1
6dQVonK9+veD/n62P/7z77uv134/3d+v9sfff7zSf32L14f+/Wp/PP0fn+t6vxHT2c8XyZRBGhmb
L1EL9YHH2KZOV/WzrY1ihfTlMnH05mNw8ofaFuqxblArR50/rK8PcO2L3VrRezB5IN27ut1ZeBWe
O93eXu9H8g5TL8yBoOI6voc3IFjVDxjMeROUo3S6WC6rQdB71u9XmlwUW52nnlTdyH2OsRwICW8t
u8Sll31oTlNuislOSCsQ3pNCmHG9e6hyDDy59G76JLOpw5sS5CqPI6skXwi/q+5VRle/KqgTXO8w
SqpZUdw9Nz6ErIIwmw0rge5d7/fX+3MLHnXDlnhPscx9DPrk7no7kX3Ew7mNfgL872FVHtmizx9p
mvJfZTwUDwp20tG0/P73C+kjkSZuNLxomhDErCKtdrxcvrkOxrb5LQ5A/9D6ICqM0ElfPK99ut4u
OjqlUTe2Z/rM0a3Z9iGdBn4NPLdvg6ZnF22KyNNJBXkONba8plPACwVGeOXr/q00VXPKo5ihAWji
MXQdujlTMkf1RSBWK7uL/QUhmtFdMJq3wLiKw1BqxV6VojubqRtuG+kNKzH6NCWSESWAXplbxyfw
uG+d9PdFlA0UDYm8XyZT2R+yeugJEeVaD59yPr64qutxSi3oH3fFIQD5SCJYJADCOsoEi1+kxxTy
SO5Q8ygmnPRsUMhfplHdr/WuiFaOr+Tzh7athjYmygAxuwDYDyb0PU5R1noYzIN0NM+wsLp4EHdd
QImwCu6suJBbp7upJhsB1EgSoOmzdwZZJ2WxCHJrqydokVK+E4R2eo4np9EOZdmuMgviu+kT4VyZ
n3XPgJtp9Y1S1b72p/JcYiIAeSUOfmu3B9F8UMAhzigomyOZmKgG2b2dNXCTK1GmiEM1JyMRvLTp
3ThAdLTERZyakPYZj/XRetKlOgLZKjeodwBi9+ZG+OqNUU+smoaWi3QUaIZcbrWiiTddwZlUTe5z
NjX2xrIcnbQYk3NlroM0goSqjx6rTTxgQ6lJWQqJsvF8En5LQTc8tq1qO0zEW2fgQR2pv/vCu3Mm
m9N2oKXcEtfY2I8J/FwoH9MmcCIaR2wjN45pobvCCjZkBkXCO79AoFUYEi1KGl9KX/jskmFqdp7/
EnlZfGMN5BX0lfOodZ19TkEBo8INaSiRS1GU4cmqW3GnuWgztBHp+qTR0+99vbq3AxuQeZytSNTM
PgW/z2LMxrOX18Mdyud06Vj+ocMlMK/F0KHH56Iz1Cmvko9iZsHVtfck8a+5dou3lLr43EmjbD36
dPfaaNuCWlgMlrcBDfgsBk2gdDaf/TjkDQ4nBUHuUHvOOc0L+5wwqxnFRWNZc2cbmECwONAeYzpg
6os2nXtWBCOtNDfAyGIGay8rEPZE8khHhbCCCteQaSM0NgtaqcMUNWu0hN8l8R4EKAJxmXsRKr3X
Qh3Jme/CUaaQg8Gk87WDoxvxI7wyVugNhTnwLx6WYECW4No6Sfde18IRBJm41D1dxnTqil3QteOt
I3ApEBc7UiSwXkRD/lvvNz++/Z1MQf9lEJy4EBoGuZIGERbGvjtFOdEqqeGn77qBHDXTWp0YF+Fs
UhMSwYDvaKF1fvluquGgJMbn2hytQ07l/CaHH7KorPFoZrlL6oRsVkj73/KyJG5ayG/UQtlZ94kO
RuBz6kFxLEBdRHt2ebjA85oqUO088lO3KPT1cFXqcXnRDPKIxgA5smsHKMG9mDZgblIfYDexjOzI
fOIL/gChiuoWZgnb+1R/qUxH4ks4dHk+4EfsXuueoLMpcxr2NaaGqy4GvenKG0R4WKxiDCVjAGVU
S+VrnsHXM8DXrOyI4JW0eDADBIcxihS9bJOzPTxVcQahJ+yXidV+dq3dAHYHEEnBCoknAvG60rAv
yddgSAkvV6QaN8XQLvMJ4CvLbgDuDT07muCiW9Y5maE+4opFYPXfY62B9Y0IynD5QLWMYVPXs6gB
eH0c+/e15j/pyvzsiWVjmHpH0UYc0EK2+o3RBNNZM8kRnKknRl/vlDC7jTGhahubDpExWAfia49W
MHyZjJqUUyuYOxbon3ogoXW8jagjLnV4JSuRkw+PczslO75u+AzlS+QgeWFnRJ5WUu2Q5dNwwVWx
CmKY4WbM+qxNbXBfcKGzH74pfYEsMkIo4ybryc5uTI2DzTWidRVTrXSiAhag+6BoxexUcq+VuUeU
Mrb9oNPOYaLk1pRiFec5HRYHixmxuXSxMS0amrxoY/YLXe5L2PbQrGcPkTkmv6gFni2byGsqiTtN
s0dc4/kGVMexjYofYuow3RCqkckOQMDQJQtDdQiVHEJlDZXRt6yN1WTpHSF3rIEmC9VwmJZL7Lgr
AsPNEzLCx0Rix6Bj++zAWFzjvxfLIg2WZPMgwGmc21IOCYFUOLtiyuGI5YMnqbc5/+Bu6YdKoEN7
k/mLKCkOCBNtVV20F8OUFioLf9hado/KoIGOTVxfeszbR/oG2A09h6YRxuZV6br5rXCzl36ctI0O
edYsIvfkDm6AX/GKC2/tO2P2jbKMmKnmMe3BBm5vYuOTCHXmc7vxELQoGjhCGzCyMVyEZGflsbOh
RdUDkBo+vb7RyLGV8aq4EGFNG2H+ie07wXy+LRxzXPUmpgavP4wDFP++wp83SvpxQjz4Br3esqep
EdC7VMpA1dmibbGSw9jScxjMdTuhbtAbWrWjyQKjGeFLeyW6cwNIvdZnz7k+WxNxQei4BHZxSG04
bpPk5IfPU3dXFE7yHNXNp2+RhMRz0Vewhvs0s+qbOhW/CBuxN1MHAVliSCNiMwQOn7MBbUEYHJv5
IgeCMDkk4XRRcGRw+QW7SW2ySqY3YyO1o37L11ncXC+IkN5OaLKoybO/HjwTcI9rR7D2IHUvdeLB
yWfInZPpDSTFa4Ibm2z4IUxFQW4ubOIIAG8QivwxOr296tKWdkPS09yF348rDNIDSeK9sIy3sAFg
Hqc5mveS+kFTPtWNhsNDHw/QvhEB4QwVIQ6iVEtIqJovlNYhML3+TU6DOHLbCLRKoRyZ775eyOv/
1L1KtqVBUTqZt1rFvJG6XkvnP6/X/r5jjuP4l//iUFXdKDOuF4yHj7xrkhPwjIOi+nGgdaKdjr+I
1vjMKvGsZ5KJpzWx1mMghrQDq92vbsM5pq7KoteBYPpJhQfL7Gl95NmPoxEMJMnoXWWQ9xh8tI3J
BoV4yjOIPcg70dljaYiM4vwtS8wbYx8Ouz4zd4AHUzw7jD/tiKEMnxETh9FBkwxR4ptqNZr5o8F4
QkJQfDPhPg2ScgfCzD6ZRr2ZU+5vMiMfkVUnn2Vmq4fRMH7QXgwfKJcHevd2cae7aodPwMZZTLx8
mQgE+STSGEvsH3/9/fc9aGcdMgX1j3nLvKV6PSEn2hRekjzCIdLWSQe4qPMc4gfNCK5TqxbFxkb8
nWlRg1vD2XtRRiKg9tN2+K10KI9LgXWkDgDG9CEeHH86r1SRfGjBvXAZckPw2ssE5JPIbGRp6lcP
C1fOY7XZsIbgC17M7GgPinPuI6ezShQKYfSDwOlhzNMnCkV0u9J+owQ9JpIxzhX2NGw1FCgXpdMa
OHRpWqc+SiYkevcFMeLbBuUW7qfUeAADfdfK6VnPy+JRCVyuVUExndyu/BbnW0VwR8hB3wVfhk/t
PbCqbJbz9TtwlUFYVI82NQGLHen9ZPjTPrf1D/y+7oEQQhiuUgHXXKRwxw5Wa7VLBQ1Meda9TtXr
0E0RwCoba7b6xzUX/WCBZSKpxOv/vqD//63W/1NN//9Y2Z9i6X+b6bwsKREk2ce/ff/82/uH/IjK
6Z+AjL8f/5/UkODffdh6OnleTGLEKP/JY7T+HWKHRY3fcmyWdpRm/6KGmDzKC2z+H6CFTsIFVd2/
WgAm1BAwT5auO5bH81r/q2xn0zL/a4HYMD2fF6c9YUFrhPL4z1U+IjZyLMLokyxBMJYDvf0B3/Cz
L6xHjwCji4+dl4X95J3Iohv3iR0yUZrUfO0YimPoDyUwnS7GsOl1c3go53yT0Zm0oekco+tVNnv5
EfxsdrzeaI24TkzZvInGSB7j+aJhS5Yg+ssmHKCe9zN5mbZKAqCjztRk+MM4zSNiUGx7fK3N7VhD
D6yYzW4p9IKRmK1iBqqUbkjGtceedJaM3I3kR51Ehspc7/YjZ8lbmNEj9U0Y9tc/rTBZl3QTWGYq
hD2tp2Ggd9+8oHJOsFSyO7OhkpN6LBnTyipPdomthOFxg6Qs2LL0hZ/glRDTW+c+7cphkaM5Wpg8
fMOXPV2UOlDsBZ7tWs+UIV4rFm0TRtVl1Yct7cPgHEpTB0fQeTX7XLxGE44LqtgSP3eHGNp/T4EV
HXVUaHuJqnUSOCSVH/EidUP+u6C7sw3YPS9tSXnBcpEVO1YbX9wqYVkdKmqwdb5GV1VvU1WdTGDe
bG7sHr8xvkAbqERisesy7BIfwOdcuSd1BxFvE1S8jw4+Y1QXw20/uq8uEK61JkqIWbkvFm5LKWO2
ddAfTj9qFLNwxot4hjbo6tXPcGInxN5to8reovPByTNskppEDoV9s6vMtRnVI9o5ClSNyra6O2TY
qADiCa+6GZXX3GYB0TwT6Uh9UNxTRCNDlS34feZrC3BkUcxx4DbZvJtu/HXpdbiwab+STupNpLEi
mTbEWOIJD3BXF8gZbJcZ0Mqqo+1CoEkD/Rg6inpKSa8aWDlhZY5DuGrxgMTa3woOhhbbHeI/ubdT
9TnPwU1eqW022ta6m0hyqt3SWIc9xYfSq++UbRd7XRXs+YZ8WKldZbrEkjBZa8nUPyqtuo8Tw6OA
NfSEObYPddKpTQ0zkWxTgln8CowJMrBlUPkQ/hMKYUgMMAnkRE1TdllFEappWlI9OipBdGTfJNga
3Pg4oaZkA1QNGzFrjRr0Dz0FjPwdM523TMSdX7rpPYPQThJu8KRm/dFgESraTkRL641pXqKxAvgo
3RvKQfWhdwzS3IFeVJ71RKjeL2Wos4On4Jsa2zuEyPoJ9+Nb3RFFINPO3AQkpj/6JolSKAjwjY2P
kxTWDR2Eeqk7aYeaFYkuCD2LWp1bXcKhXwuQgtIm1QNI0DlUQXOPzlTde9RafMBXt9ebehO4YFbR
IomVWhC+2GCIcPnGSrDXmRfuIgN11OQLDXwXImmm5gYdG5F6LTDsPFLivtfZCiCQNDd6R1QQQ+pG
xwO2Hhug/fVcNvfxsvLzTiuTTJEudvvzKHWYcGM17rNkmDYTPEutjJFJjG6wtoeZUMHCH6yP/8WB
mK19N+sfNdHA2hHgteGHrgYLFgWVg+EeQfuvrkrG96gYEZ9TEl3LLiIwzBrj2zq3iqVV9PYduQ7O
bMcnj6YTnwDe1ZIUyfHOqMpwx8Yth+yn15vKjeo7v/twakmTvK3ZlJJ6/SiwBW6ctlPHVjgSHntj
rwrsqqnTv0Suf6mrvvuqq2+rNPfW5BKc1Fv5ljwq7WqIr9MifyCtdU35KVqg3s++Y3YJkVb9iJpo
vCDKw0uWN+4m5FQ99K7e4dwub1w2EquYbcVbiBiQAaP4CSN1XzP0vtQGJQ5qV/UJysOmpFx4GEwr
XgmzBiIvM34ynb3lOMRP1XyBpphg4qC4UH3tD8SPPiPvQLjDyo1+ooaQkK3J2iHIapn34PVlZmTw
zaNzBcOeNZVn7LHfkfHiB3AgoQtrA/b4SdNJ1AusZtv417zN/Kkwub0ep3Yd+JhBc7g5Hru7G6Rr
KxJcyhPrtHTTJIKAtwxL7JjKCyagv9KWHLM6XnOXQja3s0Gyx/2dN+u+jeZUJhUdm6GAddRNhCcQ
7rMIsrRcBIOIUNO2w501DfEd1KC6z8rbBpkdvT6ifWJCfxtcOohf4mB+Hi6qqUMViUWhSmM4XRPF
p8Y6kUzKgN8XmFtG8TkN8qT1/nbosJD6II2xe9Q1U1Ef83sY81mXfSR2fyun4KufOx6Ur/d92JNf
TrcXQv2DjPLjUCVrXID48JO5LdqEq5jUMDXp3q7svEuXNlBaxnzXCzJm3aoYFgBuyVO1jOdCjUcr
TM+BQ+dtKp/JceqXHo/WB3AE5Fv8yqe+ZbAZIcNzBgifmLiiYAgAOoQOQqz9LJkWvfBx7RGNhmJu
IieBz1236Y9BCe5G5IOxYndervGlxsToQXUW+VeDLkiDU/KDIC4i4shYBex+HqjBaOu+zCD40DvG
3FL4SCmL/K5fo5Nz8dpmyTOhRYQnmHetyoKHTM8oAoc2ARR53iKYznvYG2w9QIpN5+s1OUi5DbBj
LPIufEjqTt/bc+gsMWvroqWQYyE8WgZ131LhUGsihqatXY3xynNxP9GQ6Baa58mbnASAQtP59UzD
0c4Nfoex80AHhYiYCqO4y2Zj9OQZxzJkYHTyZVeR44emtz1MvXGy2tHiLzs41Ugg00lsvT7IP0GS
YOlFA3t2yJA890MG4eJVpnX7qai3t4kvX1PZviCIJlxaAe4B4DSQFipp4voPfoC8z60DuEr0uyn2
Dv698KHnDkFYvWq1+BjZ1/RlkKzQwr4i3HLZQAW7gc8bL8LmaIyEsy5UrN/5oe+9p4lLhuFouQsn
7d1DEBcjX5CF7jP4vf1a6AUi/aAXh142bPx9okGSTAE6cvdRHhBpmQp233R71qYPPtayjJbpS/g3
0UQulzBbsg0lcOrKM7Xb0Sa8EQqncd+CdjKrEaVweGs3MlsnKUVhrbZJfmFrRcObQmd5H1RqICwj
vzEQ6SPE6F4wz29GRsqVhdR5IZ3MxxuPuaoYnlmAjDP0YVrnE4rU1jXm2oh4iZ36hpW9teZgdSAa
we3NB1yfBq+NyYToNAsvTyWWsvIIxAuWxUBiTyu7nMPXf06QM4Utu/hFNGC2JDKUQLdWdWvEpNCV
vFRCSp0R3FJHFcHEtTZp4B2A3KCdoHi3yxNIBmlDeaYDskevoXRGfowAHlQPFkhZVE7JNF539Cpq
a9DmnAT4px5mnqEukptSx27VWN2mEu4Rt2MOdpxPrCFyPug5zukSf0HkD8xv0ZNXAAAHF/2czVK4
IXYWcWQ3sEvR/OPLR4mRFmu9FnQ2xnLv6G29CSvbgvmi34opOU2e6e2IVOnROpPu1Sb6CSQoSoFu
gnJVkzY/a+JM2vWMWDDUvCa56ZHimkZ2cnuCNGmKLmXOATiyhL5PEU8sGkAU8JHhgTRAsQWrZzB1
OES9rvf3iEyxpiiSS4OY6ipScW8p7zodPF1ZTuVac1kyd17X3s9bCwI/0eLNA7p5E3s5JZAYNS3A
8HdocIPpfBo5QE5COOTdNJXR1nXp7bql+RYLVp4Kc9K+rMMNEjsNBbkkYlgVH+BZh/VIxsuCsE60
4PbezJxgn496zVhf9Dtq8HeDU31TKejLKljo8aCt6X9xxE7dY4b5cB3Qq19WGlTTAZL4QmnmqucU
gEINB6joqWTrQPoM3/2wPXxjXWQfU7DIhiNTDK/u2aq0mq4+/SmTR4HXcXlHHRJ/SDMpos+EAnyK
NpvFpqezA7O3Ro4CuDei16hBTKhIkFp7ev7i+P6jR3vLaemUAiUZMbdu3RQxf5CqcslyHZOebrxk
2bAlhYDaRyCGBYPMclSgjCo5GxmsiMYX0esaYeeLon9WGi2dxC/Yo9lk2M/zXWNRsYx+iZG8q1h/
jVVgrYvChhbNvsdwLELiOvKxUrBrydScGFR++YPALZo3rJ1E95qCrbPGSBJNayG39apmzRmJqCSN
e4LJYnthIHfigCk7m5o59AzpYHUd1UpGnMJdB8CjA5BTctqvlbTMhaNH/VIf5DHUcrqoE50DmOH3
hLXeNYNDHrjnf2cmUaORd9swPOa+vy+jAEB2NQIO84hkm24L22drkd2QBoIbjYK0jTZ7IHV6iN9t
16BP3uCokxZHpcHoHtLyZFIlDpelmu4u7YkFDdv0dKwByzf2IgnMLz/0vhIPpGGsHfF4sZ/za6Tj
xTno5uZhQGNE0VJ0HX9lC7tdFmH4STFuCZ0sXKK8+qnml6P9rtgJZm+pDuZPb+qObFq2JYDBP3wP
/4Qf/nKMLuB4QjfghsmiU7D96qH8yBJ16eW4bXq2sH0fUsHDrWY37nOTGznhn0DQdYOoAeyrvtVq
O+QHlO3Jrkfv8l55eUq8Ial+HiEFZo4/NbATFjjDK3PuavDyEtyfcmguVTQnsiTl3WUhFLxfkZbv
RsPKqWByIby02UZTQ4F+/rMhr3zpasQ0T2NAoHlobHMfrkyc4jWRE9DNKO/AQfMeD/XIdCuckWmY
kRQn9QxdGdhfZuQ55eTG0S3aqy6+JQOX4KW2e6xSju1U+6IGba0Fc8RSxictD8Uum6ppqRSuFpaT
/ULLg3yl41Nmcoa1btG18yrtXIwaNB+y03QsQitNx6UcgIDqaA2vGyIollFgr4E6yJskrnXcGGO7
x07/BisEPsmrXUwsq6t8MfhI0YkBfMyS/GvQytdODRfKSdUu1ommhX4QL/oiuQThRA0EQNHUV1uQ
FcxlA1jsNjbfcju/0FA4Og0b8tZlbGaLuii9/Fbz1Nnvp1d63Fs3E2eik7WlkDDBLD83F2lRblQK
E1Gb6tckK++gMq3s7Nmw9eI04YNmsgcZ7TE51EjGfVcesgayaJIQITDAifI8sB4UmpqVEYPZnj2U
LQZLCapv8otpK1tSosR09jXUbbkeEUGQIk0U8TYsZurQyktND3BK9uL29kmEs8zPHG6x3tIxTD/I
DDtqOLg2zUSGLhxKj4iQqIq2RkWnU0zzvrP3jiqiP2l5XYGjjQ2LWbsksMN8LeGfAuJb2Fl+yVMI
1d7gYbzl8MYE79VHT05qM38oGuzOBog6+br5Pa33ED+o+JR4UaOFyCTLqT55HQq4J4YBqEEAk8a4
bXntMglI16qDA0PLja8TWCSwMIyl81Bk0RGJ981sZN0qLX6PLHPNEHAQdAqhlpVkVGsA8lrCGnTT
I2CiUjYYOoJDAt0QLBfpbwV2996xE00rNgSR4X4gdP8oRHJJmvaUlkjo+2JZWtJcQMBGMGN0Lzhu
3smulYuqSL+x2UR704kuXdTshT1+TWVesWUxzxGTKUMpWSYeWxfzjRSq6NGiC68X2mPuMJto9LO1
3nogtTlzySCXISDZNGhvrBLKbnxb4ANqErxUYXGfKusznUkgTeCAXUGwm6Z40Azzg6MeJmTQHZo6
25PDMSytsTqPyTYimWNjS1mtWNNW0EPN7zqJN4mTHgxPgwuQIUGfu1K1RYBxF/2MQtNWuswJFuSH
bnOqa1DNm6Wf2UdaGpdAQF+fkydKfC19LT9dm9h13dYXOJuCnSmdUxE2OJ7I6iJAcuHHFrsDstQX
dR88G7QSor75aioCRhIJTp+Q4ECLbjSpSD9Uxls8YclBBLTwOVJlezbMjojEBDqy4NvGA40Rvbfh
mCU4PpmZUY180hJ8rX26PlYmVkq+0LPJoD4ugmnclhXWSEYWN3YvjmM+Kx2qZ9s8R274UX2Po3UZ
QhejU31jI6BYcY5w9lrAQL3uBhPc3SjsbAMF5rH2c/DFjYn3cXwFwYmlbJpTrABIGmzi7cm4afmy
antd/4RxdA/n664tGQ8KAq58m3BHnylnkMxOIRER7hzIUWHV1EZ3Fzn2Y+lMfA3Kn9bOfICIgIZN
bbwKEt9x0xn3EEC8xZjIh6yg0CYN69lwzXdSKqS7SYa43vYs30jU6N6cGr5WiiLXOKqQ+SeoMPQD
D1v6OYFhRdQ+Jr3xMqQvbfwNAuHeMUnJvoMgsG0isjziYHiClbsvpjZaiZT0UaAQbM7cdcV4QBdJ
hOhA1DPt9RoZxPgZw4XZgJ/C5Tr2N9MIpHJ0DHNL/s592bI6kvYHlIpbvcauMUngkKExHDEIPlcE
f1HhOQUBLeNWFudQa34lXbARY/rhmoSxBe27f9fEwU5Zwy28hUXtYzbuIsLKRl8DolLC3hjbj25M
vsu2cyhaVt8TyYT+BLrBN7RdZI3vAwPtduI7NqFSD9O3HmGggt9Kf82qd51lYthrUgc9EMi9Isxu
4uQ7DdN0peHKo9IqyQu34dS40dIsXLk2i7KGwYcivEIeNslNZNYcNsTQOpnFAjSj+huWAV8dET6b
kcSKxqi/DFJjCAFpN/EY7LJ++iS/92imTrJBQrnx8wKlGqdD73wNlX8wipLdu0mNfKIwUPLrQv0C
JzgOIDTdMXkqKL013hZoahr0HcogEFvNCA0gINQ88KdopQ/zx7HbV2fuEkLQk03KTAjkb2GCwyXi
Zt1lQOLacR92rcWMUSPCbiJmF+1Fz+PvnFEBLUvw6pU26/kG2l/ZscvpkmAZuihvcXAudX9nqfbW
6KpuUeiko3qSLqWxrmtzb1DwQuf5Ffkm66ku65dlHWzCkhEZh+p2MgSb2eE1I/xwPUAWn4EjfcUo
SKz5grEUMTz1Sh+MAWG+rPRYP9dVbK3x0zCcs5RTJqYt+1GM2anx4m0r260TJ4sxtA6FU6wSzadA
ijaesUUcmRKGZWnmvEWSAxYepYxueiXcIkTIjAivd+5xmXSrKOwe9LbEmpkHT5iCnhJwMn1Z9Kva
Al9hOreUfYDZhnLN0kXhz7VvjCo7GR4qJelntCdYuoeD6rZ58lBr+qNlUTGoRPAWYYZjUd+eMA6e
EqrsC4jw901qXnxcW01T0LZJnY0XUUXEKbUs42COQZreNZutgSs5WNUXJZM3s2ErFk8s8nMqfqPm
fgXlN72T16KhBwxab8XhiXyRcmTUoeXWSyQfsq3Q5ziHgg4O5bMnfG9sFbLg1qqbo5bjQWzkq059
blGyRFp2+B04ovudhb6D+VJsscbsBAj7le/g7pOpg3JRp3eAGiWx7JxqJU3fESSnCWOjV8XeFQQV
BsL9KQr9A7wR0F8PWqzBEIVm1WQlMN0nZLYtWerOtRX4dY78QfAPuSi1sOLRODGRq8bAfZRUiAQ0
xLOI8PFxS5JrEYxlS8gIYmmM4Tof1YUTiozHGJtg3LxRu7SONaGKxVSHcG83jd0xcPmbWKsZhG2L
Fk7J1sHRLp4+L+7NjYXvNlGvpYC6GA3hUqXOi1O3JzlETEI1rZp4yE/INs4FqWUb0RftOkPq9FbX
8i6GEnVhigZ+WnJ+oKy036wKvUqavWBihaKUO+mDnoTPGNPMN00YlA7rOZ+3dMWrGD78wD1wtnYL
hdcJfAUG+3GcsnVOZ/7VSDkJBlV5jIRAqgLNv6RRtg9H75ZTjuErzuegG+ALLilT21aM9RuRNJu4
NNST7rTVDZ5oDN5B/02Gso3lHS9HZMrxNDHiXMLEO7Jcrd4wuusbLx37rSZBOGu9d6FijoGXtZWZ
NeOmqrXiBgNNtxRZWvP/QKBcd5pODaEylyKh0qPadhdPjrvOa33aVFM0bF1aQDg7B4yg8B5UZTHD
DhQtsqRq9rN8de3FU7LUglScIsPSH81Ux/rYF2/DmJTbCs3PpprJX4nVq1VmdMcST9PFCWtCnVt5
CFv5rPDZvUMG5bg1zexctYZG/b3//A/2zmS7cSXLsl+EWAAMhmbKvifVy32CJZe70Pet4etzgx6R
z/NVZWTWvCZYFEhJlEjC7N57zj4w1j4mYm2+WaZWrLIgILZWgwLqICA17UFsfTOGrqnVzjliLIfk
wL2Gpu1cTZJxFikKr+39y/uBwXQA0aEYVoN9FVSoV2uM0lvPlfkWdrGzNmpkL/dzUre7Hd7DevH7
3pSRLXG8Z6nZDVAo8WgaEVWWks7G6Qv+/RFsxYqynZKOhVOsIjlz1iW1XZr6CQAxtqsYl44FaHb2
BnMUXLgM5BRd3ckEODX5U3gNFxToG39KBftAoq64bgK89B3irNDUwrpDyzzxf2UlAH05uNbtfnBk
XV/sqljFoZvQmeEzKGR/M0R9jgBrnmgUWbegHFF9yYlCdyqRSCq85o2Wbi3fLdcyVP5VAblnM9jD
anb9qzsfotKVGJLqhRzp1/NJ2UngPytLuWxmc1/eADHIoryaGf0zDcDoqtX95sou2VrTybZpgzUb
UpAKYu3bcWUrnp7w4OqI3u0e9Lj6nDqnxkcfEG+VTWTc02PfULR1a/Lq4yu5QMikpTPt4xm+nqOw
MiRm54Ap0VbalkZnJMQBGky/jKKraBzJeDkx2ONzIld9yvakMeh0umWPa98P6ZZmX3GMXbfv9Prc
1fq5ho/0Q4noHSv6VOr2J5cm5GMNLVaMybwu9vRS53FDsw5FNx5WPMCemt6rNtcOpl95q65EqGmx
NG11u0TRzLgRf12zQkz5Xs0IGL2azPNYUNuRhrwpW6PZl6Re0wXStk1kqmNm1q9Kym8UXnMoIUpo
HM/1qw5VJbeqjn4vX1XTW6G1LXhSeVSo9rc2LvbVJKdkISlcL5Wd/VKjgTcMuPyq4N+Vkd3YpKRr
3Q+jUtay6UoXnR0QjVwHkWQx/VuagdhpGVqCsKd/X/tJu97pZdQ+TFXzoAV7IBcrOlzqyYE9l3ug
PUNa+wtTB7XR+uWpXqLo8h9109prQE3Woo8/8zgw+d9pzjowspFOqdig9Qtuss+jQ0lWBOmLkQ8o
zJPhhYlof6I6xrjsDdjWSCuzlb0J6+nTRGbthDjEVGIu8JK2K0fgeYYY0HUHE519UPMfc8SliZol
oEEXnG1EFnZ2wn+/T5KpWlo62mC9LXcSHfXCDcJvSrZnQq940VIgU334TLcxzaelEkghvKhW65Q4
E7ufa6h4TFaMwMgalsGJKvDS89o+5eNcH2oh6eE9xWAYfBm2FkRgHbIVpK3uMTRo6PSj8RIlXvVd
9oGByhytdWiE3roZshW4ZW/lg6Rezm/lKshfJoKfSAumpZP/coP+DP4iWfsNudWi2VPdusuCVgsk
7BwtawIkrsmZGZFiwOynHhjzXFDpT4s2QHqMP/VVttrBDbzvYQxG2xHA5ObGfJ6KV92J0Vyk/W6g
dzCbsXI7/mh18o3T1izoQz5VqRg2jTaHPEjCUow5wLnVz8yiyeuD7mHqZfhR8HqT5+doHXDQISx3
+TDOWl0yChJWhFXeJM95xinNrqZ9GgAL9136SBaWQyQCXqlFG9O3dnmejEz/Wm2vZbgKh6o8MQlu
2csgV/D1C3gG7xJqxUnXNUi4AfWUCZFaV1Hznlfwd+rCXoiQZuxowLFnyvOiysRaJEOcLGZJYJbj
OvE9onCS/kiwnk83Ad94aIE5kRPybjbD9cj81aHYaSEpGcgOD6ruGAuGzS9Tw2lWeldtIvysaJ12
ZWpsj5sMrEX2YdbRK1SDbsHFl5rNZbaghq+qjvSVrTPYijICBQ2Jg753BkgfgXGE8Lq3bf3HMIgX
7HM3jeHWoiaWFM8Aswo2A5kdn7JRglvzMqBLevWIdJc4Cy14ra3x7UGhmN6QuvIdd+TOno0/ttVr
V5QpBy+SuJTMCcW6h4+vdUBax6SZgJb5VmID+YZQa6GXTM4YchJ+kKchPEq6fb3uvIcRqBaC2SWv
y6x85p9UybOOl9Z22sfMLV9hjZ3KUX0UBaAUFwF8ig/Ej9Q3RFzxuhqCXW5Ge6SZ3zIDYifEmXUb
RMw8TKQERg6S2uYte5YWrWsMmafOHRUbqC/P7KZL0jLJTDTtRStACrVDFb4NFqM3gJpAWdgVwbLh
AXrdHf0uvWWNLm4zUp3UvYvdBNEHDRxt9nCZjMvbEv5NNofCpPHNjtibmS49uVLaYBegY55q3+Fa
qBfJR9p6F2Xb8ln5FSBuSY9qZIYjVWsfbE+t2AMMdERc9D/o0U+O139mNFExxEZky6vGOiUEGkE3
vP11BudtvnIqV6eslOKUIfg9jVVNi17PEDUbTOUXWdNHu1j3nyqatifPah3YRtzS5lud0aN4RCjk
jK69GQK6842VF0CsXcm+soclMR9Y4+CZTo0iX9LRbrB0440tgetUpt/v7ZxknjDvB3JNDPOIEAPN
/1A8Qi1LHtpu7AkdSQf8DFpyq40NFwFxo0Upbo4PK0clznGwCRlKVrwOyTuoYcKKDMyZfZ0Y714B
lsutEkzniCMWeGmDC4YjVjv9fQokFIf4syemdTNpYblK8GYvW7wQm0FH0+xoZPDlQdrTgUNlz8Bv
Sz8jW9tx252HegSTJMZnk+qNns6EXlRV5M7lw7AS1lkq3bgFif6FByDfJz10a1yEjx2DI4q4TNBd
Lm5aG1J2q1UZ5ObZjkbzLMhth/fvET9FnkwXgqsIJiQLCTME4rL0t9xXiCnERG5sTwmuC2C/LoYS
JHfuUhjIyJLa+iy7LcCp6NkP7ZbNeLa3HDZTYb53GmvY86kRiySbSJm3zfdmjOJzvTIt41jZCSGQ
CJCWINvapdPo46GuqFaSrPloO5ceTVpmSGZVsMnFQN3MgHzZuAYTpHDMtymku3UdxONrVCno2XxD
kNAM7ASK3FAa2ZmgPsYWQFRKBu1HmdcwYMDB4U2vuMhnGaiRAr+ggtRUg7RmY2JELwazoJ2pudby
/qWaivLw/1W2/yu4Bu+IORv8v089J5+iqP+LsPaf3/JPZS0pb/+wTF147JEx6v6Zxwfp7B867Tji
8GhuCBzs/6msFeY/LE96XFFBQxiOdHgO/1LW2v9AHktGskSUK3Xp2v8vcA0DYe+f7nnYDlIwtpvl
u56De974m67WMZRwsRqc3k2Amdc0HCpyBbRx5RIKdxGD3FeGL44ucwOeaXJxkNOuUIvnL8iJoWZP
1nb5x//v/wqDmH/nH/QJcgu5eKFFJh2QQHfDnp/zH8SPOAsbgBBhdSraaFiHGmywsOPT6mlhRiBA
8WroRG5FRRKtbTO56czFw3D6jhhXvA20W9gL19U6M0e+pKWFksk8+EByJ9m754mkSz52hKkNsukR
rriLtGiTfYzSmT7tnCQcuAY+Bnt8jgwVbzMMwkvbl9vYSpCUKB2Tkivsk6NH3akjG3ZhR0lx7soh
PyfYOMBcFJuBevJJE3C8a0y1MhTHjp5X2EdntpR84MlNhqUXYaujjTrgzlxAqqCP3cQJc/0m2Wlg
CLe+zpUrNGnmR41nHWeCy8GdY44tjwVdFSYDm1IS4OD2YKcC3yZPj/6Oh3RtxXZrE2iJPE8dE3so
a/Yu94tznNjdD+lpL8nU7TLDMp76yrHWxWjlZ60xwoPUPGNTIEd26a0sAzMfvqsR84Q3tuLWTjK7
KAkd9X5HU3Hd0sscJyY9IJwjzUnEChQnrf4ksyNI4fWXAYVi34pJPkxT6DCcCRWiSm317981My3l
b+8ZR6A4x91MofZ/UGJiCmqa5FFxkrUT731Qr8uuaM3l2LQgn2nhZqO5D0nW/R9IKX//ANEhs037
/oY1JAXSTMj5883qirjDNwtJGkzzBxS65MpIaOMHsI1Gw82fRqmDVJrVGQNU3QLl7ZYAX9DgUMZy
EXVfTtk+65PxPyBVzL99sHlefB49Q7IlYrpGa/S/Pq+41LygS0Z5JFDraapbAsashpgIiwwQI+2N
NYzhkVhkKuTUqIwTlCTjNMTyF/HljAFCcrNVi/BYL5gO3A9uz5ii7H/i60TmVzCnt4BDHpvGYy4Q
IROx0talPJte/v1LK2aCxx+v7fyngIfRXWf2JjjO368HjjCdPAc4fVSwL1e9Z6ydomSW4nRHz2SD
7tMjpw+F3EHrxq8eDjXZ9fXORwF+aqjHzJZELBURJhZiLJQIJZe+wLdXWu0ZVgFlHoYdy0yZ0mmy
pIYB1aYrlNzjTEaIvIE0vwHbmN4jBmq1z3//5xmu+Xdzgy4wVmAa5JLHlc+Wf6PftKReZp1suiPT
dPtQzjTOVoYgVlvVUQ4SWSGGiwHRe+fTWrPS6VkhgVpkyfNow5dsCAch7yV7M3ys0wntiVVnMlhF
uHezOqB6GZGQJs0uHxGgppn6snMwnPp+Rx+agWLlpTsVp/5mcFpFWkZP/EgbJteobRqEBZNOWTuJ
71Fp0womV+RGPd9fWjfV4LFG1nciE5IF7qTgIaEnd64thW5ovkMGzidzERqmoy1OaozE7/OO7b16
bRnSjwi944AhaSX0wfoeeIycIIU+k8cTH6EbKxx2829WLq90mL1EkGWwgqdc+LkyG9JG3RZQrhGI
dekHjA5DN/2c4ml4zx2T8HeDPyUuHHEq/fxrHNpubsGCXKlIpATtKMgYndZeHBRvYaO/VDPypy4H
fhmaOipb5dEULz5jAjbIv8x+9H2kNYseyOwS4SJRSTzACfMXOzSvbJONCzmSLuvpmmxz8+YNOs0Y
d3iLUDmdi9YbTr5rh2tZR9bWJImW/Mj0q5nC4AhwH6Pu3jMzc+9HtMfGLAAiaXgHp/CunXArzAEY
ybxeQmEGrdl6GqLYiu6mhoZ6G9ZbUOo6cTT560Qs+Hky+x9mr+dzbbJrCyZ/Ls3YjdHRzlRs0tFl
UTRKMVPz/DTZZPTxC5PAn5Rx1MrPHY/1k6SropsFnGm4MyvPpJ5n8cnyrl0GHaJpFj8ysrTkTUT5
C33jch85l5TR9LYssK33J1y1LyiKSZRXKY31oIyhjcrgQqzrFPvqlkfBj7CAEWe10lqagyRbs5be
IhxUcg4SYcBP0Dp0d+LZJu5WaWIiNS19THJnCRIYwG9pLGmSwYCKh2lTT92Lxx/3Rls0ONh0gy2H
DCs/0p/bxmLBzWuKZEJv126RQbfI5UIYcDk1NmIrs0u/GyNwB5HRa4DAWh6kUf2AavfNwJixiGlW
0gzVCCHnmT2UFXN6YpmIWQYd3IM3LIIMPN+ADS9xVX8dGpq+g3SOZW5kL/pMPgqdKrl1ZL8uMneY
U1JjD1R3Xa9b4h9RSrZ7tosKSKllwimKtyNbmHVTIUxtuFYdeqM2SGxP0rPrIefQp9a+6hOy/riz
rf1E7NyitR2ThN4igLlAFQBzn+E2cWxWfOq1Lj4pyNl5aYd7vYuS49gfoV+F6BiIQMJAxK+fcNsT
VjO15mmyE3lKVRsCFByfGzMqqxVEWZs0RoCrdFFwzSC8Zrb/mKoMPX1df431akz5NLmZC29E1Po1
mA9t6d/ilHA6d1iXo6lfzbxDbldj/iR7QETZzkDjdwzIc95hZslQkzPgDGOkXgaftoXXKXsVMONe
GSMhRV6jtxfH/6FCx7kYKnUvo1MDAh7wLla9hwvA/cmK6u5AzcuL1mY21JZUOxK/silnb09Z0MvH
KLKq4Q+d7geanMuAvueRUbl7uh+a/7xVtBXUFUYXiIkD9yQljuw+1RmONg0qFtuiMZx0TCUCy/7C
oskYLMmnE4LozViGCCENyB7WMJ1kmOinflJdt2AhiPaFXhyz1p5O9wOQxhyxpl7AJGgGFHy97RMT
Ar3SKpsICAut3tTBahRmQ3rF+rMq3ZyPYpmdUs9uSFdL4Ur6mnawAzFPXxiZYctJ1iZdeH7yfPJ+
MCytP0C+1e/nadqLAddbPWoDzQJClINGmGzUCudwP6D7ZSrIW7gBinu/La2MM20z/vMRrjOdp8y1
t+5QvgaMB7dJWCO2lFZN3JfRPLFCrRO9RxvOZyxdiW6sTjqcM/QvNMtii1GMDEvSD+g0ogdpQBAD
5A1TaZ/uhzZuSSHSmicYqS5tGtgWtqddaQJykEXAApfW+JgZYtRDXB81z7pUbs2aT+uLl1n0Z1dM
wQ28T3DrZvXz5Djfx15AWFDpSxP150IUyQk9MD7hhGZagEzwWqiI/nfYjQz/GqAXWZaesxrFZDfr
HmUlVsIJvUPvy5TgqyE9E5YgNpIUOkQSSpyfJ9Kez9bslo0bgrMbWsKzEqHZBLqtnWsbW0gsuQiX
RgaVB+TMNhrRnt3vKOd774dAAXrI6/SHOZTm0YZqgmt/slYt2imU3/zK3snV2TmaY2Wefx/y0ICG
E1WMcrozM8zsyQs7BEbM0c5YdwiQGvTg4BgD+V+9A5sXq/ZWn1uLpHbap9Kbsy6/q6YtDpGy+I0G
5O9GGZv8qP2yAua0I4pd23hSCT7kDKJ+RgMC2cJPxCK/CHnW1nMJu275KZPWMXNz3Xw7VnM8Soyh
3J+7R4lr9+kiBSzoqZTdzXzu991of5F4SW9ciaod0Sl78NlqXWL+vN8ccMCkvLuHBoCQ/fn7XD8N
/7y7u98MmHuy2HMYsjkkpbIRXQeoLxaRg7dg0cxme9KCQI2Zk0MWcvJmNg0qGm3Gj5WZAxLtfvOv
g59k/qZxyE3ycr96pzWfHdp+bqgV4fBsjHG8yYNwD+CZtNL5x7t3+Fo/W/jH+XA/eT/cz91v5U0W
HurZ0AS9KCOC9HC/VQSYUxf0oUlfn5CLVE19+H3QaRPfb93/YyitqHZq1M1h1U6HVBKDp7B9/j4k
UmvX0TjqlBtIvGXbtPu+qqKHdj4gueqWbosm3GKmGZDSTmZ3laPEhWUTPniK5lpmVjEiXyQvESSf
hTVOzi0IPfuGvk4C+VKHNgNt33lhuynLwrnV9wPaJy53FpyWfz0emjn0nTZmGjJ/+/0OE//KinBW
3Gbzd93vKFXU7uLJAaceGeIohXfzoYbcKsdEwopoJss5hR8Yx4FDwBMk0P56fwThBd7NEh0gqnDO
Gv3Xd2YdoTpBmZyFgtReIsl5kJobPNjVoOPcYEG7nxuMkZhHNycPsSrMxf3L+6Hyg/Eo4uLp/l33
x/r4zK4qbMl24Zv+eGiBcrXMukuYRTcXecFMwbVuRMDjfkzo1FlRbN3C+ZyiSbjOEASv4LKwMPUx
TxoZxrf7Q/56nI2DEinv9f6Dhok4LN4AE1wo9yrs8RaV0vz9S+4PaEAmECc++7oYQNzuP0aXJUDs
NLAJKHD5TSibgKoUPjqkiFQbnWDXRSoTxsFad6gmf96t872wv+RNIyxrmak+397P3Q9la0tiDCuW
8flx9wPNkvQ0GuKs4Ffux2r86gwjeijRM9zKcg3gLX5wWbRsuFAXPTPNm22rpzhhRtq2objdT3UK
xaRDnCogDv7M+VH3OzHJMngwC7gT87n7wcO7yIv95xmt4vEBykDLJEfyr4fmQ1OssxLzpDc/5H5H
LAltbW3r7a/ffj8/doD/aye6/nXeU7wXYxRuu/sj1PwUsrYlqsPWKKRKp7r1eARd6bMkcahx/woC
Yrb9hAnZDQZ5MwpH3nQ61ktwldX2fk7M54D7jJvS8lEJzo+7H7w8K47NsJxS/+Gvt1cMtuwCIAUx
4nFARQ2BoUMHME1c43oIaLEWvBDHEh/HKYHoNwurmc2bDNWGLVjH4dZWT1Y4PdVtv+om8DPDJD6a
NtFu1XzIwaNvQtMPZ1mRf7vfoRdDRlWBpYG+kEO9N6ZEq4z9/v6Q3+dqnzZgld5+fxVrxgOBcMfB
tMxtCjqfZZtEuiqJpstEfOBUkNMY9+x0eo9pHDOf1zCs2PKR+GKFZPuxrjMBcHaWZnwTk+L692yN
wUXz8QjG0SUqu3enGarZiviEE8EroweTHnqStQ+tH197+0xm2QHJAXH0NVUvziq5MBu8Rbl7Rg/L
pwzbsEEamMy9OaBhI5Pk1QKeg4lI4liRpMF0mAGKzn5z4/ariYNLFHti5kItGkQvC7uJnk1Uiusp
FziG9Ns85PZDpExbFytFMNM7uVaBxZpKaF4Y4DR7INKwLF+ZuZOqoOpVnk/PrdEebfIySsf5GLVD
mvtbFdziPDu6IQkiijC7hYi1gx+XinYh3sZ68B58kJ4xVlYxUn7l7PyWqds+WsiNNDNPSAwuudCk
KDYz6akFGL0c96E4BYNbHJCSARnW5nTXTL5KDctVzRtsgfge/iD7r1Dbp17/HhLcatQ/ei0407ob
zn1YQrvBm/QO3PboabH5TcTJQ/2CV4ycLjKPuLQVVKSEztsixWHWGmeFwYTpR3vwfH3H9B19+zT8
Ksfk5pb2WjTdPu4I8KlYlHr5WRb9JwUSM3J3F2eowoqftes8l9lEcm+9F+nWz6Zw69X4payk/gCI
6G6qrt7VPnEMTKwYFeHBZBe6QF3wMUA9OeLcuiJpf7JIwF3SZQ9XRUOeDqlI0SITGQV8RLXr2Vgf
4hWyW8ZH/ktNNR4k/pObVPwkc+8YPsCcwXgy7O7N9DEvTP07LVSSQDG5s4i++NI+OJQqmyJcF5H3
q2ysB7Oa/c/dN7cjMHXwnvHTQ+oNPKIGcvAPQysuNHIlyN20RxmhgRBeigq3WN3o1SG1WGhtEm0+
TLIvOwudO4nUxdId8vanWyCIIdlhONJMQoqRajVkWOXgDhP9VtJ5XXcIqtb6kACEbagoB2fm32nT
wvXLn2MWy+0oiATx0kzyg8SwIxUmQOj7VAPd8sPh1wD1dxuQB3XMdEZvAnuFImRw02ftcwn8vxqq
7NML8s/SwVOamLPrxh/d7RSUBw3b+CEt/WTFNmJWBCbWSiu86Qi5fiTJYQGPnUweqwzWeZwwxYVl
ypDt4qvaJAzPSnAyYhoORfBUaWn6Kpx1T6/yxfU6sEEmXIH4lmCj/9mN3bd2UMNbBiNopevZs1+Z
cm3lrvvAh96CKTpdzNh8cMoh/RbjrcXEHCLYtepbY7TdMbZNem5p8jhY0qzxz9Nuzwt374RJ/2HL
ntRD8BOu/c6I+m3o2l+d6N4BlRcvgR+BuiCVCdsaoYVyRF6NUsVEXLwPKVwpD3O1F2HtXu2ynS8b
2zKAvxbgujlrDEF3kWXJZf/N1JPhqLVNwQicSTuu1Ok1jyKUMMAdygA+RhgsAbPzvigC+7FiU9Vl
LvnEkWOsrXnZ9Nd4lYxnk7DGqa/ztxbg39kycD2nZEcjjSWpiD+0308JzQshJv0lfOklwipMPO11
zBHF4dlbmsR6nu+H2raOoAeOCXjtgxcYw1NlUCSGGKI/tKJmNG/BtUqn2SMo6xWlLjPlJC7PNXgG
N8EflDs9MdKhi9fD7GdBQeqdPTRgZdN0h8HpvbOaOmNi6MEdcWKka7iazfL+ZagCBEadPJNwghE3
L6yT7kUE3abD1uoz8SldlGG61AzGnZ7a1TI3EBkH40Z6XKnivG53bc91PiuaiO1JbD1O4Vgehpj2
pTMUCjzC+L3MmXO7xP1ck9EmtR7DN57L+kE35ngDrJ/CLrNjX3vuKSwmJC4alDKpDedcRdl+CJ3f
XyUBDYYu8mm0IMIcZYl/2KVDgfOMFm4f/nLEh9ENzlelkKeajnsigDjfm5q0ryzVL3GU14f7V3kB
ggqvHVoIsy7PQUeod+nCQ13qaAIR7GW71h7rU2LQJAv7noQHTy4FXfxNXNPag9IQrsE3LJhIxo9g
fuLHBtmXWxnqWsyjdcusrBNGqwcfzLovDP+VBgcstMAwzhSnLJtceZd+HLk/ZPajyfzkI5ZkQugC
ZKneZ5cwxGeJQSd8R3P5Hlm9R7DgSg/04msaxM8sbTJMuZismnBsYRnMhmrLU0+9J5ZccGEfUIbi
xZgs8FAj8YO9Bg8wCk521aFRd71w5bcyOxiN3N297GYL6K3sTLUF1okauamrj3aQj3ZdV5feJNFZ
CVSkNKHY2qONhMt+8Fh4YLoBWjnUGsUyqS3TsjbBq8Z9Mbe5Q5aHovA61O0SGyPZWHYHIiZETuDQ
3B1pXHDZ14OzM48BMt12NwXC6bd2sFoMjZTImnscI+pjl9YOV1f7KST5BS2hf9AHmM1tq49XRqg/
Icn1R1yoLFe5qx0baGVUeKP+HLnDoWGBRywedm+95qzsXJlLpHzuOQnsemW7ZXmQVeq8B+UuQbWG
H/lzsia2cjgFzubU/0zLwqL0F+oVV4EgtvwtjmalhBGUH21q0hXF70s2qvUY9ZgWR6O+UE+JE+Yh
lDKoN2Tp4/RG1kZZbDoPEB/r3Vg71BYVkZ69PxS7fObFFFXeLtUEqDcalWkgeZTo1SZVbu2spy9S
cSHx3Co7iNGvdri2iWMHAXO0Ym/VFr1A4xLpcD0ctdTqFEedgc1KaEV+Ep12TKl2T4ZhBSezGd+n
WhlL29GcfZOVyX4qXesbWu90N8J4gilL9e6oswjoI/WaZt8c+TT2pYExIM43fW+DEjcpX5MGkiG7
NrHNa6VvsmC2m4yV81T0dNWGXRANRMLX9GbNArarQYg1zuP8YGXNJsGSsgyo0N5x/RF62YVs0ZRa
4M+rDlYX1Je0hFbjID5cV2Of/oKr3x6NpCjWdaYnazGFFAK9pl8Hqzo5sFbe0xShIAWlm1yqUmZ7
VYgvLO6o7o1AfzQcXVyUBfSmZas96UOA6DFdJ4mbvUaZjbqxrc4QbramWzQv5UgEctoVPfBgg7AD
ZKlWSx6hOVnDI20aIgcMyMoEimLRruihN+/EiEXPfaVFzySVraJwyh5EzFs7zFO2m+zvrwZ6S5vy
MogtdoLpaO0jTEfHnuSYhVH7BeZV7xiT28RYyBofYhTwkpHVpVbWIVNN8BTYCOymSP0My6n7ZRHD
zN7p1S+C4TEC2rWtZHSZCbPrevbEc2V1F/EMinRYu8fE+xDRr6Is+8fC5ztS5X+n/vvMrAGBVFy9
St81f+TNAAdVM24GHbXnIiabKBLed0EuhVXOSkUT81dnf/iGFb12MyZTJjp9jqx+rLOKmIMsDb+T
nHGVUQYnIFOPTsDOVCeLE9wjn0xfkyzKFORnB1sjeaJpxpjMfoF2XH6QkbEpAmdVJKb9HngKaWVc
yp0akvElVoQBEpzG4vddQym3zJwS6kCNUdCukV7JyNHXIYy0bWkIsbA02fmLGjUQ6qF8hU+YNdbQ
X3Ur+dZDrlmxiW+uyEE1LnBLzxrj2UW3VwB3XwJTeyxkFa8ZiGFsVpSDzf0Qpulll4fMuxFkyOXg
dGO6aDKFsG+aoxdo8YBwwUU3tutJ84lCkmAbMhWPW82eggNJQ9+hyVULVIPimEYUCXpeazsPWRpT
VwU6I0VJMPTyrOVMJoSY96M1YYeLZsKjJcgmfumrCQA6rq+F+KhZPi6zyfqi+9kW3WWF8RsXiN2b
mMOcQZ7MOdBN8S79Dpb0UUat/+SUEUB4mNUrzYp+pYUtnywad0/0I7dBLA5x16kH2ld8FvSq2CW2
QIQGVvuQRdY5cDP/HJV41kt9eMLw8s5/Bu6NxTWf9lVUhj+bGA+x7iUYY2cmZ4HAAZk2LxaZbOmG
fXd4wR65c+q0fqyqEY996jvnJOydF1wvDSTjOnSsiDKRi4cq40U8AxECn7WFiIczAvs9jLJ0ExPJ
eoS7+yMiz/6qYxYCd2vR4MKvd45i3VlLRpuL+5f3g3JKWuJpf7GasnnIph8xxoXb2HiUCcm9C52u
aAZeYy1/wR020rxOntxUdeteTl+toC9vIug/xcryXwX2qxN99IDOUhGj/d5WVtUe64maq8KjsmDK
2PG+yIz9VDnFokNTugX2/LPLDGODRmGU0cnSyAlI0+AhFIJkjYJFqWcTAi5nHwAvQl3Jq+4VJdRM
i+YQT8At3Ow5L5mM2GShh5E7px+r5lQkP0fuwgicU3iW+UqOiEYa21VstX9OSbuq9ObdrwJUbVMg
1qzoYhe5tk5pjoFVr1kUQxeUVdVR9Zjx7GkgYqQd8p+Cmf4xzrwBTZ59d7OAXEozyOuRk5+mpvnm
K/g+TVjQAO5S/0brUT+52CVFN6yBrRlvLRjYDbkgxj7WQ/us6nBf2jbTHD+eUGw47cGMLH0zIo9Z
tTgtHxlHcTDJrLdrSfu7RFg/vCsLPzqWg4TUXQaZaBrPlf7Sp62DUyZ2jlZvOseoktNWuf6Pvha0
LkCVjezZ03gkFd2jto+CX11o9dRiIlp5Xcu4OHe/UI0QwM10/AiqhcGDwE7XIhIE4JWvW2vytuDN
6jUEoZ/6LI+AWd2h7fAf4xpAf6lrWwEU8Kp0Lt9ctIyDZjoEuTbDutZhFIQx0kSgZ75BeKVGaAzu
Lwzwvo6xRNcwiRBKsEhb1lJwRG9un/Q0ZnJarjpFiNTNeIW/g3r32kTg4GSFYdkLEtDnIVKcVgcL
ZLH39urm02d3yAAZFAWjWOWYh5Fo3OXIFOhBZtXa6arpsQtcnoXmP/vZYH2FuMcC198PuhXvUVGu
Mw8tHvtEgAks7NtODh9pA1HHbqfdUOXBgbxofFpxoB8lQq1j6JfX/yDvTJbjRtYs/SpttUca3DEv
qhcxz5w1cAOjKAnz4BgdePr+wMx7M1PVVmm17V7cuEFKTCoiMLif/5zvGLZj78NGWeeusJuNQT8L
Gbkpvv2Di+PXyiQ8HI7JcSa4iEvLFL94OCpmhI1hGN059mZ1YZyQUiyNLcGcUR3CAG0Fpvkb+anh
PrQIkgZIe8PE4jee70tiy+uKZvK9m+B/D210ExNSyT94leT/9d/oSg8wB+504f4C0UTxoIc5z/oz
GYIvM9ntNpU0EOAp3w349dHQBH1tcXLC2drv7Qx8ZGddpDcd6k7XXME9CHi+t0n6/rVV0DDbLnna
xlP+bPWUJEUxSlvArQBsVv+tGPJpw7DdvSTFH/1US7van01d1Kv9FeD6y5f/+/9L6qtcWtD+cmQu
xXN/9Lrd3oof//kfd2/67f1vftQ/fuRfpFfrN8yJlETavmeZNkO3P8ve/N8IxdH/ZkqTCDnuy3/7
UYX/G5E45iyu42FL9ZZ/wx9+VEysrkMaJfCk6+O7o5/t43P79XP88+v/VfbFfZWUXfuf/0Ho5Rf3
p3BBmcLf8Pg/SX3cr71omiVBSSo5O7Dp+RYzNlmDaafw9MJyo6GLoPP3ZgZF1de13jiULyZs7xmq
4vcwSzSC1LAeGku+NyC5jy3u2/XYj3Kbe4hzZkkpllX9DPqQqR2TdGYWXJMz79H1Wutkzw1YtKB5
7saeBBcwwiX/gFHUc14B+2Wp8+C6RnCV8TBvR2huWxbnMZ6MmGmZQVbcN8Q+MqaY1ghxP80xNvZY
lkf+4YQaSn0REAcPjsKZYGLFZGNM0RvVDyLkksEEbWCtcGtAR5OXqPS98hPC+Sb4MuE2e93xUomX
oRXGdnPAKf6jsY0d7jm0lXL83k6je6GE17tMrvtS0qa2//hWrrC5FFhKjC74ScZwXTThRYrZ2aJh
xtsgbKio7QYWqtz5LkUyAH8Ltx9fVNiptp49Mp9yOhpWShg+/cDeqS6cC5719AydjlgDHc7XIFe8
AV3/TD7Apssu64dVVZg2aFGS9ICN4KyQDeRWre6xORV71BSHsqdK3PzZfucdP0mvldzrk/bZt9pT
gPmwqWNz6w8oFDr0XqOs7+88AlUHXT+PETUpos+3o9EiKKihWpXKiR8QzfQ2n2mfClKxs8eAXW4p
rrX9wzaj9uz2I/BQb6DtNHuR1hwcsMaeSSTpc52+4EAcH+UozxP751MyvOScLXtr9uzF67WgVH0b
b5Viuyz6JSxQ3LLaeCujaN6HaeBcUq9wL6akjcwvs7cR7D/b/ow1R6CBX/BQ+uV0mwNNN1BEontw
55NfplBTlmfh8qwInLdRSnkijgudFqLeKuoorsOhhpDHcnDKpQ/rfMY25SBUhVU47Mey+AR8yzwH
y8PHsz8fRsMzTgLrsOi6s6UzQnfYZLYs/Iiy+I15MzOw8J1BB4AUHFDOQH4Kog+szn3ijMQovPzr
7EY/SgdtxUZS2YcTqpB0qRU2jHjtm3P8IJZhK6njLEgvyneKvZLT59434ouu6+SSuDHnptuwrg+6
xzAbb7ZLrQqajbUl7Seo2+WkEpNr7Lo2f2H+/8TnvamoX9tE9UKLzama7m1B+NFFAgMXcKN8ODk7
rkJ/S9Mq2Tq6MG6+CJ+VMRQbNbt6bUjRP8Ep7xqr2fJXQdBMIt/jhdjMA1EkIcSNc7g54REd1olP
mXnXJ1iOyN08kjTjVXDQSnTlvdsTeEffjcI+vCU+xAQpCmgO86tIi2jd15O6VnoTePm8bk3bu5hp
5p+ZF93nQtK429CwLHVobHF6GceqGB5NSGrlgBrmORts5isrrNcNIkLUWBNyLX1doFgPLYneU8FW
ZGPOFcviKKTPqKT9z2MZmMT6VFntcKldjuVBdf2OVj/KBllNbKuKvLOuxVYrsIQGttCAOouKaDt+
72Q/QlYNhXuWuMKmyVjFU1/s/EbXjFVm5j7lIxXVNMIlRX4fC4jDA/UHXWjd0xuBItJl9p5K62yj
l4nUEmg7Svy3GZfUNUbBduv6FFvIoaajoA32iVDxdsJ0sDZm+1vp1/IV8zTzvpaWutJ8p5cbdYnz
tmdqlSggi6476IfRp2hQu26+KyosG5UDLC3xYRawYRebNMkNxG6MKGX25DawK8Sy6OytqiB+5RWX
rph4tnz5+7Ple77R+FCe7X3Pbk9URXaT48hD5Ke3jy/R8fQlo+GRFeaX3GSSnPOZ3308BImSe/DD
JiY+Jr0f36sYF92RTu1fE+0OFxyzzVOpajDaZHTWjOnVEx4ims0WuJkZAqFrh2fFiJqp0IzpV2RL
+ZDxnHrMt51kKT0w1gTk5UkOXnqam5NrTFc7prOFhZ0DA6LG9bc4CFL9njflSfrYE9q0OpumiYC3
9MPXwEo3vYk9mOQvwSYDP1YqFzia0z/MC56O4fypmkx3aw+YIyBLyZOvNbSE8BiQwDpGASyMmXwG
Q01t3LK0W0Vu5G5kntqbBpfBzqHfHRsbZmkCsJR67Ebw8dsmtNZuTISrzIZkIzygKGMsFlIpGVy/
qR7MiWYJBmma3pXeJ30NNpFU8rWcz62Q5o5frkFPH/Q8smDvCiqrOwaV1eIrgx8Frg52TASTq+Zq
MPgxBky1dBglFpTgMvncBUOBdMEgi75irzEfWLuHh9yatvPg65UddkgSbsi8NJE7ZQYA4Rs/2cfX
JmpwUpHRysj84n3LTmVlMljKoi0fBs5d19L7ClSWqiw4HggCnH5YyVLjky0sdzv27pUbOuCauMI8
22ICo4oPIuGRUZXeg/29zpPtIs4qnFh73JbgqSD/rOZRDQcVtfu6iZOjj17BvcrhxlPfdeyhMfFh
EZMUuvRnrP539TLFIvv55C1V6XopTQ9oT/foXcI6iWMLu+3Wy+Aj6ph88mjY1K7Tvy78AbwNjeyt
Gq6BZMWfYhgXUeKc4wmVisspzu2kz255S044UsnOW+re86X4PYi7Y0wTfLVUwg90wyceJfGKtvhm
qY0na0J6eqmSb5yXqJPiWtIxL+H63HlpWtw1rlgnddM/GKMMdwUC6FrVgmEM16kPhnbUinot7MFk
7u10eEaJ2XEZAD5JsBvfQUQ/FXZPyy7u+lypfZmVFLgMwabkHv/aNUG6CWZjvEW5zx7azXYRm8R9
AkDiNhMC340MmGIO6ZfApFd80tdwDJu3IuM32Fa6NlJtHgZWwIcYxNgKgwvysJUzWm6Wp56PBxi2
p9i5tF1fmaXf18LGA+mDCaNHsDsHLo7FSODlxFlpR1daCbJvhAURx6pT50UVdj0qZ5EmzafcSWBA
hshN5XDArgPYuIjLswbcXa1CmSHLhHAqUoI4/NmfDww6i3NkLX/uQUyTRZJCrFc+duiPH/rzb/7+
9e9/9ffn2pH82O+/wh1CVnKcqx//wV9/6vdf/def/fNvuDH4izElRjwJ51JqjA+BTPtjSTSpr6Y7
VYMucLT+aXpRvG0q8yq58++6rn3OhOE+Vnjfc7ypadR+m0Cwr+0hCzZRX+EBwP7lzdwWS87NI4l1
YMuL2tI7TLXqisKWtB/BSFmoRCSucBtUOj6BDHB2CL7ZCxaAb9EM3mHUNt5tLb7MQZdtyYH2l8mJ
gEXAZsJBPIZf20ByeCwkiCRIV+VsKEbR7tfJI14cS3XVpLlWcQrcGvckQ46h388ev9CoH4EEnXDo
zXsBkG/xCVwzvwfYPJQY/9q70pegKVKoFYN7NMqZMUls9ltJ8cwmGanQ64JDbeudTO8dlv0MHmWz
bz2Ko+DqW5ZHgIqLVh53WxWorxlYEA30YUjdc9DpZJtgfoj88m0GzYfx5Ka5kmNWam5FS+iCYjBs
lhAQ5sRbjbV7Mi2nZpXYAu4o07Vk5JngbaWFYlNTzYBu51xwOOyGFCJLPWdXAkV3bqcQ+4kXxC1g
CntWBDSorVF5C6jaGe8GHEVgcfv9iGNjJXqDc2yGNCzsn5grBJ78paDwXuqfOf2enlGfsKUDWHEB
AWqFQhUx9lrjpv9sBAvQrPNeu7J799L5vXHrR2YzL9zfyZVlZbahLT5c+9nFmXqJVZheel7xarDN
DmLzdGdE5VKloMCNPiUZoCZ10VH9Ug68Hozk537sKV4LQA5HyV2TyC+VSB+0RxSuUiYsgem1B0ER
skIPjM+YeWAyGe09XVLVytTpa1+Jcp2lMPiI4xzi+lMVpQ8RWvimCrzH3o2eHPoE1/AO1txGgOnn
+Q8xBDAVU/W20KCjbF0AT0alFgWzcvc0lQ5JcBm8Tua4ZTTJ/m5qbvZkvfoeF9MU0rGTCcZbqTgo
AGIrG1bfJn6qQ5J+8LvmdpdYGsebMk8WdI9N21GrEy2+UZGyhfr4MnYpuqbLMTrP7Uygx2OJNTIr
fwDoGzw0XiWBkxcOEOt/fS+ZsY/1NPwePr738dCb+QY7DFsmessGOrU3fPo5F5Dx3av1mRIOKAEE
2w9uFe1GJ/VXhV261w42caWITnO+ZMrxNuNoOtvMkOG2gbOyMyzRvMAhSveDBV7p48tuhkszqu6A
KePerKe9aar2Xmij+f0hjihb9vOwORDnYj5mwDH0QNMlpfm6xJ12FBgcBsOHylJT1dJAVLNdI92X
eUUJVl9ZhzzBMqGb6FZ58caPuejioWHXOF3Z93SnTJugVCrH3FYCLGJXkmLqzC8I1/LUBOMXoMTQ
9ItVOaBUViGIFiyT9soMbWA//ptWyYGtIbsZbdfbKLwGdGmsVO7/yGjZXNORdJwoSRxV4t11HoUo
FYJt0B1msnXbvuBgTsqQcVjz6ELp75xwk3cThn2Tsz0Rzkus4vvPymi5qqSRBrForeKZk9ieuRNF
+mvoq/5Ac/ljpqqb1L4Fw7NRJ3T+46iDy1CRDzFGehPruPhkSgeRdwHfT1WVbWsWz3UzURdXtFRX
WEO8RVK/Va2K18WNSMBzUQftwW6rB4wJxQVpj+X5WPAr0PFhqL5AMyBLNBrfzeRdTLDowh4Osqe7
b/R5rEpbnpaG7TMNNFP+iZ724bvDSLfMSehldfHicrWudZEcLKjfQ1IdoSZoyhs8s6Mi1RtLtkXH
MLffsiZ9c8GIHRi0PrMbyDCIV+77aCxF3kX+jQ7Pja7GAdCpPlb9a6hltB2niOoWmUR7HYbxTlnW
dwgPqP2hXPPevDG9BW1vZtfBTlmgWJ73YihtrskfrHutbl6HPw/uzNrCSHJUc7w2FGOjTrc9RQ/D
oQ3wxYJHIjLEfnprO928cmOugBWudXgkHNTl9M7s8CsVbRdMEVShjxwcniztSzh0jG67SRyKkNFU
nnrXGtPfPmLQxwIgeTDDytvofgkn7SIPzEwQ+M2Z1AQ4wauoZvNg1KyyZhsf6OgkAlgpV6H+q0lj
Bom5LL2MTlMdAco82nUR4woezHs/dg3CNaHYEfPg4+NmbtFc8MDIhqKAKn0fQ1cdmBdRZxl79W4u
QcpATKuLfQbmLQcMcW9V409h2Pk2nJxym9OWAhrDeKVokoFTl14JHn93AkEbgoB4gr38ynqgOeqG
ZMhoWnsdO9Nh6vWPVCp/OxdTuXVS2z36VvYUznZ4HrCDelYI/Toc6S9i+UztCZnUIAdA2XJRZDMV
1LtacrVNHG6zKdia64zHQES7OK6yzxX7+Slkt1BW3TNEn4s9uf7BCUwK7XwtGbxgBggm0mBqgLLd
aPi2eMzZxa2HwYvOLvufvRFTK5XPaX0qVH/rhGoewdDkV62m48eiyA2Jgw/diyKecXM1e5XZnIjL
gY+gSh2MaDiKz6WfxtuizMVWdR2dIWOwi1PMm7WR1QdpNcB0HWTGwnia5RzsCNnCfCNhRcsqmojZ
eQ9lxmfZagIhICXWYAnF1ofQonjPGG1n09ZoSSMxeNq4yURBo52l647N9m6W3pVp6oAPsDt7Me65
EsUNg467txwKpsMs3LRx119S1V3LxKwe6V206SYAY8Sk9wtJOQw8ofmjcmiRxUeYcMfmltA4m97o
Etwp7Y2DnFGT2lgItfumxgzXJ4wdsWRBwuzK9Mko0oc4lIKR9xrcen/ItP3QTpg9uoIWLLOXC4u2
0tjf7E8R4samYrB5npkRiep7hy/5O8aPjVM4JYyUcDra4ietvdneU3hChii8ECpXR2tSKWzblJxN
7T61IzqvFZUE8ELUAsF7WpTFwKxtBM7mAcmOLPvc6cxYw6oL1wXF6XcxyfdDUdIOpmAK9RZaWkMo
jUnoNqY2k1cHhyVxIam0BZu04Nlhz/Q+WsabVVnfusYbnpJYPQQJZqwQojDWB+eJGzVZH12Ia1sZ
mCXG56CTyavbnfqoN1YTQdNrSYyBvW1+q2x2bNIFJR3LpLxZEXM2FYRqM5Olr1FEELjaF4oVvljR
LPfsz1jq5XT0zUBFWYQ0Z9Jy+zgo/dMUGd6pH8lLC3v+oc2UeRvIQuxrM+9A5xjnGdwZpTO8YaYh
T6xcWFqQR90ZTf1WRL5/mFzrFQ72Yu99M7HPX2KV4qSO3fleFO6qZiQAUzxNLmh1R9Z7MJu8AAaj
01VYzKvi7CwBbTnxwcMJ4kIWK0pLzdjaFC73OrZMYLXM8KxTA3FNqQs1hjRFxXO0HrtrMfOpE3hM
WcRXKZQxkCplZyTbOG5XqetDEmosCCkIKJt+0GgmUG+3OHzPbBUftNUTVzMCxqj16zR3/mHExHPn
Z319V48dF0uiNevUs+s7gpWGoDoNWMOwLIocHIqu4s6gCb8eYwBh0AzMG6keAnmdX18EO4v9FGIU
XvhxoIOCnacMmOtcXRLZ/qRYGPGEmKpN9unYmWPIXYyi7z7SSH2WokxJeGLnCSc++32zjXrZnEvg
TQecyjtmJN25lMeBtee5S8QXLwjbE2q1s9pkbTdvQsk0HiYQWeDUesB7SCdA6R+zGTwsJnXAO84T
BT0FaSOYsmEWgIwYrxgiAtqGhuACagZabYXASFa0uU10jUz2OfULysOqQ+e21o+FcCiMdj9G0nuK
pHT3xsii1Pas6lRm7k/MYYJNc2Y+j0w91lMR4AAr/R3ln18wv7o7YUV47rwUpK+xpt/M3sD7ynZW
NvVPdQIvmjJIMlLqK27g9gQDLk4xQSnJSgR8e9N7FG9mAr7r8lD1jX1RfMb4oVx2hAPyTGe4z0YS
XsN60gepA+cQROmd8Az9PDhLWUsOL0wl8LfjTHBTrutb4qXFvmGZgOpMC1MX03USqOcW2FrGq7hA
pUvzWT1iarAehTVmexBoL34U3edSd6dyvHRG/70nK4/7TbwwIHJ2SeR8GsHTbvopSI5lSr1Tk8pn
aLtZCjax73S0rSQgMwO9cO+2GTcsYqlWg7GfPqv+AkM/WCuv23ot7VZjPoSbRKUbaTncs/quRgQU
4S53BSMj4X9O3IlRR2jGzwRS0Iw96ubnCJ60fbbKskpQxNikZdZ4KRsyF7gfWCfaYYnePf1wNnEz
zftZ5xPV1Iv0WfU9mFmreF/+NyX9QLhKxRRHpPE1TEdnw6l0aDxKOdhSm8iKff6SEtda9RhkLx9f
EpBEt46ld+x6kj9FjPuK1iYkfcD6J0pehk/5wnb0RqfeeR6gzXQY1CcrHB9jKF9nsnwP5SyTB3/U
JaDuvHzLh5g7KfGE+0qL4To7y+Zx+YPeVo+N/TmZQ+dGiCS7NHCW1tQijXFvP0s7/+yqmGba1hhX
YTfMjDNEc/LZAtJHKO6mSd71re/cNZis5oTZgtdAxYXBs1I9yC3qnRfxviOEmiDheV6JFbs0pwNg
H2ItBMi0ygCoz5Jy64o0BpH89HM1tZoLrd/cTy2t0mU1HQiXmUCoY4MJBv2NXJwD/C2ssJfc4q6J
HfvUVsltoh3hOFtVc5O+eKDEKDzSFgfsvLoNuO90gzkw80LrZhkwzx0TzEo7+c8ymu2nAZ7L1upK
kywJkwAWGf2VG4q1DrqA5LxXM88IUnTRrAnpbxiTSwY/Ks88+ckvjCtzO05QA8xcHwOMItBrn+cy
O2TjmNyVaT/t6B5jXBKX/d1kdPdQDosXfjnYR99rAY1hu8aHN0NnIDFTpmRceTHy1KtWrKWKfPKU
0w+oBcXZLGp58Gx98GGK3VKzH0H4DiYI7gYi+UvtOMMLzTbDC3PHopTnUUDVUQNEM2sgWEQwoqjY
JJTOTWC7WVFBCYxyCuvDx6T8f+Qq+H+sJdbiuGSM/9/wqxJOpupvhoE/fubfACvnN8tHo8Y14gQB
BKt/GwaEGfxm277JmtmXpiUWxsy/qmE90FYBNgPTNWFUOQFWk38BrBa2lSngXZme4/pwp/4nhoGF
xvV3OIzlOFjafYcchi35d/ydcyMgMrRxm1RnaxL2TuX2AV91NNFxV5rcvxm14vdlP5pMUbCSkgYo
+o2fnMb5pnOIo3qcDpQ0CZYTOVUoTWIT17eJpLkvQ+TtXFkeZJ9+MyZCQYl1xIU6b5sg+EGQ41XC
WNj/5c2//x1q81f/g42R4r+8HGintrSpu+X2v6Bi/sK+cu18ioOgL89z1/4sypo5wex+Gkeov63l
PuMwUNexfGSO4d4H5PBm9gLbyjTg49tle5+nD7nLQjqrSPyIwsB7V9mHNiQLI2XEpE/ucXEnR/YM
3pEwBI1dfLp7uPg/uoQcIrbB9OKFrBpGJqprgYuIsheyiTJj6itCl5V0FSEF9NZ47PN63zblaziN
9ZcqTGj/aZEjeWnwTfVgrP7790Ys9qS/cYD4qC2PJSWHG09/RRotCQkA2U15HssYtdWfH0vtv/p1
024a7I/rCdIGm8GSpouW6bkgjer336OSSrKwISrIDvkfXF//ldwDcoszbAE/+4Jkxy/0Jye0gt4I
nfRslh1xnkF7FPcabN677J6VYXMIfMmAyNBAuEPM/NFgn6eSsu1KJeQesDVmUfVTpDDSbSyHO1N1
4qydOET3KTcGtcVbseQQsKBEFJRfqrykH4KYPuGO4h8QWozSfn2DoT8FwmF5Kbmrm+5izfnLwcek
TXIrqOKz0w7N1gre8ZvYp2bo/E3bm/4qqfLkOMCb3jImbyJ0qQGgiteg1gY58fMRhwdDJGO48zTE
azxhN1pFUCspO1ey/zrX+qe076lBVddgcHdRGmX3GeadoaNoGInsGPAxWS6vXLhsewyd7xljqgdX
DBvKbuYjV6gvZk0nWOESM5q0Vz3P5K2OytYXr3deU9oAnkpC+msnTOWhmAlzuHHvY2qdyF2E3lrZ
FHPCdGJ+1WLSCXvzIWz1YwSm4ghpzfkUuMXZso383CqPXkB/gmgZ+N2tSqdvYQu6Fo4QHY3QfeBB
mlvTDB34Xl75xYyrqycn70th5dhUBN4Jg/xWAA5sHPxvbZQbz6amBM4+aeLpnyKi7yt3Tr11pvXj
XE4/s0ScY7d+kEEod2Wn77ICL5ALYodsKCSKWqL4lF1jfjVx9cIiZdltJk+tN+6xRxbJ6mcAc3tb
tVN2aRuIVYIeHVC8tnnL6FnjTXoFBJh/iTuv2jMMILaqdmhSM4gbJFGX6FNtQ/XzZZPtgLxhe6/2
weD7T6Dg2D+SPcMy/OkfTmtfLt7Iv57YtA9yzEFcWc4iF+Ti3487GwFnnjyvBqRBOUsWJ82GBXV0
Yvk5bnoJzdUhrnIuYO1TVZB1hwD62H1vnUlEVw+qzeksDuv2wvJlzSekQetU9tns05+l2QErxkC0
mZxe7pMglieSGJKMewJWtaD5sdFpc8mxWp1L2Fvk3nZirnvMUTGZ2dylNGJp4B1oBo3i6lVE3jmg
+YqWCeMz4+v0p88FuOVGELS2/Fmz7fcrNKNa+I9AST87eHTuVBZEF922z0kMNQn7qt+7xftYpvnS
RydXsWXUWyaqANnrRyvopkeKcO6ESQYDVx4LZzJtO5zlJLZ7Z0EbV2gHwfIAhRv5YsS4zXusT3DG
9OnjWRSP+oSdbDp53tzDqV5WybpkE02i4GZkVKyULR6e378Xldm2rzx4QXYOJ0yTOsw8NvBb3GBr
NdQgTcS3JGzfo0IrXqGxj4EsrNyOzQeMUhxsGzulDiglk1VzDQAOMxGPzm2arePk2iXZXWAfvDY4
ixbTHHAr3UrKN0COFH3yxDT5h1+X3zOhnHUNj8WNmCrlzblATNqwEj+DNKbEC4OBz/Ypn9svEVQy
b+ncMyAcobll5TlMI7DKxk81gLJN5hn5vnTx1atvdCMMNJPobM1g6MUM4+9wln9EwGWrQh1Iwu5y
Zd3h+GGR2n7WdXZmySz3gUTiXV7h7NAaazwwV0Sl1z/sIABLDdhfNPlbP+dfZZwjtnCg+ZxTHcGH
qaWgQZPkbOEq9Kl6ZQDNklyTQq4JW8FrjwjCk8AzthB8GcGr8m4oJXMfLyAS6uxNzOSEnaKd5/uU
INH350y23I7z/D5D8dy6ZUMsbZhuRhrtR1rEMRi8InEwZBiNn/R8Ds/BHLt3KYkT5gH4vKLK2Fm5
GZEOqv94oNrvBza6Ex+Rw0x9mHZB0s1rmqiReFTqw75DW78o3RjA2Okh86xvzZRTmGAg1RckrTFL
GbCzApdWL4pFsfqOAQg0K8RBZpknx/TFfVf66gVM5qcw9LbdKPWx8JsndxLcRWR3H4Ad2qq2e2bB
g8xU8ZpCw6/u2NbRo6RIIQ5cbulW2TC89+/tIj9HoTle7dRFGloauuYtFnqxy9PsienQuB4rus6i
PviEkwNxkN5vhCnyyzPBkZpe2u08bzLNLUKEhbNOLaYp7mQxnncddDjEkks0ZY+dz08nntu8tCUR
N+BoSNT5oC6GfJPSiEj9Moc2Mi40eUxTRepm/id75spvJnITtezNxmSAcCNtbu1MpSJqXD8eoHBW
Pnd3eo6MjQwYIWWi7UBJjD9EzX45Cqg94fCDIvyZAgHzidZ1OU6vxtwgiRi9uAfg3u7LgiIVN6jm
k4pZcTTaM7ZGPWC+btL0mI8WbrPE6Q9kgl8NCAsXcxFicvEC8f8+bv2XNGyLe2PA32EWzN8ZszMk
KUfyken0itIFFqptttj3KZ4XRYm5pxw2Acug5wqcdIBoy2TWmi7N/JT7obPJWIStmkXdjUVwCyYj
uOk2DrnLLDEhkp7rxKi9J1l0xbaRFX/a58zNjJKYGp08os1OxeuxTgL7U5HnJZWpdHOEZfJ9Yodx
nCM/ujZ8xhm31e1SRnWvQPjHKT0NRMHqR69cbBsJlo6BME5TZXvmHAlhwGZ8zGDFbgabRlBQkdUO
hcBaa5lzt5PWjjxXtWvrnZCUU6gOvH9VxT4gwPZJkIcoGzlz6xxwP80IRp3BRGrMRkSM2X+2J9Hu
mlJsJBvpq0DstdkivPiqcx9y5W4FpUZhBk7a0+WdXRWQfKZPrpt0uxLAYkPQj7cOYIpw1pNI8OWO
iopsNPGIrf+nPDQe21C7T7lpvnv24sQBaDdbjbN3ugazvV+H6i4KXAQv0g+dsdEY/O/ZNsiNBdZ9
wyKP+IQuMRLgKKh1LzeFTQydwSZVhaoI7tqUzqa50DcUsc8SGu0hq9yNz+B8bZs2cv48fWnast17
DUAh2lr/+lBl4IaUzyalLQWiVG1EZ8OoUcHC5KH3inUzoFW51BDCuwmzc28nTykRqjtPrJRhJfcf
DzNUvqJoaIjtaJIWQbpDy+x3KlXEGYm8dKzh0vkJxOzGSQLx1Y+QvURvzuzQ8myLXTy6ARTbu6mx
9/pFsfIx1PnE5KGZVIKTriRWVhXUkgu4Fo4lxFcsP6sI6g1+WXyjoU1FE4pujnXP6q9YcQ6hp2Fa
ymx6ZmRPwhqGQQit6pzLLddoiofLiLr7BFeBIZGnrS56yyc6FnxOIhFzB/EQRHX2ME5OvLcJyK4N
26rOmRsw40S8GenLK8z3AJPQRnHf3ypCqnRGIgcvDyETlQkIA6oOwfvcYMIxMOirmTxbgYU/paJG
JGStVHX2nbb0pTPfG8cdz2zu3EPdTg+9qeSjVdVberZt5N8h4cpV0Z3lyq02G3FTxVsBf3OkR3N5
9ADZYb4q1jMAzo1aomplE70Ndc3dqIUuBzC+u7aq766juYj9UUTGt9zAHaiOdnfNAo9QklF2OyqD
eZ/wYeCyTR7HgpZoNE21lZDx143vTwcUTg9aQxQGjBGyHG18EBIOINZO12NRZIaT3ih2FRGUFHor
Qmcb9z0FPErPNiWj2ak2c/eCa8eHW+lIi3maM/6YWfNzDvLw8Uxh1GVmFNGPPINQdmX8bDR9u1Zk
RDe1Q5MvzI3mYJWEl9SjteAPCrfW194L/ngGGhOmh3/fG+MjdeEFBEmHXU6BzaYnmp7o9sUsWcnZ
oXEgjkfbZ6DeqobScZfRu4m8zrIbB0LQFDQeh7y6CLJc5Zb+Fjatt8+i5EwNw1pbVcmnyEOVhMWd
EysAVGT8Vh/fm8OEWP5YEqFloJ16dEyOwttRj3lMDO++HTL76lf+u2bceOhmXcLCxdaXx6R5a5+B
My/NvnlU2wZpkT2qmmaIXuKexJ16HIO5YoLfio3peWLvFDNLDg8HX9TtjVIRHK/G18oPWsTMeTyB
sJbruk3NYsVRI078ixSo/kLtgIEQlIg5FhxrxggMqPP/kHceS44jXZZ+l97jNwiHWvSGCtRkaLGB
RWRmQSuHQz59f4j6p2tmzGbR66kFLcjKyIwgAXe/957znRKJGhXigRHv+Itu/K/eJv+cE7QVmIUR
M7yYhzNkCnnBl/02JiNyIruAztSM3pbUHReyw3XK9JtmZy90qEh2qWhj4zhHh92HJIhl2XdZ2/Iw
ZcWvIu5JkptmZ2fx5p4mDLVrlU4vTJrLtwrkChIWa4PSP0JqUpXEbNQdka75XxTn1hlxCYv0NFVr
i6yd98EafvOOTaRXdunVp28bDyp9IxSELOko4e9CMg46IX9pfOcE3hQBz2RPYDkwRdDzSp6rhY+2
QHBRmhBnqAuoAcqPnrTefc0WqG0DuHltu4NFYkQUPfqN+PXzetl1zRoRO2cRRnEPojOJJV2+ofYB
d9GF665E+8R3xzMVGZb8y0006OivYmzDtskExOZXGaZ8Oji5fRY+5gFaO2hBrQIDLiwvzyURg92E
2h3reCN12AOwec/ohIhVt6WzYt4+H8R0dlz6ORSRJNc0iijGDHp1g1QIcHsfwPPToQdV1UoVoQes
/NpRWac6BQRevaFAFuc3qJ1nx1py2r6zgmmeILFDlerUMdZbjeS1rDh1UV6ENz1bXIWd2seKD8sl
XqiIYx88LaCDgfYC8BzKuKx0bkxx5FaLyaQvW0zWfD/sVZdpW7Eahg+3zhjJW0AuWoOpDPyh9BoS
KL5Get6c05IkTRdDzgWkJp6ceEfJ+SU7yYTcDVmlpfsIAJrIijIlhAZlGVi0JVligjZSWkHtOY+8
mYdJdPsOC35lJf0FDRnyg4jZCnFJaPApgnRG1TW52hvRi+5W6eW2ki3aY2AM28TrGEFNrHj2zEJq
M4lwlbNTk/srYih/bWEVplWeH/OuvC5GZSOVNyp9HIVyyLaIAt4Ze75DYepvNBLKozvAyUqiontK
KqhhaTu5WGA8znQyD7/T1L4XXDFHLeqIqrPqeWtOQgNymvnHuoKQH5e4mlGE9Q8IeBFh5kd6uRfk
EvNjrmzE9XTPyMSJqn0ivIvdu+oQku0FXSgk1OXdUOKhtiNjBSwXTzewmVUJ7fXEYRIgJOAShGFv
RUdaeCUY+jKMhtZjhtG9Ko2zMbMkAvzDZkOBvXcNtGuLoPCUtGJColabK2E+ku/7UA+ZDl/QdlfK
+tbyROAt99YFjJQjV504eXbHxdo9iQA1NR6iWUJJwqJKp5AAWwh30Q6GUb1GEPrYuBiQRiDYFmLT
jUVo9sH/bVbg97xk/pjvud/sGtVjz4xq9O0J6GUVDodEZWujgGcykeC+iaH3VTlKUd79ZrDqi3dG
T79F4o2DmTYKlPLohBoNUKiq1/zEF7Rk5hoEiFxTyO+nvjlA/wM3Uo3jqitaDgGEHArsLF5eLlM3
nE6Jk54SXTnXHhH6IOv9PI7fUsklidp3VwWW70s1jMkp15MDLpfiyeoBhfgyEocMbhtedJAvekEt
z5Gc3jVjm95pvzmFFMyhvEMcstH6ZOVutYTwlVizv32lob3GaI+ZBfmBquwRNRta/mrCouMbDnkk
2nvugadgNYec1QMLoQkF1k0/F0Odrp3ef8/HYoljGbambfMr1s5+NOZ8l5Rjtgfgm7PXbHTZkzRQ
SGyz2Qad/S0NQ4CPZexzPfuLBykkDJzR+U4HRIHoOX+nJYBMKQWfb6cd2CQGgCAX5goJvEIgq3nO
unAi/SEhw8C0QPapkUwLeFvEIQ3FvifhuWllu5a2KLd6R+KvyJsBxUlGFL1tofIu3B15C8xPk35a
ufYE96IafuVwDKHNoerspvji6vV7hKQraJCskcoLRwT2xYp4Us42XvfOMiMOVvSWmSLcQOL/Y6ck
cOYRmeCas42GhEl5hcIStAxuOVM/D5VI2I562jko5T0dXc6P/xqVbyDpZ63GSM6bopQP9Txj/I/5
Wzjsr13Xzm6kUZ9E0fjbVJJJWjp5ttYc8m4zxtzpZrRhRbUFV0XW66+9V+ubyXNXXQcHkDnqXyUK
zk0+2F9+z2KQ9fm5G7KUTM+cW9piDYYZUu3zCiA9VL0nWkvbmDHdImwvV0ZpsGq6Tf6Nj2Bj1yJ6
MhApEpBNPFKo6+KpIDFJUqICU0HjkBT6pbEIWs2NX90EKxPDf4VxgBO48qS2Eg1920WMxFEPqSZq
0a3TDnSxQvAFEWg7AwsQH3ij75DorkrC29eUOk6A6OtPDyLA7kCkgOkjs3mJD8Nk4a61eFFjVKgl
+wL0LKP0vVlRRWgV3bSW/JAmMfg1AZc0bBfseAg0IMgnnC0dtUuMm92RLqa1GW+6aM+0+iSQAdMB
dcSEe4C1kA/Em40RklKDysIgCEGOImcl6gDC4pKUIgMUG8bHYZlI0Qp55Pzkb+ViyCzxOP39YZPB
smsAjwWdlXwmXAsD/KbnwsDRyHHhUpUoSxhT9ZFuX2PrqbEVSUoxYmerMusg6rzXmtgQip6QHm4c
hJUVXcsQCGLUtO8eyrtnpK1wAV0Aom1xzDJLD9SMZFGM3MugdBYNeXGU4Nfxj5KP7oK6aSz1UJB5
5jnlo0wgCZS4iLBtrFN7dJ/bvF+Ok1DZQKrt2EetCwGEw1bv+VeQXreLZCLa1nZo4AXLWlTAY3YK
e8FVLWnIOGxxozfDp2jRT2vO2fYKhEwWn0eHAvTRc2og2m51g2PmH5jG4Insu/H+O7LhilbEgg8h
GNCSzudVc9CvDGDucJWGp1qGDnPzGBpNPWhrpZzi6jrVo3CIShgNAiunOPROGZHaiPTTc1bqNqiy
8h73Zb+K7FAtqgwynUqdrZrVLJCp/1lD59nnxkgpZARzh3az6rTfytIVNEN6yknRfWgxgjaL8z+q
wU2TIflPulFh85XvQ0kSrw9bEdk6XcrUIrh4YtotqOv7hLlCoTBB4YFpPfj1Xnq3/LqBf2ceOq11
D4I/N5UUPhEaU6qLvQm8YpPR65FpQ4RvpAPdnKYvRDOPSqkvsj7ffeEA/lvOfIPSM7yMqExjwH8I
CKd3KDkP0HaLoCNF9kiiCMuoPu6sGVmrX6DXKH0oYvwgXlBolI5t2lAF4H9Dr1PBcmX+tSIhKN5k
dAiP0pHXBLW4RmRFbVspam8Pw2FDOx1o0aqOy2ob84dpXRd7ujGlFY8B4jCN37AKKZGHT10mR4MP
gEM68ohlv65aRaw2GJ41kt90m5fVvSdEoGkm91m42qOVOlDVWv/RNJNi3bb4ruaSSG7iTzTYPm1K
5zC95Z33QhAQJc6gtjH+EUi45m8dR9gKa4JL2sMzJC24zmHfbH7eLdRdbH90wHzOFT69/kM4MpPN
unSdwyvc0NB76Ct6aoYqf2OueZ7RxaNDk9+JQ86Y5TcRrVDe0DAF9Ka90lY7chtTnlG7bOcO5oyH
VMqyoP+W8uBO7SvCvB5kGy3WBoRMNrj6Bm5SsRsaQSQI3gmkTvRxhhnY64wKmffic+L9RHjXwO/1
5WUstLPNcOoSh82XbvTxQRudeK/9Ypld1XUXBz58l01qt0T0EO6zss0mobNuJQ9AQn/LVMSXpOwZ
93Do2BDb1zFJs4ttHcL4NNBZEZz5V0Ty2GwW6W9ccYsGD7qsa32m4CBp63Jm1CGooMCqdj74q9HF
7Jj2Y7jhPIObbs4+JL3mz2ZA3u3nLz02eWxD1icEtae0sU0SO6iw7GXTCsPyj8KuM9fmY1Qk344+
fcVllDwuB7LCz56Roi7/DvEeToAWYQ5y62uYK++c+D5xCE2+1Mjwr1LRTmuYyfp+CPuvqu/Ms1u0
2oEx/rlt4QVXnBnfnNlAtGN7zwP9iKuv+iC3lwSYVtrXZDSeaDX1hy570CfJXxQhtdFMgrhD7EFa
2IAWczCgRsiId17rXf0MUNjUxuOLBSSIM0S/1yu+0ZY0tQieGHehn/tbthaHyUHq7icOlrnVeODa
gdGx/+wrvSP2LSvfWkpLmgEnOYDrNqz5oTVYBCziGo4R6ojHMXU/5oyYv9l/NhERrzVLkfTBucrp
6MjqoTqmNAqCsuq+HandJgZfBMklL3ju9HyqLy2I/ydvHoHGOwP+qHhjhW4YJHpt0YDjBtTNMdpZ
an41FoZQYevtIdaGmi2UfEIzcvyjXWGCH8k29c3Ix2II+5NP8uRxbN/WFvBgU5+8Czq9e+w9MAxN
72XKsZTcBgaoAgSSkXJYJNHIOmBNFduIPWPrpfkfbMzJF/rgo1lnjD+a8VxqUf3mZA+ElPXvNHG9
Y9OSD/zztFzMkU6eWidkgtS/iNxXZfQn6WvxaRt0fw3axXtf1tbbzK3z87oqMUlnUusPfS/U61TC
LDOK+jajjFk5zlwC3M3iC/OzmSgJZgz48I1DNGBHa8vmNY1N+W5W+8Z3YRJixH5LVcEUzPFRTco4
fNO84WP08uaeyTl5HmYDVC1/qpszEhEKyK8cYuWWDld7HAklI2XLf5N+wx1Dp711VXTONM+7aBJz
WYTm/VMCUtI5/v5m/EKwsQ/Cbvb0Ym91Di6aRA6P9AlOZt7fzDEdfovhFXlj+peZat/C6cbXUlgx
9GKSm6sG6iO6AKzy2jx+lhVMV0/5W32MpsBfmIOe67ynaO84MhFA4ZUiCnC5JYFUcJ5a191Ojduf
oQNiAk/Lx8bW6x0Mo35TE2W5ofsPZl1Z1q6wInGckQZvicIuMUY55HJ6GpRVzSTks8nyz75vX3yz
IY2JkvGqjdgaSDGKg8pEkyNtXa1FcnOLHpULoM6d07mHMu4kNYXvHNJZFI95xGIdztqXabTJsbO8
+IWc732BVWjh+FWbfhlpxnotqZWbcluTA3Ajg0IPKtsmiHKs9uA06500J+dztt9U5phBaxUGfR/a
yEArb1XaaGvyJnmL0mGtTTTbPY8Mh3Jc9/rg70Md8zBtwW6dADDFbis3scmZR09Sh34aayO53tbR
Ad25GlPYFsUc7p3CuYSWu6DJtsPqrwbdzp9Y0QBWJhxcs2ubIOvm8MCqWdz8qjrNTd+jqki016zQ
mCjPU/577JfqWliPOpOqdYpJpwt7JAiGCI91bNq/pqF8Zzu1PlsLuLEJtg5sgvUSz32QSRb2vGQ6
R9bWV8FxZx0WZfYI+uodWR+UZy9JzwZ5PMdeZeVeKFZNN4nSS2w/ubK++cUob2k9VJfB4ihCYnAA
KXB+CR0A72a9nVGesPr37ksR08YmqK/6Yw3PutK8jQ1h7I7wDxhSjmWIjaZGRN5aRIdrdLOzuyk0
+SYan8260uXDLKOEDIHMDAobCUMRmUPQaGRh1LX3SJyp2rk1kpo0Z3kbVT5eRZMvaemecXYGFJUx
Ql8iUcxn0dLEGNxx2o0cZg9OTaITi6B31qV86hnkc1mk2Bn1Ce2NPRBJ4lTnibGSnfTz70JEXxKi
4kveMQbC+1sF6Ga3c+inp35ANfOjlPgf6RP/v6QeWa7Q0Sr9v1WMnzCP1J9fX+1//BuGdPj9n//x
7+/6bx2j/i/X5z9bmKblWIuQcPjTqv/8D83Qxb8sU3c9NGXmvzM6/5eO0f4XGw76HkRRnrBhcf6j
YzT+tTC/FpWehevcdf5n4CNEkf+3CgZFG/+8C5iL2DqSL/9PFYzPXZFh6BaHkkoqYJV5c1sV7kWp
PBrc/YlJMUCI3HSK1c+XPw/eBCnmn6cmSuiy9Ke3HlEcDa6rLcWwk339Kd3XtoLwrbswwjNtpLZN
Q+3kLg+FF5kHgPBHU8vEYUiAgvltXQNN1NNDjakjR8ewM3PHCtq2MPesjRYhBEAXK4wcedg80BIa
5Fzc2A8+GuDH6zw7jyP0f45pdpA3MHt6t24D2+qWAQoikrEvYsLL5vRDo43c0Hgw8q45Di6jmo7Z
3bOgbd5neEwJMobgUYYPbY4dIjONz59nWuL5DzXF1a4czINdjt9EsNoM47PHsk8uldZSWarBPwyl
fxa6OZ+z9saQJl/HsMkf/coDVoPVlIzVjTKAzifVWB3JCXn0XOEH6WRJ4oCqcTdKSERwimfSkLNP
UQ3TrWgMOkb63JB0Nr9MMei6IQyDPEMnzeBrOww4lmpjeE0zezOOhvmCdYGsdQZ1mY2tXw8bSUcx
ji9k6kV/P6SgfPBfHcPGyHbMPJtXVSSvkYPPc1KgPXKiwtbwKAAM6JV4bqb0EFn1+Ehb75ldJN6h
qI4P4DjhqejgXsIQPpVnqPBq4CILhGGK09Q0ztrk7wXDHBlcX3vPpRRhC0WjZFn7MFpUA/bQ7D2F
Qs5SgGlab4oeDJC7bRVbr0gTj4PENYjs76mZioRuV18TMpmt4AiKo47cftvDeV0Z4J4xiC64zYgT
cZ217bk03HZF1TFvO5JXzhoUBhihDBYAcN4tjDDE5CU7lekvVpd5d1QQHx4JZQ9lFNQEu+4sqcTe
TMIqyE3b3wF9wvfgcN2WBSoKETF7qRyO2l5P4oTQrVP4jUPVwIHrNJSu6NeZnF0QPuT3wS5vZT7S
T7V1bTdHAqEO2RrnpMwk9daQ8JPhMmqG6WCYUPbJ/UF5MjjphgoC+cPgdCdozB2/oeZADkPjCI0k
iWrrnZkamrOpuUmCPtdO0k2nSDMfa282d6LwwJAZ8yknQW5jqNm7YFpI9jkmio07GiUOZa28tqFD
Cw2z+24oMgAn+H7R5dQfQ1bIj7lXf2SKi5ee4XRNkCjuUff7GBW+Bl95TxVgzE2CSGQl/YxryUJW
uMh/V0ZPzZW13bSvvFUWldpR67G2ArTPD6gy/goxMf5BAb5mwul/pQpJE0oibaf1EiukGUOWjqpb
aaRWwKeJ00RXw12U3lWEMntln+2ufUxvvuuDmgnfk/BNZ9dW1aZEpLVFWjEiQ07pt+d0xDS73blM
RxltScSIIB6x1USPTlWu1cg7L5AWneo5trcNCX8nKVV8C7UCJjPtyF9WFJCjiJCrmYt1kujlPbW8
JRqcFAYLwfdragzPzCmvOqksH2HZroq2d34XJlGVoorys3DFt8qycaHxH0O9NM9F5JrnvhnN889T
gf5RSrBzgz9Bp04lBaZ4VpVB4dSX976eq1unveZl3d/aeiRAa4xf8hqn4IzwGpOXplHsZA13dTlu
Ub+ovlQPcwj8wJn1bsO61u7iqIMuAb/E7pqNnRsXt2nrA5Ehf/l2fCRgpw8irxfkhcMmKEccGyop
J5RkP8LXFN2J0WVBhWjYZGJ/MLTMezDy0jqQH/g59MotV2Ucw9v4+bJioLYJx8hdVeCuwAG7tyLm
J4xaIjKrmPO4LRkdMU4ogNUseBWpyZ3vR2agJxnAKLtLUPqixwtzUgnkNJwKyAy7Pna9VTuE5d71
43hXqVZ++Npwn3SPxT+iQCwXKliU0/G3Iy1a9TZNuijVwKRaIyupDzUo7bqDGQ4ZSZtfCSSsbxl1
ajMRKku/vvdulUJ7m4d9/Q3EhQiCUXsJeaP2PeHyAVAE2q4jXu/JdmZ6WFwflsAhzp5nUgOCNa/b
aqLLg+bWzk2iZeiIYu1M/kCH2xS1Gr6tsTlK7PqJqp2vSBCi1Fhee6vqntyUFMrIAGNOSnx5OLjN
Nzy7G3N2IcKXrbZmGBs+cdT/sgvNpUEch080kUN4Atm4BdWkNsoSNQV9lQTRjIKJd6DexTg3aUa5
0Ag7EGdozOynEi1JEDdDuvY1BUehyc4oMJ07LUbnHqKMQpis0ccNiQ7SUDrGhFkd4xq7FQ4AB0mN
0waFu/7Zv8ZJfulON93YN7bCY3En36vdxxZZLUMEqj0fse0imUZXXjxpcwezGSK+EKLZ+IlIthYa
nkrGWFjN/qlF6dzrHWFXc/dcjh3R9n1UHe2kro6xB3S4KR9q5mxE8E3dmpEcGusRSADeI+tgjkCf
K0loYB+ea2rVrd4q7GgVt3rYpelVYcwlGIimC4dy5AVzNf1uLX0jVBJ/sWjBElnwPoSZZicsRLh5
9eXz6Hm3lvgwHGT2c4wT/70iHIQKVTGy1OqKYWKvjihk67vppxmzgtb5tVC8VVt+x22dEok3RdcN
Qpfw8vNA10Df2OaG3cF4jnByzeOzk0k44VWl76Ixvsc4im+qJ8XOzIr3KVMY7pjnvsa0pZp2mJ9L
TBhPBKpsK0szXzuakFehw038eZpocYW1Uczrn6e4rEgoiPozYBX/aJL2S7XUaIDYpHYfcriTzPzr
HX1X3IxeLgM5CTfQCit8KyZvUxtl91UuVkeOF/CxRo005nrM1wpr2LMWjv594s3iXdS2YZIQH+yC
frUnlvclpifN3xDQj/AHEWVGvfpwLF4qChaAoqGm9ZE/OHBrHix+slXm18c2q8uXOVrmzDbNU1fQ
rPP12mZarjYuk5j3ke4X2cVomhHSBSHtwOfKBpddQrHymAzfvQQoZgiJMJjx6z9GOe6HIb8O5cCn
V0ZqL3NUmqmrgIfU8x7qQrRuOIeewoblu2CbfgJp4T8JvMUSVyUpUlaLtrT1nzTdmyDWdRtSPeqb
qNPfLQclptTNR1d16PnF6Fxcqxif7IbKOxvedcF27eQuRK2uj388Fxt0LMVBmHS5U8Io12MaE+Yi
ZvcCdJTYbtMAv+3pz2gDXg03XxQBDfBEElePRmMkL5aGENfsyXr7edq6S7+0Su46LTfyjXDhJSZG
yarzybNHP31uzDA8DV37q6oXph/23EsPX3NRYZNsNRMamTbTQxul42tBLbrtYvjxyuOAyQpkcB1h
jNbRi+6mvC4euo5viLOi/Wob6Dlw5o+AfxXrA0gtoiWNoMv0E9QzUyQXq9XfW/rqS4lhrbxWDIc+
RsoDQIAkl0MXdorsVtymOcR6w/iFKbMFmqe8dW3k7tb1yIjOXUTSsUI6RMTkGlf1W05/ZBfPhAf2
cZasu554DWvwA1HSxnOT0bw0UWle5mkzT44Lm6u4+wju1z2b/kqGxJXkPWozYsU5dOt/kUZk0AO4
TCPn7rbWHRh+JmCQigZ2CJTteZTjp5uq7mKR/7tV2MWDAoQlG31/8DRdHkcdIUUHm3SX44BY61pc
cz9PBQSnX3pkDwcJPuq9N2lJq+iqWyysPkfiE24n5FYyM0AHEfJox6RKjQL/P62tEbo/YeLuycP+
3buWde/01rq3UNRHvIscCYdth75749h29jAM1aMsmEe7hnmixQ5IgC0WxoYJ7cq1MZ+mTZbuitjV
7qSGTMDxemuJtAphx8JYAfZdVpsR2+baA7uzS2u3PjONOMqF+eos8Nb6v7/qOzwbmFf3Y+TEK13Z
1g5wI7OaAqr6Oe9769xblr6uh6EE0ZeIM4B/60ygoB4X4emfV4pqzoO+Ur/GyhRnTxj+1o1hDE7a
uMmtDKJRkg4rBarn7Fu6vLAZ+KuIkdHkVuQGkfc4EO957Gwk7G78x6Kk/QDQz8G6coO+TtNz6vn6
M/FQR50R+UeSz8veaI77GYvbB9llpl//SiHdPBCuwAkn5SRpjLb4EKbCAVyJBRMaQfnoc3qtNRUy
vDb0obNBm9JvbuQdhkejnsOjlg4uN4j/6GiqOv08eMtXjNljNqm2nNZ0jdp1J3FNzDNOip8HgxOR
5+UJWwrxmFXS7Oqeo/VsWiVpiVG09+AFrfBxuATXEsqKwXZJpfSDcrKNPXcqyUJR3mxSt8suAufF
pVlG8SKx1BaAaXP+50HBtMDbglpquHCv1+d/HmpQDf/b02F8j72aukuyRgExhp/uodqfWlYaQIwr
fer6o6qt/uhUn7nyx6NiS+2h0ON8co5l+v5jaLf8zMMU6bsoCjN17GZNx12iRfc2whI5s1GRyjkt
sJji6IluicDrWVFQgx9lKC8uuSeHzFpS+TLbRpgUXsETPMVJHl91wuvWVE7xbmbvXWU1fD40fNgD
pzHgZuNMKlL8imrNAUUcqKEBEqVedY40GFeFcFdc6RvDmLE4oK8h5vPFQM++8XIzXKGuX5dakvId
7VdUu+RtdfW4Krv2QrjLxuzNoDN8JECETzCwxTriAxvWge6sNbbn++BZ0y2Lta0yiKQ2JJdJ5oJ+
aa+TiUUms7yAc/21lL7YRXVGnKYf/Wqq/KMbIbxoYxru27hkC9WmU203t55p7cGIs+++TcnVZnQS
AEQgKrxv9oXl90eS1qKgdcQF6Xz/FXsmW2/VDS9F/QGKzF8Pqazvmp5+V7Pp4wNS+oPjAzF2ZBp9
1IX1jG7Pu8uEgQvaWI2GRZIjtE38zVTr8Npsfx91rbzRqH0g9Q36YJsx2vemL4Wb6gWT2s2xpfYV
5uzBcPqqG1PZ75qIm0Da0bCj3czaQHbNG/aCYkztRyY6QYNVIDDT1rkQfZoEviu0y/DWItvdjYnh
HOqh33dL9nE4x4fGCvMDcniWG9chZqEqao7r9WMaKnk0mRHArU7Fu+kxUeJMMB3pxWmPOgDgfQdL
lwwZ7WjnhTgJi7OFMasPI9dsxF92fO97+YQ9w2VNFOaHGUH7BLjn3Mie7e/FItFqHN364Epg4JAb
xalxsuTVI6PHK1T/6Fpc5jkNFOKgSBuMwcluf546gxeefr4yF4NZrk17RSoPaIi0gsDgKv00tQdj
gAiyHJCLqR4WS/AzdpbxQGdfg+PjdydM0CfwMSM0Brg+SMgmfTF+buJs5HzPfFAQYTgjW/n5ckhL
5iDEdKJ6HIN/Xsq7PiqXaaIAj8gfkRWdt9IYBmRrTPycPFEH4vagii5Pfx76CUIH0552LcyeHEjd
y3d+nUZ3HxH5tS3rdUakXg2DM8HyGK6oiEzEET6LVjvod4098i46OwsMX3wXg33wRQEkgQ74rYHs
udELZKs12B/2ZC9mPWyyZxOzTjDLqdmYQZwm/D8TUR/mkGRXhoPFzCoJXwQVRpA5pw779yr1JZOV
VmycRTI8Mzv8+6Epy3LdxB1IWYM8TreOspuVhNGlJciGUcSf3E/Ls/kDNVsetLLLD7I1nmWnwzn7
+yWgX3NKDFy3pFJ0dDAeKjVEF60H4tX6qcPiBe/T/VnyYyaoYFMh8/08//tLZ3n15/noIR1o3edc
JBqztrA6K8JWq7DVLj8vVVbDKN6OTJRFVQZh0A/7LZOkaK0VE3gV5II4INS+ortIoOZFV+YIX4Ne
i0p6Zh+tjyVKM0iH1qKbwni09lN/+Mwd+09lltMDGUjpxjGal8oWC/S28X2UZSLeZuaG2cIWFXb7
x5DVR0WKyJYKv90JvD+7SeMYVHAfHljFxcpAJOe4TrfJ6HHieJPaM2Ydg00w+wtiXXqiHeFpUXbG
5p2dCf4qD73UDwAebZLBTHlVeGHwESxBHN41twjWdC3qC8fy5m1s6fq6TLryNsnGF/h6DD3wQqL1
KoSY0bYpnfYwz7s69b74rvyJOQjFQ9qtYkhYm2nWCB+ZKvM6w20zV39/WYZALcfxPOZS7tl0iMAI
h2QvopZ0ThBXWFxQPCiMYAwRGWX/PJQsKeseiSmZWsOlNYGvZLGIdkrzP/mQkkuREnHbY4Y5ul17
YPiXPttG/eUg+yM+lS1Y06lwYN8ZAYNo1lCKo9K2p8cUC/OxpLfJ2UNNj2YyZRvyg8ZdOvrzg+8B
P1GYnQ4k5AZt7SfHqHOc/Ww1t3BOmrsIGcM5y4kfL4VrbjWq8Odejpw5Og/J9vKUfWc+NAYGRPvI
GKtfDWbyu6CxuRKx/BJescu68NGS454jrw6PswzKMn3tQHfTqr702uQhj8LBxD0h1h7JnG6hhgtN
hAU2kydbzfY+FeLNPULlZq0bRrH7eYhnr97rdNvBfPkP5pCvKy9HIE2741Sp+ZKRRcqNmL6FnnFs
a4vClXYh7oAFSRRraXeqLKD7eVOlO04/1kZAy93mGGspXQHytQhn6WeN+zTJymM0090RxnsjCnkU
EXuw7Y8gIadJXryk3cau+ZUj8Lda5b1GcWOferMgTFF3vFelZvC9g9Ztm9RxzzMxVtuE8MR9naF6
MCG4nwe5tHSU7gblIDXKNIhQMyK5T8OjnItcgg6kqBDGzYW2zthtSI+oPzBxe1s7btv9yLUAS8mi
QJnqWSHJYvcq60kj5TF9T4fIxUen5hsNnuHol3aOLq96Yhc0DjLUMQ7wcqih39WEfhvM+ll1iMZq
W1hHGk1vVCbhCfGBOemvo+8b6y5zchZBadNqdiuAo9g1Oav1gIJNDm2assUCbcDylHp/GSFKw0xi
xI/SJYS9tQgCVvKvRmTkEmIcutf54lQX+a1yBkSBXcabUTTOk2UcuzL0bh4Kma1pXE1lwa3JoGeD
U9QIWTRphiPqf+UcGvgl2t6I6DzZRH+B1YENYfZnewHM6HHnn5uo+E65sV50B0+OHfqrkAbVexR5
XzmliGVm0ZNf4hJlarL3m7TYksbV4uLV31Mv0U5ISh8r6qcHSvebiUY0XnmrTqBbB4+qX3FLxl/x
kKEyMaZ91BreO6dwPfxuuJLomSGFi5OeX9qgaG51dWydrmUpxZkYOoNiMOTj+546m6k0MAvEB6jq
nOi/2DuPJLu17YhORaE+XuAAODANdQBcb+qWNx1EVbEI7z1mo7FoYlpgyHz9kCKkvjoM8hmyWBdm
n9yZKzWvs7HmdIxdJ+DvuQcl3LqfLXEVPbQlRxAzGVTb9hOT9IDUyhceMw+JVfUXEYDzDTNBgipN
3aVy6IV2bH3bZFO0Ebgqh1ofPDaDzkteRTOVg9BwKsecz9RPcMUumX3354eA0hGxNHfFsmssag4n
xZJn1hESEmHO20JNj2VCQ20uAWIrznijQpYhUZ+zTVlhWTaN0fYy4PsnGRc9kKe626i13SAHKo9l
vxA7c4LXRTWLl0x0xpkSBYrL+aJvYSr2VtFZR7Qr4qvYyRxJL+cCAvvuV4Elrw6N4kaIY9qn2ZiT
hCNyVi0JYhu5KjfFcXLOzKk7C/27p8HnsYvXoqeUqINTEBC3ajIiUaNbpBs4UwpgRxtVpgTCAqCR
a5oRTyz+lmLu/cxoTB/4X79tV8T9gj6fz31/zxpMeQJf/lUVw3z58yuWMJHXEyo7lsp0P4/qeIVf
5sWzYtys+DtOM+ukxCXPBzy+L50+UIoyRdomDZ3h7v9X7T9FF3fkFStqgj55mRTcMF0Tf3d/uzQ3
WD4DMfmfV+0YEKLy8/tf/rn4h18//3D3/ZlX5X/zG/zn1v1v1uz6X5YhTcdSNQHeRmfB/e9rdhXG
EK5XhmJLs1Ry4f+xZhfWX44wLIe6IgZ8OHP/pzW7JrS/J+xIU7Lqp7FaY2jBBrCu4f8GciLR6gCu
1flBzAheSZPcFLtHKoId0+pke4ORJ+I0blmrCVdt43OtsNx0ZigHtpgKj5fz25LJV6JKw74zqGeE
9M78S/5l3HQkbneyVzcYIzc57NSsD31zZl8XkuKtFmrVp8gkgqgXnia7HVICIzDLPPIH2mVO22vf
plilBgJUptxok21tpcbINcVQX4exoO+GNU2o0freBoXcLKQkYD2Hh6SjzaTQTZXAYvEe2tD3VDHe
l+oukNLYpPbyQ+8FZ+wc6lEEKtMn3gmyKwA0bHXTF1XoQLzV5ZhjyXIHFHrEISqTRllesjD9CLUL
0hh5i7DnG5UUjzxD/dCu+dvC6VTsAi+7vbdivqdGx+a5NdLXWqsdNyIIJ6voZ1bob3GyEC+tKFhG
yLcOCqaXKvm2YnHvD8OJC4PnSkCCL6GCpYvtQxzz9OUQmVbYuhpaUeZIgXsfEkUwbJrf0zvZMVTL
6XGY6DjU7EuvEEbUV+pyY9OlFKj8PjgY1WfaZlSXi/DJ0MK3ZShrYiJUl+tttKl3SYgnM6kKTHEZ
g4Ao9fdITZ/rljSSAr2TPNm9USOYDeVMmJ3ckYp/AFVD1Qmqat/16unk49nCJgY5aw/fkWPjkYK8
OLSY9siNUk3hhNjhFJeoya+479awa//axsaB1GPB9nhu1+sNJkxhTruxNa+NgYWLTcZBqLzqcfQ/
KXZChLvgsC6z5t6K8u4xAIrFBKLdyt5KAA9lmWcG1ZlvPxR5MnKUQHrNyHsNCzdaBiIR0ZPVBEcJ
wWuqvht28d3Rm1lr5H2q1KvItJNgmCKI/ApW7SHBlpzzB0ZAtbAuHuVYoK4sl+g965QtkwJZCfCz
OCrgaxCfecK7x6qDN/xOfI9t+cuJh62zgrVLXVSnZcTvwe7wfqoomrRSEsqZ8tsUgiNMtYNE9oDy
YfpZQuUHBQFHOxxqWJWMyJk1u2Vjll61fpMpdCUsxfYzKppX1oFHqxy+yzZI0cqVcZsJh1ihE7k5
dkdIO6T+xvypzyIHBKX5abTWMVQTn+SXRzMmPZ562HmsVpPoyw6Na1aG17jHktFa8FfqKt40M53e
rMpx3RnZwtFgFG5vr3U+ERcW0KPrBD40RRvmZtU5HHKmYpBhAouCzFdgiKROewT7OWKZ4ehTLsF2
miXBZNwxBD2C7yzMjB2wJUQAIgpwouWnAC3rcxJt+NSqkW+vkvhcUCM2OP0BEsjiAZ+iTnPKVY6K
pZ/jHnANhyLrgFYDl7Xdd58X5InKhrWISUjDehKt9jzUM6sqLToRJAelHVWHdE6/dU0QOaEf1rUb
+2NqxluN63lpi2ZdMWguzPxAFHcj/53XqDzwUkosNlqJ1wOHtUm4fIxeycrf2VY0+PmiPNCJVPmq
RlH0nL5GKlxCDk6Dm0O8p7M4ehLqaw5jCGnxMrXkl+ICZHhAXZVDCB/z/rEfFBJ1OoZ0Ne588nNy
u4zAIKu08NnI3BPTZ6fXW89kivZyFh8h1GK3W5xzlTihRyAz3eCQOPGE8ZJGUxjvheY1aT559hzg
6xlfcq2F4zra1WaQZPk4z7uPnwu9BIgvM2xIKbaNydthiYnik7zHC8T/2JiRsVPkt8FASr8kwSSn
eDdn5Vo6+rmr+/uejDC/w/K7aIZt16qbMXJe6Qwixd7ar5ThJASRkmvO2wdHlJKyTkPb6SowROXX
YgNxTxv+KskAU8eZMJ5XIwlz08RJm2E03xaii19zucDWirFiRN303JfBfRmpkaeyQFi7nZWnKfzW
AjU5ldQyeqbWQKFUs3vSqc1urdAAlkxGU9VaoD5TQpZGlsHOqVYe3sIicel1On1lIZ8N0CReqkK/
r9psE7U1PUUpzxAt+J120dscJLwQxHvuFMlFl3BCeNmTxeJnBZ/Knkej4FRTg+tZTNoEzNSfhTgN
7TAcFyuT24EDCa5fTdmrFAjj8YTRilDojL3qmxVFYSSrF38YxReNxw0ddmW8Ve4ujOdb2aATh1yN
jh3fa7w47Ca+Wk+tg31kZENsxEC2B6QAQyWM0hvsH4LCU/EkWVWC1Vgpc0/5laB1m7X5qa95iGI5
Up/wnti4gmpHHPIkvw9KFepQpW/C8kfq31Lp/AD9itUV7FClajYZ/21lHwNhPoSUExmNINQUX2tl
uaVQlV21Tr4J1xwTS9mOjqyORV+8lPuyi0rPHhOMpxEvxxisOxYsuNZhdwsn6zxoZbdzuumbOrPe
L6K585cY3hcNIBwYcbNx28+JY2FRdwmIYvQf9J0x5Dndblnj9q1WbEgWLa500jcwSmDCQ69TxXOc
OEBoyuLDCcPjEhesnO3hVVbzV1rHN6WWl6TSaU6vS1hgJKKWefoxZXlLq6ZA7aEjA3cYafkPHc/1
Nonqj8roT8QNAFlkIIcG0ZxqFJldyap7Mrj3kx4Ht4YHKV6t0PmUsf3ieY0StEsNgSOEMC48ueGd
YuFnoONgtCCO+2XBAqBKZe8GdEaJSXwFprxzCiaiVIXPyvYtUeW707GH4SoXJEhjvcbdMX4HqwVR
ZQfD8bIg8phYpJ35b5O2/oot/E0Ey4lWxpzL+08hk6cBNIarJ9Nr1jU/jXKfdrMJv5xliAMCZBzn
FeKw0PM+5FcNdZXndCjMZw4rm6kmtNw4t2GORr+J20sdj/estYeEfibEsXOQig4sFPVo3SxvQQb2
uqNwlSb3Z6pZnrAmzVSzZGxhq+JMu+KBohKbpwhmSnQayLe8f5rMPOitRZglF+qBs6GotJtN/pNE
n5JuWgViDdNdgCeCotsuJ33aW/OuCsf3pKpPZKXo3AXvmOd16pkSFWnq9mpsE9ltzLPAle2FmJ7M
OKAOStqxpxNWICj+Wxl2jarfQ/+7DTgXSV3RlWwWwa+JfaEOcm516hXbmcXDvrbjatsHCYwxcG1e
HszJxjTepmxQ/XbIak+bUKfT/rXqRwxCpfaqE73XsLMAwBKs4QJjPgLT8kDBiQO2Ex40hT664ZC8
T45wDpFUSlJmndxMlWKTf0BxGFTLuXdqZd+pzddCIOpO8K5OrNY8ggd4mOOIyq7hQ/ItYg2AqSYG
81EkRHVSbd+MxgtTAK84aT11sqxJkDqbaI5+ZxX89DCjLZ1e4WMcDJdcpM8ZqBo/BaGwzZZp59ht
vzGY+HYQzDI3JD/pmnqTH5PybYiAq8ScN1wTB9OmSh7oh7LvC7X2GiePGcVJPBU4CXfkmgUcgcXV
K/i2CdEr4mMQVmqFe1Y41dUUgwUhkrwzthDJ3yoieRlPJd1tlbF14CnDg0jsKybAh0zgbjU15kBI
En5ogbJmPrNBhZrGpgf93iuZfGSm613dxrtZTJLZFeaTmlr1abELSAEZHM+unaxjq+spnWgU4TCU
gbMhCOvb1Q8P9fgB9+O3ZpQXllThHc/HAoK80PdTMmzpBeGWSUgr63NieMVipDuCCaTHE3AK1Cd1
pxwJBfJOeWxgfj4PQB94NfGY0np9b61somKtrUilwp0pmue+YH0zdWN9mK2p8XQUciL36WfX9v0T
rs8XgeuDezpUHhGniNLl1uuwLO96roGqoAROD1YuRMU3DvDTKKaWfUDk9h32Py4u7uWp7Tx0/Wwn
mWb7TFMh9OXlJRVh7bNwpLm6D5NDpyAoLk6Pm0LRj6lmK0/FMNVu0HxkRavdenhRe2teTg5BTFea
8y9+IY6kbkzkWV2eZ1rrYXd1bpLyRGKWZzk+wy/nLcYZbxtq4sbVdXbg7YFzXqtGKPUwwjMeOCgZ
CuXSoZn79jz+6l6EpLWqGuRJt7Tcc0braWI7RVgi8AhiNVurt9RtX4efRZSfmwZoTn20GHbNTv8J
TAy5hp7/DM38PkGf8NzRKj5ZxoEeckCucEhNgGfa24XicW8xxLazQ8K+gi85SQhZi7Z4w3NNc1I/
engVxoPFq2zm+MJvgJmjoh+zbZQfvmW/nZzYCygKt5LZBzwvEqyU0Xrcb7NfWz2orC7btG0U3jG6
UM7R1KysQK8eIJrERysNez9ejUexaWn+iLqN3SbBYUt/FrYONd4SiVoeNfML31d4DozgUddRsEcz
PSRYh86zlv9ql149WVeGqeY+muVXY1S4cmNtObaw1o5/fjbqnGvrktDfYthAt9LlUtW6uQ8KRz3r
evUytVgsjXiiBEftjwqLSg/qQ8YZYaQ3T1vuOt7Z6TzPXrx+owTzAiTB3CsvajR8sDWqYhvVPCKb
owTDBxPHMGm6z14EAlXPFYPVwCmd7yTKP9JFfI0EEFkTM6TVzKKXvkog2y3cC/xZDY1lcsveBRiE
0bxBLmQRbrG8C9TgV673NeQAuTcUFhOTfGbB+j5z7pGCLrqaw9uuG/3EaWlvAl5Iprc73mmD3d+P
2gAgs2e9VFoOjQN28NTPk9zl89BtYcqdsVLTmmqyiGz1Pa7LE2b76prQK2xXTzqNReVcXbRW+5hG
ImpqFCTemCK0wK2he6X6bffAJkJsrZNCyDqI+cd1Wr6lUcaZbUmP40wzYFf1YOjI1fQZO18jBQkQ
ixlqe7Z3Av0V0haHU3i0TC2nPOhUoFq4iBp9C/iZ007Dwy5ujJNM7WcTiv6aVpRu2BIysgmmAYYa
MUKWD5nZPw9VF3s1Xg4vlmxJE3pk2g6Dmz7G41a18+ewDk410ffe1g/6rKGiTlTfAHXEFUH+odGN
vZGQF9aZGv0yyN8tixsoVfvf2ppqamrroCnG4mc5/UpBg3WtJieVzzPHZqk5fMmK34dNDoPAkDhx
F+nPEzVva7dlSEZq/QekQp4WJei9sgjeIg0/m7Q3syxZkkznKm9fIkgjegd80LTgMVdOXnmZyfue
btNDasX2nteep7RM1YNa/i4DY1gHYC4W4E6FDikM4oLpiWptkrTVky2q4VBHiwk1xUYtybWZwCrk
uRE/o6dLWkuIk+3jxVol8LXVU7Z0EjFRSzUIXaM37vrKwjLdcs4IIZxY+OntseTUi22CBdgRxO1a
KoalnqFfHOlkCL2k4lSqO1kPDY4fqsrcVotzswHrbhczbxE3ihLLT7PsItx0d7Cug0VON+SQjVkt
b7wUGe6HcDlV6+dtEgW8mHFDx4Q6KxinZuhUDfpIGuUnGl9av4sws7J5i10rzWKMgKBQ7TRXN7rK
6GfNtn5qQ6rgBrr4+gHQSkVr2IWBnoKG/qGecoihRZ+64ESY0SqdgqNFUTZpREYvISD4WCr0Bqfz
sRsTBQzIknlGwUCsmDDjbIdnsOQjC+gYcW2AOjFueAL9LPN5DM8mtUeREz0hTFIBUE/8Hz0ROeRH
P0p0X3HwP5rh4Oo5nKkEqoW24NnU+3OXgB9YQlBvUDlhAe3HUicV2I6HIJ7Pk4P8VcxfkGFxY1nD
BCUKMBtGc94wkBAtzTnIrHoHlDtwwiZ6B8vFcScgrlWr1TyYRw4HRX60TIttYXKd7azkVuhfRW/+
HhP8bFFHv0ofPtWC930YGBc62DFl6dLHmHlNTcBm5KN//tAs8fe7dl5/aRruALuHODVO+P0I5MMc
pzoZnoBzhrx+sJPiWXW2xsTGo4tZOQqdFCdOK+zq1AX4FWMYn0q6Nb4H1XyY2uBKrhjaGR9NZVSv
0HX+/MnwO6kcg4sZHk1qVzfjcAmnUpBHoJwF16JbGMkxTJ0ruQ3cRrYJgi+5GlPzXgGc31ZxtaFX
gxKJRYBoNp8AXu2NEk8tK5KHbqEVKODvN5i64tEruaUt9tjFJitRqpX7N1s4l7bnUKzpNfUriwXw
rZBIA9HsDT2r5wYd2K306it38n1kkddyhH4dw1MZyd+dbO9ZgHUcbMlrhQwipH8PmB8uCn7hip3l
vgC5RzmI/OjS31SQIBeXyTN0VfTdeSct2DgdMS3wOnehlLsyap5Vmw2aBa6IScuv8Ar7wVAwHOG3
bpVJ3Qx8vl5ezVtjfFfNwHyZzbUSqnzEG3IuY435A9GwKRgY4tTa04LiggUNsLMijoC9fchzGfkN
Yp0lvyKYGpilnib1VnVveD9zN5DV3hl+l2Xy0GbtM0UhF6k7VLDDSRsW8O7IQemsvUxdwBcU8w7r
6gcrlke9GU5TZl0oE0FyGKEnkmKLqPNA04xjZjrd8SctCjfzDdwxz0xFecqi+yQByGSkT9bqW9TB
nmCBcy2uqL6gGtiYbnWBHAYlDmGyMTambXsapl5Xn+fHYR6/gXddDad9rgw8MEIpniynUjZTaj1m
czK5alO/t63+NtJNCUNMA/Bc8ZcAHgkzJ3qoYwbbWBO+lQY00t/wMf9SHV7mYAOOnSbwdygrlokv
Se2ZHEqjc5emuJNz+TUM0VNlOpdEs59tu7+g9n/gMIvdSRtvxNUfEtyWkcrpzbqWS/SpUSWX6U8k
CHZNjhIwf9lm/4I09pnHvLazz4Z5we1CZc222D+ZjvTqJGq+1Qfl2OszA5yPjbG1Exzv2nLTSU17
Tc5IX86ATqoMtb21SZCby08rDIf8W7+C3QyFaTdMXPNXXVR3aRh+KMTCC029RG0O/0/L3p3MlzWd
g7YYv+LGxlTUu20Uk2jS2tcljh7iucPk4OTAYUyeJkn/pDivttFUPsFiou96/2kTbyrbEtVfB3ZU
hhtD46sVSje6pqHd96zrud1exoEJKoqMLyBAutdqCV86DyQ3M8gNiPnSLM4hL9m5U5wGbyS4q6c3
h5602eCT0swfbZHNOaELPRUToHAa0nqsFJH1iI7wyuvlmUYSVE2+P4sS3guPTVfJpKN+JhnPYRU+
eW5ZHUoIBkV7NdwShUTqdaI1BZG4SgaTIVrETbwak73DW8ERF1KY7oQQmovCVUY9h77XXPXMeV0Y
cBVlegZHy+G4VvB4DM1r13OyIciH0kH9E42SleIyU/UaaOVkgKkL4+3JKOP7FhOhx5VSu3P0WYpq
A3o+dMcpmvYmNasbyA6Ig1b8ywR5eOjWzU1R/WQV/EOyFrmbdAZYsKzbsFh+otcmd2ldPpHi3PLI
OfWq/bnk6CVyRf93sw9g9AOHM6Du8CecJhPsFJE60xleVbL3LpSkS8iM0dDeVRsoBlVJuDzUWkYM
ki3wpvl0EwzWWw60MFzQKJyR96iS5lfJc7uPceWbHdyAqsNKOjGrOYY3YU32VPZQnhMzxec0s/qT
ChqrAMCbeKx2mAKb9k6MzyHjHcGs+qhk2TZpcRk0a+fuA0/HDEXzCUosiKCpgwvHr4KehVyZkwrF
T05PsBTTFhYi3pNw3dKReVkgxgIoC3J6S8NyTPdDIYJzaza/QUKe20lrDnbVDHvMzPsxfcSQ0vAB
qaCuRgOC5oRoFc5Df4+5t1Am48BOHDLTEpTgITgsE2blypoWGxWobs5LM8VHHR9IqrWPVWb1911Y
/+ikmskFUX5aFCG2y/BF53b9ivOJcRIG6iVxeB3pdYi8gftlU7Xc8CFI7EuPiEbnJxDX3BwO+tjC
G1/9cw5fklvQxkwgkGbyGlSrj++XWROI37VBDm4mPb1R5Eaf60lnZ7VTOiapWQPWGiw5hhee2kqR
l9sRqvKei4Dug6CFKBvK9rLYwS8ujnpnrsHYnBo4PawewGU9OWUFiTTuyWeZOWTfIt1isn7qInXC
yltOtyLiiV3nMwbSzjlDYQB1My/cfIN5pynSvFt6Z/C7eXkLyhnPy6JoBzwznNosXs9y1FjyNeqX
0qGkZ436YyCBHwqjsM5asAtzMW5MNa4R0ZvgYhvp6EN9IGpc54wmMD7dRhHWQ9/N8Y6xmFNhzXl4
GsL9Yi0BFz6bm8Tvg9g4Kr1jHA0BFTNFlofuy4KUBiqd/kjlTlb4TdhBO74ejoXn4MGGQmaq7pDZ
+hsUosnXxzrd8HYYPKtdoFcIZfAb1of7NIZhxAC7+s/pb6+7FK1gZAtiku6eCRgotrarzUz3h2DA
Rzs2tDmHOvPmrCz7EuvKfVdTYaIbbb9lTKR2q3/lC9f82XG4JJdky0SPoyVIccEYIj1xBn2ZmSYP
OC2JNEY/IxTul0IX2zSeJFkjiVesJummjeNrXxrNffVbXxQKczXzhRN7cS+Hq1GiTTZD/iFaT49f
B6U8mJbSX+2IB7hpyiseQ4XYMLwGlba1DTr+sm8Bj2EtR6wQAtTiaiRzcKcfHPZU88r7KpL6ThsJ
o7Y8fkYjOsxDeseTJ0MQnDTzGebuNgO/BxJVeYCbuen6FIikANakFebVrGnH07gZG5zVOGZZeoVo
WCn0S6KkItl2Q3LMzOU4KKcqK85hzEvMHB5DdoZW276HrfqAgw3SbUQ40LzmVXJraxJNVvnQNtHz
IO33rKCIQovTHRH4V3I2hLjLrZ1yYXAqua8cv+LadhZey4tJtbJaMTLyqVDTx8WBeGzRBaixquM9
prxyovS7rnsv1J0Y5OwqeRr6U4zGNsvvBblmSAqif2FDM6jTqZRhmjetZVjDOW2y7F5eRTEeJ614
VAuo0BpUnnqonwvV3jn8SdumMW4zaeRNExq1R1TrGCAJsoEtyzM9mF5gHZKQj8jIcwS/bGugmZHv
kr1PU9wb56pvIHMvdr/m1urmLdDDXw6QXSXOFDYE1jFOF3lqtekoQNESgkFCzQP6btTpwH4Y6FsS
IO2sWcBJeavJx++wo7NLYrsTV7l4KJ3+BW8FpC2UBhyMHYZEDxH9s+q79yQbLU9EyIVcDjj5FSIe
9UggAxiM3fI+lBxUh2ou99M4XGtGts3kKPPGbkWzp/Ha5wsrv9Kivv3GRzg/WOuSNMv4HOr+0JD0
g44Qw9TW7MYtY7ticw0uWIJKch12gIQSSpoZgzXpU0XVERoudWaw8MtO3cfAyCFlteNmyoGiNgOu
W3Tc3AvhL6bz+AMtx+/AS/ttD3pT4/YdgWq7iWTSSMiQbYchNJ5ajsn7ZRK4h2HGPKETc1EabFdy
XocqqVDgiMWCGB+CcqyoTR2xRM94svxIziwNqC7P6B2l/oEN4zIaJ1Oshy9eM2zv+EooQ2YRmZTE
XNvhkM0TCDiI0nFRvIRta3Kwj2bK7vHFVk6mbxD2lD0v7smD7XpzoBPEYp84wQHmcHKizzc/mCVS
dB6oN54QjzAKgDUpJkjAGeZ3MklEBad7rNcf0lmwsLeUuz//iBWBsSkH0aPNV/1jI5LpFuZI6fyB
JDNfuCw7aAHqIdnlsHH8UgJwaLSOSP9CsW+3rtDYnvZuZeWjbxs7G+/4jmYAepj1yj70AgzdqNiY
ROtXu0hbAA/kn6Yg3BdKsaEt2r6r2cAZczhcOtpKiEs65yKdlKuBGC41pdyzot12EGzdAaKUpxHS
NqUZUr5c984d7deJY7b73sSoSIx1vEbrD1iDaVPsyF/9qddKs4LMOdWmcbFYl0VvUbLhV0bKh2ZD
PUrVYyejhvGjDXhv4zEQbKFdwc3t/b8P7n/lg0OSlTjH/mcf3PGTerjv/2J9+7f/5z+sb+IvKZjk
VRxtf1+cJ/8yicPBoaHvyFBNCo/+3Qmn/QVnHRCeKuBT2KpNARyw5S76p38U9l+OlDi4QHVIx+Ki
+T8V5+liLSf7L7VL5voKXb9EaviEqf1ddV4fGE3dC5wFZmW0B9GpL5GkpSFS62jTyZRNt5Fu4ziv
DvzvGpJmPLyGNnjpBaQx2rkXglK7t9tC3WtEYFg1zw57AtXi0NwwaJCf3AWJNRDaO/frMAIx7Fwx
kF87unb8Fs/fdigpWxAAQymxpEm8ykxGGyZm5B4qv5egMvBqMSlFzBxeAkebMUGf1soZGiKz6KYU
Qn/m1nZYr8csTyYZeMmKsskh3xxjDK0MX/M6ho3MY8Y6mLHMmzytlfFOcSL7ga2IwXa5ZpSzZ15D
MTDgcBTBBQBMfRpza2RZukcfI99XzOpBJvoPaC3O1rmpfmWNDrzOpnp4HScBj2kHZR0xeVy/qevQ
qa/jZ74OovU6kmJqJWzMkIrQO0O17baGjvV3WqdYFXifHUXplpP5jZ7V+hgpKQc7JmB1HYXXXuOi
iS6GSrs2Jco/pRKvxQtad8FbZ3nTOlSHJeO1+mfQXifudfQOVzkTZ2++g1hDqZLXrmM6oV/PWgf3
bB3hm3WYD0fG+nId8KNwod7pTzLGmEEU9PF4YGQh0GOoCKWTvDimmW9LlX7ypM/FRsfme6Tkg2PF
esAgqjp/6Zw5iHO/iXTUiUeshRhG+wPdsr/POKmsznV1PbqQNG/O+XqcEevBZl6POOZ62JHrsQcv
sHFAMI7WA5Fcj0bWekjCwbhRAxgt3mg8KO28J+cNYLHpm0PLGavjrIXnJDhH6/FLWQ9i6XokS9bD
md5P9Znrqz4767GNvDUvifUoN/Zj7eaxVD1ZqslTndndDXQwy0B+pal3kHjve8Feu65EB9JAVzYi
w92FzSc9VGlIWRX9zsakvuSzsBgK2eEy6b6ZLSZorFCk8smYgTSIeqp2UFn+/Avy7d8kgZob7thH
4HucZR3zPQ0SudGt6l7Ec/VEemroUfREpuEUcqyI+yBPdzlcKxcQ8Rfx5nC3ZMKXTlteudc3jkLN
j9aYXI81KLnF9hsdhLzapvPeGuMrhu18O9UWmNeCBrMirX3IBCyYgRuh67ICyUccY5mZN0Su2963
+yg4lcC3e6b5Q9sqz3MxoRguyGsjST34REA3zPpXDwV4bxlLv2dFNrkir5O9syr2gZxA9PO+2hk5
+0X4mJtGRhp6exJtDDNq9nhMLikWhbFz5sOkN0D0uQqPJeeQaAz0C8RsjiE3S07hmTn4pTQ062pO
mF15TpFijbkdefaMgKaUd75LwyN8BFxeJjYR3SRTx2CsYZ2/kTjRNvbCFA+JjgNckhEfjru30FIH
iqZzmr9bB+qvhhsBYEmhLPV2HoS1A9ewW9R2OfKEvuLknO+CxvZmTQSeBUPPs/GKHZzyp177zXv2
oFQKVJOr68kh5nlPRm6V9BSF9VFb3jkB3POWsO5Wjcl2dcZ3Ule/RXWOV7XDXHUPbVVAFIEWUq6q
CE5HFIyhoDLc8sJkvNh9zYewSimrphKt6ooa/mQFHkV4th+QQzmTZvh+0WM6hBkNgaaGskRB3GlZ
lZsoLJ/aVcspWulT8pJju+QkG4Xtj4yifdwu8UGfsl8Jpe4EoLF/hXU17VWHErORKEk8ftaJTiZq
1ZQk4lLBUA1FvPCHVXfKyrfGQlkOzJ7ox2xZbpVnBMes7lWqSeNNtYB9XIJ8cqJzMyuvptlel5nk
Lh6V1ZsMxhEZDDRVyV7C3qmvISIZDiM4yqwqMP1IH551R3WHtmBh0WDwliGKOIJbvCpvvAE/B0Up
PY7PCKE8Y27TqtTFTfdcdOZrWjiPQ7WvV0UPTv4RS/YtwOwAz+Q3W6rIk7q1qyb42cEdlcadmyES
FolyyDgmXGT6nBhobekE34NXi+51wvwqjdFhDg5fMTIcatO4V1c1Uv+jS2KqXmqWaeOqWVqAtauJ
XK5B39uqai7Nm16NT6S0VRaEq4m/6T09TR4WBNEWQOGeW2ceowYHxgIKhx4Vfm6kJcdONFWMDhjS
Bx8+/keF6Cp/hSJJWBOixdKy0rjNqs8ui/azOOHsARTtSKmh/dHdwE+Ila3fn2ZVerl0VS7hUnwA
WjpNM8/7KmBAZzf/E2kYs+tVNW6Rj7P4ZHXFp4OovHy1q8LcIzXL5DlQUkiv6ad5DVc1OkaWjgPx
IMR8mxJSuzhiPqDlX2KEbESZC/P8U5c3XzNCd7Eq3oU156Rm6Y0vRkdD1khoNgFfHAvjqZlaLsw4
KbEaEZpDtuLHsJ8Daj36u9pomofZwbVImVr30AbKs5Zh55wdFciBgdFoCk8Bg/lpNgPMH3Drex7u
dZt8sP1hR0xLzrQk1Ue+Fl1HolCuKn2nHuF2uHShbu7GwohOuqQjItLrqzVja1Yt7CPcS//K3pkt
x42kWfpV5gVQBrhjvY0IxL4wuInkDYwUJez7jqefz5k11j1jNmM9931RUSKVzJQiAPi/nPMd5Le2
fRnyaTqlFciKJQvl1iT39TRqdcxqK+9eg6We94uOVzBb6I4xLIebWIYHCNv5ngDB/i1mfaxTXX6U
iPvVsqk5pPQurzgAALDzfRve8Ma2B7QLpYfnr8b0GXoWwXia5t3Mzkh25Zw9s9atHwaLDSd+3v0/
HDmTKYOmpYeUygIQqJ4fOpTtm6ApLAjHhBVm7HFuej02J81b1n0cG+efF7p/AIBRdtUAsnBCD1ig
afJxTS0bxsfdgfJxXvetXu2nGKVhqNnMV43JXBtj2z059bBsZsEzsJrtxicWLXjSNEI684WzMp0X
gnnM5jeQ4eFY5DLapzUGAVLmNOmJP0gYIQpCMH3Fu/FUWQ1kYatE8bn03X0CR1WLOTgKkkP8wsaJ
AGnhd5ZryT3A8IWg2v1TO4gUdM7ebV+0NiAV+S7cVlzo+zK/BxVEQl7PRjk8JYxpPzrpPMKXqXoz
+AP8ugzfrKQDNzI25NXkVK6cJVtJsNZ6QWfwKEKM5l1TuV9jCY+NhL+/pecSWRdR1LI/VoCzQaHO
NAU9c6GfOTrOO5JK914ceBsYZ9OBx/zid1DTLIVPqxVILRyG3QhZrVeINUvB1iyoa6PejQ+ZArHx
PBE7a0Cb3WTaRzKn4U5zCHxMFcKtUDA3WhTWKODdCjhvlgK+hSPot0xB4GprkbvSzbNdWA4sNj3j
GRLFBhtkqzX5G+mJrHB4JuEHSO8QL2JmLPj3U1vbZk3sXXGBGzugr57PiXu1Qng/JvlBcQvYOtCG
+G5hSd7pYGoRrqEo5fgMH3sAtZWuIwMsn3UzImNtRsnGHvolllm3E0M4HT3CHbZBEHGHj6eIavCO
3XUEJJOmB12+TmjOroUDwdUl/i3nJvmyJLCHLij07VK5aMa9wr012F3XueyNjUyX6AgKbLDb8dxU
Pc9NmP/rNhPldZTBK7F48y6Fc8hm2ap3Whm/NYk6djLSJvI0qS41cVlYTLVqSxzGdNZY5Gsk7Tx6
2FLV6GFJ0nPMxH+/5C3AM0Ivly67AG+GGjGP1VtbnoOcPcMYpfKYTd28y/BHiqYJ07WzzCfdq+YL
qmX+xuGoQkmy+eYs0YdpyvmAfromVZmJRqzglI7CVHbT9BgpcGWrEJaLBcwym3fEgZFUoTCXqQJe
Ju2NZnQ5E4x4bjuQmPg1iBODkomb5rFcdOvkLf1XEhmHrMzp4frRu6PI8e5ptny4kY2+Qn3VxYZ3
TnhGjQ12QOxaoKwzhj4TrUpMbbIsbHjGLHnvFlR1TMtrHwJGySYsbndRm7r7ypM7TDE6mjf7FKuC
OIYYOil0qLDXhUKJRjBFF9iiuSMkxobA2AviOXfR4AbbDARJTajqAWVqBbqaPjFYkOPUuoTcaRoH
mDbayVAvbLOp+RTstFPY09Z5baGg2lhqthZcVLJIgOAP8y+DpbZrQlb9eXFmcKr/8SXVto0ZQv32
BIE1JOPzILsMKKssfjl530G3w3sI+U/4vcSPSNeqvYZkGSDsw63oxr/nWjcfeHCs7aQerxXGxkE5
HPUQr6OtPJC18j8mGCF/vsIy2d/h9m875ZaMlW8SVZe9KbFSTspTuSh3pekg7wa9rdFyUftayoVJ
6ets3BpnZqA8mppya/bKt0nynP00lb+rsuzOqbJ1UmpTPOXBsgFqBKE9ouYTAjco893igRXw+o+u
vKIgBcqHTvlHGx2KPVl2R9AT+1S3ILc4iKrJ2jPP7OZxoE7uL1N0iR8b0bPrZC1bLoIWbOVczZWH
1VFu1tIW9bYdUcrJyg53zN4ecsKugarVy7Vm9X205vyiK4/srF5a5ZsFK58rH60m/ESZa39e6Bvm
HRlr8zlQ/lvuIszPJp7cXrlzdWy6tfLrQk2X2yKM2MvqBRODeTTuUzj6g73AinLcR9NOqlfI54R4
AlOZ3Ek8RFXmYZWQV93QnLvT14iZkoEkJ2FbxLziLbZrZTMeKWr1H+ex8iBzzOGXVb7kTjmUE+VV
bn5cy9iXJ4IUcP6Raz2UINiBeibe2xRBCclLuZLxFH0yFbr20cz5piOYHvGOzEZ+M8muvi9N8qjh
QT9RRbwB98JdnVY5iurE2leadnbEGD5NFgKrJfjMayd8q8FocNnCV8fv8GIvGEqUlxsct/lkYe8m
lT0+1Bi+K+X8djE8Clfu3Mpyef9c0kVGoQEArKMd+tzskoc3BBeZH0DxuUFS6gdhP7EZQQpSMc9Y
EBrdoFOdCuVKR1KBzg6jeqEc65HyrqclUNhqjLszjuW/HAQZPjXldcf0TupK+jVmnFLWWmQV+hxr
sDAQwInwKCBYQmvMpZAW4KWXmOpr5a7vlc++HItn/JX6rWcTu9hiPLaY8hHfGYcBmz7uyGyHFXU8
ViJeblps2ocmi97UHPsiCFldCSAMHQpXBxmSDQnAjlrEa4oOUOlwAjKAAaBGtXVrwhCIFE1AKK4A
INr2A501fjZFHZCKPzApEgENTH9mfVEfCTkt9ng+cn9uRuBco9Uz2mpn0IaADnCkoGulfT01Wei+
RsWMXlT/dNhjDYqMYCpGggyhJVSKmyCNN0C54yZWRIVesRUyh9soR9lpsXo7IutO/XJyBAVDlMBS
KzOfwR85MgJPpLWmCd+zZW2veaMfEcXFv9qBSZlOyOWIsM3UnRgPOi4qabr3lsd4F1C8pcUAhEK9
zH1drysCXvdLaX+YmkaXseQhbEi6T30grrWEQRH0xBTzccCF6yh9AVWUACsKL9vVdYviVhv2be0+
EjDO7LD5LBTrogzD71jRLyrr2ADD6BUVI+QteHYUKWNUzIyfL3XF0cCaYC/+WFJP56KrHwq9vUWK
vNEpBkcHjKNXVA5ANTXdGKSORDE7yLVNkT2A9XAGOg74LNrR0bPlEcdUdm1EccoMy9g1cAHWWhjr
At1K6XtF+zkHQfJceN2hsYcK9EI4bybFFekBjBCuSciHzJCCW+N4cYDENVbGXjUS4EnUCxsXCHiK
W6L9EEzmHFR2X8Xs/JEsZwCfkOOVRFm03rpKAuOqzTWuwJ9fxjN+FGMEObmgsVvSOLtrxpA9dTgC
FR0rAkpEzAiKJn2mnkq5CXZ2aLjmCs18cfOSEU8wfZxf1AiMcgnBJQw19yoU1QWvztJBeWkU72XE
pJgrAgy6sfTsqZdy8kFPJCcBLmYqNeMIyFN7dgWSnzoNh40ALzMpzgwE0uywKPYMTbK2NRSPJgT5
4E92/e6OLuMDvfJ1Z5Mrhk2maDagMQDbOCBuzBKgp5kv8z1a3D9VB79vGlHHhE58M8IgOrhZjtWU
6OfNiF+OjJ5wvk5aqV/Ckf6x7PYLuJ2wmMeLoQg8nCIkOP5gefiQeB8Vqyc3AfmQiKVdekA+KpP7
/POtDo/HZCkqWPpvEJz4hwGnvv7nlz+Ch5/f7+ZxWjWKJBSw6V4Xii5EhdncO0UcmhV7qMlQ0BKm
W1ylghIN2fLcZDlMZfWtnxeu05yJY/8HNTetgA6gSyGPRNQkt3okcbkOkwL64cgdql5mBUlKO4bo
VL0HaPHeyh1PpVGW6CcN7wUsCOiVKYq3wsVsV7YDkp/tgCZl02eUz+DSk2et4+ngNa1DhEfvnuJu
YJyPJh3Dnsb5bdZPWNEmRn/14v98WbWzy/GHrkv95s+35hkrta7Lbk9I3MCq0yLId3AXAlSE0go1
8V22GiBZJgZfPeMepQ39Yxby7yLITreCIKRB1PRdZHqPFQTdIxWKeajTgZFCNEYHszOd09IF9b5L
LHFuBtcgTgjFfTKmF0qmyY8Ev1m2bfhU9xPxe1Gn/aZSxFtfYt7s5NrhTGCpfKYVsHdh6jCqHNrq
YaBgOQ5L/oEnqnr4eam6Ht/7OBO/ac3NGRj3t6zMFNCNoT0SqCG2iIT80Fva/UhCC8eHvbwMXvRk
hpl+DJsafDIV7yZG23Zw8sb9JWxxrKvGI4En+ECZKA5ea+bXfsAKlfb9KRRxcc203FunszsgnDf3
dZNOpA77HthGSkhnz9y4A4kyqqgm2M5ky+zHfL6mXfJQ8ow4yxzKkaoXF5OoQTD1j46eKMcGVnvI
WpbdkkHuRQ89Vh/Gsam2jpCiwK+s7mGLO3DxBrr+ihYkSLy9kOtoZgzbL9UT3P/fRAHszaq+do6B
02NBKqLLF/Qtx642rbVLUFc6q5vQuswJllgsjXDEEakHww1FGulf03DuJpwas+u+dVT7k51zluxM
UwNWwI/1St3WpaBIoTtcXc3jmoUlNDVP3gJJrA/2DlkhUUZqDD3A7CZvrSVpo9EfN1yFmb02jTJe
TzyQjtGIFWAQKMYrKGRIvKl45SlMaHNnEx5U4hhHdNLzMUgtxAF9wtGKuZv9heQT6oaLlhq3tOnl
Y0SFlYhyPsncHs9DRxDUQHTxyg5QqRNNKTm1K64pBAt8L+oOEl3BJunqfmd2FrqafHrmULswlqxe
XHS/h84kkYleeO25Y3Q3nHmfTYQG2IIshGA2U6KO+RWDcII5UYM4KSY0S70AJcA5am3n2Bx9lwnq
SodUGWYnTwchbMw1c1PB3QNTCA7VR1vrywosV8y91r7VBV6Q0Og+W9Zzu3EuedBV4U6vsBzMFYKX
ODWK1TAQBF899RaNigYe/hRERLL0wzJROjOi712/pW0XOho6bRoqskDTHZTr6e6yMU+d8cXStHyj
KzCwzKGj4XcdDQ23OOHl2xwGXjrx5xDcaetI56SuB9gDKdAF9gV5C3FWLkSuNI5YS2LLM4LZSidd
t1b1UUyOvYH4Cmh6RLKYxI86Bwvu7AlMwPBNSvJTLfv8vIQr6Aixv/CJrPsOSzz0yY3d2rAWw+p5
aHFWsCroM9wRMAcRDDXlSRKFBb32iHSZ/KnQsam7mCFWlfFZpM9R3Quk6DYKAwo52zaepindDiK4
6dAisHpNBxRL7qbX31gvIHNJCDJ1yoOuns5G2G3slCjvIebcRsZzitPpFS5U4C87tw/7w4IdO+Fa
1bsE5DK3ti4Yakhz3rXwEg52p8MS6O1HQ8bhLyc7xo79FCGa32jMQTGGuCbj+PY0WxWcdTP41Wne
N4L0ch/wZhK6Gmt4Z55GNGsY8nufgbcH5yh8jJnCYdACZyCHVTsTTVpDQWqjV6Z5lzgfnzlGctqR
RpFkp29SLZ76HAKSZcAEKOVvhl5ny7kPJ247FGkkYLKEAdDhXg32aEfDrB4gXRiptDgXR/JwmNJI
XH1NiGmgmv66yUs+MuReMIXrRnNm4DCbw0LwRLGTrdkDzcXAEmbOUzF+kaX2mxb4HoHJWLFBuFkh
g5tKYyw5txehRfOqNYqTxKTGJzo8VpKqtEQBz/ZMi+u/0RxOO5t7XU4sLHEMhrEzv3ChHBoj/eQA
6faFqPdmUJ9gn4c+IBd7nSYf2QxIQmetMTX892jINszUH2MOJ1oAsPkGVSFLwQzqP4mxWSoPbZ1f
shpLA72JudYqzVzB9M5JSFyIDo+Ir87zcTyWy8JPC2bkWVftjMm7L3Iydpo5/84tsz9bUL2D4ZW0
C7hXk31Pgqco9Yjvw4q9Thdz3tYWn3wXZNWmXTydFqw50+GlW1kBcG/RbVFesy7wwgiZmk1KpYmm
SKNZ8wK7BdykPZtYkG9jWDxYFQvAufaaHZQW2HPoXS9q6fyzb9bIoFiR0HmXA8Jph49j4nyoeCqy
uii8lRWaQNWa2tqmhrVbxHxrKGrZzbmHYGFcGtEYYOdCDBuSYyc7BGu9CHeEKpwKTQBMiDJsGU30
SvJ3cShNLdnyqWc+R6KArh1OW0vWle8NeusXY+Ju0nbyLt4wDoxHYn3T5/2DFdf2yU60S1knw6WM
2Sm21SaFqbHS2YSR4ucArDOSVzeU2iFtuW93eMoD9LnjqpmXchsMy+NiAjAxamMka4vKFiD9fVBs
VNwBdlWnqKgF9PFg9DkvM8jniXj2dPmd1gvXhx0c41D0b5ag9qlsGZ4nx3J3vad/0/2g2uI//V6a
DjZqw/0WXfvGWrx8GEPzYnSTvZdoy60CLHI2uwADS2IA2ET7ZHH2XG8sF/H+aBgUYmejlgWrWB8z
dHwDnrhFzRrsryy26ICxpj2U3rNut9V3W+Gk48N1H+QwvUrmwK0S1MK8OISB34Ii/9Usby0rK3g6
obbX0hJFW2I1lBdyxdaU3lGgYfAEY9GkC+V6MZr+Ib+RloiN05HfJtJN1rHehWH5uI0NRtIBA66o
w2AeDB0shlKsS9EAKTIducEOcwixBo3ZJQqN5q0Jy4x0ETdkVyN9kt9AQvbDPjDKmqgH1J76Er9i
KGjWWE3v5hTqCL+cnT45H1oxDzdRu2zMZUBSjFsjWE6XEWUCB4uKUbTaXv+23qN4OrQmI6BW8pzS
khqL4n4yBYIWrsG11ypfpc6Du2Sd7XOa+wxVSctgkrvWpuaLQoHNo9YsuOOQPLshecL4s1CeVkA6
Kxhqnu0cZuaHaxJ47kkDQrwovYr3UPUaDhkrcDPsRdsXUoPN1jmVH5Bi5JsyZqMeiHePDRDeXS1Z
paZ+GmtQHyiUxfrnnwqEZe7h/bDnG2b7rG+RpO0aE/+P4wWntDMOPVkQd2pTgQfJw+4y1wexEBab
hpq5tWw6VrjU6zZykH/mkreA29anXcTiQspIS6wwa18hsNdBbtBDjosYpL8JQDnpnGyVttan04+3
OkrBbLcSbyngIn2EM5gil7S5YohtI4lmbeCLXHuR2DQ5jiBDwG1aUvsqEvvYxkW4QdJ9r5f4zTR8
W3wGMR4+S5vq9Sxv5GOvssh4zFg5BuMnW5V9w4rIz4hUQEBEL9+2R2fIMQtlYGIsLTqyO7k7Sf4e
jQO2SbNg95ttCz3/xnSJgeisWMggUYaGaKdgzxIfohIpAXG6D+fmOyDCrSa6boWx4qZZ+n6YrpGb
oIBRRPjIML7YUCDOm38Bsvci/UVI0p6c4g/EtHNVZE/e2P2tWd+gRZrwwxi6bzhls4Gt5qntqd8g
Beg672pKhLnOisDfR8d0XwZDMGBc5CunK2/nsOH59BqqP42oibqFqflcsT8EZz5BtOgeEiM9SPJH
2vkcIisiknAXVOVXa3JR6LgWjVjuiIX4gJk2kullP1cRct8ehlTijIe8JhEwd6z7nGb3bGlZ7KJn
NT0G2obEhWU2flyZV3WmZCOQSYNjJ7Qudhm8SXZnpJG2nyLALNhbtAp9BPis7vLbqGr+2cQIWfUe
Eg3e4jl8QZF7F/b0kmP3WWPSuTcB2t7oG8BA4PcC84mj5d3eNFTzHyGemQrKuXqkIGyqL8uwmj3Z
Ps8JTU+nL49BoBIvwwCmFGPdpIHEVaSLP0BqWmvG+MedIvA2s5oN19ouozKyg9G8V21mkvIxrHMa
ERqecFhPxLY+QbKsn1xtWhdolVcAuNqDiHTxEozkfgCIUkulZRsydCMdslzgjpDOYPc41CoK3aac
Tgw5mUF3Vb0r+xSvA8RGs3WM5zLk3LOy9JQJ8TWXiJHyFk6/KAdxMsJcnDh0hx131l+SJY1nc9QY
HDtxtw8i70jSePuyODTuExLTUHoTCZDzGjlVyxhqvGu5HcEvdNKzEZIbGDj1V8L2F70n+vljiNnn
GJduyxj3TxD14ICjCQLG1ONaUh2LGyK8tsJw8M0cf29mkMFgJtOWyZvfTPdaZEQdZLOHGYO4HWXz
9YJ6a/gWebG7nMXSytHbk2xGOmrU5dAhWqyrndhGIuWwT1hro9/zbU+n/2kxk2Y9Y1mSea9hUfhY
0n5loMiqXGNOV1WOH4XRAaVKts9BoWBjcTf5GKLGDnETWXEE8lQ7pWjmLSAfuZ1u7cJ9b1qEg3nv
M8URYC6ak5h8S4nvDVTz8egSya618TFCoT+i1E+VZH/s5Rbg5AsnGg3tt93kN96JQ9JXGRbX8epo
zW1SJoApVHPyiH6WuSpqS7mveheqBXI6jFsYb9x6GH0niGqG/XF4iZrMvnK4osyuiWDt6kMy/tLb
dansCRKfgjlcG2VbYCv7yv6l32YAgqGj34U7/yqU08FTnodEuR9ybBD0BdWrFf3plT/iv2W5/zVZ
rvSk8/+S5e7jb7iz/7ss95+f+bcs14MnSVAX/xrHNNHYKu3tv3MgPe9fruRp76gMSHxq/yHKNf7F
d3WCKHjwMjrX+Zn/Jcr1/mUbrm17lg4Ow+H//39EuZ75f4ZA2gIupmeg+8X2TbQk8t//TKdkpEek
g+aQHOPAoMDgtp/wMK4MOTwmY/AeYOrvbW0Vt+m71+PXEozH2C3mBNsCl8QNywDM8CsngOyIwJzN
iE7PSsQvmXcrDCl7V4SbET1VXtu7jhrG4gnmWDax12TeJ8FKxPCl0pLnJfqt+lnm1b63OI0QWgqw
dlGFBcFKt0aZ+LnbUzZ0+JCNjRslGBVYSg2gC7VlpyMgmuRzK57EqO9TbYecGTELaIeGVPiwfakb
wENJ4e5mcYhrMinSdkElEaBlnSewRK0b+10vvKMdVq9ysfazHJsnzU1RduXGpUOgBWD9i5uTmmMu
cqx506ZynS+g3t1xXqaHdtQe2aImTFAA3SWZvbcmGW+QUxIkpH8VwLTMrD/lZfU7AyqxQ133QquO
rduc8kMkx4rcj6U+hLFVv8tfWA7b9+xmQEDa89hbfA988rsnixsO3uHeIGzTke1cZvwaqzIdLnCy
U/xSTrqtyJp9h3PLUMgRj9pQiGvs5sfGLh6xvkxfdWvd9c6L1ObzuVwQnYIxw6HtkKZDfd89GE1x
sby63qeIua6arbBfcprYVGMxHTUO7sV7T0DxfMQJQK2WqlxVJydWMc5pjBM1LaC70a2oIidiSvzE
MadVx8kEpa+K9nNRPTnFgMwD694pHqriSUqv3CFpGAD/mOb7IF6iGupmhi6054jYLqmeP6DqiQKc
gQOPPypzMW7hOTOc0/LqGhqOL0shyg0r2RVo1z2dmP2nQweaLQQJDS4c7CRBNVNCttoQKACDsHbA
djFerao3whZ+Ccgk66UdimfS8t5Dh8CvxdSnRw2ZiGS+ujIJCdnJNFVZWjjSuRo3zZKmVwcOxirL
e1Kcsp6Mvw5dciQQEeWPUe3V90U3h510xx6qsWWcPbsz0cKY7xHVM3hmQtY7c/H8xGRbJ4z0LxJx
MIdyubF0RyznyfEsiq774vzltmKA/svsOzV3wkPVO/TGHgqNm9ePGEgaY0fwmLZ3NG8+6ktY7MNk
Zt+jUTcRRXe0kUQ9DfqSrAGD9O/QXl+D3F0eWdf/jSMRraGZc/2OVvYK6w28l1tbd6snoSzomKpA
kQpXzaDrO52wEMaGuXfQXTBIaAqhevH3OLQFow1J9zrDAs21QTyN00BGdTU2iHEagpEiNFus6X1S
kYa0Nj+6Jrw1lkG6XNqUBzzr8534Z+dotQ0a5F9JnXSflUmJ4UVde5ioTUiNsmF1xQyFSB/F8f0K
V+RqBFZ0Hrt4vOoolP95EZ3J6rQbd5lr6M9VNSerYZLFxexIguiDsfYHb2IiEBFLlk8iePSsb3Zb
u7lIma403Xc2LAQrjVhi3EoGh9aJSNWqrOk8V/AybDsbnwtlgDdoHDt9cv0udORWD2JxAG0QAffN
7ducGoAI0bvtMlyESEACTu3WGvdZRsJP1tXXchzFIYLUi2QIgBnSCihNjkuEq5L+9PpUbqLBGgGf
aHTZWRRdnT5d7rNe/aY/bjeTI3t/xjB5TgO5z9r+rpWtuRqjdtqxyPAAMNYJ0EJEgnZno6PRp1gR
GZeHMqrdLRlpw4PQqnGjM4wF3cCUydZGY1VWUwNQsVmlDjZx/vVj2//u+V9NStYaKYq7Gl2DR3Zt
vOtjK9fmULHjZ67UA2UKdFbJmOaQk3Nv2w9lS3463oidp2nXPEFXYFlAdRIWDRMrDIaZVfaUs3eK
5RvWgINDvsNU4HKyou8qG5T92VxWU569ShbO4UPSxhs7Ids3HaP4ZsW6fQRk2my6UfQPogO3sHjZ
QxTEgHJMvJT4jw/M7RqEfu6TVWn1EY2w2Mmpfma/ph/Hinwpp0ziM/6p5IZgeUSAnu/xBLJuczzq
rGQm8rZwh30Ymvkmq4mSbfPhqFWyw1lfolJ253AzF6J6dWquaafpl8+unK6IAI74nO2jFmO8pCGx
4bZ4/XYepnhL8F0fRcYWO0N/auJpOPShfgWzxCRMAqwF2u70ovpS+CGJ8N5Zshcq5gDK/LLcLAOR
A4d98p4KYobYJF4Iom1uDZ6t25IJVtQWHxRNMx7HoCT3Xb1UtkZmritasTfTehdJctpqo3R3k8Wo
YYZjiN/S+ard0T4sDMS4PVOGIznJ6q40mIvlY3YThZH5SZmwVKTMwEmBZrdJgorDM6ueDLN7dAI5
XiYEBGsrdfR9RnLu1hNV4QdKMV9PQgB5nDc59u+nOWv9MATQpQcBgVtN/tljGT4N4D8BXM/KkqwD
MMkLbtsMLsoSMU71PJGf+6nxa6lH2y7DNLIw5H4u+wbkvkEkcenMp8Xr4Ij+/DIf0uVU0ve0JdMx
BrareJKKY2pdWBpVClr6rTfBCx3brp0YnuWa4Rv19MR0iMGSkXEKYreuraOdhl+zYTEO+Jz7NjsQ
RICMaLahelCSGC3dLhDXVSrr30tsu1uMfNtlMcivl+KCVLzZcIN8twlYgia2xosXi8fGnm55F+9C
1I6XoakZesTgXHtQfZwDTvtsWnO1MyuCtUcqrFxBIsHNMBnrT0umX7qmfy8nlmYVw9vt4k5/zWQ+
YfneNWX/HiI4Wjuu/mAHnIjakb2+Cret92DK0WUVCYQ0Yn/8qHgwl4GKYS72hPi9MMUb1bKNuU9T
v6XJcM+Al3gCVY7nMm/xPoeAuMSUVk1j/JkSc1G3E80WbmEtKz9dyZgGqhg7yoW3DfnysmQX0ZPz
aM0ACD3M4bVubHV4NJt6gHup35grbwxZRlii43zbhIiIsYYpeB0Tn3j4o83zuEpj+WFllJfEDPBu
2qdKZA43Yc1a3mGEDfQIunfOELCzFHLE+yJv4bwgUdkMHUARzU5ATS3TCvJOxH7GudcNaSkpE65B
IsJx8tcCnAkgoWY1Srujjiv2S/ugRV52MqPuM9NftAuTDLkeWeCuIlDeLBPEHzObLuUknqo5UFzf
nJSv6VOLaHWd4TBGQFs80JZ4bKgzOg1vcuE9D1hgqAC2OHzgaaJvjU1jAytw22qBH88AjQxmnkDD
nZXJ3z0fqw6bNOAAwDgiN7M1C0JPxWwb0GiWUz1Hv9zWwW8U9GgGtPYjq2MgE/OfUIafs0C0KGR8
n4aE1BL50UEAwvipoTKFqDlPq0TaLJ4ZZOl6TyUcWfe00HCPJ+humIBzaqxy2YdbC8O324GWRJpi
bDNzwoeRv3Xh8jLO1tWswhbWSaRjZQ8IN7J3RLRDSveK3g8DHClG/RuMarYimFLburQNadh89QVz
GzwWXzZ/BsR6VEzxc2PqHeClUTEEJJo4HLtV1LNENqIXm/MIyeT4qFO3vCQ6RznLgyv6Qc7a2JlW
i2FVZ9r3+hxkvPx8OU5IbEeXUubnexiyC4CyjsWWWodYJQZUnnOOeUR6xclES7Qe547dWm/BUDLb
8bEDbEw+ITDvqPolU+ujTeE2NmmdPOiRBE4k6uEXNT46uy6fHypjWA8pq0ysmsGXaJkGHft2Wyx9
/y3aiqXUDOSV/Xm996a5Pv28RCS1b8jsWY5ayM4967q3QNfGfRiX6OncYP4IcS8krTa85UFu7JZ4
YFeqKBe9CyIqRdh1zEIjORhOBH6M880vk4bJcRbZ1x7BKoy2aT15hXaODZBwdINyWwbsySfwe/rs
Ruuu02MYeznwLmk5uBGaqxaM79K1AT3I9m2oY3uvR2dpieqEsspfqElPXv0HRJjPgPRUUBNsKscE
SgCBC6ReeRah0O7j5zyIdWVMAh+hyA8VxKKQi3JVp3m5N72Ibi9m3DYoMCmjR5aUfXs12lRVfmSh
xlg40QPYx4kedy/FnyyO2hvJWGDiXCqRwYbj1IMVIDB+WetyB4yCgVcPmKDWG+2Wzs5r4uXkhoHF
5+RlNlSZDQqzciiOY537mavxOEFUd0R96T1NTfUUwDGts8F4KBcroj0os7WFis13ZNeeGNzBSoax
so+MqDtpyF391nD2WVL0O4FfYs+w/bvCvHnqc/csg3Q4QhvJb1ZqKGG1c89xccIK1jLhO6Q4sIjM
kxOmwoydpsOqaGguaRCZGydRM3ktodXUurWjlCAY/px94Yk305mjQ0MiB2UBCFyGofqh63jgN1F5
w0r6McOIOBJGXuiGROUj/oQcfEPftwSomdz9zYlacZek4tMq0eAFc8soGuiLOwDNnOi2bOqdvM3t
4xCRcFB/wEjNkfdFLzFVBxLFvFhHNWv5pBuJOU3jfZ/Uww5Hre2g3DC7Tx1bgy1afW8kDPto2+Sp
1usXEFgsiUyWtq6SMYCtzM4YBRHFQ8SilNwhcnf9PuWayIO1xNrsIzp6+u+R139p5CVsQRrK/92I
vvpMPv/HGo/V3xKN8ud/zmL550f/J2XnteQ4kmXbX5kfQF84NK6NzQO1DjJ05gssMjIK0qEc+utn
IUplZfd0zZhlhlETJAGH+zl7r/27H11gLQcH6bhUsUwqT9jbfyt8CUJWZje6T9XpJz+6yZOEQz/T
NTwsRaZl/VH6MuZKmmf6uvBdl9FW/z/50X92o+u8Nq8+u+VdimmWw4f+sfKVjhHU0rY0z2WuVsFM
6RC9nA0JIcOf8QZ5m3BP26LfFZr09oE76LhAN8EwoW402vZMq66audma9+ybc/UqRtPQD/n9D9/u
9Vd//H/krbwWcd4obPezLf4H2zwb6mDDZwtdR7i+71IM/HFDSUCNXRhAAxUZA2teT1G/tmvatbWa
1rhyIcMOdbwRDZ1imgAkaWfnf78J1j9tgsWC13KpR3Jo4t37ybnvZHJo6gJniR0TUJPb/aOG6fap
judkQ1O/1ArZclSpbkXgLNWert0YuJ9uRZg8pxAuNx5AQWYwGrjHMNgNozmubA00MlbFuxEfJF7f
5GQrEg50KyFgkf5BCIblfRhYsBfT1Zsc1lzIaHegQuttHI1Xh1r4EYljBG/X20R6UBP7Jx+qUO+f
7eZcGO5wNET/+u+/ip8YBvpcqxW2bqLG4CzHWP3XHwNLrhpy25XoWmqaH1Kr1sytdXrazgdTkITS
i1y1PtXRsN7++7f+5z3WopLMsaRzbBimqYu/vndHMkSVTZWFGCxO1lXBRLRCWTDVcp0YHRB6HI3Y
5cad1VLFgQhmbGUjGGU5ewPNI/0OG3hik5OrdXqyCSTcgN3kITb/mw39p93FFror2Fd0gVFId6mg
/7jHChvigGUhN6ztaTtP8LfFMKDGHVMwYpVj7Lw6QZhFMh2qHjK6vKz6u034qa6tuzbv7FMedx0O
cd+af8cfUpeiWOmkQZLxSEYVQDmmGeSSTWehaW/IE5sTpNpHpJUrZKVQTA0927uhLnYNvtFn5E7L
se7uaJ8Pu7/5auz5s//laLaRJ7i+iYLO1B3z56N5GojpxjiNJyJuoz0AnPio55lcQ3LBnlghjeVk
SNssUq9BpDsYJm30Y23J/NiGruo42mlMdZpFkHqSZKPLLrnpal5uMZ3wEypVdklbUrgO/iHpEuI0
DRnaqAKzooVNjQr1Pqmjt17Y+SYj0KMqLzHuniRHkmSVQfZ9NDNKEsRNpDzuQDa7BUNg4REksG0p
7uOEMY+9Zjx0/KhngE7WyvApoGNRurklrLwEnvzGf0ddqF6hHiJTcsbHBD3fWtResJhseY/NjPUg
M1lUL1DTWSHuYpand2P+1lvwqEfyhZZx0jsbi/iWVYGhcdEz4TtmJkt+2YXlYWR2SdG5tFZVPqvM
A+CcrJ/Lfans14hRnOi7kFU4ClO2yFPYgCSxOBA6TyzBF4OXFhc9PLrk9iD2ZfWdR5OP2dcwjkOL
PMp0nXGHuA6QbQjkH6GedwgHVmeuFBV6UxstiGLJ6Mfumtkj9bNUpRsjdS3sftZH6zfBVrdaF03h
qG/gcbhoUkPgbF1+wQkNnxv7qF1A6zKthkV+/m5HNr8WxfZT7jOZpxxJ47RhxpR0LnU2f9A3IqZ4
1nUyWpVOgaa2NIu57NRTAFHf2lTAfzWz9OxRIF0kM1dJL3xai81mssqJfaVt98RpPrVjjT0oSsyT
FvsUTey72qJY5UXBtapH7BYJQ3OvETQjVfpdxZS0MK7mWEKLaJ877UMecF7kh5pzKXus01b5OjA1
HBonvdVN9jcHs/3PB/NMx0FUaDD0mZbz08DHHlfS3G3rE2/SbB0xbnxJDSOxtHhN3TWwnF2Fnvc8
yaDdDC1q4zyhVpxaVX/PlPp+ihzo2IVtrggDfwkqsNN5YBbrLvH0XTsVxmrh1KB/bVaBK78zGlbL
QboM4S5eQS0ly7KKzSUSYFB0MbIpu6222HA8sqXmHz6gAx9bSIJAodd3Gd+7YDcDR+/KxyRIblV1
kDB41iESmm0Zh2KBJHsWUWJ6FSP5NNiEemwPZrjUw/pkgoS5OFH1PAXTVVeJ8Tdfp8cU6q9DkMew
4zG/4qskuM386RzmEgTumV0lTp8OM2QmhOnSjaPL7z93Om4aLbkXNguqppEveWo7t7xEBVEHPqrb
KjpSmDUK/9opRHzkzECpfuHMMn8lLuKeCSGWiJyHsBb9ISSLrEoz+4aDgriCYIgObTl+Q/mc7MuJ
hJQxIOyOXyTbFbTGj65bL2OTCJTRXQftua497xYTP1UiswKhR4CdrcZDmKTUXU3qIOFkgOH25B3f
dbNHqL0y3dBeNSGLJgfIMMuh8BAZ5oMbms8VIKGztFg8CTMtCUbt1LcYwLOD6dRqyOkq2hfkheVL
UBJoEGs2Bnktcb8S0wzAp41p/8T9VwClKxmPX3SCOA95SjfBUk5O08naB4bvbwtgAkwgFTIoz6L6
pql3fR50CxTDy9LVHpK6S/Z/c1qhlfxPP6olHM8iX9CfJ2rzvPnHE56AdhfVvtORoYkcQvrYDoQ8
/PmnjXUXxvQfN7pCsvSbr0K698fln/cEcSD5ivnzN3eP5jCnZ/314Z9Xf37iD2/xw8XP9/jz8Z9P
+mEzf3jk513/6uH/6rbPTzbmdbO1dF3dBzkgw8aBmThShdr0b32MFQDhzSJtUsFivTt0gTT2xpA8
EUCvEHL007l0EI52hXQYZcLhaqSARULOq4ZjxodU1OMa91B+Nad7z7P6hW7q/ZPWRwevKuUbTch4
yWnSu3bDL6NvtWed8T0stC3LdNJex5Zj3jT8uzgJqW8Sagba3qzWdtOG5zwOYQI1hrHSSBReFCIn
r4WuIZXZ2FsJvI9rMwlem6zPKNqbMxA0Phuj9Zp4ZjHLmLYx6ia0wkb9gUmGrpVd9erA0KiO2dQ+
iUDuEdm6z0VYnhKm6xunYkrdQK3b2CPyJdVik2lS54Da2MQPYSTXOBok/syovPVxCGPBpakKtji8
jklyIJEe7flEakjRauaKE66xqZ0gu6U9hlDVTZcA5ade1Nqp7G39Eoxg5TvLmNt4bwotgRx3LX1m
dLQc/WXvAJsyy5sEprIdPXrzTgX1pcezdoAuAdI/T1A7et7XGQ2xoveLxUBP+03Qywdsp2KuD93S
YtbH1MJctMXoboO8oZLGVCJmIfGgBuvQ9s427ucoNMzPxZQM69Kyi70MIUDphn4syzTbO4g5Vci6
Z/SDp9p6Sm2/2fQ+Od95aBIUJamt9bErth6tcnLL+AjFW1l4KV35HT9FcLAz+zWUpTqmSj75cWu/
hPn0YEvrmcJKfI4nmB5NAUzL1VwcPz1n+rB0EV2kAVQkogOWoTEm2/GTyFHbbwVizW1kIJLySShW
8MDvjEmdSrKO/d68EeZXHKaO+qMVkoc2jKG2YWJLMl88MCwHob8Hi02NSeu2VMPwDuolVqDJOmUe
oCeWMi8NDLfd6IVX3zDTU1Tq9C+HQ10oH/EoyIRca4xrCdF8PPXD0H5zDR9563Tv15AFzMDu1nmN
WLjV2pGYLF3fm17o88Vk1a2r7Yr0N/Xdgt14cRJ3DjTBGd7W9l1jVm9iirNt45MtaLtWd5CyAWCO
OBb2sEbnuIt0WGTtLyb8Ahq6KZILGm9LYyDGsNciDwE4syWW7CZ0L9xinYVzgwo/uuGIJBj263KX
eFZ+CR38qJJamMdIegKo+9y7HLtuBs+dyRs4SEHuIYEg6a4fsPpg7yXRua3bE4vv75khj7bhRneJ
Fg9bA30DrW9UECW886+hE70PAUki8I/so4yKS5IrHAR99NSYJsLej6ie0MT3U7scY2PVCvpuhYnD
xki1YIeFi+W8zXFP7hTOg5YI+tqYbRVla99CHE44w2MiVmGCMpNwgTSX7pIMpfiIwoj+sjPLw5tb
oWUwgK1vhp0hTQ8CJGfutA5CNC7AaNdGiHDMJtnBt2vjEDiyZXRj3ljW9pGF+6YtqOEmmXn0EOxd
XQeljCxsn0hAp1sDdVnh/aEJUfak+tgoH9Cmp9ep73dxACAzapIjDbmr02JnkEYPh6ly6AckEwGU
LlpHJMkXQ3ZnyLtPiVYXO754azF5rtiFGtr0ZO6aepqjtniiqV+Cszmx7CcOrd5noiNJg597ZZpp
dqZyPAxluBeEizpCk/dFxnomTMBgtZ4xWxGWshzcez8hN72kVqmMGSE/48aaxrMupjJxiwzjc5Qa
DD4CUS8p69m6JOGNXhIRXESCfSHeTTsjKVmME+ppbQXZt7pGGUVm4IJSAzReMrlM2BNw/s5MfvSY
oeHFiCCN5MRCBpQfx7PqrH4na+Ns2LK+T8ypxtZRLT07H3a9GdkPVakdbSuRpLxD22r070mYCVog
TXyGDjZFkXNElKCWMiyMW1mG57amFx36JmpBPBP7KaN7k9KNa1AjHkglyW/U8NdJhhV+9E0k1V5w
5kgJzk1nvHKsYlaK/W0YTkvSFjLg/bJ9GioPQ34d34sMg5SrJ+PlgyNL3byUVIghDV7EkJLEgCli
Xar0NWDXWEDh8zYdSmVhWN3GzoZsC0jsULdCA9iMKUeD4b8pkv4qQPfMVDL3sfatnmPNASXkdO50
l7q5efHzs5mL/CxrNEjOMK58K65OyDRm+hmOuNx+Vkmor7za0W+11i9dllpftar4RTZdc5EK5FvV
5SFztzRAHsuRpfrJuQk2bkkdLTvkRoA+PrSSu45zJ4wGo9j7gFsIxrMxsYuKUJra7/ZBke+kssr7
rlXaNvAxRHrSpDvGOSx3BUvkAMuSr/CcTOET75icZOMYS0HowBZjvbv0M60+IEQrSeXp+qNf5NnC
7/PmOy3NJfsCyZ+mPaFG15o3iZ1woZReHaxKp8de0vuiS01ua0PY3JcCBU+Zx+PaD/142XSDzQjx
6LdDeud37Rezqq6Vsm6Fq32gydcsl9hz5R3iMX0aZUSjsYhfYFa8Gon+MMjhJenFgydI3QlnC2kK
7jANHnJSgRgsOCZ7AgbSlZF6G2+MTUyohKNa6E8LHQtP5kQxQbbzMSbEAzFnLPySCcWQegsGWtFd
cuIM6m0UBo5F3da7pna9jZ3Wb+RaUHySEwUh1OcI6qmRHJjNPHZ1/T0fH4rJ3yEDhjzXvVudDZyO
GALVXS0Fbbt01tXAMDP1H4WAe0TW8q7xGgR7EQe5NM8xSpWF7GgUOgquY8hqFa44ORJPVpLeAi0x
vkwNaxhLc1/7WViISbA/08g/w/b9xqrSrsbXdggPrHYQ03gL1Qq+ORRrqAPc54x8gk0UyBrdc1Ye
WE+edIv8ORxHE7sczeFMR19Qm1W6YIm1ibTu3vXRCrm6o68Rkn8JZhvdqN1QwrSLFm0Ar6RxuiaB
ShegkHInP471dQ72E8ahKey3GKs5paAjJaFHt6NOjWsSpnKN7w/gb6OlOAYwN8SjizJuHCuievQH
DNw58T2oDjTHuMJ9QNMAxt1V8WNjw3REjYEQzjcXqR9ddCJQKI6/OC0SnglonEV8MHMQuuxNK5+p
/WyoFGH0wz7eJuTHhAzIYXAOgpKoUtAZHUwDCJEhqaBTd2idswqSO0VadDsEID7iG7IfEckHR/XV
MoIrTn/vkmAwN4fwUsWPxjQuTE18KcikiZ1ZIqDiXT2CFJzRgF6ZPk+eRnIbtCmOCvwPRQ/M1H5D
uPqsFGm7QXmgOAXrSVcnT08vNr1TJIEiXvmqfzK1eg3D5jHpDB9EEDWeQXhPeFuZzeAICoIrEg34
2XBsyKbb4ik6oxzCXJyvGES/lz7ek7h045WC+0X59agk+Z9x1nwP+hbbI0q9Kg4IcTHIxPSL7B1H
ZwNih9gRTDAV9jDX24c5MrXG6XDOBuUb0aQm+Oh4j1SCr6SCR6eH9mHSB6QlRnoGTfotpP4G1Fk/
MvMkNePz4ucfpyEmy4h7FwPpfNGa/3zeAzyn3VJOk02KbGnQ8crN9/lZEvz22M/rpcgEAjDuqf+4
RHjzeJjk95zgn2rzeedPj/31ns9neAn74SD1faXBkPjh0b++KVZ0n8nJ/Np8mmdCaILN5/N+ePHP
e3/dsGlMNy6LGuypbFKSOKxoRsNajV7w+2Z/PvqHl/31iYnZlCsG8FlzyDP/3F4q9L9/9l/f8s9P
DK+k3gyF//7nTT98sJ+/KZu+986yEBd//gZ/PmdI4Hu2Gg1RXN8Abif1Utb5uKMD415qB/pg3z1m
zihWliqYwoISv68tpvZVW10TWWLkLQz/Vgi8X3nQeqsqUxpQuZKdhcy7tefE5RYysbXE6fAlLHvr
zEhFVK0t373RBGyMwLgn0OdOT+KvcTM0a0bpe5iq/cVzAlZqVrkdyuLD8ILyyJxGgDWJH3v1YsWu
eqF7FLD4oivfU/gN7Sm+8zJFRwEm4NdaxSyMwLIckNZgfclY/OBwww+3K7zae5R0tPU5+CyuUrVT
k/IJrtLRKhkiWStFCyjVSFhztHhHBXV8NJ1L0vm8eA3+0c3jpWb48q5Ojp2VkRobeEjmjOR5TCnF
aZN4ApRQMiuSDK60362AE7GoOA3SMcT+gBwFEw9W8zB2xgvWDXut0qACz5zHh9BJzroby7uh0E9N
jZYnNmbiV0UMd0n2LFnBeMA84JJKtwFAj9Jfq96/l9r3iZU+M71JbZOsspbEVee7pIRu4Zji0iAH
WA7zuaAs1U1zh/JEjZ4NT6W5dkF4rlCcxy6YWPCrVAikA+c+DU+24WjrFgkAfexAY9GFvcx1NER/
vngiue0b6qWXXEl7rZP3FMTJeGgr3FkCJX5l+NEmOvCBy2UckmVo6GBZ9X4MNlYRAEQjsY50P4KQ
pokyLb4bXCEeuK2JDL0OTidx0zVd2WM96rtBt7ytM5ZYJgmSWtKHLGY9awLzsnnUI84EBC8N5Lp0
YkFhlU6Nz4pQdpco6vzTGPnxtvQs7TzmnLmZKEcXrevD7TiRJ+lTYgDry3kYecmw1eA0LxGqQ/8L
TXUzg/Zh9KsTUn15oSxVbINBmxZ62J7MJP7epEbxZKlg3OaTbq6qEdF4BgJhQAxgP1lm29yVVgHu
N9QQCmumQWJZqtmrqkA/GbtY4117QhRSeXgLNEB7lfzoKfOwtBLmWaropXSZaWh1dzGHJj+klt0Q
qFd6K70hbMC4+IipLk1Ej6Dv0OAIf9wM4dwKBmh569sr8kxBGGJUn0Lq3OhKmq1yUP+ARKjIMDLE
VaWQgzRD1AgrknpfxvkXr6PimxsPeak0JN3FsPeKlfBz4ECstG/WHL+aj2m/RTdonAu/2quhbU4Z
uhsnglqj5e5wMWNB1sbQHEMtQdXnwFfKOuslkdSwamAGh0rXKNEUdGQSJticQpNvfpmEV3tODgwK
T8AFQrfqyFs3+t3CbpUFaCc3VmFjfA1tQMmVjKyDxF48AHFUQdmu2xzgiS/mmSgSiyUGVGOn2kAu
XXd6TvUeUV5RgGjTp2xbuzVMrLKWD0ZOHb4IwjVnsHiTN7X+ZZzBPl3KctVkpV9pyyqZ3FfVEKXR
++EJ/wWx0IjOn0ZnbNaFDauNIJvoqIELYKVNZyiAzp7Et8D06DZxfkBhhqqukE1/1KvhpeN43Hs5
czimdY+QBI5Mb9pDbcv+rDyBKrehN4+CHO5bcDA9CKqLEc/EOWtUviXNIyVhuu7XjA33lkqO7liY
jxYH46L24hGsq3kP+PW+6nvzYBaxOO/qKfePuksVyEsnIE19Y26dFBeYsib50DI8+8yXD4rf+c6i
pJBZ41s8GvmXQurYXFis4uD4xD7gDkyhGtHSQX1Xh1W2hcj8hQE5+mJDLo8qdFSOk796Ell7vPHx
1r0OwbBB0BMCuC8GxmxNJ6caUyeNiY1ORi1EXgzMbQ7PGg8Zq1Brh9s8PsgEWnH5RFBt8b2xqaXp
rnzowhyvuc58aDKDB4SRpJEHotkIt6K0XaRPcYqFMNBHAAEyelI+GuVIFOpA8/lWeZo8d9WYLmw2
8jSaKMKCvlvTXRxOpU0XviRNu5ncq52kFcvO7BenM/UNg6ixsLxBrieqEyc9yB9KmKhni27FDmz7
MZcC5QWVuKtQhOzWE6S1BMc4raawsPxT2zLcdLZtbEWIzx6ZaH2ghXKXRXQypcrKa2w2iIT9brim
YKqgEuLQKZrmloylWLexna7gLY60oHkfh2j4LoVEV8w5zVloNPtqgqOkMBY5WCToMmJ9oC92Gh2q
3Oyw1hXI/m5q7Q2sWp3KGKFDrocVMgqbNSeaTTpB+4awVOxQX0LDFnhR8COiIaQFt6Rr51ItgXuN
RjS5akF2B+Gem8v2zrDvHPDsX1p/k5ubIESU57STtUmLGtuMHQWkG7Je48fb0tE76KWTwpQG1ZWX
zQXM7yuFRXtnUUFZFpZzF+lRs5E1UkWjr6cV3X4CVJMy30dztItrUirrQdguS1xTj7WdP996uog7
GPr6QqYFXUjKGYwD43iaVYWlmT3TlvT3mWlchKddaV8Pi+Hd31syBzlH/vd+GnhGMQTGwe5BK4J9
Ovpt/B2oeOoZ2XmGLg+kQu4Kp7zUJS0wKCn1asqBb7KS2NvQvMDrm7Tfxiq8cyuIklBPHhABaTsh
nKuWdi5DUZ6ccWQMO1naL/P/KreLGwuunspMKKFmU2UJEt1/y9r82dVH9xSk/nFKMwBURXo1rfYV
xkX1gJ7yOrTBVynj4alkzBXoZ/nuQLeQdb5iQhpdRPu1wzGHog1HTe80vxg9KY7uxCKmbm+g48Ah
0Ys8BMVUreD8MgnQgZ5MTPOXVqATwjNfhbr9oroyfJRUdDQn6hHQ4gRBr5jv22LihNsyuGmcWU46
izxOM9OxzaarTerehpVMsy+SNFx4orVOdNO7ZzuGZFj2uLnzGr40HiuCEu0vvRVqW7fyh5umwwKJ
vRRbB1Y9V/OupF3Gt8+O0/97H/5/+FH8JktS//WfXH8vyrGOQ4w1f736X+f4nbIv7JP/nJ/2x8N+
etRjIfn3bx/yP77QX16Xt/9t81ZvzdtfrqxzZBzjrf2ox/sP1WbN5zbwQeZH/m/v/I//lTzONCyL
hun/rI97fPv29lNQy2/P+d0Rqv+DpBHaQrYhLM/6NH7+7gi1/kF9zHU915qlc7Ty/vCEksbi2LMl
1ER9ZCEEQ1iifgtqcf9hYDDVfURxrk9J0fi/eEKF8H4SOQnGMqBbqOPmQBhURT83iC320KYG8ax1
po/OvkSV2oXFoTAA//p2y/z+88bP65/3fF79/GPOj/7zaqtK0IJZMyxg3Hze9/n4zz/V/Jp/Xk2B
nZVBt3P1EEG2Af2BCRx1dZDsgtIv4VtUBvLD558yKMDp5RLwvFb9dtvnpVz2PtOE+YExs72ZQIFS
XXTxBBAN2HcVYumk9pLn284bDoZRVsTkQkiuWqs86KoO1kmZvJZ53oJtXEWWaR8o77E4mC/18yWm
8c2hdc1bW8qN1eLdwwJEYZlYeapVTduJnZO1zoFl0Zs+EyateMpudoNxNcjLR6ADSd/1QJXK7N6Y
m4cjNat3YAsrqqlAhqpB3lV5oXAE4QYVssgpj03PXdxeJy8V902LU7DIQMIwhvo3SHinmASCFSxg
gR4wmW0+NcFk5mjByu7JVaHgWuukd8AVe8pVdN/J4Dt+Km3D6YFURGAl2AKLjhy0QGoPJtLIZW8W
K9+tmCThwQ2rOyQr/jJ2aOwE/o3uw1emqiOTajvG6omUQnFmSjQ8uwHS/9bxPnI72ZaauWc1qA6m
lGu5aV216EI3WrcuZsKog1/pjbiVEn7sR8UgKMcJZZGdbiP9jQRqmwDlOGkPdqu3h89LvVW3dKW9
UND9+P0ePoC1Y4fdofjMryHrs4U7TMMbps+PMsN+NMr4G3MLdANnCpcGBFoU4NY5astdTr0/BuR/
MiRnU0M+2pSYNYOENsJCu7Wn1LIb2d2zoaT7L8J0P4CjZy0+7FSR6usPga3Ls9OLV106qPYLnTQU
MxsuSaW0jaz0pRK+gdQgxTojsw8sNLRCm+AgYu9LlYWvWmuFK90r76hps74dEDqlqqWInNWc4JJn
8HDfKj96pxjgLsfkw/YlWqDETNZlGz+i86M2ROocnEV27s89/PPSr8dC5uWHz0uft/2rh3zeZqHQ
Z02B4Qj/gMIuS9jx8dc/+HEJ/UjGJV6h325rPx9D7+u360TNzXDMzsTarbYKULsTyXED1vwJhmuz
jCk0aIqJP1stvoQxmhdB3PcoPVIc4rhf9bPF2u4RcqnprZM+0JHAwBAwRUSuostBmxOSL51GIWdZ
4D6hExTLdAjUxvA78G+T767FmFYXynZMB4xZJRScPKM96XGb77Iy+YBXCcild+9T29NXVBdeQ2E/
ZG30PXXxhlb6jv5wx2IfpZNN3UQ2bHhtew+VQk1iEQcIHfqb5Gei30aPUDinygt2sklWRR2eOwvj
VIbmfcrHeueUWkvQNcfBFPbo1BJ5LEZArO0MSumGIV7rU49Wbht35LA4nR8d9MSKKXx3Yum58hY7
vgDbRmULqLu4RR6gckT5M48eSVwDoaglAshR3gWVGOubE1oybSkdD2qjXrnrCl8NFBLmwGsJKTKH
0IzZFlLemLNacBpxmQLoJQk+Cw2StDUE/QzAygi6jGf96vleM0JAxWnmrKPKEyyJo5fEfZR5fBdR
GOiysF9asGUah9ErzetHx033va8/gnifhWv514RsvVmEpmvWAxDslZ32rPohKa5yHylBFIKyKct8
ODRqmlZpqpGQF0XawdRaxAEFGgf8NclxNJNuRTgQuUCmXhmkATG4mV4AbIbywSXVdI95+LuBleWC
JnbJ4Z6t8wHSWkom+V1vcdTlwxKnRFIAElLCevMiB0d8eh8TvyoB9jX2Qc3pDHqOeaM493I8w3p7
s+riNSzVajIRbRRiTYHuaxra95mPcCRhnMLRttIS/9ngBboWu6qc9oXdloDgUS2m9RUp5WqMqd0i
EuAt3O8sW0k74cQOLqEAa2iwdQb73pJgBAostRxg2/QgWNVQ3Mh+Z/GlgnbbTPZH0LBH9JXt3zp3
zvmdr4ZZ5J9FN+7G2V6c/9Lbe4I3KCVuphGFCGbNZhjftbz4nmnDs1/DQuhNLzqMADSvff/AmYcg
xWK8yNYH3wBQjoTNwg13vksy7iI3on5TeUhhI8c1rpCezGsHCHfRQD2ndwqaC8O+gZVxoQzz3o3i
fNGn3hNlX7s8A5p+F72PJMqV9jIB6BCVp7oW68h0fHx/c3HL9Pipw1enal6FV86Gd/cwd3pbakyD
eg+K7nFygqPEslXghkHYjDYHP2Bv2Affn7mq7otNYOFiTLsv2A14tYGq/VRiMPdpqX7uYJuq5pie
Kro9heM9Sb/3EER0e3RYY1egYFBbA3K6bI3i5IGTnWpMdUmIsL3QIwgLfmCvbHY7yob5yqNluyxg
Z1UBmPluTFZUE9AxN28kSnvUiXKEiSw6VR+6qHeyDdacW4PBjPZot+7oSKiwvkWuvRZA6J0EE1HR
0N1yY4GUG2Wj138EyCm2tVM4Z8RVz4GywdwUkEmjxFqRO/olJjoy75EsRp1CdKufikazibZX+bIx
n4WX7lUkvtZE5BARxTcdpYsGReF9WE9P04iYgcHh5meo9N2+/oLfzwWlbe7VCFF1GMuHxmuvGgVK
DGzh1dHTd9McjmAKscSNe9k7LxMzqRmnWTFA1PQU80Omd9YC8D6aI2ZuFbzatK1mD7B9x+oLb6DR
X3yNx+godxZ9THM/zagaZPh38iHdeRXTnsbzyDvBqjbm+dIQ4ElriZfSiCIDmJlXLnMj3TdWR5kl
pG+qRnjeWQjQHZQcKkOeV3/HyE2oQ2TOcNZ9MegXr7ymrXFvBCALOofCYSwsyTS0g09lTSt3EE99
krHjuuRFNfI44oFcTNDQtDGPSC5Gh9H3qtp4AhYT+a5a6uyA+XUbtwxf45D8ZLMSI2UAjBiNE6Hm
1GmM186OE1sKdc0MD72vrqxkG7i12SUhzlML9WKdDdR50msvIeRNSK+3MovuK2gXC4izC0eFp3xJ
fe2OqLxtogWwpQrA2LZakRhCehiWtcUENhU7GCbf1D87OQX5JvtwJc04sy/eTEZC6AFtRqCLewsy
VdNKm64KeiOI4F0wqcc5bRBhzYq29y+OAcmS0RtvXHJ1KOWsLGmDwqiYN0czgxbxeboQjcC9ve71
Pn0amLcodADX2kR8bg0bpQRVO8pLdB5OYgzA0nYtMPjO3LLeP/RaC3pxsCWaiObRqar6MCQGxriu
wWejud4BgYi30QsZPsTdwH6ahP17yPQTZ2z4SyqC16zOr2VWeStH2MdodnHSRJNUoCFTmUP+5jbx
cwWDauEI2rKZwOgw5h6KiDZisdC43cIsvYaqR+EtcgdSzOB8rTKDU4tLtHPnw4wk5FQRnWrMs4Ew
IV6t8KphGeQcRSPQ+BJLsirDWfoizipD6uIY7Yvl4IzzDWphbi2WfqGZi6HNz1M8BSeT9IFTkab9
OqEmuhSmJe86pyGAWWlEAXY0BWGNT91p0Pn6ZGboW7RO5X5wpudQlBRFLPtjDMBsRi0aGm9f4iRd
50ihkJr4RG+hKWrU8C7d8rmJvb0LQJm+X4mmzQCaOjCXByKXvLbJjBBlPwnuooY9DJ3RobK8TU9Z
YqF1YbUSbYq4/b/ZO48lyZUsyX4RSmAGvnUC5+7B2QYSLMGJgQNf3wc5U1NSPTIj3fvepFS9zIjM
iHCHXbuqejTCQMQaaFMHTXi18n5vt8Ee+A5h7Vj/49Tei4ITTeo+4xga06+YOOG641bFFpKqjbLd
mhVYWOV44cmkzX3E27AKuvhDBXoOwFDXl+aPdG0UmJ/r6nloqYv2BMWcBopKYDLDxRTOBwE8lwrD
yJjHGwPqIfQZ0IdwI516+O4dC5uBlBeqibjeWON6cVFPETWco6T0EidItRZTJf0wpXiM99Wd5oAe
pTKIFZj5GDZ7M3INlKfgWw8oomwaeRfO1kuKX/o4QakhR2zYEC/ohT5Q2HnKojHeTGOsnlvvbcIf
z7tiaoG/FTrTuz9EWkGUpGXB+Jd6xCWNGhyD56JPZCseexdbgPkVgkMxCknjKPHnddXfolo+RfP0
m2r9K649xeJt2mmY0DHB7QmE+BNcarpeGdbqeJ0a7KGEk58Ffb2UlHNfQ2nIfEICJOzDCKysG0Ek
iBuOE62ByJESL527pzDQIt8YRHOlpUVcAv3BGV3vwnswWdX2yCstBAdSzi1eI01ZPElaHt2UuJL6
XmWE7XEIVN+mhUmcsBaUDb1kqCrVLoD4vjHjKN1GdEyuI++zq2d33zL2sTnW0kvZ0hjGkFO9VX13
bRoV/BDbv9Pczn5Neup0QhyD56gO23PAMUUD7FS8Nvhz//7R2CMTT8/Qmx7QB+sQc77IphAn2QXO
toTQ+JJ2yTsLluCnbnMW3rP2zt1iKbUjIRxow1IdEtR+qrc7CK7dXo1F+pJl+ful17LxtQl4c4e2
vEBUnraYcR2QIsMd4ldwUmUfnLo0e7JiYz4aFpdlQPfrLKB90gq69K61v4IGiSiOyLpic9pSf8TK
Ik4IWcf2E3XXw6nqHepaEVeJs1bOZmwiHA0j6GQRP7lBfGMw4kHrtPsBrfHSVOOh0jJetM3B9kYq
jab5w6Di+8+gwtewjUtKipC2QTIfY6jSvFo3uh7d2SkwlNLyizjGWUoDPViGUEaQmkJ22BrcEvzN
ZF90+SkQdHo4lG0S32qvIBUvPhmwvk3G6jDeh5Zl3+XhYOAjUSPiyJRv08VFEzYfw3Cevyn+/uIK
G6zCzganyeabo3zYN5F5HcaAYLtOwL0wHkcPLFPSOT9ZXGHAqx+tFJSIhTVPOBSEak821oaKyPtq
UPSPppkCgVnEvlXRcJWkqc8Nl2p2xZCtWhTREjUzEfByq1/8VFzZ+y357iiKLjbN7XcoAF9Fy6Go
2cU9+GprizfhRwb1upn/1FAUuAihJThN+VKyaT1F2d2o9zA1NOwbELD7A4f6Nu/n5yz+1WuPp5lz
44cfPU4FAERT9wh9eHLYRxhG0dt6y+cac58vVxa4b2fb6m5c9ItVaSPica1bUddysQbadr2Ghj0s
4UAPN3EOW5edPzlG7I5W/uHI9EkqWyEH5h+KiOUqBr+yqQ0XBCW1mCVmaUJ606C9SSSdTeFqR74S
aBj0HWTtUxwbp9HOJ5AEWMlEekdb2h+gXnKTuqaP/9KjLTOkNeIN5gKPq9Glm6HV7S27LwIfub6n
6g8shjEDBCMkPqa6uA1Ks+77aIxuLRRY+nR4amkRZaatKH49Sh5pCLH3acQPyOVrXuOG73ChF9Sh
BkRv6KU7G/ObYSfzZcQVxbRoaTuV2tuhi/GZZfGOvTrXHrsuvyIIxlHeYOR1PmpAuUfKNKwNNDKF
DZ28goMVUcNNG6suukTG0iAh6Re2YDnl52h4KF1sUJOYg11JMZCReNHOxqe1EUUgtylgDdQZ9dAX
Zbd1HR7o/7ME/y8tweWS2/7/LcHvut+v7PPfs+F/P+SfO3D7H45kx4xaJ0nUEof8P+FwqIi6LTz0
JFOSknQFeed/lpXr/6CSWLAD9zxhA/Xht/61A3dx0NisrT0+q2l7/60duHT+U0hKYIg2HFMKXQgQ
Fv9XTlPZBXSaWMj9CP6KBR6MD1LB5YXBaVvpXvww1BY5KJqeQklzwiOlodMtWuy8uW1QddDq5QGI
xSZZEEnx/2KK8DRNPDaBChTKMW9RzZ0SVq7Zl8m1TVHAstmZ8J1fpmgO1/DO4lMfNue2SvI1CJWz
qkJwK0vtsxMjfefpWO5azhPuHQ012biK1y1OlpNhteUmcbDSpk5iQqrGqKYT3Cb64Vwq1+aylul3
xN2Jbyf09MXzJ79FP1xtf2CO9fZJUH+mQRESF8VhqAMIObacV7vJrmBqWeCYZmPdSapihAoieqNG
+dvpidzG+GiPAjmffTm9xV5Vn4CQQ2piDc5D0sE+OMtdYc9vjmieS7sfr9Nc/6lgxW5kiE2Cy0lx
5cccbgs0tDWxvuzKnWTFam6+BBr9z5M8VjNAfTOcn9IuegLOJi6OpdPmalmPWo2ZBCB0tE0idd/V
Tv9olsbXaGifdpLGHGBPbZ74id2lb001hLiDTIggWQiKve72spYnBZ1pHagQnG1r73M74CgYKTkZ
2wo8YhVaJ6fU9vksDLbdLYzxSMawWWOKhq2qOLlV/cft3MdYqXgnJ5BrfQRr0DG0c99PBY96qp9N
xueRttBD2/EE5fuxqeYw/uGa9tNr6Cwx9G49LzZ65by4GhVJcye59OZRDriQhoVkNO9dL+n2rGZx
8Iqdk0f3euPEj1XShBsZDMTxEOTXDpuJXYmPSbXaLgmba6u18R6KjbVJ21M+OKCXC+6VnRfov6yl
Hq0iS94EkfyyTmlJhTvzEKv2UkdtR5dIsHGEwU89ze1dXgpiioTzJk5UAqH9dpLOpZlaBcwT5Dm9
7pw2su6RU4utKukggS5gr90g/OAyRca5c9ftmIZX7kfJuek9OM9w323YwvtQiNjXJhtDchM9JQ2I
n85uH8TcVPsMeskyOIKLo21NKtZKKPyc8Z7xanmGeMPuOlNIaEd7W6OGxu5Fdo3MnnagiFWqmUNG
p7fLyvLL2Mn6IcA2FxVNtSSZ2P+GXkjnC42sptXh3Q29O4WxobdMvNDA7tMESSWluG+dNQxg5RgT
IJ4GWvF0DuSBVC7bUU+J9JUnYOj3RIVCijxdG0vfBOvKmRMuStTJ76M8TbkNjWCP3JlIUTDMrKAD
0+eq+EsTBQBjNwcPHjIygUfd8gfcbVzov57NQjx1HGPnUZydRlV9iPg2Yj+OXvBak4BynR8zM5LL
pNuHzI0+K9zT544Gqa1lQovkavrHsmuLBvj+sc6GfAdsMnaRcSKn8pu5whZYL8YJxkfpqEMBI8aH
AkM43UncXeOF1mtdTHfCvHRz0dz1cgKHFY7XfjCZdb2FEANv7gXjnV7lwTF/ky0jZCHYGZi1tg8a
t1h3c+wdm7ChRcaLPtWcZFS8pgdzmh4HOXU7Xo248716eurw0aCs0MsL3WaL4YRvaoD9wq3skc2Y
QZdpaUfHbK7D5yocmamdWVLKVJ4EnQ37OUd4IgEvD+2QnGiHUZRPCPtZhBmYa6f7UwURpCyZHaWm
NcTEgi/QAJ2vs2I7mIATQmUjVOovVhoZhITbc072ZJUHaehXkTsA7MraS1Bz0+2ikF2iF95EaUYr
2w7rtWUE5aHpmgvVbuG+0agADIMzxiL4Tlr2klTocKjs1iov2Ej0+f2kVSszS/tbWHtryBrVzuvA
hbqKRjJA1a8kUwYmwDncNYYIsF+Q+OSus4qhcp36LEPHaMERpY6xr5r8M8mAf7kNvdOhaWN/Gqtt
lqqMdAnVl8pmfwfUFCIDLEgtxrFCGmHtiOBej9lKCL187DG3XUsWkasI+45Pm8GhczXzndaA1Vjv
2SJ4D4Df8FF22UMdW1R39dJhdw+LHLBlvRVD3Z8N+mjsXOwDqXDU6SXvEW6W587mipIZDk2VOqOc
1niQBU33O7G2bavGiPJb3r81z6dMPnKIjahT7DiVwzpb7+tknVpQgMsexzzLg42sRL4XCqPQVGXh
g8W3RS80GFOCv0GvWwuSXcTpZW68rB4PU4Re4aEX8U8grx8FUXxx8ZPZGQ6VANjTwVGkpKiVl6fw
LNHnz8AbElpruHbTX9hzgJfTWtYFu8M02fGx0s/ZuW9TuyMFXBjZ2ebdaQ4g7zLX+2nqMfehqYCC
1LBxaZAb0073p7Y2b8IZoKaEJsnjzNk6c0gpUV/uwmSgcBiD+74RpO00UAX5GET7fMSwb6WEhWpq
CiO4YEdZAi6va51LfTuDLU72ncy7A2JwtxNNue8lgwbGg3KbCNuvKd0TrnXV2Wpt7LGjVSVQJ/R6
mqBJK21N3PhbIBNZ79ypWH0u0VYfQYpQJ/iyHa2y+ZqvornnEFj2MsXsFz9dajaoTfQUsYKYQbFX
YUpfQJXca3iRN+NAWiFQU4jQUvNvGud9IgUpaauJPgLN2AFzEs+6wg5mktszPPiNVArH185W4x5s
bH1kE+KdsqwqaR3WXaav2NpMSTs8ebhOV7oCpQxEjhQNeL9KqMo3hGZRMYyi53WZcR+LjIw2MH9e
yNUlQjG8eEaCedEAZ6WUk+6MoIUMmIziMc2WtjuFaXSyMU0RuZWfZtO8sBxyHxudzGBXYi2bXCk+
+y9a6DoijzGrWNDBfho6irBYHxwTIDWh1TrnrE+OuoqBbEeNe5jy8FLSDgdqPzYvpY1ZsrMeAtox
1prTdW+jZpHgNfRvZSU0tDVPMZT4fVBKtu2aDu4Rv4FDK+apcAKgMFMiNgBicAHGiz08Tfe8/KJ9
UTjyOBB02FKfBv91SX+lgfNqW+klGqVx6v/SIIL0FLExe5QDtkVH6ec4D8AkNE64wc3uHV1IwFJF
HSJaXN819rAq6Qp8nLFKrck7FtsxKcxjENnUVkVqU7M0Zv88p+c6LRpGXP1ArTQ4f5qY1MAsNt9c
p35zZ+vWyaeWNAPVkYIfJA0PraQxJDOqRzV36EbFq6WVjyjwaJpmjdM1tQ94TO/x0Vu3MoefXXGH
nRQnEkobTxDFP8hDGBhPwJ9qtCDvKCceiSGHzVbysPOcH6zjdL+BjduqQvhSzOAjA9taldGwI5h7
0+eJbUhtsF0PtF0YZX8yEUHE8obtPL21yijYXmJNJSp1IXidnLit0kxgRMmT3Vrt2YB8KZrCJL8x
IgsX7BSZymmatujKxAdrnZBIEWHS8N4rJuM7n5aOVhfxNqv9qtWykz6Rr+Y5FFM8W8tbkpZvVtgp
WIFSZSvZsxqkH3PBk0wzgcTQe5AxKEVihNkB58ZH7HXqCqtIXdPa27Sp+aVatQuRSOlqT6LXXn7K
LMm+eiYZbQ4qP+zzd1BxGHcp2TxECa0U0okGfp4x7mFUoz4g40TLqo0vkqRVTG/8muN9Ynlizsey
wzwPY26cFhwLTRnPfYLypomcTJSDjwcxyaJrqgmoLy1QPaMk2AV4b/Hm1wv6b0SiS0oLJax3LhB9
O87s9rn36B8seXqtstp9N7S4eOoMEnEyL15V5pZvRb5BH7LfirQCbpJBgMg04wEXJuafLhffI7kh
tGRI4BhzOmJNUFvZsZijvcUaRXvmrLFnmPsBC0RmsWKnk9Ob1wZo4rtcp8JyhJ++CoGRd/I5SU3z
XS6U8hnv727ikz/a0lWnogAEETf1Y5eM0d7CN7WB2jUiO0A/hxFY7fOFiN4vbPRyoaQbCy+9Jr/A
tyHl7IalPnnvg0ryW4P5Zt0y9R9rAWlWb6346pWJ2pN8uDAQtHcdbWBrEr321uzBtTem9YSOzjJM
8XwDXvGlGdnDVGcUA3viagW9fGjz9l6MQ4HFGLqoI7VkWwCNHxd6/Lxw5BVAeXshy7sg5t2FNV8u
1Hl22MSSb5oLjV6+apGl3p2/lHoDXr2xkOsJyKFj9hQ2FXbIqOg+xJnpnoqJ358os6bUjUYTCt99
/P1q203eK48ke2sVBZ2cwiVP5+Kuibqh2IYxpJ7JhbvJebKyNMN4MP6uuafhmDXj09SO8sKP5hh3
sAYpRo6unQG/R0kaJ8eZXNIgT7TxAQcewDxHL3Y5wdzFKTxt2qxXzwgiaH8dDcpktiFCpEeiGQDJ
yaAw5i1V81PFi9xrJDc1r/VWcRYSrg1t+J4jYfOaYjzgUAbTNgKonGhTLPBRJMWXnuTBW8+LlM6c
AtaPPt9MJOxEURPUuv19aYvtELTRhWKkcBX+VeSQLDZ4oWIYobW1a8RABaHt5fjgPH2dNPiwxoIg
PDgp+9jbDc4EjRKSGsHXc9P4aFXerVF9uR1sIt5RF9a3sveszQx7mvFJC3yjwBFtl6a5njwv3zVz
8tb21DT1lBDvQodmoDGfOL8o5wmHbN0V+PLLOoqvRuQ9Zp4DuAU0b85x9MwXlD9WrIbnPyIc65fB
Ck6tbvVnb92J1gZjaXExxDSDHgWZUbTTvK0BWn162Zte6dZ7rJmmD8xZX7cDPWJYl5/MQTmbWZMZ
luUq3+P2g4WKsnKm8q4l/R6GD0aDnbYs3O4tkLToFeaiTA9wfzBetYVD9HChDaQVrmujzF74W+WW
oTLflJYm7gwvCk6OqV45sON1VPc5Fcy4xNoK/dnmmcbmyXkJ7RJzWtC8zFCwV1lQrFgsyPs5d6mw
oqKFAZ+odjpGtR8QcrxZScOPYfnhhYE1cn2FxZu0NoVDqD6NvW7jTnx7cJ4DAvKY1RwOZ1UwQ7jD
rpUTUqxiqa5hh7yWCqd4i/vsEjAugytsDlUCHc8Y+naHAf83Vvp4QPTEJjBG9Mi2M8Gj6SFDjHnx
Hkx9Ms/UTRh0E3rOyiokZbRt45zMITXXHElLa9tMGIUB2bXyL085FdJp06xyJ2TUTvKXUrOMg8Np
gp8jvjn1c4nx6pwE9KPz0iamYUo8j4O4a7gd41VBsYb4XVz+/pJHVXnp7ceuDKpz4LVYEbN3s9Ha
k2dVA6TxYmMB3j2N2rT3WjYHtEjCgGslxQFrM5qK+0F5H8pJoBvWCvR8MOY8pHtquoBJ7QedFC40
ZUxKaUyVhpGXB6PtbqnB8w+TRL0t+MNP1DWxWaJYZCirxI/SSd5GnOmLFBvuTCJRQQcJIlJ58ooY
Tl32HVOToqp47vhGL7JYmR9LfN999hrgV9twjoGv935Gu8l2XSF/+syTrM+jN6l0rhuLvT3zjEdJ
N10BPJ2ZSjt3hO+RAIOzOUQoZYG9I5ailudxsM3dpvSx+TzmAaGlGQtoxjNIuBLXHEDorYuAhE2p
3smY8tpST7VnMZs7WenKH2f8m3GE/0+3aURxMYVtiIdxaJRkraL+R0uIkOGegdTVkNSx7AuLPAgS
RuIQqdN2A9jnM4ALbeV01WdaN9RROaq/bztR+i6Fo5xubXmpSv2atWW3MrysOAQpnKN2PiR19gRr
rfOrEKSJPS4DaNuv0AF0XwMJuXWjjAcOQzgnjDzFXjpvTFiSWwJ4a9knXAMm7cC6bZfJmsKjOnN8
xQgSZf210pgu04Rcd2SrzUTyzzemmixXO/3APKBTiWNjudNBBq/gJwNe2VHflaERY9iY88nkRcUQ
zC3I9EF8JDvNDh+S2SqvBV2ngSNZvpUtIkijos1QsJTixR35ZsSVKkksXCflkK4i8ICPpZUWBzIT
B+ZbNGUPWTuAoOj3KS/spP8GXK0IeKLFdinNGzpVlZGgxavO9BvrinydA5/mTXWD5tDuuRaEezVv
RtwYseXBlqneyOPwYlbzGTIbXoF+OGpR0fNmjr6DtL22eWWQIB+/pBnFOz000S+aeJ1gTdqaPD0C
jUbagZzKanj629pOnxfPHaf5gLoWg3srxKrPF/KfQQUbtgY7ZW1XcS9qnUfLAUJQxAiB5L8l0SX+
/OituUpc24YUBOpM62EZU3WBLoTLGNMlpq32N25d69ngYb1S3L0nNO7T/2go/yUNRRi6jX7x/w4S
7Igz1L/1f+qW+vtB/1RR3H/oliMc8vnSFo5w/6WiCF3+g/9vuDgqPAdN9F8qCkkCGK5CkpwSnmkY
Fvb/f6ooNlxePOlARi1+tW3zv6WikEz4dyoZSYLlnwBnTpeGJ1CP/51KxgWlNIFC9Xt65271wOWt
tInYVVH8RMcpS8dIe60MrUTXd0m2ktc95vRMnFWebgZLD6CMzPkDV5ktw7m3noDJnGdilUdWzVec
YuHKqSNtV8kEVj95/W2WeOinnk8YUz4RJKc5NksOZkmRo62cF5UYlm/l4rmlIBC7c/eTD+eUmOUR
X+VdoufP+PzT3SxG40FDlHioeKuPlcRiG77WWlU/dd4Yrb2xNg7gGJSr8h1JterKyos3jQKTgRtt
M4/kgqKmmZ7A1t9kRxcUmuYIbJUQbdg4T0FrKvaV7kPd9eOx6tBM+fj//QvKZwNjTPcZaxmOcf7t
xSpuVXPszHe7Y6EvIgUltyJcC+k+9YOGlJ8gdc9qjI5vI9o6WosLVYRv5li4/px7x9HVQEulqf5U
liTRy9T+Y2F4hWmZiH1E6cVuDKXzKLVm5wbFpbMb47ct92ygx31cTuYJE2MZ1tegjEHnCUrzwolw
8Gxl3nk0hws3PG/V0wyIIQh+jW1Yj5iDM3a8ELQKfEvlvInsxLgvacHTZJ9usoZWV3ZZoBH6uWiP
zJZvSdk0pzk4REvo1Upav4xYr0ds6YmT1VtXWNGJcIwgJscjsf+76yVIAZiU/KU1a/AtnfWMBKJW
iWz+qFRnD6y0J2wgHuwO5W2oT8E33pIxaN0K50kagN2I9Ssdoiuaz+HAqpbRsAcDoSvvvuGKP0cV
y9t9PybqxnTOOYTrdZs6ZnULy47/xiVm35n1h1lVwdmjumLCqdvm6uSWXb7t+1HDQSH4imtDJ6Lt
hiuSxJiHUAHTRQ/UiLhsk0Uj/FuoYiAbggwrD12wLGsFwryHw+4GACpJT7Abp9sA4D0LxvgBwYo8
YV2yyc3KlUgaQnXLQ7rmaQ2RtVphObSeu19neZwXy4NdWfwDwRX0q2J57HfNR8UpAF/awzjIwaAt
R0QZX8FR0+nE2WHE3ROT5AUhU64kp8vAKZMux023HDwWJ1AuKNyA6Sqv5gsvIwLRy2Fl8SNKl+Mr
Ww4ywYlmLEdbzhnXLYedxqkXc/qFMccgF/BjuhyMMSdktxyVijPTXA5PYqikGPvlSG0Yi/e5Ed86
MhIhkKl1mQ36DUK/3+jhJp9YY0YQ2Qh5c1xrnNsD57e2HOTOcqS3y+FecMoDvM7x6SgNwavFxumI
ajVkSm15d4Q+NqGE+9cyNCzjA4aKZShDLFhGi9AJH7wsAPXsVaZPHVmx0pdRJGEmSf9OJwFzircM
LMYyukzLEKMv40zHXGMuA868jDr1MvRky/SzjEH47/trbe7EMiDly6hEu9Nu7hztENTppsr0dZ84
ys+8GHL/sHN6O0PCE+5aw+nJpBnsPS6xa19P2t2k4yspNfM62eKlmsz3QNn5tbddF8d/9prb1sXS
zQNtUuaGCV6t4y75hNJX+x1l1qsMHoRFDmoc8RNSv9CkSBtEz14dPUExxjqs6u9Kyl96iC61m723
NVIybvjzTdBGif4Qn4fBehiSMSHRwI0vq2jjM2vqcVT01kvdei659CI5HSyPr2xE2b1rA4LT0x1F
CDgP48I+mIV3hiTNQ0bpP53k/tvQVtyg6V51LoplS2yfyHlFuiAJKCswLoE9Od940292uukIyOy9
tHtzJRwoxxlNWigCkDtLYXJvWkfTNj2/VS308YD2+O5UtgNsONheV00k/aUa7kzDjrdhqdOXU6p7
DlmE2HDq9gRBGSrBKBAx51syaEUKtpnkCqWegholOpszm3FU6NW1FyYB6RRj4Uzl0UpkJRfq0p9K
DQ+TFkQ+x9g7mqOiktvB5ynyp9mcyx0VyL2fDX2+re0MSLoZHnDXhlv85/4AD/c1cu5mYtskoXAp
dNzqseuaFcqDybkahlyFnexlYltJnuggBLvy0a1yUIW0ZIx1fjYTIipREWY3pwvI5ZsT5uyu8a6O
jMXRdWhGHG/Yr0Fw1SD5Bm5hFssIcLFyP6W1Q3Q9aXZ9E2f3mlQ3t8cBS2XHd0Q4j2tR1j2EXkXM
LX93S9fzbSveEYr07pCTuQHXSfaUcaOmFRezID3IwX1bUdtqFxPnaje4KzGydoY65Q+OLncAKXHu
AqIjCnm0PE0HNjIoH08GaAu6rzRMWavJcBVWuzKHQ++DVzPWqu7JchHkCGwMzJpFkiSrvPBxTM09
6JUVvCBddYd5Um/0MV+o92Ehp7croYUtWeRpn6G31uw/SIfN5JE07ySN77ae3sEralbmIHblPxiM
sS5E2UyaFz2wGxXdfc7iqavuE7YycYslPZ+6zdQi7rHvbLa1qj/Iq+ebAcBzFnzPgO18ZvA17/1m
X2d4Mdlupquhl+N9NLXWSXC589rRF8587Do72Ufa6PIdD4ft6IhfR9fEaZCE/4Xp7WzRnMuKiSF0
Ac5Cua0qEgqeqRaoIAoWQA2whLNDaCKi+NkwK8laC/xFm3rSL2089JIkwpajErU7GSBmGBhecZlS
XKY1xjpsZwVwuWC1D2nBCoC0jXDVfK5yPMhnB32gpfrK4NQbp2Eru/JkBWN6SavAT0fg25ymPl3T
vPnABcC9nNZGSlevGeCgKeUrLwFrxyPjNTC0i46La00pib6J6zeWJbTXwKBb90GSkhpzS9/OMnIE
Q1n4SRmMmEDdkxqcnyRJogPQmehhNt07bRL3Tgm0wfsjZ+HHFishKw70raaqsz5Q9g4F6uwGBopG
1uwJ6K6zHBoZhLAt1ePWOq7UKRvbd4qRdg2LQPgyNSVNZR3sEH/RKj0txWcGIUuv5F2Wndxc6AdJ
HdjaqDNUC4onV3jBEfaqIFyzE9GdCLBZcQaQZLCXpPJJIIcUiXj2bLNjh6Cdmsm6i8dkZgYQdLzo
8blL6Ovps2sVD/eETy7d0pKlauduUPlppA5Z0+1n2k3zFdwJNl5WOGPBodCC+1sKuzEnfd/CWFba
fdrWv47RvXZk3JmfoIa9UZ6ebaqQLsPIIS7C1fmrTY33LkfQbgTI5pl0DmMbxnJNtN92Vb5VRLM6
mGkVuLaeP8sD14cttq7cHEncM240Un915I08KXB8EloiLUfz2YjRYVWG1jM1Ne9wKemJN1mHhRKL
EIdyMWZw6ePEZjAZt+ikyHCws1aVSQtlZIaYoWtyWOQP+qQjYEH7WRopjEFd5ZtN9uFaGyQahAOm
nZVy8jvQ5b/s6fvVnBW+5i5KfG1dKMSCaDB9kVd41eNCg78QEkYgxJZ4cJ118RyQo4cKQzl1+gZ2
iYJr1sNb4RLXsHoQSikZh3yo2yN+jjnBKxprXEJKdvet63CBiHcl7+CNjshKh+b4PciyJePknKP2
DvpGsZpiHh2FQyDq7zqGq06xrvYlDIORPdoRecavKPN0Rfid8AxcVdp8R5Xf1ajFCUzmppvMh5gd
8VIixyVlO2L0Ih5NFzvtuqL8HsyfklfNNnfGtyLJ72tPHHCIanzjQsBrR1OqeOUo+zONym34i94G
7xQE5kqAEVKgOlgum++DSQGP0ZNvMuNqrwiqtJ48uU9eHV8XmqrlhvfIa8vuYNhwtvtbKg21KAZ/
Kup17U5fg0zmTWyEOk3ZvJmnZQqs4EAIY1pZudT2Ayusle5klj80fX9UkX6iUyDdwPOG5Z+AAV7m
ztKaBCJexzY05THs8L8KDzREIMT7HCSPTai9Wo7zB3qoWgvWPAPs/62LIDGILARWZ5vPmujYi/YO
PiWde2lYR8EuT2jfw2A20AYKF48QYcGHF+Q69ezekdgxKhUgDQU60cTwm04F7YlPQ+cqxA36aIP7
IWrHZ7gr6wKtBnZzG7+Smap8x4aEoQYAxMFYQNPq6xY9K0tWlkmAbcCPtQ0XNCWK12pet3u2bj1o
sLlBGQLlbwagMzt+uD26iug+CRTBtfIYC1VqrecutNeAagu8t4heJXoWkJvHoYqPAc77rNLO7uze
qFV69ErjocohfFBHFrFUWwpuN3ZevXS2sXeD9AljIQHb0odiuC0dHkFNk33nsfUSQVp1RbPJQmYb
TEJ0xX+NrvVr1ZVPBuq+m1DfWV2/U+d+nlPr2xOdsRayRs1Qz617ijTttw55dLi1++HRLGYThl67
9WSRpUhuKPoXXUV7rEU0qVps+RMPlaS78hBaY3RhxtWzU+D2L7POfn40u3Wh0xhXtxVQUqnfm5F2
AN0KUZMpC8FlZ/VksICE7LBMcGJrVE6mGLPr8HWYhs+6KX5o8OINm5d38CtRK0kwVl1CoKhtn4FU
Y0ik6DaVd6BBQdoIhJfq++9nH5fWwGr+6FLnm87AbD0PkuxMYd7xTiVJZLmcihBq05mPMnUyg8P4
ge3iSXeDL4/5cjAcyhPFHzH1fxzG7JVJKlLp8MV7jUduatwz5O4bl9xIqSH52kO67gjBI1o9lLaO
YzCq4ERBXiebZGz+/mW25sJ7ESTld4lBU0GGiEbEkbZ5U/+e7dflE9mcDqAbpufxj1Y5lPqJ+Gqh
SHb5mwe5d6u5Nmx8LFB6/5i5IAFBI2AUupGpIHxtTIek6ng3OQVZNd4zWjJs/oO9M9mNW8u27b9k
+/GAddHIxo26jlCosKQOIdky62qz2Jv8+jeoLG8+5AWye/EAI2DFsY5lKYLca805x+xYqGSaBGhe
HA1hA8118xmkOfdDWK+xUayVxnUNv5OG/y381QX2LXFoW8t4b0BhH9aWQGZvXX8XEUgAe2Me7KkG
9M94o2WPVgCtByWO81V7jmX8LuPyDM4dgyeeesIVKGKePh3CkSiY36nPwBlK6lkDfo4KgFvC3Lf0
szpa6Kn6KvTJXkcoK3r/QNQ3WssufyN6r2+oBJ7Hco0kuI1Cb8fOmvyqSwAMt60VA2/i3MGAjXzf
m+SVpGWvqS5bd21mEbNqL+VgoqEG9qqrAHAVBEtrunxhJvi8wK223TSR++iM3deY99GKekXQByvi
z+uYmomtXA0BV87C8rOVEyXnzMqH3Zg7P+whe9X7rgSVAMa71qhLmLDy2j4vLSk34GTVwh87zmG8
ckMfLQyxzdqzCOdl6Yh7bREkTlVnbeopfBQAKgeDGLpbqh995z07FcJS6FiXoVXugjhws54ERg6z
z1IkFSS9zgfllFPPGnPRs7v+iHe4XMQtzkLRpeOjTaTP5zUudS14DHWxBcBqnlg7sr7H3bJ3kqla
WxEFso7lbXpOigu2OXbvDKi5WrbDe/1uwOxhQRAxhaQ5V7WOnGJHxibQW4DhqLQL38OkOrnetLfI
MsVacjCEL1cM/yZSfrxM7NDb26bT3Esz/YFz8EkfpfsyJtFVD/TwBWjfMrexaGiOHT0GYb3TLNke
y0lyF2qOHOFuEXl5PdSZzg2uyVqga0tYWL+mAWLbhGQO0GshGvuriwv0OVuLNhLoQJgav8q+STcI
qF9eW5p4pmGNcXy1yaca/FzH/imHxj25JxL3+joOU4ghhZ6dvcf4DCR6HVYqugaVS5sjfOTEiZEK
zUDcGg8CRp/iSQXQPK1tCGRLRgtqPAGKrG1Fh31Z5psw1n4OrtIJg1mEzI3kuTPCYVOL7JybUboc
hFU8xqlwH0Ty8/uDyHnH9KAxJcfTwR+zT80npSq8kxM4gg1oHHOLDYuzizZ1l2wSndT65CZuPDip
2kPcgzcZghuj9jmALkUGrudK3BaiPs79XwjgLka/RL1m3kQsE1bYMo0j4ywBwwYpgXspe9oNi3Fn
6vFeFJdwgAdrW/DkGnxduIwOwuRI0MVmv/HnSA0r24Qxz4Nv1ZYuSjlip486G1id9kBIWntwRzc5
FHZW/uW5rhu2Uegj7Qk2SJ6D1M0KzHswtcx/MKRdLfuaujHligflk5ITSnT3wuYoQrycsm4r3NUM
gjhzY3mT5a4JTfcqFCyPpKv8Vc1e6iq6clzbecHrJKmNK/SPLPWHBxVyoypd8fb90fcD26roIHTe
EpWDIb8E7LpLlOk+2HmTbhVO6mU0f/j9nNJFTWEutsakdXEWUGyE3bK55417Cbhan4OoeyqcxD3F
uNoOvUZqKLffGjwV17QSWGeK4joNdTuDE2iXbS08S6S+jxyAfgXywOksu1bhGGB9YifstsYXM2R+
wEg/QEm2It5eId0IHCH1TjceUqd8yGXKFFZT/lx+uX6p7ewCHO5cnLs1aBHfFWG7J7aWbNQZe3q7
c2MU8rrs6o3BpXQX+MRPOT0srdyFhFaFLDUgIexwZywiT4yLJOH70OM4CkC/dSJ2MLYX8hBP617L
9m6EDcdyKDxLSWSPrUCWJ95KJLw/u1HyXuh09uXIu3sdjNqpiZ0VzejRjvfBwes4jQ/uC98GbiH6
LMjb8bTycRn9wHl14BK0dOsofg1iWsgooik33x/yakfonowvUUrB0iWvr7gBi5NeWWvEWnyjWmhv
82zCiV1QVbfp4yzeYAUq51z8tPU0dtCqMIkrc1dwLooExCCMcVt0uBkLx7U53cjiajjImYriLoCv
Lj02XezxSg3YgSSxew0Ezd+Vle4n3yuxCPiriTAbJ2maOpJT5zjPectZ2Mt0IHNiuJnCoPV8fkiT
nrCVpK8z9Yx1KNgf4QmGrVqV5WvjMxd0kdOstZKWG0NyDYeSL7fYd2kl8f0V3a/auVblFvQibWCW
lFs5LxqH3ncOvonhs6eCnmS3tQ+NfOR+VUvumqTrnXaepZLxx8TaCl1hPA9xLM6NKLBpD/5D0MPU
s1TgX8YmeKvJK0aZJT+mhrmmT93ujQUbLe9t0v8Ye5rrKmwq3KaYwwsj2pEpbJd57j/aGhAHADfn
Jqjru+uRjoNoWK7+c3XyfxnALHACZMJ/LzuuevFRRv9NdfzLp/xVdDRQFm2XezUV4d6sOiIf/q3X
U/f+QNY0eT3bBKfYh/4juuUS3XI8/m5ydoDK5lTXX0VH0/zDMj2T5iLbNbhFe/5/JDq67r+Kjg5J
ZNfRcUWZTqDr/r9UISVNgtcpM9NDPHqf1RDlW6+V+s0fPf2W2Fm8s90eebybFNiTrDSvbfygazVd
JGN8UVUf3YBLFfghYa0nlg4GwSrYqTMPP3w/BPlACXLbdPvvDz0K2DZlRKlYFQ72IaeZELQBFJx/
+pj28nGLRHj8xx+JidCi1M9/Oh/0wl8jx60yqkp3kyv0QzHkhCn93jwGYM6OcaoIpfotvVRB/WQW
89GvxJClRm59+j7k6zyacVSnK8cIon0t9F2RT+GRKFZ4TPHiQ6e3I0BJE0fF7ye1CQxCi1Pl3sK3
IUSfvOAOoMAXvgH07QTRgMF+YcPTvEXt6F6Loq4WhV1Yb84Ueku2pI+RmSU3pVGv7iTyrSqVZH81
2MfKriK+nGntE9DemWYWYXxhnoDzYi1CBM1XYwQym4SdODhRe9cHeq+hShgnChFj2kKKYq9N8Z5C
+fzcSE7CicH6LAxoEPkReqCI7bRKtlbaumfRhfU2doNt2A/O3WQF4ffpj24OpUKxlhvcpOaWsPrn
UI3VVcuxp3uO0D4MPbz2cSKesaR9eIbQt1U4Refa6h+i3BLXstB2I2biYyshEMcpgE+ztPAI1eDl
x0j5N1LyT02pordmQJfQMW89RIpBjiDrJ1pZffOSgWYC661IPPkctC6Of28cPvTJPaNtRtuin+9x
npi594AjSOtvJ5D2R6amz5Qi831gtFdrqoDOT/VHqkS4w/k58BfkbxSP/ay0ajZ5YatlkX7ROZMR
FYZnrPeXKAtuddWSSvYlP4UIHARRxRciRk+TByPEM9inGz3WbN3Iy23oaxwpLJpA1GoqetRc9ENJ
aQ8sjf4jpRl9oZs1RTPEkh36Pla+TJ8BnLK2kcYlCuUKf7y3qDLuFVNen3AUMnBRbbiPIW7YZn5D
BNUOpjeyyOfGmNXUS2i+zTI8YUHkyxpRvRriiy+HR8+KrmODyRHCbXLRHJRQy+zO/tzHrSbIz5kc
ZzwpBWasNvejxtJKNywG9CC5hSE7HqCuHVAfmfhLjFL+4lvhL9JXXwLq+06nAPrNukAdnOq9ra3h
MI39cMiZTVQrujUBhxrPc839sSkbwD51fRzUK30/iInzQzW5f/3dP57LesnXuG5VmO2+0bf/eLDY
9K9rPLVgmrPsnCDtnaEoNquOXSqQdQdkoAy2WYaEaIWkU4j4eye2/TATiXTvRtMqb/CUeWtwJ9yg
SCOrtXO80AMmZqvD98MgYnaEddMuyW/ygkwHMEZ+bFVH9+8PNMzcUzJdm7r0QxhSOQF2p71CToq2
phZizvByEpZeZeaQvhk9JEmmR8fsLqZysD6nzrSO8GXuM3uKHhC6fpbIn75y31yNyqU0n6j5xG39
VgfTIQNn+STrND2Jyts2uiQI4LHq9eOvwQHyrbgkHQRDDjqEfIybauUm7DVCSxfnXmnipBNBpL81
o6a8d56U8i4aa42PMrP8pScRigGdyIcidBETdfguSKrJjSsZoxfdxNeGcewy1IkGAlHFH7gzL8nk
rYq8tm4moBsQAP0xzuwIGm3WvIWlzo9axAtVBtGPtPZSsKvBM1F5+KtmP10S9Zu47fhqGMHJtiP6
WmFlY4RUJS9Q1r493Ki9OeA+Lo1ulYfeG+86SNERKpiPlkIFSNEBxknbTV3hHWzU+IEAeQJS85Iw
q1MbCQDAOSeuN25cUIo4oOt9gnojCudVphnnIpgDdFqFPS+RiHcW5onGTas3My7fZEqDZO+VWzfA
M52YkKJwcSJUBuJAn5Z29dh+3vTA37m6/Z40ldzcW1vha4learN1CQk3dx2Dw6rkZw1hLj11hbZq
4xmjoPfbyJcsnbzupqT17Ln6pzlVe+ytR+lJDC5OZ2zTIsnWnk4QWYhEX03yN3MiAlJMF1JhFf2i
MLKXIC4+nLa4WJpYRUbUr9KJgo+a/teC8h7p9F9NbXq74eRUDJVwBTj1Xw2hUpangKGn18ROG+Y3
n4IxuECLfDiaYsaFZnP0Fbwj0wpbkpoXDxL982i4NV5Th9WgYGiBuMbeLWlfLZ+oY+R6LLk1e8PK
/iQCP7ikoX4BcrKoGzhVpUQaikA2VGQy9lWZqTUBzVmzhMvd0+nZ2gtgJhQy+Rl+6gYGHMrIomqz
J9JtkO1MSF1s/+jPpXFm52t9vIv4ftb2HiBE/NERKcSKGx5Up58FJVYUJ2hqrXMdhQJIJGF6rCsu
KsrXaZDkpT9IbW9DFtNLkse+ACExOC9Vp8IlfdrN1ii0dTtq710UH10sS06Qscu2M9SF6jqEo9xZ
udPwhk1OnJDqZQAaYVkWAT6KQfO5V7WAifxt4KMYgUk7OxoOZDaDS8SjpoIjPhrbHnl4WfBaWHUS
pI+BFO4YneK6ygIrzYLmXSrjGcqXQzbF7+81IqfpahHv0eg3FCaMNq0WX+FzsUpsZPYIz/NSOyCv
ONasq4xC5oS47QICxUplitQwNlKiNbOfdN0Z6VNlawdlV/qCw8K5HdI3I+Yi7dvNTlJLtml7C5KF
P+77uDjl3E4dIu37jLkB89dFRuTjLKLPFjuGBiKzu64ZSlf5SMlEWdOtRm+OEZk/PXT2RmM2ja3p
t18wtuueyWtySi9gJWvu4q2+gIQXyeSQFll8yz2bbsBe7ZGE/LVnp0RNkMOhwoVrqL/7rFHhHQ2X
8wpYqOEnGS6OiAGecF8zgaKr8dHhEhjFe52yLaNOuof94DfdmmUHO875CFt09g7rCAXwLbQ1LQeB
lVWkqLmg2UsO5MiY8wMqcHOqdDavrCPxomWUXNVfRlLhRnBNUFZ8cavk+2BceMeIAuKrG72GJOZe
BDP1g1/Wx++PUoXaw1qaPUjtvxVR/+JX2njE4L1tNGILbIHbfZzbuBnYtRvNZJ7FDBCyYu+VLUO7
8jWwi7z/bhhQte2AaZj7Gy4sVicaK9vpNSKa5TW/Gq/atGXKaSR0p+cw9RazAQpFFTMO+0z3Z5Zd
Jit5bTEtfg5CP0sUy3OWtpg/2uJ3FsbXoB6IHhhUbHH2Gham27CLRkfoNYf2DHxa0OmmrwjT+Qbf
o3aOW+pWWBh6i5jWg1UmeoQP9osJxKBtrmjHGFg/rSsrZPdXTFiyxog4TO+Jjd6zl7IsuLCMsSRJ
fZb3GuufsOnHMyJPuKBzctxouCxuoDmjJVNt3dA24qhCu0jNC//yMGRKUYHyK231X8rDcuau0oik
QWVFAFS7wL10/uheTIolC8XJOVKTWDVhnZwDO4Reg4tuqfqoOneVXp2p7KXgLUAC/vtTqaj8w9BA
HMWxcJrLCD0sU+bIwQYrkccEQXkcQShod+qsGvzidm9cWI00a5WnRK3d7ienkPw37WymkET99VQy
wWN1dozMuzjkZI4wecXaauvkTSvlNk2iaSNzO9y79CIvwhquRNyHKBvR3FIxjuNGz8SD4ao559YF
bx75rKazg4+OA8RCBMQx69I9153tHVglmITzXPtRMzhyDP45dge+IVmcL4M6fmep49xcOsSUdLlN
NNWbDbpSOGXKNCCeTYM2z8RWl0hp1rltD2ZZHqOuqNaV6/yoIpyeTu28+r5brWvHpe4mXXUwJK9x
mGirjA47JYU6YoaYTiMumnVqZeXBk9rcKw7AK9V+atRe5GnafTi0GOZh+9Nprd8hEXulYZxyevjI
bqXOkcqmLREccLj4NRsPQhHQTX+lehsaNHHTruRtU+coykYip40WDb96rT/kGNE3qahnqj3jSBw7
p77AfDByerfcihIU2AY7jvFAebrhWE2Tdy0bplt/dC6YKaeloapkPdorOsETehoQEopGfDLIsOYO
0l03acGBpaHZmesRF846y7mwjma9M1JPLokzEZmaacck2XVWA4eYTfPS9ghZmoXJCVQY8d0sCiKr
hcXskLRwpigGulNeDVDkBo3P6zWDDooJKKirP2dVY+6jtlDolzVnE1HF20zOcdn5d3PlPSkMmezM
Ikd8YRRF8ddQ7WDmd7Jz7hYKbSoERjY3GQ4G++5lNsFHmbzmyZn64Boa9Q7Jq8AWYTxPLJ1CQ1QP
4Vi+OAbGGWuw9pXdVk9TJ/OtJInIUjEqVrVq9I00VPTgo7Esddn/7ml+27OgYinchNlHjf41AER5
aUxSbym1j5vv5wfvEFiVvvREok6ehaG0AVKzDcqy3ElnqO9UkBv7XIuRh9pFqyscROhSSVFftK7q
H5wqvmc2xKMkicEZC3czyE6/V8l0oWao+gWH5XXQ4RVohcJYZTJF1JNH20DYDi/YD/dTQn+gQYUu
efFiaVV2grkhxYxIGJ6/08Us4qtwg0AT7Xqu8XbYUnDmgbOqzUDtcM9RfYBTWHy1Tmsf43us1/a2
iXwkvqgv9yqE0zVMvvmhN09qaHY2uvmhqtpP6VSo1VX7e9QCY2WFkbOJumg4+AqLVwYgdUGejzZ1
EAhbCGBMkylLB22+0Xij8a4oFTl4+S6wDgkmjdOcZcwx0mw1begPdDCQfzMqfcNCHUsDaAUvw3DY
NumTqMdkbbcIIlrAuRHtM7y6JK+Spk0OhEt5o1IJZhVQMhzkzFLMORe6uYPSWsbtSAo6uE2F0J7i
mMsVJd/qkNB8uHBw0XJHuc2Bcu5nHXTMAmsEe03CDyAClqYVvjReeGxbWMZpLil+U5q3MkTmHfTY
H+FraBhjsDgcyVPt1UQnnsBCV+dtj03Vag56gD+PYwVgMfE62fpe7+KvCPbc3J9Hnw1Powhl9Je3
00rGzR64cvjqhbriLZ6QZ+J0sRhMtAmps4BO7I+gCXvO9jOtmNz+imvpCds/Z+1Qp28petfqIMNS
O0+zqU5Lh6eTqCNGuh1ke+aeW2KTItNmjmc7CN8iY8KQPSrBp7QFsjFWadtZk61uznWfYf3pEMSL
RGvXurg6NXKxgOs1GgVBQK8uOCpySAYGxTesYYPDgajLCxYGnbGj3KI9UI7QHrT5wcdHupVhc676
6UZzp7VtEIOXMpGYxnU93zmad+htKzzoSf7T5Z6xproGRMxQchKRFuh4jkJJkx+9HELnRFQpr/Li
scAe8WiauBdcSSeWH+L+dZ32ngZNcyuxfFAbrNbVYPdrL6a8MbJkunXIh9FqaAdrSrKQU2vrGAr3
xcRtvJoqmgMKpfApBp/DoP+yXETUvB2w3ffyMNR2dx4EHmkG2nYT+8VvSo585rWDUvHvUHcxEgg9
W4pmml/wcpvjYDxPFSFcZyonGnYmBIx4gI8+oagh12FacTCLuRWpBzkZ/QbS/oYLsXUp8gKWnwXW
RmsxLs0PJa+mXNrXXo8eDewysEyi6TbM7g6TS2MaRug6dbIvai06Cqjsi9qvNbIVHdYfkf3zgzt/
yNzcbq1cvtq9gsPSU5OdVu7K0Cq5y1Prh5ogWAiIsWjzwVVWcwmOjVO2Uj1vClBB60GVb6anh3vI
KOEqL2sTn2OS31pt1TtlxI/fffLqsLnanWhn3ybx14ysPqY3iOK6/lOEyn0ken/XpNBf5EDW0oBp
pIwkPKnEcJb8VM8NnUpFnF0dN5kJ+EAQi2jjqvIaZCyIdJ0uusblpNO5D1Yr82fdcR4NbUrPZP5X
FjrVJpn8pyFjL9FqEgywjpLc0O60SPWA2j/Us6ZuH8sKBHvdMefoJidFDC+aP1abyjatjTTzZR1H
UB5tjRCpjWMnrTKwX62Q98gF8dVURN/oRDxXifhwSyqm08Sq71j54VMwAtW+lqLWUBvcpNnjGAEO
VLrD7q9MfoE688BQ5eWqSgL7ZZe/62120FIY7bWGW7XPk11jVsHFKLpiDX3MexQsIZb0fDULSXsG
UpHGSBsbwaWZaVGCnKciCrAqy0fekeOp7ke8bXDsfd+wnoYAJz5VCeXGUixizFasmyxMVmE6vssS
kwdR9GjLgpD70MBPKgnbguWw/0x72C3jdhsn2jLkjXTqRfluJE6/Uz3LGa8VKVZyDMaWF8/QHE1b
OAHGs6LAZ9ixqNzGhWvcRK1zSINfzcTeMnY8OkHCKje3tnmn/TDriBS0/PLLifI7qdGHx5pwVQF9
XIXjGUpOcfp+oOX3KfVNm7j9cIAIVq1dna5ta4LExlr1JYvbEEt2ZWPQjCyGM26MIWQPAuIMoV65
ZgoasD+64pmBY1xwILhD+wlOreuMZ2dESWShxyssnOHmFHfBn11VVj+u1dR5vJBhJPXRYG5cPpkF
R/AygOekjlkuM37GVLEbG5Q2EvPZ0UrdFV4DebaK/IgN3OdCOK34p9z0+dABbNNBKverq6qG8TJ2
MMrrtnvyhdLWptndsML5axNYhlNypTU9dw1g5KUeBkxXvTJucYHED2ht6eZcL7F0IhuzE1229DCu
8sKHP+xqE6PcSO7AtT4HX3pHkHfaKdas8FQ3SNqLQffYJCZAZQjRj5sgTpzrEKUH3/a+PPr2rt8P
Zq5H1ymqtA0ZFTKaFmHVCREzE3g9WFz8HjvfhvjVvw+BNeNcN6XHvwmD3WYMZtJjKH92+MjWGR0o
C9f3Ny7jH+vklhWNs+294I0sbn8AD3MtRsARGZNm4L0YEdYd/sQDYDCB7QhrUpc27+RkNYp7Ka7L
qoE8enbxfHONBLUoxuJAz9kbYdQPo9U34AYzaMZfgwKGENvBg2dZl6y39IVi/I0sGsfM5Ojb7Q9E
9l3WWAxD9ibyqh0J3E2Q1V9TGHNex1eFxZkXA/Ffs28+8SNTBTlNwG9xnhBy+B2k0QPhjPIYAs9Y
WJVlrTVKt7KpfR3Y0rOv21g4s4FxVceQloZVnIujQ7MTAvRzajTO0quB7Lj5V94nj35KV4pszQci
Ezu9HdZuG/Bl0mybXWEyn2uPwHiWrXGY0mq5nlJch3IwP51lITATjQ7/wsjmR2WO4dauRYM5pf1p
FNPn2JBQYD3Sd/gSvVWjokVp08nVVTjhwXdk60yVKW3bMHPCLIN7bKv08v1ckFBxUmZOv9JBvh3I
Aivi42ymp/nh+3cF7YSbqQU0FU9E77SRhyjFLwuxAwEiCor34bvphbaFw/fv3Nn99m+fi3NFJNbq
tsqJH9m2TYj8/M/A3dh3XxntUzM1XGhJPh6h7HVPJJXJ/+KN3Xz/12L2nVce4Ri8xtW5dIIQiEi3
0F3ZPXEd7J70khw3Q8Xl+6Ogg8A3QU7cdfC/TyDJWcfPPlfluvEdrdxaZp1sqFTGEO9NXv2T6XQr
pN1Df8sfhyEK5uxSvOnbXAf+FlTdoZofjDLqDo0rxM7gzrsyA6t4dSZrnrmKRy1Uww3f2/v300Bc
0eY5U28MNguvEcFzTIqAazL81E8jKOXvP0YlcHKI02ma16G7BHbRQsiyPbAG0O4NbtU5iH20Rpci
2mIYPhOC3tYY1q8xCgX7qV+JmZW30hqQH7KG2cAW59F2y9v386ofUZvy8VCgXgUdnYcqAZboG69+
FhY/Wi8z5jVntlKDKH/wzcnWDu5p5czFF0TfGUGix++HgnoQtM7ZZctTozGAmxPZwGXWjx6bzsTa
Yxb9watlvNMT4xMcgHcu9NwgFybr8fCfq/7/tpPsv1Wd/S/zBnjB/5hI/q+op9rsAwZy2X21/0x3
/f7EvxsEjD98GKz+XCPmO9gA/skgYJI9NnF9IPNTcDIDXP/Gdp1dBYZLJa1um4GLn+8fBgHjDxfY
uANuxMUI65nef2IQMC2a0uoKtmJV7n/9+U98Qfwilcxax/QwXpv/4g8oytCeuLJY+9Tw4oMJ83hl
GeDLfXf0rwO63LI2gLLlCR1jQEndT98at8IiHBjY0rr4kB3HNtsLkMNrEMPlg+kc+76qNnGcFJui
rNWhYezdUvDxnI2qWhqoDxu9aZ4GrOMXHOQabpw7Bj6uMahjuKTpUw0pN3oYC+YmO9D3wRR51Jqm
lypSASSp2tg6PtmsNo63rY+ULsIkWRgUJT6MkpixW6R0tjrFq1ujXmirYKrNJ9nJTcT6DvoyrMga
gFnbjztzIE0xmvBEe0pmj20w47ZnHYIFR7KilNR/NMsPQ5LcTR1/3KnKHi9tCv9PH7ovTjvijdX9
G/0MVFplFBHklpo27RBiY84a0AueVl7iqoCtAcF2Z0IsORd1wxbFmI5O4cfrxp9MTGbm3Uv68Qjh
cBYixoaYCCHjqLZeHfaLE84gHSwShTWsK0Lp9kcI49kqlhib8yLMj7zMIG7IcR/HFLBHskjOgIWb
zUCw7wRAAfgkWNhNBTpsp5zyysIkv3XS8M6Ymp7t3m3WukYWWvsUtm4RrMXWkTWkUIjHJ8fC0NpN
PiiA+nb+y3HGYBNqZrWdhtzedXlSboSzaY00fuDm9AaCw2PJrZ6rGpod8IzzGOb5jZgDX6I7nPsy
lhBCmmmdNuQB4Xa2p5hwhR5kDfsgq0ILEYKKDd0Q6z527EOM03fAmn90OVVDtB/EI2fB527wmYZ1
84UCrAOZCvwOnUfHK9ssAkQzVDKyksVYDdbOalJxbV0gKTmHlkknisDMNo4s1uy242KOswBkYRqS
0sCHjcm63/msdTCvtvHeqod405jyKfIDeSfpuw/pTHjyMGqdHOyNS1e4JVJAbqziQHvmzli/mLQj
bfpBVIeh29CWFp2/H2Ldis5khwQlVm1KvsZSp25Qe6kMk65ZAqO1IV8GGf+SEQFG0qa3IQy3CljG
vaqm55K25W1ANdRGD6fxrJX6kd0jfQe1SO8ZbvztQHvRISjo8RPVCZmrfk01zq3B1OVnLX0ZOQue
4ojxdUzhm0H6Q+PYhXMAHz7AMqsmdSKQWZOygTdJOU59NnP2geACmHSq5DXqnGabokicmHb569gC
idyk6q3UnWVDfn/Vu6081XLx/+9E3DySbnxCcfrznz5+kapcJW2H9bj75xuKi7f+f3KpLeMk7j/4
9f9+0t9vQxYwC9/xKNwyWDfZxj/dhvCs/fW+Yxl/eD4HfB9MqeVhT8NN9jdjmvOHq/uI+eSBHB70
/4gpbuJl+5cbj+6Yus4xERdcEAQYgvjvPz/uSRm1f/6T8X8qN9JcTfQhG0oUWdmHNEF0gAInDNKD
ZjS3Qc+7O4svi3hNiELrs8SbF1o1nZCPliqftJyImYb9+wjwO/MCbT0p+SLa2pzW5KrGtcGibJg3
ZpilDxib810V6GBk571aOW/YWMPdbLM9gwgU2yhgCxfOqzj1vZmbd3QUecE/stTezdu9sBwXGM64
NuO+YBnLjg8U6Lwca4+TuObzFrCv2cYbdGcvUgLq55wRNKLRCFd28WNCuj/JHpcC/SDvQRZNZ87p
SGsImlV/lqrrtnbrsMVj5FrgV2mgsLGt1KL3ct5eOvMes58v5/Nm0593nOG87SxYeyrWnwTKCLTM
G1EC9tHWn7ek3rwv5dqx9xikwWNMS+7pYs0m1lpJPfdWbZ59WaW5n9JevGrGwk/nJjKE4QN5tv5q
6dOqA7h1yEWzT7VaP+Ym91o9Taa1U3bewUxzf2X1EzFPuCermnWwwQVBzfth+n0U/m52xvq8PVbz
Htlub5BV2RmUOFE8Lx0PuVUASwUJ/uTENBNH08IeydQG846aOs5NPm+tXXzVJQ0rRw+NaN5reyy4
vXnTHYXsvJ15+11GdrJmtfWkFYNxzhn6DiaRm64ddOpD2Z9HkewPxbxTF3Lg1D6KkxMdgSjkBi0i
Wmq/T53TviQscRYGnkOKkfJ6SwqH5QqKwqL1WHFrLTt9SjHxmc17/paF/zBv/ikp/YwydLrAFbvM
ehKlsD4MQa0Z4ne5dw2+uZ0m2VI/tYlpH6Om/7LfYYOjN8zKg5o1CGtWIzoUgeFbn5iVinrWLNJZ
vQhnHcOcFQ0PaWP+ipbjrHaQB9qns/5RzUpIMGsi4ayOoEy6zwGCiT4rJyUSSj9rKRGiChcUDGwJ
icCgSVkFT/1D0sr6YiDGCESZhgipY6ZnXZPGPhq9+l571EfWs5bjzqqOO+s7/qz09Oz65+VMMmtA
9awG8f3KXioEou/nq1kz6mb1aEJG8mY9aTBQlqpZY0pmtYk1NvHHWYEqZy2qm1Upoq//l73zWo5b
Sdfsq8wLoAM+E7flLYtWFHmDoCgJ3psE8PSzknv36d09MSe67/sGUaJEimRVITP/z6xTgEwVaL1q
RrjimPniaSUrQNJytbaFVP6carWLYRBH0KkdT2NJSGxx0IQGD3Us5/2qAs+gUzGnBr721yQpkkOx
eP7GZEXfd1midrN+5OcKjqwEgUNOzT46TNZf2BBeiSDZuEhX3v2sNbyHUOt57FcIDqPwWVrrs7Tq
Z2n9j1tqA0IHTXDR6mCLTKi0XpghHJpaQZyQEqWL56JJKAsblEN0GzJKxU2wJLNNHdeB3rgfgVYm
hdYoJ3djas2S3feiISB3bUT7d6Wo4QdKwkZ7rFdMyvODrfXPruFHHMZ537iNdymm6EiFt4V9nJNx
j4AaIqSaWlGttLbaaZU10XqrQniVWoGttRYbI8pOWp01lNZp4+Ua9Iw9ldZwA8RcF1E30+quSyOO
VntDZN8K+bdHBva1HpxoZXjSGrGn1WKldeMUARlCHQ4qrSnnsEK1xozdDBCaI767Ea0LbiFfjQ5F
OvSrc2adKqS3a7LwujUygvBO/2K4Q7qvFmNluM1bUBtgYGv7NJmJD30sfbcRjVGqfP/OrMIrQ/lj
GBTekxl7NqOBGBDDMPnXEZ9arTCgJmkZfjglm5yJcRoRmHbX5f3DQqR2xzPI+xU0+qpoGWk0DYE3
RVvlsXS5XQk1UcnuJG84b9otddz2mRuGuItTdutNpn14YsFjFd5KCuR+p4ph3lizQBWWvqk7dzlV
i1QJtajhyJ0E0ltMAdMO226jDSOwK+Y7M7bmi2jSrVNO8jTlId6GtqGbLi3Kc01H3j8+FFEuTJYD
H0StHRGGwhvBTl/H6EuOSPgmUu2gKLWXAk8CRewbZObgmmC2qMOfg/ZejNqK8XVxtTOjQs7Yev1b
rD0boXZvlNrHMWpHR9Dg7ai1y0Nqv4fC+GFrB8iivSBW2ny6oxwe3CCKD2LODJKC/bTxJG1UqGy8
6YGrWaXhbgcz7LiBD8nGKaYc20EFVPbcl6HHKFf2DGPneUM5xMGfYkiZ6KhpLcEN6fv+181fldV4
x5R15cdzePNCWUN/NHilLSkLSC22mUcvSlxP7r1S0r1PRVhcbIcEhuON92QjMePx/QkWJOm1LTdI
/tHXRc4S2AcVsQV2mY1pUDwAaAtv98SM1J1NpP0lp1JjRmxh9r3guaHSxF3F3pLcmO6xIaE5qu7o
9LAEHA06IIo8zG41juF96sFZpDZrUyKmWI1T06cJ1VaX9NNwIHaOlXAD8JxHn0D7SWVOcU3yZKcm
J7u3Z4hWvukPB7ydOfkWuhBprBHbr7/9+phbLeVt8m82m/xNVbXRNrF9cfu6FIWI945k5v/1x3TJ
5S0lFaqMVlwNIukrx1fOvsX5eqcYldmUJAOvy0hhFabxZhfmhxqWH31HrXhvRAXtM3iKY6Wid9jH
3zqjOxHmda8MpYInfvHnOdT2T8vtT71HVDQwCbW1Y1i+4U0+QDmyngVv6itVCfT7YU/a1tXUHdFM
MQbKSF3IrjcvDe9Iv6rqN4us5t7m5b7L+d1sg8xGyHHbixSG90SZy3L1R7pGxnRu3ujG1vDTqroM
AqfNHAY29r90V1YB0lCcU4XkqX3TpNYu05ZXCDxng+3zU+RYhHiyNljFrNT3ylx+BjVjc8CsNezB
ZHiRDBPQ4Nu3ZGDTpvWoHWdV/PBO7a1tFdwgD0LHNp6yJosfe9LMNy+xqIIm5/p9xuULdQLuISUT
EGLmBJkPSgxYFoJN2feAnfwxdX34IpAZ38w+ei2DLH+EWFXf9WP52tregQoLSgiGkErkaCyvaO7t
U1JrOyofN4Z+2KYh7V6DhWEkrBnXFIJ7GUa2F3M6pf70HoSCvhoKXpiE5Jmi3yWhIwBYQByTXmrT
4s4O3Es0qWdVMaEQ9rQ2SHKQzLY/2gIdqJ8PBl7+tR3rY18p9wsd+qTiklVrIvj2JTCqOnxpXFGs
rCp+YS9EZtSlnoZV692kbm0sF4qZU0a9zVs26kLcMbr3snq72BSrVsRs0yncisK5BPYpLLpfRiGe
qZ26hipd95lcm17Ubooi4E2mQadlbbrUoiPx9TyRzqTVx+MweR+UdsuWu50F6sHPGgwn9disUd9+
2LJ8cTu/AGoEYC4e96jSai1QclMKZ/dSqR8CV5wfpffRNNVHQZhM0D+yFKxzXo5Jy6/U1p7US+j1
WKsrgnLYG87tlqD9L2KyO0ZvYu36OZ3fI9th0S7mrcFMZBOOq/3mNYpxHQBUeVB0isia8mFC1kFA
LFaO093CJpu0wfTpY0VYBdCU1qFffiu8+BtK0tWnEEEFQGNKWvdUwlaqOYeE45Cydg1zt1WHnIh4
xyI8lT8MKNm581LZyJyyS/hU0fxGSAD4Xuz7ATYwIprYxE3yaMF3pr5juFF/sa/S5IJZBdDIzNPd
Z9dxrH/WJYEIArvBkr+WyyiPQ5EdRhOw5Wxrp1mcYsx0xnVlGgfmes1GY04YSjCLz4IN3RY4g30f
RgcVdGp4X2aD+jTu8IxN3glfNiuW4+e+rzy6ZzoUumy4hD/DRcmHAia63z+DvfO7Nnl0OCypzDB3
PZnbFVUPKU7cnsMtxhBqhMkuYrgQ/oIXAzGmGx3F/hEdMSJfgOpPUV/36hqUYeVNiOPfyJNLC3a9
YlTv8qKR1IGLotkZLG47ahU3zRC+Y/okFhyN5yW2rL108DQrM3jsYvOYekN+aIPhxbbp8A1skxcE
EpVbRM+SLuqVP2BVL1K6H/qoupk5y4zoUcrHVyul3UXSv7eiOYuDRkUWmFKMYV6O7dzvuS1c6n7a
tq2lVmMZv5oBIrTpc5x0SWP3CwWQZZJRlVH4HB/j9G0MSE/7RRmt4Qq+y0E9jBISZ9Df+zzpaImv
daY8povjSaXyVzSDjevtclcMEF3yqnqag4tF2gkFttumMsgPo4BaOPNrnIRM3tPRmFax0QzrrKFs
g8awXX+YK84s43RwE13Zi7fKj+7GQVzSNiQqlI1PYWucrTkH9pI1K6t+HaNhOOam+m6qFon1E+rE
ua3pnYYsua8q94ApRq3afKAmyaBUN+H802HbsFQGF2yCR5HI4FjAFVgjnzfGkfEFLG52snmEolQM
9cPAqt+WZrmJML5HONBWlYuvp8/4QRIyGz3uKfpTxK9KIsnguEwpIhgeetnxxaKPsiOQajkDXCrA
Tt5i9HvgBk9EtOAbJkbBjJBRN3AoSlDy9egWz4Qpjipy9hlwRKIZv9xmeqvS/KUvsk+IFG+95M0m
c+Ml7qjMWfqJoh7vPbDhp6SKSjPibru2q3SBR374dFuDVnUCAnlt39OJ52G/pUcApO66xQPJ+YMA
0NLtzBbSaFm9IZUdMlN9m3ltiJr3TZSDy2jf5w+zVfuJTXjq702aL1fC7Y7ocWITVECRkQPXsSnp
H23cjeGF9rqEyhZNyPF+s1O4LKuZXZ181Zbwiij/wkhxU3r5tzZInzm2PkZUVLebuJjSk+ra77Mp
7pYmfzNzGig8GMQwbM0dY+AXd1FXN3b3rJPuHi/invPbM+4IsfdmdXYTjAhM0vegoy6GY3xGLPsb
hyWH92fMfUIx+x5xC6zbStEkjz+WJCf7OIn/SIU57ZY9UWcUAV2Uckgknit3su/7pKZrzP8oHXG0
AzCb1I/ITkwkK5LbGBytgSYqVP6M8BZFNUlFEtha9000HV1BJWrlu7jQiH+Z9W02yHJYvY1BrdPI
b3vnKKNjviFI3RfOLzuAJVfgOU0hT8y8l4qxWOnZSTJH3wO6QFepRcVbgJeCSpSBnTW06JEVjQMH
p9BeJOvQcT9rI/tJix04b9KOfX5Qvtms+1c10auC6voAHeOblbXTFo8YHhTuRpFCCCw4PW78ft7k
I8HKHu9a31JBZgeatRYN+YaSsO8GYNy1WwL2mnAULQGKPZ1rabz0267wwgeXX0FXnQsh6ARwY5oN
9olrUUKBtIxWbhxHEzOuykaKNLP0g10llunERQ6m88gu6aklpMYJ0F0ToifB78cVovay81JjQyX+
vY0QAOFIvS9Z9Uzx2vIjXcr4kMexT6068N+FMQTVBJel5D4o5nTrgsTmjq6unt3Sv07dKoLGq2M6
d4Ppv1W5uRGh/Tsj8cZofxC0rVISMciN5Y/BR2jtpnOV9NZOzV15Dpr4pbdfrAQ7lczjT9OmfTRb
2J7lP22ngD4ejB9FPr9OKvMIh7Js0DnFSbc+SY+MeQFVfNe6tiCzzVPhflON9YiZHgeDgHphaQ98
VCGgWNRR4Ney1l3Ixxj6k+OmZWQdp/03c+527HzwoffjnQjqt9AMaAvnNtJnzQsyR7xYrHONS9DJ
/Cjb+YgpjvItZ7lNvcLUH4dy7UNkvND0wum1HDY+7IVtQuEVdvZvsKlr1Da6tkw6onatkX3mIyuS
4ZqQDDIIpSaVkpbcGfH47M453Zx8QRpIHgg145+llvIocZWubHYzZH2aGWb1hIljQr+mmwxXXhD/
TMqM24OjCRbOdbLGDUwsY72Mxg5Z56MBVMAEUP5YdIgo6sKHsaGidPCu4zTOf1RXiiZINrFsGMHR
yBaWUOmFT6lgwvhltvtXnyZA1knaT82MBkrXzQy6U4ud13VUcJEzrbNObQxqxDwzdTcJ6Lb1PONl
sxXjVXoRaWgs2MLW9vA56INu675XnQc+3RY525LlF3eT/lqOiHfTlfWCai7j98Bf8jwzHsGLRKdI
ZDkrF+ztGkKMVXp8wxXtywu/haCzzMtMuOyQy4e4DOaD45ZAllBfOETnu2CxOGoMQBMaw8/4uATR
zPq8pWfqfcShuC6KcE++MV+5HHof8cmN83Eit7YKQ9ivMiHv0v3kJFGtQ2lOO87i34IJW9fkxpjA
wa6vGFuSRyJqLY26p+yeDa0HCsxkEwbjKF+34++ljV+phmddGYFVp3zPdl1Pe6NMzVMK0TkG3LU2
qTI2jNRaBWPw1ou2uKL8Efabb2CJKTqSHdMzGidi6OKGjONnv3cOEzMnzgQMJ2Ei8oX4dBZaTslp
CVSxpSxjiYdLDxUjrqoNXSvRJtHpoxqUos/Q0x5AENc4e3atak5p577lZKyptmuvrpsfLbW8UINM
eNXZGUbPlM+aja1HHILm+fRWU2VJopxuNFUM+6V1S1r91tyQqK/t2Ch6fWatB4I2/N5eXZ8dtkmp
Jqq9fZBqMbEh6UwX3Zde1of0trX1FsOz3mrb5wrm1aa0YkxLc3GXVA4b6pB7ZsovplrqmDpskyqQ
qolXccZSyUtosfQkxizh2MFxCQQxZRvf8S7Em1Na5s/KNsO9JcFhJjkTjrjgdzeQeVotBIQl5M/F
M1KITZ2gEp9qVRyZ7N7ONi/JjKEVI7gZcc+t/7x8/dGv2xp02/SIdUQdjdEh/OONLoV5Xw8Lq2t3
qqoehTFm2IHwXtIXNsLfXC0R3Y9NqMnxXV8hqHaXCUzxLqWU/PT1oa9Lrv9IV+zZH9wYaKcElvc/
l9jLqhPCOTBukkyHkiPkYDTlaZyX8vTHoy756x+rArqrY9g1K+BUnGreodkfDzGmFqdZX4jgw5Sg
zI1Talhg3eGie77+ePT1R6mDz0P42WMdhqXNelMXmq/09fDrggVW7Sy3uqenryKF65Qk1DzaFQXl
mnZNEdjXpUdq+ONRIYPR2n59UJYNPv2vh7llN3xD83uh33Rkayn2bKY/L66bcKhWF6eIje3c2p8B
XZnYqVNGZZG1FkHnsEEI4DyHhtnyTfiIC3k+XdKYmhfqYyiJpaNyHarROrU+GVxbLWr79Zv5+oG/
HrHV4UdHMDINbxP4lDuDxdvW6SkL3YGa0W7ne9O50M/u6OoaSWiYEbOiGaUETZ0IILpwl0XuQY5g
MccwORO/ylZm0sbbfzxRX8/W16XTz2DYO8W2sG3vkoUcm9wJm53P2/FmiHy5NXDEsF+M0XqJbf8q
44HNZduWT7ToXBmmNjerjK2TNTX29evinwnlztdich1sEryj+wW4x8azMXao2j4Xbf7DmKhUrHwo
nl+XRj+K2aivyGZyGrUKd0tfKaca/RfG4htXahS6XRvKhYrOhEG8x41q9irn+kT20bkyS2HUt/Bf
LonKub3TpADOKzi5jbPpw87d5S3diWFR5FfVwzAxogHlak7E1mA/eTN02ngZ8KCXTgXFLRmvCR5E
NTq0Qwjx3k+ASgqviu6Fs0T3DRLGdWlQwyBJylUYuHeNStszexX4mTZ6SKX/LeK5cQPtbNzAh545
I8tzZXRPXYrwGKFdXL4uclkkFL7upTf85uLGQJUTl/HgQBoZA1/Tc+ucmsts0Ye3SU2yIiUbhFp7
tadybncZA0d2pUTaKcj6ZnimD2ptvjYmbpJaVeJkRbp1kz0IAXuzonn9z8df/+Lr4rLQ0DpZz4SG
bXVOFSEDJ4DcHgTE1RRpAUoD/GQw/rjYf3ycecCW0RmzWf03InKMkxEarKeBT3ndUBeXholAJgxQ
8FTzFBQvH8yePKdTd7rpgAqcdPTD3TJ0NGR5pPp2gkjjKu/95fJ1Kc0KLq2XoDjNpHLcODOJoqvl
wkJN3KiOSRuzvcrK5WIlKRlEx/+NFKY2nktCU3ZdRD1xDsPG9TrqjNNI4osgT0zLVLeqRc2uV1++
Hn1dqOpPz4y9OU+39eXrIhGlNkxZFENx/LJ1uZMxLSML/q27rp+4WL2Em+39JAbEDFuwuQ/K+scU
C6ANSpHiH3/IzuzvzMmxbwZNbRs5cOZOqU70V1Gav9mkAtDSOGcaJVhmMxPUm8BNnGW45YvGF4st
fDXZ5k2obcJ7jqhgeG/YrXmLHS6ikEzg/Ll8JXzM/Lf5Xfvpr6B/rIrSfKo6UzMgy35DS6N/wV5Y
g5+upudi7vEX+pl3yZfevgiqDKD1bkz8U0d2MzuAEfGpL84mQLlzW83xkd6qrSAreSGtl17caWYz
JWXBEKBLqujY+YJe5ZIRczL47nHhZIgQ3fs3gUizk0PGOxMx7dCq2j21jfJPii3bFmYFBnKXALFn
ESlanP7YIf7OYdtu/TgNGJSpaAWwsKJRpMnul8iaIPNZxcvoifPYMbRP5TzeAsVuqIzIOvtjZZyl
z44Ot+1n1aBdU7v00CvDXCfY7tisks1F4n3jtPPD7hCHRZ1EG0/50doa8ncmycHGtnLmUqzxoirS
LaVmwBrLVq26zmVSFybms+mS4vCg/3RGdPpygTbL8EKBNCmrPK142WAVtdhOpuT6wQ8++tz292gd
u6yynjkZD3sjpcojUnN2JakQcIzw4p3Te+46qhr8EEn0Y07D+V6m9Eh40V0X1ektnEH5yikdNlbh
v2Tkvt34PVNYHGJxV6mRKaafvRRm8jrEA/BorLk4dmoKFKAwrAqMG5QxBJioya9fbZvhQCmCbTYO
6BW2EIxC0rUR5JibPByp63AkmYbFFUWauzPtB7w0NB05McODNZolhR3jjzlMm6slEHT7zjxGLY4I
s9v3DVpGFxjB2vBoRh+9mf7/yl0NbK72TmHcBqwjvAqgVCZMYSUpy+NSQb+WlAHEERGB/DcObUkW
deq2BDE/h6GdP5NwOjLD6tg8WJQoRuZx9GLdzsAWQTLKa2gboZS2sU6AvjmSxUjmuEIWdSrp/tMt
H+qd0Mga9XSvzZkvWvJbhCDuLztrM+KLAgwm2mNvE1upqaaQhN6xhRk721/cu0oqD2UJ4mE7MLnp
lol4St5QTVbJz3bM3GtsCKYJw3FEEUEOm9b0jETbAG7R3Rwma5iH5c1fWJvduKkPJXue29fHvi5l
Za/TKDkHhRT70i9pS4pYn4YopHQmaAsyshngD9AkXjEcyzbxd37QfKDojMQSjcNS+hTTT6wosNrG
IlGnHvDrmihaoR0Kj6W85+mlb9+vp2svgun69Ygfbbq2zWPb2LdyCNtD5TFur0OLFu126NbJZDzV
S4UhptCdxsh6UKxCPAT68vWI6dsvckLBTvAKgn4ISwAQt5ed6mlxj4wBEcmo8/CYnRPGRmxZLeGM
cCjSfG0nDliz0YLwgfhMu02w3Ptm8cxrt8ECCucYC1wG6GI7FrlH00uCGS6q921Q+mdOw/0uDZAB
nP5q9YoOnbTcZBHmD9olji12h+ugI2tLx9o01LW3L9roo47H6DqnBKE5LhVrn+UCP2cMyeXrWhcf
iqrwu8W3t6FdMX13x+RiBZx27are9mZjP1bd/DDZiX9okLvxKX0q7H5p1bu3ImwR3qv+hjf9WlFL
MI6MR6LcwOsksZ6CIKB819gLEleENrnUVBXXHQUKUMayTVeYnxDFhmRxn1IOwKFLt40TyGY9zl68
V9mDD+nGjOvsPErsQNlMdNPpOY6j8m3LBJWyjOhQEgEbSBslTfJ7AnO/AZOK1TGbnwMsCATxysOy
OMNV9ll+CZgWMbHBkQBLLT1nLudhh6LpyorRdauCWH5UphtOCtZFDIVE/bCye5/6+g1Dn70RCHw2
o5tpjYw6HfKAQgcDZXSJyAniBuiAbvA8DDpEaJImzHSsEN4TdXgkDQNh/Kh19HAmg2jpMGJAKrEK
3bO7sDMIdGCRd0yBkEmI8b/uw3/Lfeg4WMT/N/vhc/4xYYT/J/fhn5/0p/0wEH/zLUeapulKaUvL
5uv9WZMXyL8J1xGmJ9zAs/5o0PvTjWgFfxOWyTJsmtTXuR7W9T/NiPyNhZMxCPAoAtXCr/ifmOAd
W5O3/mqCh0rrBCZNFzaWR1w62iT/Fy8iFRmmcJBNDqWwoGlKJuMgE99dajS+p7hs1x0UpUek/x5B
1Z4vlCnXOGynAsEr5tacKMidttU/1yq8t0eqmGMDOXOpIX3K/HsjIH+aPQzQTtNAzRaYgq0Job0F
K1QS74UcOoIQ5cDYfhuTVZ+7q84m+mq71fiCAXpXq9J/aEvusBpIOmo0qaMhpf4wfmCXm7d4Vmg3
kd5+Mo1y1UXF98bIyr1XgTu1AQhsO41AnTUMNYqI2QVZ28LqS401puVqix2DgWKf0P2V+9tOo1Ut
u0dfpEhfaeyq09sxXbZUs5UBpkj6QsxVapNUJeJA9lXzP2ONcbUigK6TRrvWMF5jDXtFAz941fg8
aAwsqUo6SQDDWhoRm5U/Ao2MdWzgsbCRoZSwidFYWUwAxdqLQM2mGjoryG2zGdb9GFWtZ7MNeNoR
xs92CUHWEuiBXQvE1vZASc5wbSc8nS/zdsaPMGee3JFt/qbUMQtJOxkTYNxCI3JrqGIH3OG1huem
Axhdl/Eueox9JYL9rBpQuy79Ub4BfFdCTlg0jjcmyL9LNKLXk1rh0theXwN8K2pnOUkHr62G+3rM
tnZVItLz0hUkj6dq2/iDPC+p/xiXM8WEcIKZNGoZIa1xv0QvRWLN+7KqPys3h8EzbAyKpRKAY/7E
zS7T6LQZnvkQq3TLdvVxWaZ7q9FBKSl+xIbaJLPM7402shgsfsSF116dfrkuaGx0RWERgEt+SJzi
Wz31wYnXcrLFhS7XY9Fdcz2BSGGmnxb7CLN+37ZTT0FT9zLmAFrVIcREmyCoAhiHBruunU8R0uUQ
Qnd22XkQasAIsdb/RFTt0TW74zTgzKD8Oy5oz5rqB6sNNwz7NtQkUTbZ447z76wH/IJsF5ZtxReO
R4DaDAhTmrxRWNbMaNG4YAbwr4u820Rdf0y8xxr1g6dkT44EOwdJCkFpHOEt0tL7cSJXwG+rFwxf
Ojh6OB1NCfB82I7OR1XaK3N8jBvjlGcAsKkWPHiO1ey7Tjy5pOK2Zbim8g63w9LLrVMX1r5o+Hxr
Ap4VgK1uKT28zG7LnjS+58VhXjrDdMEzsDLm03ifFhZcD8PuDoUff0sCn4JgnyCfWZhPwxR/cwub
ivem884NQJ4VKWN/N40DOIbx59TWKK2eI9ZBnhRXCIAE4QUvjVieSYP+hMX0AS0ErUmzbuVj5nnj
t2iml3qhptYsiDgOpbonuzOB8Sl/Mf3GnvLF0NXPB/dT7ivwdUtN2g01cxfrU7zuNId38mlfovMc
51FkictMPwodGju6Z61P+PAJjXGAwHv/uWTbaATedBfqd72bdvwQ1DXcgH0zbtB0YGUyjp41MTjV
7OCM6ctMHGbVa66w4VW7QpOGPZDDXQ17uNEU4qiFzmJrMrHvNq+2ZhWXHtTiHtvEpmPIDtVVi8aw
jZOWZvdO844V4OP/LvP/1jIvHcJpPivf/78N91q1v/Lqn7Ju//NZf1/p5d9QTEgQONj7PVPIfwQN
guBvngXESApsKtL/6sr9x0pv8VnE2VxL2pYt/0LhlBTiElqgu5baQDyC/1EhLk6p/2ep5xsT0D45
Z5Cts/5lqe9sxjymNMEpR4aABq65tAP2TULG3qZjhEZTXc6Bisxb4ShaFClnPASMXWC5DTvaDZ89
tOMUr00bUwcT+1Sr9ql9FzEZvEqVokRBNd41rT0+mPHkro2o+zDG3MByUPU4SyLc5ng/+YlbxLBM
XHUZWxFRfMUtgbqNn7EmGVNGg6hIUoeefzjHcYzLT2n2sVVDQabhck9sAi6yJiRHoJIFNdzrwCyj
rddKqnM1UdmcoKZAWPZBLZeaudzMDe1rKY1TBjzmLzBzpxnNI7DmRFObDc1vdijhA+dca66z0zAd
K8P0eyrp8aeE8WcviOfVAZIfVGg7q2G2z681uOioLk6usrq7sF2GjauZ0mVs3zviIdGsaWOAOu1p
/LTmUCNGFOvckPYtskbqwhkiNr4pViKI1XPp0KHVLQMKYqNunhiqY4WKBLN+gOOF82Q1DJZ/KAxT
4Y72ENIsGNm+6DHTSuNdgZx/QHJ2ZbRLHYaf3mSURwBeigKQpjkohV/ZWuiuGMIPQOHE+6L4oaGR
40nE/ZtfOy3n5YqCRavqt2Nr9JuplsMhWkzgA7LML9DsVhn0sfMcnLzW56gTw/lx8+Im7hi/M8KZ
Yf2ZdSD2lVvUV0/Gr1ZlXOFeyjU1Qe2KGod4F6aRs/asZjrnUVCtnSHsGZ+M0bbnwHtJovKnORq/
l3nJ9kOy9xY8x3jHvwmcETtSIqUHgeaL2oiCzajDGboziFn7kX7Kgysq/w4cBlbuniAjtR8G4fsc
65RZmqc6T5pNCZwVvFSQcXj1+NV7PTZUN+V1n3wjlZC9+2P2PKR1jbEvybc+voprErPLZFq6ayNX
I8AY2pDgu3WUj9Au5NjbMcUKGbL33gja2459n35OItylvM9oMR0OTp1lZ/ZXHCDDKVpXiU+zrV+Y
l7ixHtKcxkLFfgSd2ULZbJm/IE/eh0sKSroOQtpWmXrHmeoPoalM7JR5/ND16hbWY3p1Z4EdgsAf
aM8Mb/zeLSWKTxOPd75HfhpaVYwTj5Eib/sHgnOsZ5ppWKn7UDMODQMSW4mL6W4ezgIMYtfAQ6wc
I9hVCD4nB1hiramJvuYnMhcK1pPTfu9r2IoeB/K+vQU+zEXOGNhfoTDOmsdY9prMCKKxBWOD7Awj
TdMbZzCOnuY5OoAdrXH0j7ivItqD7yf65SzKSe7xDJjYFVt5rJDqKI94yZ30O1UgOX3QPpVSnDPG
lFfaqLxHD8ykqXmTJGMQwUntMetI34j9XK0AdRvwFYACuj/ocQVe2ZIrXPkSS38CcofyeG+b3XrN
uwwKyJcxCMyorug80FRMUsrH3Md2GeSvA1UUjLohaMLBfZtAavLKdu8mIJtL2u/Xkj352tUEzpCG
fKQMNpcDEDU/HfcZuE6cys3uv0v2v7VkC4oi/7f1Gt5rUvzTsfyPz/hLKNANHDLfrL06nM4X+/NU
bpkucT+LhDnzOEI9HLD/nhHk7O2SRwwC8uwWjyz+6u/HchZ/XjysquQ6+ETp/CfH8n89lNNbH/g+
3x5nb9v19Y/610N5OI7jkI2+dUzYKsO0Xhed2nZjcWgr+/qXX8v9Hyf9/1MOxX2FWE68kBn+v2wL
POYTGh1OVT6qP3OIf/7PmlqxXR3olWVSbK58aqXI1Thr2nVOFLV453mRJzEMxnmCIVoM6c/W7b9n
0hD7KWAH7vSfVCl9HyJj2FR1Xh45eFRY8zdODaxxyE4mxiryeFjRuU2uqhhfVMOobskcnFute0+X
k7mr4O20dNXQ/bpwIi8+Ar+m/YpibtN6jdKCpsUaUpltyXuS7BSyRK0AE4HBYmY0ac/ep0rmdVhk
SBVxgJuA706Ob/BjN1mafLdB164Hi/xhG4l7uk4IF0mOzsN3x6bFTC4Oh2tzuqfhvc7ShyCjXbze
hQwCO1yt1itiPfVnnnNqawPKbfxiiurRBNo0lPk9Q2Vy7sk+C8lRjfYj6tqby6jCMqYnVo5NlZcX
S2CkyiPwc6WKOCCkRI7s2WK9w6TH8OEIWktsGxJ6qyK1aRMrXuOy3BpVBCUkH1BauuEyly7Yk7Fx
to4bX6je8PaRyYLYIKkvvqKia17q1VgN56KZUdkbae5p4htzuiMrYtClQxBjJgVqswR304PKKeJI
p91U49xSMgMWFhXjNogK7mOFry4xPSwkQXDXFWoakUh/N4tBeTcLNFGH6dQv7OGioxkKtKKo2s+T
yKhJ9uN9ND0QY+moJuBpiZ1gOgfAH/dMu1aqMLsXAwVaiKQ/eAoJZJkRfYQZ/Y7aeCTjULAp5Td5
LjusOpSukYCy7R/Y9M+V2Xt7ymesZ6Yg+AdAgMK3a/bUVge70RzP9OLXWzGIA8Ehl80l8cTYTcJH
ViCgAfGQcZzvT05s2i+MkbtjFUJbCzjzpp1snuZKNU9dEOEknlOxq1i/sEG4DyJULrkmyHx2g/tq
nu/FFPMCsdSvoRgmzufhTIdls3ZJwzbM/xnIDqTSzOWRV7RuJ3pmlNMeCrf44eBZWVmD7nsoF87m
SJljbXSHsBW4MtiibfsPwzKpTRDVA1bCiGL48UUm6UPUhs9pesylx0LskzYAB8VWZPq/7J1JcuRI
mqWvkhdACgDFuLV5NiNpHDcQutNdMUMxD7fpA/Qp6mL9gRlRFVkiXVLZy5bamJDOIN3DCEBV//fe
95IrDUdUbtrMuQVFu4vKVJ+TWwkcyO5baJ9NW7tRFRHhbKYETFkXinohFHJDWUP/2hncJBMDLJyM
D7lrP2D9KKFX8UTwJVtPh5FU7twDD+MTCdAP9Ihto+MibixrB6zlh18VWxmz5RlPmCB/dXm874vq
1k7JQBSrXTaOvIsSo3cvO07hbffSzjorRoVqEvT4TQQELO+5jOtHFHhXc4kauTinFZErsR67FgQZ
c5WVEgZFa0QCgMHPQ5jyN8jVpzzKT4mb/+JZvlX28Owm4OdfG7+n+U1OP4qJp1rDFIgKpYt0dPIS
FDtFRBAyFSysov2avaXMo3bY+UG+U/hU59XeFSm9vYfSEkjpevZlevGGtOZS4r/Fhhm/W5n7YHTy
UBvVsND6OIaqAc+QjfnQkX6kshL8u+x3bfQ5ONOvLDQeK+abk7gaRlMug8jHtGt+2sa6mqK3Iise
aoZXK7x4B+oVLqFOdR7Uc3a3IM3NklAiTGQEdIX1fx3YdYWzzT9oWfPTdClALn16H7Whvda2+SlK
NiCTPQaLPqLuh+zeIvXAqfckKGuwuFydcinwPc1RbZr5Uj2Bme9yoEmjpZ4RFeFOZpOkr0mpAjDB
Oah5Lj8bxbrovhyt6faQH2yRj1dhDzuD3N6agkMNeM/oLr3j0MiHvE9PnR8RccGXXpTv2P2/FAx7
kopr3NQ4Nokyc0vZZbuuVXs0orfMj09CFesq634nqlljE9umunYlKbHNjeCaYHWI83gNRwI71pOo
oh/pL1vjqkXGiUW7M/w9PqKPMQeYVILrL4zpqa5oE8Y9PxXEYDznCioAHry2a9NhA8paLJwh/a3Z
ApYEZpNggXa0nfMNTiZXPdNp304/3Rng7ROBjuPnuGkvht8i8hjtslb2DwAhi6QhKZslzkMkMIVU
xSci6tFPxDnRULx9YmAT52tRrL0mvtWi2pESR4wdzknVHOo0ONeXUW+RtruVbsTEisGxW8YGoxFW
n+iJPCSoFgyKcih/6TYqaJGeHU/lK8tmNpV5A4kaNexF9Vv360+8Fdse4ogxXuX8TKBznhDkdsYI
NPbFFd2uo2rC480vJ+tnUEiYLrXzWg/68fsLPmUwwVk34cSqcNeZ+moY5IdiyaDr5KGcCJnEv7W0
WDbTjOhKPswu2JeRetb8L0cyOyyDGrpm46Ec3DpDZI9DmrZ7AaQAiTQYDmEGU3HAn3AsPOu1tUv/
MYSqsmRFIFPijs2B6BT84SFnZQRQv9JYaJ8Qlze0nGgrq62qvbQ9E/8bGJ3RoK+AZeWoa9EuqDNs
Yp3NY7z8bP3qt5nVT6kH9UZYxjn2MDQikS0lWxT8puoI7VinSlE+alolTqC7UKS3HjGyexT7h842
E5a5kUsB5/9rLm2KFZNknzD3PfYOWraR47KdpP6BjQpUT9btIlW/Daoz70M8XRLejSxq1JMcOBcQ
qkfh/sRjQNO84fw/DPD+PyNRGfRl/JeDuW37mX/G7WfzT01Vf3zbn5M5/++oNa7lWQzZTAOy7l92
++bfdbbtFHIi1tqm+I/dvgm+yrWY2wnM7ZbFJPw/dvv+33025zpf/57QiX9pt+/PP+mfRTgDv4Dj
ElgCSWQ7pv7PW3CqKEOhGZXa65Nx1ZDDDoLOnTWNahocQ5B3IhqWfZ2LvSnUC7KRfipK4exCXyfH
XDPecWL30s/Wkd4NpgNzAf3w/VHX9+ZGjvaPoh+rB+fCgEo/Dmb2pem6fSoKANZx1FyAOtwrc5B4
on/CSqVtQrrRBlt7uBmmnLI45mSHsQgFVbJ9Dzc3RcnwaN+UGCv3ilzYgoR7t0hYwq5mm4ELhbo6
JO2ITb8Plr2TRitDFR/sSwn1dYF8dIeIPKE5PdKgeZmKFK0uEY89vAOtGXA9g8Rbhq7BiGtOXcaZ
RTnL8MWg/dfYV+22Jm4tUw7UdePzoMig9Br9Uaa6gl9es3bF3sFCFDxVmo8wVXs4Xgbjy5IZfn3V
hGsn92mtHcz45rh9s3GDwl23mDJ0N3Hf+gSSp5ErDzm9MA4sElk/YjCdX4Lgp02r9RbcrbdMWg+L
jZhYRCurXZUTKTPAjqS61GuW0lFNW1Rb1fes18Hf6ZT7GBYSKD9V7EnEjlTNG8vQjz3WUcHqbw71
S9UgDMSq9z8VrjWnr/Z4m5JLEhv+U17RvA4Hu6XKr2K/YgTgOqume2xpAAEZaw8doW9R6ztZGOoY
B64Cxp6qD2kaz8w43McpKq0TxlHA60X9rhv1cEp7O9tMlUbWfyya4zQGzaIqRbwLK306iyG+64HC
YSb8Z4c4xlUz5uylxAM7pCWJ1BJuzNc4Ui8TOf0lzLxg189yqReH+qEURbV2oU9VKk6fatSjeyPX
pj7+9PrO3fqs0wc1yg8DWPHRFiS2DSqTG669NXnz6SriaNmlTnSEcCpPTWG+YlbsVrIjsUiJs4OF
Uh9XErYWa452jAjzLEHa2sR/rI451JnqcftA8Vd+TA1tDzRHLU1TG++Wycaj1X9y9jWvfUna0r8P
K4CY0SrCcv6g8iijz22S66EP9bUzxEi8WRq94k8FZ1H9oBRjvmvwo4ZTcCB6VJwEqIPDGDp0W46K
YR9QL7IX1FlgHFtDdlMUgqq53CU3D/Yg4xdu9kVtJP568tvqHNrasohD53XI1SKr3eakgjn8ScHm
Uua0ntUdTWnYbgk2u5BsCWGoLSesLzcP8qOheWywprdYdmzxdOduVpqxHRSeE1sUweMUf7ST1Faa
7PGdqBCfTqLt+7hLHyPp1M9h8jGa3pMxOePVthvjoLllue1nY/y3vZ12zL2jS+jonVE8SYXLWbc0
/I+ddrQ6mq9t4YzrJgxeJ5MLkNxpib3PLE/E0hMQaqazjWIs2pyX7be0JOzMu/nD1nRzEToN/k0Q
DUTEzH7Rx8QLG7sKFiJsrbOi+ntSQh1bBsVcHlO+qkbb2sU9FFg2CuXR80H3MjfPiQNPzEr9on/Q
IztfuaSmlirq64Oyq3JrdXB4hlKzH75f0kGjFl0AzsASCOvfMC6qagUy6fwhpbbowCsZx+0De2z/
nqcdIEzHpwpb43t6MV48BarEbycqC+wJVPRgsaedn7Q3JpzjTs5dX3SRSKqqH4oanByaZ74J3MF/
9ADVwbujIC2leQbEUdU+ipGkEgaletXqNXQRiA+u5+NZ0qS9oFSmutkyhT9tlTe77eN/GFC/PyI7
DI3Zi+jaiBuRnuLWbbc9JNsdkc7kiQ067S9F3fwMydaSytBevIwsTRQF5CEh17ODjJ60UPtR8OSk
1MZqFl5m+bdMeIwa1MhxdACzbdcZW+9q2jl2QYqapuJFHFrary6l5bcQ/lsqEDsCG4dXggl9VQW+
AXFE//JWHj2CdHRND043ZbvZ4aIBkar2ZRPIvZ2XXCJRAQHp33HmZQaNrkog/zD/6Q/wBfId3X9s
n8Psy3UOdPEUv/oAWh6HIZNa64MM2OWmvveCCOy82ywTdM8uOzvlUK78cldkqlkAXugfddXvEQHa
SyBXei2Sa2ZPMJeedE4Ez7HMN7JIm63w4ZFaau4LI6vKoPxuaIpCjTwqz11u0JtIFM8SztNQtcnv
gkPp0DjuD3oOPUjsmnisxFhgDp3iDRVA+LL76mrFzXA3CvnW74rWCn5ZwaoW7mNUD+aHBuM1SsKr
aZPAGToLrLkTmedg0N8Zijhrj8nEBgaYumBC+pXJ2FygK8UPDpCVOCZpQUiNniRL8TgiS+oSInzA
b0/ZlV1RA9SJJ49L4MXyoTwGwjd/YeiJcVdvskxgeMZxcyjb8ifc5fyQ6S1Y/LykXwgP7FNqQHsZ
y37uu1Wze0Q2DLdq3Lhp2z/7Ibn6gPIXnAHZuPSdotnbI/8drl351gR0PxDGpHclvliGb+zaxtJP
3y8xXK46z6sjAeP42nZAm+mfs/YqprS9Letsr1uIT9UIOLyx5cM3ctCyArGrsCxXWL5vRR3fcVDG
W4jh/tWqqA6ZIqMFtyPArkfMMQnp8S4XhfvRQ3vx6qZ9kS3rau/xpn7/eQQ6rARuRhIbe7mjNAg1
vrZUfda8aCVpdrrlxh3LSv1SIBMwEJGUOzfAdWpiEqQRCuo8mLTQQFQzfKS3HNM5SLJQlPT2yFOX
W3hXpHC2MsLBOIVlt8Spr10oUSdHOsXqA0A57klqL7Hgxx/N8KC1FtDb2IfhMchj7NOl6fELkqV3
NXloLxJK6fx+bB5Loq3LUtPKRxiZ175jNxY0U/m5/n6tJi/f5D3gRtEV1r03w7nWk9t2Mi/NwFiD
WVizmJBpa9Pg0Zm0hwmBtvTsL3e85Z52mulmYwwKyFbx4+hKmqPGBuOKX5pM3/QncOhv2B7e6aIc
FqlmPTEQ1taDnd59r3YXwq+fU7u+xH7zEyrzk2FyYoINsUyDylqH2IhUjoQbWMhddb/pDEgIcLKt
KDt4Qq/OtZXchROfh/qhyaNn6NLOAu9PheLbJ76/cqaUUVirh0v0dUw52kEq8Pp96p4nrSe04Bys
BvOuFsUrw/KOyIAvpcTvBe0YapG5NFr32XEjimnqZwIej17327fVDqAbGyzttVF0hIT3ZjDWhWv/
KKvXFAjFqjC5awecW4mEFQpjZAFZZ0cYbg6sg3jmX3TMc/eU9cXT4Myt9YHzIvr3VIFY0sNiWWkD
4ywtOdK+Roxd88NVa1QrZPVN4g3agm0q1Cd7OwXqCpOBFYf+Dbxb25zoaFXEz4p1Y6n033HjfWT4
fxcFZphdoEls67ifKnM/SGgatG9mKPlUwTvtQ++6v3t1BB7A+mZES+Lpu0KoH3lciEVcsznhahqX
GmMixosuo50SdEnLRYqr4czNXDjDuY4c+hqrw+D66MyetiQZHi858vxUZf4o7YLS0Mnf2a1zH6PJ
WIjJuhYE0Isar6wYqvdepRxFvFPhTSR0tGA+ABzcDqhhUBVMaClC72idw/G31vbmRJEAhP4dIlpM
O85cnPgKyps7gMTIWAeX2PIe+9/kVJMNBKUt5T5Ualorznu71CIx1eC1twcLg/LGq9Rz3mj70vZP
MNDWek//bKGfpJrOo0eHWluY+BvLH0VFkjoN622ZJL++/2YMTxe38Rkg9NG2EM7ZydCiKce8J2Gj
LyHErMzW+c1E/TUicEdFT3rBDPJa5NgDQr1Z+Lo91zH4R7Kx/iJpfW8xRlm3tFL1juUfwgp4FkHd
ZMSwi+sAF0PYRzStjD96H/Nda0+n3EKpkdSoZ9MOcLdcjtKAypvxnW1/Mpv0wvaKnXGcripHdiSw
AnYwYqW3TbfysAT4hc6OBXoUGenwzkLJhswEwMVm1zH4u/VBf/NnEodFX0LCYHoROPMMKfcNSBRQ
UuueFVmLx0Ou0ZIGhOwpDrmh+0mjKAxM3naa02J6xrrMnCM+SuAItRGe0tZozllbRzzRG2rq2Jjl
5SSOsSQwy4BNX3MfUtWSMIMUIZXDddgaTMSwviVJmB3TKnnNY9b0SlTaxo5I0GIDiM5wMuyF08np
2FCtsLEVbXJZA5zFHm5OdZRZFl5JOE5b0GwFE/GsPsHVSRnu+7dCOaB30xbgDy/80pqN1vAwtRrd
OGTS/yns6NZ0gEz6MUd9s343TT0uMYrWC7s8u23P2TiODLJ3eMnUCNpg7OTdDPpx6TXGJ57Dm8iD
jVsw9TPvOR7JQYBmLvFClth+djXW1t6oDvRknAgpNJtmHOyt7wV3Ft1pJdtQ23Qm+ASjAytGOBhT
Z0p9QUQ9I//71O3C7oVUP64THdSWY2FcCzTvwBl0Udv02Aaqbjf95N0c3qbVqMU/80TftybnQqQ2
nrYtjt/U6F60zBr4N0/A/ztMvLJ+0mY29P/o1f8tvZokg/1fOsmfPvO/zU1Kf7sVTVH/2//+K8/2
j2/+c5qFLUy4Ds5wzFqzzQy87L9r1+bfcYoxtfKsmVMrsID9yVW3/m7bf7rJdWHMPvQ/tGsGXYYL
A4G8ngOs9l8tXhc6P+o/jbMQtGzdZGRGjNwWM//2L55yqeOfLht7jq6PpI20cDhTa/gYy1E9iaws
nyJaqkhPpu5Bs+ZCodxI1/GchHSFwaw3NeyVpK1j0VlZR/WO7exxxJMbHOpTDxJp7US9t00DmKiy
qba+WZu7EhAE3SRBwWFwfkFUGfbggNmIM17mHGnW13iS9TV0c7rEne5CN1B8+n7RNJn846PvTwXO
KmoxLfpzWCKPvmrf6XpKH/0+Qn4YDXEyW0VsK7ee40CjMQVAi+LQf7eQnAzfvJkB7tqqdu31UEi1
jCNwDmOe3FsS9PAvIYj4OUOzd0cv3uOR/HJJbK9mHavpssHBDUHPLG7BLMd0pzCuvjQNnE3NsrgM
G5v1EFRC3qgEaUCegolsjBsEO85XmOI76qEaP58nLjC1enepC4epYbytoupdjsm0JtX020mOSaht
kRy2VimOrSY+p2og5MaCMSnceWGO09lJnwbYWGwraODUGUnA2qZ97Fff6z9RPAnZT6+jYXyUKvrK
mUCsgsJ4kNLf4iQKAfXoK5/kpu2DGEwTHjPM97ua7qNx0zDq02pLrVJh3GBCDq1GzTVEguw3YxR+
cCOJSmH7DoV7YHD76tqwJmMgP11q3LO4WVHReeo4K62AKfvL0X9HIJ1IDzjvOQTC1k8e/ZxZoqmF
xwR1H8pgv+JvuAaS9mE1Op/KArRm1NCmuokNF4/xoJuh/b9DJ+EUNmqbMgP7FfsvqVVDyorhhNdb
XLdUV3lUGkJ4IAAUf4gofOya/FpLADmjjJZJGDMR1DImjCS4xM6NbBsJRh4n910jFbBki3PxVTJs
bCN6obbWAjCGW0LfoY+I1TyJiCcCyYOCNewz87DLJRoZqE6PlUlo1yRRP4I4FqiawuHZbQOsLabH
PqT1Y2w/MKeSuAdTrgXvfmfRG1Y91kVOSFhnoQU7OS2jlPTcSDdU6JRnn4ZpFiPWGMtZ2uPwW45k
MFqHBFQRt+eon7cTtCnnWfggGIYsG580r0wTOtarmw+elzAXdsSUcYs5sGky3I5KhfrucDskn0WH
lGbTyOyEiJJKQmUA78WhID+3KDO9V7yojNylnfa0NofT1whYEI4MsjEoz32GmW5l3+OsQVeE6cAY
AoAnCCgnC3zmPgG8UwJRXXCIPIqMA1qeFqle7EnE00NQ44ews3HrdfnVVZKdVQxrjBrMzEwCDP6A
9AJ/2FelkWLdM25Ta5+02nybOiW31CY950ZyCILBWUI6+uWC5F1O3j7MqltBX3dmNV/Kg1uRuGa8
tQYDDEvAyV3p0+/KM2y8aH5761L/g/zdyO8/oN1+LMQpzrKvNjA6qBhFv+zKaDpVRv0rJVB4iTk7
qtbN3omYQJ5vQsBuE/cU+Vhub72a3mqviVb6OMNbQxAwUeEWL0mpMzGUVXT+/jT0y7t/qRK9fR4p
itsYdp0eB+mml7DCQuLnABeyynuF71Gt4ggkZgPYFDNCnb/1JJKrvk8P9LsoikWBGfJ88h8Juvr0
mSEGfjMxpDk9QM4FF2d3EAIyKW9Mm76IpMhjC/Bs5ckou4oIAZoelxvor/DYxc2fLyE35vendZcH
MN3mf5bInyfRy0cURPlYI0dsvITmpe8/+34xHa7tMgqtHVWS5dqz7LlQcMxOehMvQSo0ICqbhlAC
vVLI/txIrn0EHekdGT9E89FZgChk/o5VyrhEIQ7ioQWCqjG6oSwHVDJt6BCFSV7d+9AYNgIpEhMO
X/W84JkN0QBKRq93RH3Gu2ZHb2UNOIheROcQVr2zzp2mxQdEe1rgGhau43bn5mr6Pbr1ZmA+8mY3
+PebqSovMhqcnVdXE4OSsjrbeY8232J47lLcF8wWQWUV5BxN4dDKPMpNZDYxI9kk3jqR0pdANWFc
WvQ3+U0L1qZHB9nBiymPBbmGB70PBT5EoGpj8iOo6QxZjM1Q3bIp3PF49k74nXl+G+1NJql8pDi8
tZ32MUvj9nH0wSrntpMvlda2j99faGIPVGeG2pFSnLKrB6KeWp7pmFLsZQvr5xpSbnsJOTIOAGNQ
rJKAyWfi33U9yWhTp/qyxW/N5CwfnJTzl9jleuw+FkgmIPv8e6sTGuW5BzAxfErB1UMx0kCEYrr2
48S8ekFrXjWLi62IjRu+kuHaT1GCDuU7b0lk33wPalCVnrGm2GhPVbytxy0TulgCVOI3yPTmzRw9
sTR1GT0gUdfbKI3Yg9QJUeSSw2DI1pfRCT2HxIrPnKbLY+es06l+7amujeKYR9a0760guDEC1G5E
bQ+aD/beDlVxsUEhbJXpZdvcwYzRZsb4EOJSeijDPlz3VNzicS+HQyGLncnsckmPr3Fs/cdE92wc
40OgASAaeEBR9qtZlXWQKIMY04LIOmTzi5D03GH92Di1RgVvXjAvBAi+aiTXuqD0/fj9YjaqOnbu
g8hcCHM2h+HeNcZlazrZkfY4WBkW8FJuUhhRQWxcAmTTSye4EaAHCYJGgKVVmnA9dmW9snOd4Frq
WVsVDOWCi3LCBsWkJytGmxZLezoAfOOwN/EexGG0DWeARxZwKBpIUXODbSeKcU9DYA4MsWfusdXa
G97hCvevpra1yUTJNslYgUImE9DU567oNuwb+5fKwpkCBuT0/ZLmwUguIRnOjq3TjgrTp1dtv0WZ
DNd+0+B5a1qwspVj7XV2dTt4HDtdecmWIUzwIifrGCigA20NnS8YrDec68YLucDYscJ9RfUViEhW
H/pR840yecdNUMR/efm//hmWxg8rLVAnKDsSS1HVFFmmwzuLFG9y4frcEOVX56JAYYdQGx9g/5s+
ih2Qs5m/NggW8sm5OY3h7Pv+vQ5zwelb5e895IdmGOKfIgH6GNB6e4vDWh09raihQPFEqlMHWLHZ
vPnDdM5Hp38ydJqzs7YE/zDTfT1mf/0kv4A+qiuYp1UV82CwOd8+4Zuu13mhMySIsmXPcOKpnV8C
NffDS0ccywmjkhThtNNccMZ5PKzlYNVkAiLKgs340lOImcfSeKTOONlirs73GJjq2wR+t5j7iOhc
du4ylNthsNGcgsSD0NU7byjXK4Vo/9xFbrgWHvcRIRM8Zo2XPdc15AmHpHSUmsnDZCTxBVQrTDtg
6U5jJq9SVu8wJ6onRtT9gUDXK0AunFhmOX7K9s2E1X+RtIMytA436Mj+bSjD/B4nDZxKYgbLKurD
7cTmcuXHdvNpju6qMlTwmoNE35ZWUG6FVwILSnuFGuDIVRJJ7dYiMm74FTvHqiVHmLMNiGQ3Lfth
NF8YANDXi8Hq8P2pdHj0tKldXb4/LRiXVlELDxGMLs5SARE3NV/oE+iv7NDfBi/VIS5OzlVO2tUa
Qn0zCmp13Dof7tYGzrnBEHLlRzqsv1jzz98vbJVyeTHqJMas7mc8699op7V/4vmLyc2U6lYyxD7w
k4pl3JYdBrtw2jZ5X7yhGNwd21AP3ZCx3WnrmeVVRJuwMJOjlhn9Ra8VkXYJyc6zppXI7eFLliG7
tyLrtkNg8RTJ7egCqgKYhQcWzog6pPApDU6QycXQ2yeJTranHBNjKki5RR6Y8H1VqSGHqocmy2gA
kn/AqSo2k5SQ1veqpB9Rj+0lo6TuCVajfJqiubCZsnvYKavajPNTxUi5iCnSg5LyFOpqNUgYeRFD
7uVELhh2KoMuQE3rJEzGK/aHz4h+2VPqsqo5NTp87tykavgbKzStWGPkDGHAvlWldvezlGoVoTs3
7KTObSwTlNg03hvEkpYVd862nVzrKUxAlzfJGBzSgkiVpU10wo5UuILniba1sNQuArCwYhc5rMNy
5hdQxvpkZZp7ghv76ZpN8DTltbY00Ay20BtWEGbN15Li0X1Hba/HBmaTU+B7UMKrr5rAJhE2yvks
2WaaQ3lIVdP/yKixLSucl2ZZv1mpabwbdDQtihqXnahngmwhzJNpJRX+PMF9iGjEkFUm+1Dw4MGX
PW3Je4e7whq0Z0+WlyToGAmjZUFd6LzrYKXNqZT8n4QiUD8S69MI+mRPlSyQDdDiit/0Sou06Nza
wPesOQgNYREWZ4KjD+xWBkY6cbahNlIT61TvWlFAekmyYlchclIwS8CsG1w4b1BVKAItjsAigMsz
BtySiTVhWaQzH4GhrjVYEJsni7e71kZyt6l1Yl0qgaQj/phZcQlYz3FzZ/5KVhpI0lhTSALfH3pG
+qGn+Gh0LfEeDCAX+7wxjobBIjUC7lv1g1tQUkKTcjb0wNdK2Nqa21kv3lR2BL7DQ9GFv52yVnt/
zpeQcuGSZ4OP5cQorHozVh3RZY8CYVt69QNqeRaFw9qnGXcT9IZ2zsNQWyUqlWuOh+FzpYZrwm/4
2mgvLQwRWhO6/FbD6fV0627UWHrK3h9PegV2Scg56Gae2nIwT6l0zdP3p7D6DmHi9Oc+N3/0jkme
3ODxHfia/ZWhpnhJa79zMWCpbe8uEKcX02u7TRfrxcGRKr+hbJJJS1giuNw6idmxrSIQuFYUXseE
eq+mca11P3c9wL6m63zWPqmxKWlJQQ/VEUZDBFKqwlImqWim5JlRT5Ni42l1+5y9tEwzQbJF6RU/
vMBEfKmtYS/DnnJkThN4F1Fn21mnLRBsLYa8w6zgJki5YA39bVaXwSHJl92s9qaz7uugQMw6cI0g
bM7KcDRrxDiYIZGnZbcuSUPdivnF5sy0sGZ9Wc1Ks0JyBpOM+GzPOnSKIO3OyrQLMUv/Kme9Op6V
a/9bw57VbJQR/w236BsHD+2XBgTX/ha/W2Rwa9bDzVkZD2eNPJ3VcnfWzacJBR3p3fsMENXdWV2f
kNnDWW/H2jhsnFmDl4jxYMrx8M76fDYr9d2s2Uezeh/NOn7dYphq0X2hPs+0Kb2NkuP3R7Wob2z0
yBxIp7rFFgEDb/YKaLNrwMy6T4zz9arKom7jD6J9HIyaO7DCFZtMZbTMiLI+hsLINxZb5CODaH32
KWgpagC3+7izMUaN1cOEpcGfvQ3e7HJwZ7+DPjsf6tkDAfjOx/zefRmzPwKBrX0osUzo/mqaHRTF
t5ni+0N9nmsks9ciwXTRzxaM7xfR4chAni6pEsClwUgsg9/DKIGu4/4hn90ceNbyCx1Xcidmr0c0
uz7K2f+hz06QQBrBOq8ldlsHD9nsF6ln50g3e0gcYIXYHoAiQE7r1yl5IOCD0Q+4DPjEZh9KODtS
ktmb0g0jiP8ZCwewxoCmP39IQKVZCudZ79R4/H6xw0rt+hQhFTrqixZlT6LIw5vEu7PSNehcqYUR
3Yc8tomnfvzo1ClqkW8DqnJKBcm7n826XWa+91rePxdNf/Qi5Jt+mGmCbNkAgNN4knZo5/pLQqPH
GJh3QDvuusPrGjahyUroDmtAlcU2ItO+SGl4qLx8YbqWXCejt7I1piBWqZgqwi9ImSDGcMe2ITsl
uhkdUq5cYIvQNc7YYAFGVJm2GfDdVHFX0Q3QfXDe/DQnSgt6jwuyOE3soRki5GrVpwp5Y7w7MEMW
RkrfWJnSfW6iu62iil5Afk02l9wAIo4nYvfgJU24MeAzDTrkMKsb+GOr3IdlAaYW5Dt7ZQxKkYoX
DJPzte4oWikbEzyYIpube8Ydle/g5FRHVyXWxeYJz8rar4wcs0UCjLQgQWtQrcBlUlBoHB9cM0rW
BVTTUDaoXFFJD28ZncNgYpA1vpaASxYWVSUkCSk46iOHE7QzrWgeDN2fwhycRWZa7zjn9attFJ8q
GFF8J8xPse+Nqxru42sY0YIipF7uv78qh/qtRdVaWUzMVlmkOU9NyEbDF9TAVPboPPleNWFVKgda
RZppmygSUGnXRldfhQ/WwGY3nz/rtOhYqokW3tGiM3cW2GTl3UOOnBtLDt4KOrC825ZHOpJNMwkl
aiwamZ+6TKbLlnnQRmY5RQO9DtRfMX9sbd4MALYaQ5nscwqC5qJp+biidGVNT3b3FNM1oQbTvPn8
4p+YoeU0L1pyY8Ha2/2P+vPfUn+ES5r2L7m81Wfz+bd/fOflM6P/8L39+dn82//K/6r6/PFNf6g+
ngtCgEiiA/znW6P5C11A/7ulO7PWQj/hH+CBP1UfKnNNj7A/vmfPgqeHl/oP1YcwozlrND6lhyQZ
dcf8VxKLtvWfYoQ2ghMuafKKroNeZZjz1/8i+nQxfoegsLDvK9gd9dC6m5hJ2KUxDELQPqeEemI3
11WRf05RShAkanHWQS5uKyK/5zTTm21FHOKsPGPY8lTIz/SOGNvE7KOzS63ZdkpKHw5X4m+nprVO
IdHkndbI6VQ0VbrTnKw9sR2kZ0zAKyG8XKMnNCg7fjnsOBcHx74Sxo6+MedoVw1eDa83jn2qMyOo
dBBlCedky+3+D3Nnlty2lUbhrbjyDvXFDHR1UtWaKE6iPLv9wmJkBiMBECAAAjvKcy/BG+sPAOWQ
DK22g1RCJqWyJOoSd/6H859D7CRGw0ZT5qsxFTjrISETbxzaXjFMgWqOxKYgCGRutFHk2eqQmnox
glLUHBIyLEZUnDmjwNTWI5OC+FFdrFYjW4Y0qdZsd2QZTj6K6409jC27GlncSMOaKqiRRZndMF5p
5sjyM7BpOmFUh3q/YVkZ4VhUFFamlViPkdGmuiqz8zHEjdIdkEIx5jgw7grXaWKdOaQ+AIOo49hW
d5C6eERD0XMV2jyalMJf3xFM3kxKNVndiXW5ncBZ6N2hHqNM9Hw7H5hQsU7iHFtdIlI4jfVcGVj2
CrrnwICVPisAqRIUHNSOv23E0dYDD298as+ziLw/iBunlP2BWlnOPcwI0m2KtXlPlRashXP8YCFb
2m1qS+V9KCcyCr2mcr/1t1tA0rkFaaiT32q16s6yTF3f+nkWzZCLAL0UbDYz3ZfRjEXHcQajknML
ykGb6Zu1fTP3nPlMpkr7BihW8EB0XrmRPHf9kHqvCKOt7wh3BtTY2fmHzCmRtorW0lSz8vxtsV1f
tz/3pBDImR5U3beYDnNgPS4c+1VovouMT0Qbig9uDih2i0Jk9y6HKA+3Vwl3bZkmH+L7tqkE1PIY
7s9GTvJ9mYWsAydfownBv7ov/sa/NZPV2/Y76DZ2Pz9+26k/PfGz9s+SLcBY1tK7LBqtbUDqjQGQ
b+35OFZCFTpmYV8KgNj3BWIY91TekTuA4ugmTsTtfJ1XUzfTqqnnPSDJHdyLtPRnkXDebeEJGpox
LPzUK8PvwID6HuD0kNLqYYr9OwBPj4ph4iuDErIwAMXw3EtlmrUl/Q8YHeTmLJiFYK4jRI1KFWVf
toMlYloViQ8wS8Tj9HtcCXEDGjK60sDaKWVCzigmGCi9hTwyvF9tyvfaKnoIXaZJI88b1no+lBvg
hQ1kGaICQ4zqOqKOmDDMZZC6MHZ4RMVkR6hcrwQCOG1YW1A3ECqqkfBV5ndaUcONBIMEcV8SolKU
vC+0XEykOrZuIQUldRkrmxmk7yGFSSFKxjgmM8VxKYQLMsgEqgIuEgl1BbBC8DEBJA0/ua4b3Xrk
asCrpldETq2ZGRGwcVaeuCnWdXXpE14Wie6/U/B/cc0zyrsL+JTiSNz49gpYURAFgHeS+GqtW9kY
aGF155HWgQ9crce+lj14CchYOUCX0w4kGWaujUfWG+iX69rgvgLAKULm2jd0fYgI2WsYcqVJVFfZ
OJMNsh1bqAzNOMHVrhHd07ZKNA08sJzGOpBJQIbJvR7mxdhfBzc2yRiIyv25f0PB3iAEDylKJHQK
KU8nVfMvK5WSiQY03nSnjht6UytQizHa1Jda7tuwJ5TU8WXJBAYzJMSaL+x6H/q2uXGNTrhKXacc
rodRWaGIpM8ndrxB368uo+siV6wpCSi02IJKV2/zAqBiFWjyFfXNAPwr3ZjGwk6GlgZCG2jQvVC0
OVXra2hq+K7yNgLyVlZaDlDvodzkm3HuZxToFmvwrepHKVSDV1T6p5eBr9nXuUbOPDYsd5RaFN1n
wNPH8SaBDUMS8bW+qYEuWbq4TpPaGSTwSQxqeQ2DTaAo09pDDi9zUU70MvlxNTf1O4ih3nFFRVRq
u+aVERsquhPu0FrX+ns9U0F2F/GgmBuAryUZPUWimpeeZiizQPPsl5q6emtqCowqqRff2pHKEZpr
yq2P3M+HbSSWtoWdqOUyVX/IcSBAkL9xhK++t6yfVQNVIDcyMWLnI6VQqhFM46hKmWh0x+s5PNSh
/NLQcPFTUJo30TachhioL50A97Em47j2iPT7hO3H0hpxdVkFke5ZUjHy0fkZZagtgqprvo+tFeHA
9p/IiJckYfmhzHq7kgI0wwooTiftF83ywslGJMrArdzXcLVRDgwtyBaqmWo+SJjBezlQo2Gw9qOR
VZHukUN4wrWCQNbWgRWs8mAesQ2iKpdotYXjuRKol5JQs6muS2wyjaEXSR0RV6QaRyEQcD0nbzoq
JRG+1gnFuzqQejkv54gOxc5MyisQX0UUXsHdvFkYZv4WUJvxuiahOyphhb1pf64DHqHEIP2Pv3aC
wVzy/TvHcLbv68ru3gD5Y3mdaRFgT3cbvarq1S+Jud0sorACoFbr5kw3MjF1NHQB2hatksBEYhhv
UuFCLqJKatdQXQ5lzSg+rjTCdqnlqfA0ucU7gZBb+3dxZPrXWYgmjGcVyUvVMhn45tFdF4EQOHy0
B0B35qRMYKhrf5EhnGCXvvl2BY3NkJrhmEC2GS6C1+2vQ5Iet7CxpcOqMDdvKyOhAIUxUqVERVgF
TupAFdmDLeKCU5ouJSEUKsAR5JdivvJQtIBnt20J32egmA5QiWKd31k1USSVQONHXes+Scqt7Q2Q
cXeUAH9/Q7nRq/aTjNRCPx6K+ikJtHLm5DVqQk2X/Cp7hLPnjzCc/U0Fkv943P7TWcaN5X/TCp+/
zJdp9WrZxG+yn/71229boo438R970/MN7VyO/yO5Dq+ZYTSMowdsaO1jtc/8XCvhAk33/BMeDe6F
qgNSg/L0hxfQCiCg1f4cduIL3BSVKmscj+bVweL2xudrI/B857qhfP49B4/+GOfRppkCx4sPHC+6
/22dP2rht84rKvWhqm7L1q6P4PD2x0AWyoUuIH3jv30Xulkdf1HvF59WcJ94MDN5j5t9t7Mlh/u2
/h+1sdd//UI3cS11erffb+beNizbxDvs5v7sei+T0wGu2G/pQ/lrWI0l0HXShtLveBRQ5wFsSQlx
8/q7dsDR/HUBieGnH39QZcqae46C0hRdMw66edR9WRYXxJZx9ayzm36F2EXffuvsfeZebiI++9Mu
y5SaM+eK3nA8ssL++iPvqxOugEYiYNNv2TPhChU21K/v1v1h/y3rQoagRTGV3bLvrpgzGgVbppC/
9yAQALMgO6al/dnn6JOh3YRLYHcqnF3vT1EtfO+tr4gLilg0Q3D5da/DUUA5/gL0tw7tWnfKntHs
swdE36Of/lu6DoWctrvgjs4+VgGgxGYJ/M3Gz9dPAvjg+26ChjlDEG22sCVOrwKNYRC2bGtndxKe
IBb83k3QUPRrMuc/Alanu4952Ow2zptzuwigsIR8pN89YFxo5CioJ6E8pXmxqQ5OQuWiYRvEVbe6
0Tm7QcB27XsQyFazwmWYJc3TgyAuWB8gUXlX+zq7QTA5w3quBMVsqpFUkO670/CEG8RRKXSqhc5t
Iyga3Js9+y8buDtc+rCLnzwIbHaKasqsErVbBGdnD2vNEdZ3FEg0Clw+o3Gs9g+CxhiwTEtAPnp2
0w+Nq953+jEGuOpJXygwuDevo0iILNRGG4bM7C7gcEbGkK3DNt/vHlC0CxscLDI2R0YQxx73X0Ot
S1B2Ny7n5Q5hqat9A2DMPqprumFh8T/1cn/1o/5jWVB+KYzPk5VwXqNwCrXwvbYQo8D2JrGgyd0o
HJ0BOIW2Iuu2QgHqeY4CIYG+O0FlKeAUcA2eNgYgnrugNFeg9NBduWd0EECbJ/pahIRDUZfCEjBP
GACGIYgTG5yNZ7b6FU3r7uOj2Pz3BMFNYkEmyXGqoU+eAYSBbRwhVZXPdvVTI93zIsAfEoIpZv5P
ngFIpDUXpK029ezN6+ysARVwU19roEmI2GwDLKGul0fWQGMMYgmiD7PzCM7uKKA8uudKUIiACgOb
d2fvHruGTV4EiwGOfYLEzevsTgWDZ+s7CFz8TXKg8TH3DQIMJRxj4uKmODtnkGSW3O3KHoch6glU
zqJnuJv9o/5jEEHHoBM+3pkKZ+cNkRk9oRP1vSYRoQFwG6KJEncHwfE4cFw2ipBP4ZMzPA4V9nDf
XaBdAEc30cw43AWsAsOUDVl/CiCf3SpQ4Q/ufRDiAREgExah8vZ1tAZkYeI9cOA+3b5nZBGeorL5
3j3ARaA3dDPcdofTz9bnGqToEGO5XWHf1PFveNMXjMUVVUafWnSFt8xOgTC+9oYnaMHvf7+DFTSZ
0wY7cPDGBmzRfXaXXm2+/+kg+t7mAfd++ZQXbD9n9+e7Dv7+ow8+66lXTz+885bpIn10q/YX1e4x
O8T5v518kSFd6/HJy2wfANBe8789z48/HDzt3rZ/rvnLhb94cUXzv8Rp5C322+8cqj/5A168ztOj
D+Fg6fshV4tVsnx0l08tNTPcBYd7t+x6i2RxMO5d6P1PaNjNF/y//8yd1dK76Zh2vUOx4y5K3L/l
r6g1tUipk3ilLymK51bhdLn1HuMXV96m2h+OLs/b96Gv83QROQe0813UrG/Dz1Pa9xySAbCzdJke
PPYO9NL3ue+8T4vwcEB2gbS+LY84SLLHw2fuArR9W75fVIvU2+yvDqXLgPZuOV8W8YvJ8vN/D8Bl
O3hV39Zni+3i8WCP7xIWfRt+yJc/H25xhGebEEDfhpur9vOvm8Xh0tsl3fs37kVAahcvXsUHq2SH
a+nb/LeQ8/Xcl6+9aBHGBzO6MzR7PzzVHOlhwx28q2/DbxY/Y0IcjDdqdY1/3L/l1SIPvaMLEvH6
xu3o3Xi42GL4HI5I59/2bfod9tZjmtdPD9li6brYUd+mn6sQ7Ln0PnKSbJaPh9bILu7b97GnHoTy
i8ej0sZdWrF348+JMvcclOnnXxvbYX8mvwCjn3/uU7b6F7Df7y34J9zyqT87dE+adzyGy0X60/8A
AAD//w==</cx:binary>
              </cx:geoCache>
            </cx:geography>
          </cx:layoutPr>
          <cx:valueColors>
            <cx:minColor>
              <a:schemeClr val="bg2">
                <a:lumMod val="75000"/>
              </a:schemeClr>
            </cx:minColor>
            <cx:midColor>
              <a:srgbClr val="FFC000"/>
            </cx:midColor>
            <cx:maxColor>
              <a:srgbClr val="FF0000"/>
            </cx:maxColor>
          </cx:valueColors>
          <cx:valueColorPositions count="3"/>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Calificaciones por Estado</cx:v>
        </cx:txData>
      </cx:tx>
      <cx:txPr>
        <a:bodyPr spcFirstLastPara="1" vertOverflow="ellipsis" horzOverflow="overflow" wrap="square" lIns="0" tIns="0" rIns="0" bIns="0" anchor="ctr" anchorCtr="1"/>
        <a:lstStyle/>
        <a:p>
          <a:pPr algn="ctr" rtl="0">
            <a:defRPr/>
          </a:pPr>
          <a:r>
            <a:rPr lang="es-MX" sz="1400" b="0" i="0" u="none" strike="noStrike" baseline="0">
              <a:solidFill>
                <a:sysClr val="windowText" lastClr="000000"/>
              </a:solidFill>
              <a:latin typeface="Calibri" panose="020F0502020204030204"/>
            </a:rPr>
            <a:t>Calificaciones por Estado</a:t>
          </a:r>
        </a:p>
      </cx:txPr>
    </cx:title>
    <cx:plotArea>
      <cx:plotAreaRegion>
        <cx:series layoutId="regionMap" uniqueId="{87F1BCF5-7B43-43A3-905E-026616E4AC93}">
          <cx:tx>
            <cx:txData>
              <cx:f>_xlchart.v5.6</cx:f>
              <cx:v>Calificación</cx:v>
            </cx:txData>
          </cx:tx>
          <cx:dataLabels>
            <cx:visibility seriesName="0" categoryName="0" value="1"/>
          </cx:dataLabels>
          <cx:dataId val="0"/>
          <cx:layoutPr>
            <cx:geography cultureLanguage="es-MX" cultureRegion="MX" attribution="Con tecnología de Bing">
              <cx:geoCache provider="{E9337A44-BEBE-4D9F-B70C-5C5E7DAFC167}">
                <cx:binary>1Hzbcty4suWvOPw8VBMgAYI7dp8Ig6yLqkoXS7Jk+4VRksrgBSRIEODtb+bxPMzTfML+sUnd3HZZ
3W136ESMFB3VVrHASmIhM1cuJPTvm+FfN3K31W+GUlbtv26G39+mxtT/+u239ibdldv2oMxutGrV
F3Nwo8rf1Jcv2c3ut1u97bNK/IZd5P92k2612Q1v/+vfcDexUxt1szWZqt7bnR7Pdq2Vpv2La89e
erO9LbMqzlqjsxuDfn/Lt/n2TbSV2Relq2z75tzqN2/f7CqTmfFirHe/v/1uxNs3v+3f9wcb3kgw
09hbGIvJQegx4iKPvn0jVSUe33cQwgcuRRgTFj593fG2hCHPGPT0gefsubdme3urd20LD3f//z+5
yXcPAp+Jzt++uVG2MnezKWBif3979J//HrIb9fZN1qro4VKk7h7k6OP9k//2PRL/9e+9N2Au9t75
Bqz9ifu7Sz9g9U7YbXsDWAE8u/YlYQIwXOp7gec+/OA9tFx84FEU+hSh+w+gJ0geMPvesKdrPw/X
/vg9pN4tXhtSUZpt6237VzPxa46E6IHPqB8GjD2LUIgPfMpoSMGf7n+8p+9+QOgnDHrek74O3MMk
Wh6+NlD2IsvTBD23TH8NHM898AlyEfGDZ8FBiIB/BS4KXf/pW58Ndk8XnzPpeXh+eKY9mH64/qoC
XqRkVm5fMNCh8AD5CLIRog9uAsnnu7TkegchwmEQon0Hujfl1wF6eIS338fy399GJ5tXlnyibVnv
gLu8JBrsgPkuYgQ97zehe5d1XJ/Ap+5/9jF5NOkfoPJ15J6/RO+OXhsuaZbaLfz3gsBgAMYF2oZ/
4AGQhmjoAl77UDxZ8Q+w+GPoPhjLw+VrQ0MBFJl8UTCCAxwSj0F6eYhZbD9mAXvzfZeEAXma/cek
/2TM7e7N563eCjVtnz7x8ykmevYu+1CdvHt1UGX2dnv7BubmK+t/qbIH0gwOKAswBTf5Nr+EkH+8
0Pd85j5gGTzh8YjYr9j0PCOIfrzFPlZ3xcyr4gGx1dtKQFn2UgBh/yDEd7mF/kAA4AryvJAFDzln
r9L5CUueh+XrwD0w4sXJKwPjrmz9z3+brVYvmXHcA0aAQ/v+Y5DbwwUchwEPAK/xHhxnL9R9Y9Q7
EE224h8EuufusYfW+7PXhtbCbqttbrfmhdEKXeJT1yN/QqPRgYsw8XEADOLBaR8C3B/mPL3/84no
27F7uCwuXh8uO613L+pDKDig9J63PYLyow+FGFEQcfADnd7zoQU49p1J/wSZp5H7uLw6f1lmt1sp
XthZ/CAklEHSv/+BlPIdJwCyzQKXYkhGDz9PADy4zKNFT2/+vL98HbgHyvLVpZwVaJ7tzQuDAtkE
YMHhs6AgEAIo8hBmFJTrbyPYoy1Pb/48HF8H7sGxevfapIDPW9iI2N28pL6JvQPMGJQ5wTPVDaUu
obBb8DTnD37xU1Y8T8a+GboHxud30SujY7PWbG/V/1QZ48HEu5jth6zwgPpQkpLgeTb2EwXV88B8
HbgHy9HstZUsR9lNqrY3//nf1Quy5Lu60g0QpvQHYQYdsAACmk/3kvo3dkCle3IDwtc/SPDP32Uf
pMPotWkAR0rvpGqfAstzwfzXtgIQOwh8wAiK/4e8sgcU1DEAUkietnHcfbj+3qA/8ZyngfugnJy9
soB2vB23OjMvhwkG33B9FDD8GK32eDFUnXc6dAj7m3Dl21z/E6Y8j8bXgXtoHL/79NrQsLtOvdns
/vN/XzKQQV8ACTABVrzHhcODkLIQQtyjDLBHvo7/sOYJqed89k9A+XbwPjCvjYOdbAdgYX81Cb8Y
uCjMPEiTiPxRhXxXpYDy7wUINmseewT2kPl7e54H5WncHh4n715bwj+1u2v5koBApnCB9QIlfj6T
BAd3pUvouY9l5V4m+Xt7ngfkadweIKcfZq8scr23WWVA/Hpzpv6S8fyinwD1xRi0LYq/Vuvf+glj
oPAjF4SvR5FlT+H/WaueB+f70XsQvX9tmf5CbgdoZ3pZp/ExlCWh9xil9ukXoENBaKb4oY/J3Yti
P2PR88j8MXIPlYvNqwtl59vqzcZm7ZtTZVT7n//zghUMxgeEgXJMvR/qfGiiQZRAr8xej8y+NX+V
857H5sc77GF0vjl9ZcHtPKu2Ur3oNjNsfEF7mctA1r//2XMd5AYHfhCEIAbsOc2jLf8Al4eH+KE5
5vzw+LXBoSqlXzCOYcgyIYj5EMm+J8jQf3kQhNCBwdg+Cn9rwp84x+O4fZc4eW0YXGyvoTv2JUVi
2FAJvYBSaKx4cAn0PRjQdElCKBw9D33lAt+Wj48W/bpjfB24B8rFO/7KHONiW26tzKAX9iWTiA/t
FX7A9p0jZAc0QBSRp13JPRf5w5h/AsnTg/wQri7eHZ2evzJcLnd6e6Pt9FcT8cvE2IPkwKB2f95Z
oICE6hES/2Mz316af7LoTsk+FNX2JrsXtaGVaiO33e6vDH0+sP3tDfec63L22vjzJwv7MKAw/9Xc
/BqIGLKLT/0AmmSfJQFQ3cAWMglx8Ni/tCeY/YxFz6P1x8g9WD59+P99R+bPWqkeUsGDPvXdZ371
EA30JHvQaYHYo375A3WGPOSGQBjCvYD3dTvlz015Ho2vA7+z+3/8fMyfn535esgo3prt7P500jfH
Z/766v0jwvmpvaGPSu9z+uHjpcPb3996GM7FfAPY3U2+04h/TCrfDNttW/P7WycMoO3cAynn7oQG
ZuFd2dnv7i+Bnx3cRcwAzga4BAcehEXgkiaFw1P3/RxwQooCBQG3Y4B7q+z9JQwbQXAr6MJhDPZM
Q/T1lNipkqNQ1dcpefz9TWXLUwWKSHt347dv6oeP3dkKNRcwGOz60POGEdyNunD9ZnsGJ9Hg0+h/
Bca6tDFqPGStbCJi5MB1nr+fJno1lbXkxPVz7rl45H5RulGZ+FzX42GGM5e3RXntN10eVWrni8SP
ayePnUD2nMj8pMziStY31mviOteLoS8ukZSCjw3mxDqgln89b/bMgyAIPz88CHQl+RDB4KQM8WHG
vn2QUJRTUFI7HOqJLMuQWm4Hdz4R43FcuKctOXYKL+dJxq6JtFd1SI/GiX2oRfHJUYvcFVHqo8sM
FDee9O1h2oQtMLK/NBE4476JGKooDFIrtIeyAJbCtyZ6kuVeguRwqKrwxByGNrjJ+vC0zJOCKxrO
w0C6vGbebe6JaEz+ZobuOrh/+Hpoo/Pvdm4JAbb0/dcHGfFy7IjhMLn7HhPWZubVZEGzxudsmgqe
OmaNnW6MGFM8KGTBRyU/s7w4bWkTO31zEbZY8bQvez7Z/LxkaJc1sps1fi44pm4/79Kx/5tpg76L
fWwpdJ37gOndORsfOqLvnuybRZqHLnaGviwPUzSejgh/EHXGA7ob0yA4xrhZWsIqrqEvbdF6JeZh
2jdznX2wirwPRZtyZ5AJ9712lft6WAehzubB5GeHgXBKnvvJsG5YYWeOlXJmW1qekdyJLTJ6o9xg
OFb5yIMudTY6tfnKIcERqzN95HredeH7KvIGaWJnajVvg3GM88ZnvJhUv8qZ062U9LqVMdUHXNJy
SdwgO/buX/rs0knjprDFBpeJ2RgR7nDCqnlKJzkDN/TPA+uO0TAkbIazfmksas+Rltki7No+0tDu
tWEOiZIE1R5vkTfvE5glgwezpjLBNRejmE+1o5ahq+2K2oJK3qeIRsLpRaSTNlgxtzMweXf/vH8x
Q5Zx1g3DDKd9vnbS6vHFDmMYZaVOI1K5w+r+pez1sBodNqxUMF66ThfMC9iPW3eZE6yNYVbz+9+z
JliqcuBu6ZFFb6q65UiabJOMONvc/6ulepiHWXrTFW2oeEXqan3/ggmqoxEmLOq6bg4HrfQqdXO9
8lUL/xpyym0RHJYNO2+yfm58Vq/03QvzbSV5U7jwOwsjxALJfSv6GImMrJNak/X9v0aIKeuhEnhG
SqO4Y9pgTfP825f79/pj5dNy44WUG9mQFVK13gh30AZWltNs7n/3GfpsiMIL5WTmiFbNtvabYCGT
1hzVWdZyKa1YWJP1xylt++OQaBXbEqwSg2oO3UZe0d5LTtjdC0xYEI2Z582CsU1OAA4a8ESb2Nhi
ONLM7TcMNUtWoerUrYt+EaaU8iBhCeP3b5qkWedF2c4TZgqu08LJIoXyQ5ZLdjS0mf9+csfhvbkg
/mAXg0J91OCxPxN9WR2mRe/xISj7M9UmR6Hxs5NqtKt2oNmpV+Z2YboSVv3QmKgYPLxsdOefa2Xj
iqh8HpqhmxlRtVd1Vg2R6JL8dJqkmWX1OC6FqdZOMLRc8ymHiCtI0CyPu0HbM+OtCrmpK5qvjA48
TmD1R03i67kZ2ac2awkfXVPNdNPPaZ5ArqmajnuitlFfdnPsQL6SHYQ0t1OGux7quUhF1MiL1McZ
NxD7ZmPRLk2HTqmuYUIFvp4I+ZhNMuWTDqcoSDWKFb4uM29FcHWbsMGLg0Jc5b5z4WK7mORSUdRy
5XUhD5tmK0g4HyafQ2DpoiCov8jguPbvkEKBP+t6MVPOoOOgyXlemYCzHOY2ncqPnS/woqbBlzJL
xplsul2g+48qm02yT2dWIIeXNceqJnHbDU6cyQ3Cplh6pHMjaPjkgRizmWZ+cIj0GMxoa4/cvt31
nmpm4ABbW/ZDhKViXIrA8PZWmykqm6yJmBjzOGtiKYjD0wRXHLXhKTPLSWDLgTVcwLHxClI5XmU1
+I5jYZ67nMo5lkHGnYrcZioseI7FzNXoiKXMROMQfEQ9WYlEW+5MZRPlUthIpccCT19qNSDeduZL
TeuzBKllQrtb4zRp5OZk4Lg/LUUeV27XcZUmI7euuClHfSnrIhaG+bzyC3fWjkUZCzDGbSs0y4QU
UTLWTWzDScVC9WLuNOOJyJUXuU4GYdK2R9rxjrVgsyrT9rD2zCfhNXOSdXoJHR1OBInZ49oEKTeW
zSxjU+zg7HPp99mGtPJ67Eg+J6WseSVJtejT5koTx0ZT0ydxW7CLXJgUVukIYQ0nOkqnJI9c5MwK
nJ9ZSmKnnCI4Ll/PcdChKNF4Tqsu4yiv143T6Plo0yym2uaH2dAI7jjep0oYFDteYmZAz977bFMP
atlCEz13pa8jV5ibMG3jmklYWHDcIW7stZO7dZxYtiqLwjuUYjF5tpxLjWcjCgfeW8fOOmJ4T9UV
0nXKPYedY1ZqHsiWCytynmm9abO05C7k/kaxEzKq5eBPa5y4s07AFHRZsrYFmztOyGYF868LN5vl
0NfBJ0BfGjZGnoLHcXDKE7f1V7l019bPbpGbHZZqqCPU011bD1dBXTWLSviEBy6DpDMEZ1OHJcdw
806898Ku5nk7GD4GxTLIww+JzIDXpeIScnnGJfVnRVqNkRNAllRYlrM0wDzvsy+krY7xiJaZwG7s
lnnDVUBORN1XHHoR8SyHB2ypG4D3DmvsDVfU31WC3LpJ9aXS/U5w29nbPguLqJ+6o5DpbRrcEVda
rjN547j9eZHTD8OafbFAOXgAUSByWb+pM1vyxq/TKC3bTTtOM3jImiOI8GPf2xl0nt7MBzu+J36V
x2TSNe/rcta7zRSPTh1VhePy3PmADBwzr7ohboMqjIlH567TnBeZHLkZPJc3TR5y4sTYKgVpzX0f
pA7mMugXigw3PVojmouYQvTKkzKNoLZYwinzo0rZMu6nXHNdAoF3OhUnQzmjkMaixiMpL2D/DLz8
U+iPJ4UTropSnyoCk9o5bmywSnmAvI7raYi60RO8J3btkBzHQRjwjhQx9TJ82E3NWqS5mRV1EAHj
nQ8N/RgM2TrV8gJaDU76LC2iurwYVXbCiiSMUya9uOrPXetAFCloFndhseib4INvsziQX4hV17kK
Z7VEnwydwNwQXw65c6Kz6bBLS7hb2Ecyr4p4ICWMLumMTijnxkFJ1AoBC4cBEsJxPhlpN6EaBojD
OGZDc5MCi+VDVTKuVJXyWvnL1PTHeV+dIGJ7bkeX381lWoxHY6sS3hUmjzxhT4sGgasIcuP66pTo
bjH4/eUdvy8mO3HV02NEi5zjEB1Jza5GEJ3ngJ9/2LYrp/jsovKENPV5roMyom4q4ok1Zy4sSNKX
x4M7fhyL7nB0Yd0Sx10Nbor5Xc2gabnz6r7nOPUFz0U/I8R0sKS9Y9oFUEVMo+Wo6cgsl+h2qMIL
SoCa4famTBoVhQqBu4XOWkEAQqaWUZ/Z69xpdVRD+YQyyKtVUBzmafiZQYUYBSx1YRV6H2Q9wvoe
leZhhpdGeNVC2eETEWY+jNKN+6ShERvNfKTsJjdMR04aFNx1kkVQmlk+FhVvdFZGTeUEkaDqjPYk
qmkB/Jw5Pc/Aa7LCgi+lt/fDKVXzPmuhQvJMFntlEwdYLMssbKPBb8Ht5UcxOBIgGr4YRZdj1vYx
G88UNLRwaXDHM0VVTIHccR+YPg+ZTaMiy6aoOC6rWe6znVOE3ayHGiPGso9aUwXREEBdC5XxUk5i
KZ3YJ+6X1FGHrkMJL8oI+HwQMVT5sWOmdThLkhBx2mE3SoP+otAZH8jYxLi4KsrO8lr4NApZgWLc
XmPNYaUwToFShFMAZ3io4NWA4pHkEay/w/sHqgza0IS0vNAmmmA6KjadEhL5aTT5RTETYE1XIUhZ
yPs0VEPHhdGEZ64CluN+qnUVu6HYoipf9LVs+GhKFhVG5tzp88OG0Yy3ZHK4wEnD21ydN1W1mWDl
5bgzvE4ay8e8XdeOURGlJI2Gyl3XMj+tR//LXfIGVuzFLBG3pMjWuf3sux5+uOWUdZCrh1Vf5EWU
eLqOuoCeViP51DPvakDpnGo/wi3QLGME42ioFkMwNZx5uLrjEBXPbXpZCHbleszyNqQCIme6aH1b
8EHl1SwwwZzS9MKjyWVRNynPURDXoYCUk4tlD0f6ucvKMtINWXgpO4EaI+dK9uVsUApK/NzboBsD
Xq/7cORtBSR0CkcTqdBBXEsw32tOK4+MsQgzNDddETnSfQ+weREpu89AfwC3LEaSOjyxUVm6bjQo
KYHr2DACqBzWRrRwoDoULlu6DG2Eai+kwwRH4TRCbY3SSHrh9v6trm2XeTt9xGkOoksTocr9SENd
QWZ05qPIi9iEbJuj/Itw7KfGyh27LkO9QPKmLMbZ2HUCOL/O4nsbbGI+B20YaWe69QP90a+NjRqV
R8OkcdxJXoXewke+5k7uf7TM9+IOvpkHHgSvloxRgXHUVl5xXpaOhISBJFSVeLgUQXmCoDYqpEo2
iI341M+bi0kCwmDTpdNKZ5PX1gEG46OPVQ3kVdHyRHWJXDWYlB+rMZ21zGEXyved4ynJINsnMHNF
Zj8oCGhzrep0odwh+zjQYReSpDoeCIQ4Y+QJxclHVGzK1m0jr+qbQ99KSOE5liutplNPlyKClCZn
qiLiNC+L9LQjl1TIdNkIdtka4sytD2VxSRN7VDqJjCpKwthWzrTJoCMrslXtR9advPXQZSAIkETx
UdJ0bZm2S5O2RyXyFe+0v9EMzcOk/dwAw0ICqvRswAsPCj3ej7AMVQklSIDTKKfiwg+rhYsKCKpu
xjtkL8NiWrAM1SA5hBOvpsNBd+VM+Cm3psexbRGHlgkQYXDAizAU89a5Sacp8qwRsUz0Wvn5vGyn
RWFpO5s0OgVql3Ff6yQKh5ZFlDXHtvbey5rlnKTVxrOC8CpvrhyvmHd1ssS5arifoRUIajx0vJOx
07EgwJRcC8u63rqZaTfwhwIUOBH+YPPEcKe2BNYRiVXhbcIkOcdh+p75qODC7S6UmuaJGyw7FQIj
qoqtBJrvh2yOk0kBDag3gc5ryF/+bLIsHsJ+U2KqecmqMxJ6CYfC/IiQrOaNWwuI2+ZctXkHVUJz
wtJho0v2wVVYcFqy87QcNmkOlUrShzkHxrrJLFQjugk/JUofZgZ9APblL1wgF1DXX9HBYkjb1Xti
ikPi+VFZXLeVOB2Evb6DFCqAeZoqHWm3XmPfmQn+0VDHAlcGRx6nANgAiEXC4s3IwjpuK3xYBMMy
zJPLqUMXEnJ+WmTAxYsBgi1Nr3HTfezaEeoqZ3gfDIlalB6Kra1AL8M7L6W3jvqoxDjysrF2hZsz
neQTl23k5N1tr+xt40AlrG3Kw0n0nBkzh2+aUyEWzCkO2y6HxSTFvGAi5JoqcCWCvdhzNfel5EVe
x4HTzCDO0lUv88ghWZTUaCX1tHBBLvCtbucllWdq8s6Tih6bRkPSK4OoaYC8gBB00Wh8lYWDmCF/
XHWBpxfmbnGD0nqKK4c3QpZzz6LDvLfzrHdPWD6cwEHeE+i8b4CIQ5WZyPVYiZUR9YI07NJJ7tjB
tu3CXe1DNkuA/I8lhMTADaLUK+/I89oK75o59nQS1bzxRicqTQEyD6oZBAs9zohrls2gTrRwtyQF
rqjzsQOHEVwM8lbgpogaI069VNmIdM0szbuPNWFXOHRaIEpyXYoB5E6WH6LarJy0ARpQjm5U1MMR
6IygUSQhr60VcV0hrup2mbF6IRoq4kDYuZ1ctFbuSQNpdeaPchEOZR67Q3hm+6xcpEVqgAqr912W
b7IE6j1tTBsFxdTyVpOjMAlENJQWx3kMZBv0pijocGya+tQgeRGSDM3Gtmp4ReuIKJ+txdRf6gJy
YECBPvUIUKvwLMiB1xgCa101LaeD2NVkDvqygQowrWPflA5vkwwkMH8FvlxD8GCztAV6ybJmXhdK
bECqXqRhB8qJJbzuJnfGZF4uMqjvodTYgGkQfrL0yBQ94rURK0p0uipL8R4I6w2c3MvibAqP0AB3
rqpdXk23IekUbBEEcpaKYtG6fj23ApYM1TOvYD2kveoaO+ZoQMuRgKwwNC6ClD/3mvIkqYUXqaC9
clK9Y33yoQZpqG+GRdWpKpqQs3Oo87GqVKyEWjCqV6MdFlav7EDXilSHVjIZKyMSKG8cynXlfyIF
REOJx2vBEm/NHJfwrpyaGUpDxgPfk1HiQsqvpzQSoVhkFB5Z2W7gU9EtvNwR3KcGgurYnjfSXBkc
7MZ2OAvS5HZSesGATIQMj5E/YMObWocxvRaoOoMC4YNj0pXuvgSd7uaDQ9BqVGRO8jT2FBMRdkYV
CVE0UZFD5eqBXBVM7WerbTHvawDFhYJTZwgeMJ1m0i+u/bLdjiHbYdAPiHVaXqL6syxcWAsd8Drj
o0PTtwulb0lQoqgqs/eJn84NRN+AQhlZpGycY9DyPd+YTRrIrQ1C3rJ0XTWjnI8FbqKuuuim4lbU
BsoX2l55hQeVU+jtpG5JVGVLkIHxPAn1UkwTOurK4Tzt2hjkjEPRe8uwaEs+JtSb5UF+Ijs8RG6g
gZ7Jdg5tT04kk6HiWZKuw8KLiW9PPNodyYrsnGG8ypmXxxLoIGeOEzdtyvjUJSdlZQ8nW8iF6PVR
h0F17KdZAoVi4cfyOFTsk/WIhiXWn4wCrbyA6JhQUfA+zC5QAvdUIZLzRCZQV9gFVH23CKX1PK2d
CE9Owpt8+JAoNa56QQ/LKs9mIChyBwcbA39MImIeQpx0GnFvCm4IHTAvtfnghOmMaQNlhm/WI7MX
lkZtAaXi4NUfmmoU687JFygw4wxOPrjcgz9ACJsfZOaA8CKrLvKTcBlYfMtA0uIMAhDRMF+j6RIO
+fvSYeZEI/ZF3O262aoU85x4XVwkHjoek+60k/2Xnugl8yFsprL8CFTjElaPnWNPvx+BcqPJdeOw
tjsc1nVUo341OEUdMVemUSnVXMhRr5JJHPVZclyBWie1HeZIrRzamUWhx7iW/Q5Lp417VUL6d2Bv
op3JCghY4tEpBj5wAupmNrgDSBJVsmjazz5tIGpYdBkGfhkpcAw+GHvttlMN8Wjc6D4/EZaCzspq
HcE2m8zmNjSgrdVIH6NqkrysKqj56VngpPa4skk1G/POgypyTGE3b/CglB9kHDBbxAR2cYH3yGaB
qwTdqZyCTxLUH8pAlSqGaUE9e9FhYIstr3oQadskrI7qtuxnnWaQdLLUj8gUXsHyJHHqLTHGQWTq
tI/zzL0qbJbHSe9dGFJDeeq5Y1yM6cTdpphDeZnyqmJQgwXJAGViyy6agsY9welxIEFXCKf2pIJN
4hVtp+P87rf7twrkTgstoc7KC90eg7IJG7To2B2qm74d9IUgx7Dv6uYgXS+NUf3nvHRuFI1KoexJ
1kwizhQk86zxfNicDZMoM2l+XrTFHE31bRXm9Sk26E5cVy3Q9HreqiomtYINlwomr8uKOOuaEwp/
Wyoc/Mj3NciHbJaZvj/GDaxQj44QcOtwrXRhYT6B8EnggW2Yr9rEOy0DiMeslssCVO3MK+dtTeQC
isQ8ylhacKg/znQ+lRErVTGvRJVA1SavJURuTFq1qGi/vPuTegtXT9dt2uzYCHuguIO9lDpEoN7A
h3iRAlPPU9Nwm0tYzhmIJv+PsitbkhTHsl9EG0hie5kHwPcl3D32fMEycgEBAgECIX39HI+qrq7K
nq62McvEnAhfwkHc5SyXMjSHAskZ6MzXulEAznKFoz/6zyxSwUqSJsazTaIL56mvoiZdoh41wPS9
meo5Kd3T0JRy1frj+zI63wdhs0LSNmVRdKBhxR/mHY8dZO8lchOtgIvqGQ0xj5AAYmIyOvMLut6f
ZQ6obX6v4/LEu9Gu45qTdBoHZHmtUhzfYDP5CBCsVK9ghLet477kRgTrMUKh3rhrIflj0TubqOiW
NZCoAX17mHJ42ZJ5bu3eRMWeLLRGpnBZ6vUbq20BxgBr3UPoSlReqzSerZcKG33zChGtLBr109Rp
N5Uu+MJxKb8A/UaV0GdLbpPQ0fNZVPZspBxXjqN9FPlPkpFgLSXe2/XDryCOVrNd3H0TdpdF8tXc
9lfbke8uKjQFpMKX3veAuQ8SCEQWkbVcUAX7RhXJ4BznFsx/kBeAoVqAFFO+n0A8gksxWVehEdRF
O69EOUfbOI9eQm2dFOXahQKSSG0gv5dGPOUkHrLY0jkt11E07ePJQzMi8q++cGyinZ+G23zljuqh
MyWWCCcs7Y9jQfi7xbrY0blkmaCsewfqhtInapqLqllxjb3uYwgOGKa1gKZ0xBb/25Ur9fzaVuBS
egsKxzGq3HAGore+b8p6PKvF14h5RmXGUwSdOM4vQPO3qC6CZJkNv3xuqB7OZRPNh1h8xRoMz0As
lkMcCJZSoZujKNpNzfJxFy+4UPpwfOuZaI6OjOtjZU2DZWd2OaHzCbSW0ZV7KulwsCHwpK6JUFNq
7VyLseu31VwUaXXfrcPauU6ARDIwbEhkXrl3Jxqvew+IqEU3L12Lqrkpm31jfJr0rVYHbjk6iaY3
Z+lWcl0VIUC1MVqXuUgL24kXL47aa0vmgx/J13nK7RFIONpqWXnrfPCzwWu8A4qQM+uiU9yNJ7YE
4wH0x8sgAnQv4cfM2p2YerqnBniiVd1DMY+PtlPeuij7S5m3B5ScVYA/JG+qb0gSehsI9yMyy1ss
lhuyDPpSdswX4MvWtLvYTsth8vpb0bdvdeitZ7f9Xsdos1h1DxGNf/Mb++iSOZMh94ELonKbCrOV
9bqvLUfb69lk8RwB1sXecEC+dNPwQFsAHahNNiqEbKWCJECeAaXF6DA2huTNquibR8/mc+rOgAz7
YiRpswD3GMv42KMX8Wch1swFJl7JENdkNCCnkYWsAvrTr2y89lU7X7BEf8bCZ4nvcYZyN/9YaHPm
qHxKAhobIa3/bVPdd4EsAA+Tvlwjp4EOkJAYhOjYaf7Tlc3aLr1OgDwMiYKbL41CEa9a7QDTswFg
CdonZe22TzGqg7jMg7MN+b4j9slo/IGQCyzZrMatEXRaMS38zI0iB8SwaA4jcHl32ICxBe5HRZDy
uQQdDHQMCSQ4O0CpN46LDEt9USdQWSxrMIeX2QY/FHXXAdP2+Pls9Nj2uNw3WFxPM7LtegmXp9pj
u6YG9DkieADxqINzVR+hnkhyHMaT4G4OjQVDX074aYqnedeLrn3KZfSsOt/5KiV6JeGO4iKHfDna
2HunpjyE+VAd3NytDiUFF+fkodqKoBzOAYj1StDqWAYUyZgBxkGmpWiezgtb1KmYHv37zrTIeOsp
femlOucUNDaKVCcgq3I+1aa7IlW/YQ28Emk2cR8n0ajeFQHJAybvbeIDqhZopriP0shv2b414d6p
Vneu1Inz9Tx+Cf18H5cQPlluvBW8yD9l5LQJYVO17kv5g4z5zQ1yFCfGzDijWE4+H4Mto36+4iBT
s47W4s1F6gmmTv4YPXsQEQWIRU34tCB2jcqYAvTFvI3iYUjmoNPXsFVPUy3lK2djnbWI8MeWjqCf
6zbaUNWL1cC4fxslfQdVMu6L6V7tBcCwTkFYr6xZXglkJ1k1iDVe7J19AC7rRUM/InL0awUilCb2
FLZs3DdsAe4eiA1Qti/U5nmmasC/nxssh98ffe42ovTWpCm/hiAVGlBPVBcWejDPMWkFdVvahO0E
8dOo96YsuUi4yvHwvo8iXO+haNN7OwPerWQgwC9FaB+dRlR7Xot868sBojWnD2naAwtL6Gj6fc6d
7xOTaEA7cnSq4Gc5uFU646QnEyCGDYFYKtEVwOJR2Y+cjgzymDI+6TKXWdfbKiuZ8lMadt5HzIMk
Vq34Mnqlu5qW0dt3iGTXPEb7J0Jw0bRo/QcT50gMIXumMWWbnjO+ranbPrcTezTaIx8Om37o7h3k
eX2LQWvuwVdX67rQ8VtV29VULewjAm+fLuUoHpw82HqR6HdKov7UbApeOx6uo/40570LQCzoz8so
yRevCvKEW2IexyDcTFhiJMDXiUOQrgDxALA+YgZeCRVHkbIqpyvuq0M83vwcqJschi9LOHTpOEdV
ptzNAHQ4aQdx0hadXe+CiFPRuS1jlobLC+GIsHcECSky8al5I/UIXIyMH0sDSUGwbIIw+t5VFYGo
ZshUQMeVHK1BsR+gY7inoaJOSR3VSd+UwIjJmPpEQZvYkcwJ4m2PEpxId0M8RD6MC+Zgu3x35fnd
gRhQJrJv2g0nfiIctkI7U6Z5iwoYfLis56xqXR9wRwNkBuSFaVCM5jVZ18PMU+i+9ndx5WqMyZTK
GnFz6BpnY2jXPjRu9dLuQXfF1E99DoxniBcJFNqZMiAY8duimhMbsnx0PpA+hlPoS/HsR2jSeBs4
+89d1ytffSXlblFqn88NYPM50ic2N9kUMp14Xe/vRBmmCCN0jRJKpiHzv3e2a1LhV20qc/7YRvKI
wfrBawT4KZ/H+ZrnDrKeiTig1LU01WYYqnfBm+aJA7eOhx9hKSWyZ2G3A9PodWKtdktdHZ229fYM
wYSxGa3SvTgaoVNMh4JXD6wO/FUebqUTo0uswqceMrZ9iBImsQ4QxS4E9zLU46Ee3foEAOAL4XZc
4/qA1saAkvGdbtWKUmB9FPw8ske3dl7yUAYJxI3+ehQB+idTDluBLjb73G0Jn48l1EjoLnR0aVpv
MzBnukrjr6bOY8h/nbPnkw3xfNZubORHT/6kxo0frUK3FFdLZLHnYkaXpBd1neshXJFqQn8fznxD
Q8dJrRnsbV7SyU7ipqP5taiQ1KbcibIctOXaL6MObc7PMbbL08w5xK8lov+Yk40r8qfQ5d6uGNB0
CgXeNq7Y2QWuvwe1aFdmaMHWOmrexu3wsxUumKnZczNC+E+HCe+BKDS8nVu2kC4oN0DvmFU5c1Kv
qKt9sZYesMVaziybnZkfFZf7CsW7X+hoO4Y1W7utOBk2izNDG5fqCFxdXOfBxZ+5v5OlG62HO4yO
DuJcm3gC9PfMSFk++aOSz27rrF2Fur4OvPlQhaE4QywpzkogOpO6eZfmA4XQHVZuY5Tugm17iFT2
sSIUVGjjvouhyjwolD+WqFGppHV4jmRJjkPQo+KsBpPGzaxT6HRmaAjDeV87HoAoO7cJC/vm4XPj
5LYGeXmGdLDJeMCm/dzU4apo1RffmmDvghjcQ+qElUqA2LbEXXA5gjBdeKzXZLF6q5vlwJzYrMY2
6p+538RpKb1w+7kbS7TbXdktm7LU3WPrVClUFHd0Htqt2mvVDUXeaVZsuX5uJPrUddOFIgviylwh
8l2uo27LVVdLaKneihBSLxoQ/9kHDcc2nmQi0ZwGt+m+QYOGnDH48U7WQ3AjyIyHGt1e0lXl/G2O
0gEK7e9BO3UgCSt+0Y037tF4toANofdt2WNcoyOsXPIVhho/aTyJZkohcJTxbQnyr3Glo7Nrmugc
hGzdeWKrabnsWdt0q37oy5USnrlC7mmuAwHL0kG8s2Gy0xs12O48BKCVa1Ptq9FzoAnvncvkuTsa
j9WpCLOlhW7JXWlV94dGcoj69JQW5ewmZV/zVT7W4bpseLiX+ThuPLfgV8+A8ERT67/Bs/g0DAWU
vqiPdT1Um7pz/SwWZXNa3J3L6cXnOnjTNr4nTBABRW0vVo5YYlVNHkrpew/+MjYbXuR76MrdlPK8
eBxb0NU9uU1l/NTaCPWFW4U36dOtWIJmN/H+1DVTDiQ9s24tzm5bx0+EQzCgvVLtCxtuC8D5Z2W0
fHB6UAq4Fq/D0jLw9G2+rUTk7sYK0DNK5unWOdN0E37QpgswwW3TVNPt8xc6B+/SFDdmvekiRkB8
SkfHxpYguivRr7ipP6CKSa0GRtT2XXmlrOkPi4rdba6mSiczc5H2uBetQy7dtIjqalMRVe39uwx3
wlTaB8DF32ZqirepGfvNgEWVsFYThPQeeWQc7M4pl2A72qE/M2jzcWga9RaAdKC1b3+CTdhOXsTW
Vd7OmQjUtCkGHYA49IO9HE2T5T5/cwvHPPWzO25zcLaA2XKAmyp6IqFRq7n0gPDdg2nZd812oUDM
P3+rpxo6wLKr8MVH79w1fpTKokffOAd8ryMZHXjoH0zpcvDKMQWaDBB5mCt1tBDDhNqII1KYyHqa
9ysJVG3rYbobmgld3D43YMaWDAgnBHpj9PvPFto+Ty2q1mEGSDRVClRr6WDz+ei+UZyUh8WbLyEH
vRt5KIeEBqgx5aw4hF34vW2G4pJ3FusMeH3qePa6jKrb8xHarwZVTmZgabpx0ws0jKNEU6Ob/Sz8
tTOM7dsYAyGKyRhmbeg/x51/K9DEZUWuANAiEauOvwqEaMB+PdgaBXkeGpInA4nzSir3ZRT5G+2G
D9p67zJuvs9xfG6LfhVN05ihyN+TuIAkBmC7MRUuTu/NXerwjnPVYCLC1Ad1FUKQVXeRB72q4gna
aKFjJC+5HZT+cBRrT5WJn8Vgdt7I3powH7NO+DSzKFxs2aWGdV3mTvk2Vj5KZtZ90Ck+BzmWAbNR
knvxbjTkYXDVD1rrLSr/Yd0SQG5zHF7GOt5PdLnaakkbY7743Xs+aPIQSwq+zXPOjsOg7esgNOo8
95R3+QB5b5+hPGtTd7FPbKj7JBzfGxnfCif+5k4+iA0H2D1F89jXXRJ1QOmAZE2A/4dnj6Jhgp0k
CRfQvJXy3me/aRMn2ocTrgXMcEhCs3xbJvS/Ubgkhgw7IavHmcXwG4CfMQb1fy/yAShs/kMCsExN
QZ4hiZvwxvo4QpgxKaVSV4ljVRfwDMzZVPeghkbglhR6tgnsBK3UK1M5qq/muFTx1jQSogjnTc55
qhqKDhqZ//4JReWviTKZn/e3LkLBEQffCSmKxH9cSvJYE/pa33NtZI9KRpd7uvbkfHLdaUk9CBUX
n9ycGZ277brjpLowRfRDyVy8o2FyoOcEZp1TILzaN8mw9O9mgDxYN7syUBtSyDddQWX30/RYB6M8
27v4Udoh85zxFoMv2/i584iaTyfMn3CJOHoX59uaQPs89s0asm3/OSeQcH5MC74RihTj4Ag2efno
83iLzHaFVAdivlnOiQIixnoFnL3yVp473+IyGaZgGxeoq126RZ7t4W5QLpBviNbcGqfQoi30hrhf
My7OTnBX82h6CpCFk3g69S4q0UqhnnBdhtX0A4a35rBoh2XIeC2IfxG487rpIftR0QO8DXbV0R7K
C95hzYVTOhmQAq6vAbKgokgWPZKsmR24jiAOcykUHKN3gg3g0LU1Ui/iySEv32tlUOa6bkLQ3HQQ
Nr4TG7wBkIJQ1TObT3fP7760y2+eqd+sVd86aQZelL/fg+uP3f/BrLzfbuz1eSuof/38fhevf+09
dQL//vYp//GN7n/OH++Ev+b3P+9uTfvLzr/55P6DE+63e4n9h1/+xSb37c+3y/qn7fTuIfPuY1L/
8EH9m0nuDz/hb0bEP17xuz8uCv4RwnmG4gEz2ggjd1/XP/1xmKgHqg6zczEbBJNbGLxrv/vjKPkH
/Euhjzn7EQbuwKHxhz/OY/+ADhG3qoCzzqMYQx3+f/xx/t3/9tu5/vTHuSEllGIsRhB4jBCMyPir
9Wigs8fbtkQNIiRdFRrVOjLyTUyLutUjTegQXsqQLScWcvPbJvjjEaX27qkrnLuIeGPqczVbDI90
ApOSIJ4ebEPdfUyLHqW627xolj8XKPRq+GZAyxJOTrh/CjIg4V2iwTg+Rn4LjTzzs0WCuBXN7K7o
/dPgZhm2FvaBFDTpualH9qOCz2xujfwS8nEPI8rBha1BZL4Jy80U4koq7mxUMLsS/ANvU/5JTk3L
7U8n+/er4s8GQ8/9xfXm4gziBIUhxoZGMQ3ut4P7s3mLa96UtZIzBFbcTplpuh6U2FBmU7lEW0VG
cepz+IE0DXuQWUpc8rq2ZyF4lMxFNWXLALHwPggKf1xH30lefpRoqi6wDolLzAQaDxZt6qL0jjLg
JovdpU9x9XpHYKxdIsOqPaCNgmaNuw16v56+uj13UhVC4oKu/83hD9qE8r0lLd/1NhpWQvRyVfnC
2xDlQyWASHqdZ0dvG+VzWBPK/qD6Sh5HkBCJHdV2Ir5ztILDnVbS5eLGuBFfvhC7Io4GrNUBDKR1
fS2UWTZR3c37ksr2RPH6FdS8B4iK3JPDUB2106Bvn4+4pPrWms0s8ihVfUBeFCQACdJO/E0X5SqM
71mDcgB5xOo9WtowhTrTfwhdsbaVYw/taMDwzhYWoFA8fW40pDoDreKH7i6kVDNSB8fBP4y2Utkk
ufkCdmFX9c8OcNcfLIJzY7jbwUqk2olo76dtxktkHPW1gdAAlaHxXtA2A3IPFp39/cr590sPCAws
sCCeMB773xcOwQh65aGDOlIrwYMMsMgloBXKxzlQ1YOyIPQ/y25wRvzgdLn7QRdnTJtCgDcKFj+Z
xDw/ebTwLnNFNp97LPb6jFXQ1RdlG4wwCUXBM1QK75iBA9rQbcwC7dQM4q8TvD/A2sir4McsJYxh
Aywxyj64HADSoCV9psEw7yiEv+nMZvJc9dG8073vpVqhhQYcX3JABT10JnD4hAdgxN90SL0wtWj4
UwGoNwsY7Au5se4xj4R39MKXvz+I4a9X393q6RMCA7kPeN8LfolfNW2gd6S+/P3q8/LAv7WeLrI+
z9nJNq48kVJAR9QxcoJiny8bRXMLyXXo3iZngeOPe2IT5sK7ff4s/IBxTN1UgxhW2fbB7QucIRKe
wsEbrj7R3cWrKS5VE5Vf47kWOzIH5Ln2gXUxSA6zFnwbopnynwbmvnFqGgSBmK9KNPkXzdKIh8M1
v29w10qbesrizdrIxNAJpAoo7zd4VRFRveo2U+4eOtKxVaPn6uLW0ZjMfbBcFuhcd8TUQ0bDQr6C
PwazbyBYr9sg1Zgg9jK0Npl8zgHEtlNm/UIcMXhkW7sF1CgO/NBOpX4U9zgT3+PM5yOUfj8gPzS7
TkvcS+qPnPh/hEn2y3nC2Lj4Pr8ftx/xvADbX6Kk1xmPOQvxDrk39AczmHcG/vlnGFaQwoz190qX
BtYV4T86KoBVqoCLrGaxXOPsy1fgCE1a5dwcmirqXtXg7CDlIbM/P+ixCB6t1ZBaj1249ln3AB4C
YuUevZUInfYMY9Wj79Fuh7qbRTRHUQq7WM7BEdJALvuygIxDelvMLMrPgaftw+cG0Fl1xLiibTiH
+BGEqNv/ckzulu0/5V4P2m4MdIkwWMRHFsGDv2aOlpf50uCz4Lj53k6UnwKoTNNmZBZiBaghBuUX
a+Aj/qPuZr4C+jasNfOdlQcYdYPoQZ/9rnwthztpFIQmiZtJnhqLcj0IV3XVfoemetlCtNyBxveB
dkZy7k7RpNnOksA+NwF4uBhiBJg9RX/psOZSEdTBNxO/h2AHP/zg7ngfebFxBrcDhx/rU9PhoqFt
Zz4g8QPfV4gvUoJPGgY976nfxVfHgdhFj/7yQYR9pk74XyIn+9XpjQMHkzdmp4euj6ED5BdTf2s7
1OCVUQcIW5uHJScIhuPStFnRKO/DNH2UjBQCq65fysehZnOK0C8Sj6KfMITmgKK7YtPD2nqDhudV
x3WbUQpIwtRcZjrU6EU5eMrIwIVs/UAjkNBuy6A0hIkLSFodUfskelOuS6cujgNS5sqf4KFrFrde
9QUsBXGrlmMsXOTJoTrW95MyTxGEHcX8DLrdJAUb6coyU2QTCfKPv19bBIMcfllbMW6qFeFSQ2YB
OvJLXBQta+cREvJDEIEzkCrSNxj2j11XOa9EN90OenOSER3opF+EyOIOqQWenvwb31Pm1t+He3ua
Dy5YuaKUiPPFspZB8xyQcRMNtGiSgdXd3qAasWlXVO76778B+z++AXIjhrZ6MWFg5e+m+T+Z4qmR
DQoRKQ6Ri7oPAPXKXeb+pgQhz7mNVzDC9rfGV3vcW1Sdmzh6qq02X6AVhoJ8oiaDfbxKh2qxVzRo
6N+a2X5lRdgl8L2317htmiMGMcnMQk7rTW0SC9qfCS9STuoWtPY/NyhZohRKxHBVer5A9M/o4Drn
3wrKcHyGrTTfxabsMwPIaFOHOQUW3YAvFQLUXy/ZuVDT898fHvrrzABIuO8JD2Y+hI97O/DXw9Pn
RRAVjCz7VmtvuzjLeKWGlpuGgK6dwZ2PCBqZZwNwPL6jT+NEZVYW47CLIDMDzjOE0NzyIZ26Sj05
bd5mneNHmdUAoGq/2nZNRYECBI8V1BRfHd2iOBOl+9ZyeBJ43KhN61O98nJcZwNcFjaczBqfJHaL
7MTVi/lmgsDQiwv63AokrfseKV2cvSiok78/HAQjYf+y3jE4AWOzCMNSJzg07P77P60WJ2Cwmpix
3weOVy0bpNbibCCV0Y5/g9QtGSNTwsBU1vW6izQkCOABz9YOP0kIH5V2G5o2fBk2sK6rW9NOaIFG
kHezA3gRQpGuo8F3YQ1JIZX4VhkZRcnkmOe5Ye1/WfjeryNL8FUw6wunl2AySoCxEr98FdfgLNFW
7vNJe1fJvwIBsHBAQdEB4GczLIP/WPDFObAWqFPdKxi2CkCHctGglm1E5C5AuEpGEZ4Ck/sh/B+o
dP/+gOOu1u49Z/85f6GnhRgr9u4SRCTCzy/yp2M+cgnRvyNnwDNN0oBYqPz4WYMsGJbL3ZxaKui1
HiMu1z33tkPoZYNt0xyaAlY355kE+9Ise8h51sqFs1nJUxUWWwC2AFzU40AhZLvnEXLAS4+KeOdy
mc4crLccpy9dSZ8fSm/8WrP+gRT5riTqBHYBBhZEVHUkg02CPgnetZzAfgTnhtRJ3kNj2kZvUBKj
1OIbKwrY/PMN9G5E5ce2905eDxDfh94L/IrSaxk6a666FZn1vgyfoVQAGImY4c1PlgBwGwQONi4N
IzlosDaxEI0ONIQyGIIoTDaohyLT9Y+4eq+id2GeKThm4MD00OQ7X26LZdUv6fIY1mn1DSJZEcDN
e85Hgzrvobl0+LIQOnH3afB/akD8JQr1Mt8UyDLleB2ch4W9OPHGizdD/OE6j1CLQDt6wECOSols
LOHjT2sfKPF2DNK7X8LfRBqSFLjpwiJe00hlY8o7s60WnKwSTdVC4PR3Xue+3kGimbm1u5MMnzAe
SqK3wrrXwO03kjcrv6O3POieZp+ePCM2kjVJzHZFHW65mVa64vDTT9GWz9XGDcfr2Ng9sSBZIXQE
u//EeJnMNk+shFUW0rpmHNdyPoylSv3wC3ysl5K061C8yZyeGs9u4mq6FgJjeCq2GkOEdMjhHyHM
lfOy9TGhYajhXXNBaEUOOYN6WPOaJ7kdUdyZxO/e4k6myw5ijqTwviC9JdbF6BRyWWwMA7OAifEy
Di81JgWUUO0q4MEhbNQR12+FqVeRfWiqcstA1ZSXvCheCkuPRQnNk671z2YC0hEHH7yAThx6V6eI
Vw0GBpDVAjo2YV2IT7OwwOcoCqaDMVguxSF/GYvXSDQQHe0X9uzLh2VOUUaQZwahBfsqMD+FY1iO
Y75PpsPqCNdxAVlg5a/gX8Csi7ep5cBEHqGMAl0ZJcZZUfT37EkN7/XyDNBXFl/G4DKrpxlmxhdd
NOtRITNduVOuDcfcFgABqzLeO/GQqhLTZg5F/8wAvtIcTuoY+Gx46BuWVvHO5uuJw05lkgZtTv4e
vHfFntELHMvIFwPYui+wEUL+qse1gr+j8eLUHwfUTdD8MB9qiuJLjpkamEOQcofvoBFHrIDWt4TQ
uo7x5ndlLKgSV2LiAiwfarw4HPMj9Itb5+dwqlN4A6jaLLW7rX2zxrif9LMVy+NVpeKkoJChKExn
oBxfccrmtl1hok12x74JVLkMhm0UXaPFs/iKUBcDFFiGcUk7FEspcJxNPbONQiGp3WVHsfzrHHBV
de36fo8xHEDPfQj72tUyzjDPAlmKpx3krrAnxJlTOLCyVgewn4mBG3q2YOXkGYNKLkEe7HpYucph
Po6K7OfCXTPFHjETZWME29ybdi2Quxuwari0C6eFYK9IAwx4sfoIscDk+Si1V1G9a5wHUV6HaVVA
ytDtO1j/6MZiZke/q8aNdZOhON5tJSX0tVvfHuFwxgwbEB8vpP7GPW8PUg2aF7mCZmvjUye7a9KA
4Z0W2HnLvIdBDBWOEXN4t6Lbw9JEONhD9SLCaM5GL8/fWx8WGg8iFqoN9JFG/WiWxXlCGeutEWYa
7dMV6QUq7zK4Qvg2AWtXCVJUvYnFXGNgz0MV5ct6aFCvaKdhux6ewfuwgI+6M82FewFkPIve9dAM
HavSR3yYWb7zYodD0Sf21B3YTdYmgNbd3S3chjunjboVrUp3G9oSGGbMn5sQGsQ+jEEPhxtvdvs3
EfXLesyrejNgsscO4p4oo878DijKA2b3gKn005oZUGg8cjYlrLVkjoc3MC3NLvZ4nA3Q2L25wQzW
rw/FyYVN6aWBe/PzaTKaQ8wKqiKUDXhVsdznifERKIsCVzTDIXdszaEi0EzrdiBH0aHWDCv9QpdA
XLulnzMUb/FuIWx+Y6iq9agxggGjq06dhnAaRhj9puMFzkJMRdgB04OB3vtfos5ryVFl26JfRASJ
51XCyEtl27wQbXbjSbz7+jtQ73v2C1Gi1VKVBJnLzDnW/Np1cbAkKJBWbD2BnnJVdGP870HPRifA
vnV9nperq2BWx6/EhdVpdugsJvFQN4fqUh+N0UCjEWcLdyfqe4yK/75IayJh0jQ+sS7/HqkLNiol
El7kUASC6aH6eFF+SG3+9+nP//g8PM/99/D5a/13Dgt9WMbc4D3tvWKXpCrV5BJTWKxEyurDE6tO
sbklGTiy4DrJXCJAbfVtm6wQhmz/lP7vkFQlv8nzcdVv+YnsrGk/oxHbY7upqCAigNJSAAJKFTaD
GhRD78si8qWhH7P2xeLFy2Q6jegjZzhDAlpETy+ZGJvsI/bXqPfydvbHOvOtlns/7m+TprOxdmix
mv2ASaqSemDI6agiG1e0b4NKTCSuk41UTRG3koZkhBENi86waGGUfM80ChG9EYwF1BmhBmaDLihZ
3mWjH6eSrwAJDQgNFk73tZPrSXZJ2FRJqI8sGK7mqUsbyi4/SWOr0aJupQS09d3dLtyWK2nYfqNq
XinGnQWpIkvzq9ZKvzPOhZNcYFMFo575MrNYBLuARmxo4+jpEHHF1N+rbL2qVIUVx/IoQPkysUKD
+7eAgfa0TVRmKIw8LDMRKpER1rXrox8w8mNcW99rlHfllAbuACBv7Pciy67rqhxlo7CvKl6SWo/a
yO7WbNwXXLKzO+8VdUFaiIimb06lUl2x3L+Na/ujIe1q2y/FwD4Vrbi0VyB3H4Pdh0TnFxsxx+jw
e2jinmC9k2n9SK3hGMvb3BQhSKTnlzeMjqew8I2ldlAy5TJ17BowzRCa7BfbDrTlfZyLoDQ7FPr4
KMspKHvIMqPmizjyXQ2OA4aqaMwPrbOeuPfv9ND2bpJ/RWvzJqv+IKouVNUwic3QddmRscNM8Gn+
ydWe3q885jN+xG4M00gN8kFH5KYhSIlDVEHQhU4UF49pUZ9sFjQzr/3FaQgmgcV01WlKTK7UnWK6
YVHVfqmofu8i/S4vq0o4pDe+pn2TG4DJXAPyelrzrfe35Y6OcxzDQcJCWE5KhS1NU7xlcTyEI67E
mRsnoRWNoV2qNL5hQuHZaL9Ownk0FjgcvuFYlaHCvVDoc6BOGapx+zip3EJ9F2Sy5C4LtTkNlCw/
24tzEUoR2AmtipqlQciQYtNu+7OHefUr51MlwhAy8xEM+TBb2esFLYnUs3oFBzPRqjOh4OjOlj6f
paV4FRbCEityi2MWr0+VuV7vsj4Qf5vdANMi99NE20erEcBu8Ca0DIJ01o2VAFEhv1VLISPEPI96
a+LTy49WDiUtClXiF2SfoaItF+T2xJrqa6Ol57aRlzEtMP2xtKduKAnuiVCPxve8iQ7WWl/XeMFU
h7zeFB9kRker7M+RKoIBUxbrtL9O6mmd58DSEPy1p6me/R75fjN8d+nvkyB7OKix19u3RU3eyCi+
qrK/1zL5KOWe8uvdiqpwNFrudvkhk9aj2HQAwXKNR37lUQvt6U02mBX1yrOKMiwVJWzplsVoVjVD
EsKLYOmp5fcsq+ZuwjafjfZ+XFd6Ti+KyjLVoc/c9thEDcE6nLDm7ZsBz9iSIx2NX2VfX8z+i7Ia
l2y6dVoZbP0eY7WDEvGHppsEPs5JoP9Yx4WgB/yHahzY7MMlWy6UnjZpRlit9WmUn9ZcHcdsfY3X
+VdhtUjF0nPpNg++odEugyFCBF7px9qMjjotJL7Nc9LaL23iR0ixxCPJYzSdM19rGxp6fk01yyvX
2B9FhuKcykX1c4vzNa0+UPH10J6HUa4cAAoINQ2QVISxqwRg/PB5jL6SIqcVRVgSICH6Hmtoa053
LFgCM/uFVoAvGuVHg8TAXYuzpURHzegCq+D+l3yPrM0LJnY16DGRF0DVtMI4zViWmh+0Tb41rXGS
w3IdIu24RMiwEABiBmR78edy31kLJt2JFbEL7RYoxxztlOKrzgVSVvsOlc40ZUFrLyc56QDp7slq
/oOqGZrSg2x1Z3TV65KYx9Q5zpYeduujMfJLvahH9LDBmpqerf5UWzgx3Xx06cBIfaMv6b7Zm2Ej
c191Ok9xRtamV8uO73k1nMp6OtJn9jb5mGnX6FEumUFScMDagS+XzkEQ0TJBNENMHLTGeKijOIxL
LmAaJI5Rf2+jIEs1FIwQiqyadFsgpZdeG+m7UUn2llqGiCnQp5t7O+qvjQsaT61JVZvi6s7JpVfV
k2bol9lN9gbND8rfX8Yx+cAK+ZYYBCuRXh+MiY4MxlDhGdQbrEw5NGX2Tjz4YjTGa25QpC+GnXRf
6XnfTRWh3XxDiedM7IfIW76rse5b9cWafFcBDRnM+d1pP9yf0fSSkYYKM2wzDFpnWYSO2l3V1Arg
NF3UVH4odvnagWmsbGQaxXpmQT6mqnPCg/61EPbv0Y6/GTMbq5qdkjYJikJetv1vbobTVmso5LKv
3f5gW/wyiXEVpv1aDdN57t5qVg7Fx0Lo1xLt7FqAgSzIRcxD92Yo3VFi2lyVJTTW/mhOxauNh9Bq
puOQ2L7iJO9W901k4NzG5aj18HvUhQpIH0AU8la79yNzPJl1fyxLX8XpYyawHqL03ifV56KNN2rr
gTLSb9CcsI3W01ziwhpRJn6TunsRKxScqDiYEImEWgSJbfl5URwagk1b/yze25W9HSiWo52rYgtd
MggSsfxYDes+A9eszfQ6I1oqHTPMp/wwRuk1E84t563bdb4Jkhx07/5oHggmvTFh+yyokFTagTLN
La3iV1qwxzYZX2tlftT4zR01OYBRi/ZGlV+xwyS7BnuOWkc+hd9TpRKwLSlXnhvWTXm1ckzSufKu
KNE1UcShXvuDE1eHjac6RdG7IpxPzdUf9Hhe+9m6p01+MzaP9mDBgQOboPQvZeleSz05rHp/krXl
KSI+OFkWFop41Fu+3KpBZK6PQoPaYC833PEfS7S+5Nl6AZ1WKP3DzgycPt2lMInhCv1oTGRBDTcY
hSqn2wwDx8mOwSss19SRF0czj2t7cUYLP7MTCikOatR8uGX/6US/NlEzVrldGXd3YXnjPIWlOp+L
KkZXDemVq2Ca1b0xmnsx5uz7yxc8KwfspLuorL7VmfmlTZaXUo0+OiFfO4fYa1spU/VakjMuUv3G
SvnpEtWZTeSVCtAzGgmwYL5Za/SI4+Eoenkg1dck6t9Gvqi9ODvJn6KafqAiva318OgqGeKwCq2k
vgot8+vmAOTLG+PhELvJ20D7s5HGKYfIp9Yozhv7FZ0Mr9J+9ra8aQMMFZB9RXbsDeswNWowZPGL
UzrIFIsb+sxTl4qXNsOnPQMBk8uFdt2uUKvXuEq+VwmOZEL97RJXs/h7YY3HfBh8MdmvAwCOWT8q
I52DdT5b7nQucFE6tnXuSArn+UNlaxyqJkBjfaNK+GuF71E31CI0JLQzbtveE9xebiMC3Y6CVGsv
Q4ZPdP5ZDJ81SmjHiF8nszsMEaRYhUp8emELIEpHIkc1FVCTonuu/a11dKif9YUe9mk0tPOAUdJR
0W8hpByL5MvYpV+NXH+zYzsEarWjW3Sv7ffCMc/2kF6lox07vbjQ4rmOpn1RjegUucohwt+Hgd3G
NDk44AFFOOqWXwnLhwYY2r9midFz0n00//sxy/w2X+9DrD4ybuOYu3TV0Ufo1zih3RpV0OLqsLC6
I/2qt0G1z/h/Atwg11zR/LRaghizjoWmOplDtyfF/yKgKUZzE6pE8JqDO1NdT4pW37CZvAwksuR4
e1wzh9bKzu4y35BhSjcLUxiPxkr1I13PdOM+Fe63aZg8pYm5rwgBFY04pz9aPZBQV5zySzUtgW1i
JfPMqoBS7JepGYgp8pe+4a5JjuS+ii0edo/TL4UQ5QxX0VX3MucS7uLzghhE6vrvserPtG5ec8oU
aMR3eqTtZQpU21Xv9gaFKwTr9PTPONsssC46nOIw5L45fxYqrr9yvdMxuw7pSB0ugu6TNAe3LPyp
lC8KDG7btl9pCT7EBOpK5K8F3f0R+Xdxm+d4N/Y5jrqJxJ1qcykO49JvlcwLumnsXxBQS2JtKJOW
OZ8he7wKN7uTi9+KOLkY8MDV9scMHWiMjG9LuWAh0X7ZvXawjOUwjdElr4yDPg4nSVkW5NN5WsxT
Jr4oA168kkWMP6AGezMMCLiyjpWqPx9rtz5jWz3bGtwrLBhQdkJjsNnWqktWsCeo9KXnrwzBfJmd
6ttaKV/TIX4oUexTW11CtAU+5a55Jt6a/frPYM5evdxtim46pqWGYKJh2UsXYiAjC3vNIncb8BRr
Hjo1L2qUQzcmgdT/Uco/ndF4kareCyK3jkvPAkwAntWk1KHY4Rw34Rx1gdCGA0JwP1KdsCMIFop2
zl8aQ/5okvjoKJKr0EWbpHoy/eQePLNAPbQB8o0Ur+lE8pNvxoSK5PGGzIt6pBKIyPTtSmzy+4M2
U0Oq2IosQox1vGSuOJjiB3bXu52X16jvLvCE35Jls+OS1LcUUCp9CEpltvZKnPCbmYY3xHdl1KmK
/q+08qyGuOZAveJ58vn4WSd5PnwenqWb/x4OXV3gbe9nGFQIpP6/SPP8T83/Cj/Ph7nrRTWaelul
ajxpCaWALqEKYS+lINCkEyC7tKKswKGOZAf1tsRZpjT/nnv+VCHWBk+4PSfNDeqQaYxyXowbYXBZ
q1ODFBokgqjIWABlE4Q3pz5NmlODKfGkdi1bs7C5UBHjnMTc/nvAhwXE6e9jagZbYPX//x7RokeU
OB+epwwX69Bg1zz7v6c8Tz7/87+v899LrN087Nqu6EAKUwZ7Fn+eH1M5LTroDTT0z3+Qdv9Fr9wU
8qguTs8DTF04jeyQe1uUFJ9gi9JfFeXfnwoUfnx0S7Oj0v9l2D4Q4L7V6fkTEt7qBNW1PhYRoeZW
YXt+Zc+3WiooTXTmfhdGBP+uLXAHtqMmPYoMfLbPF8CTzif697W2l3bM7Bdu3x7OUMNX1tRotg33
2G7vuJpm+fdtnz89zzUQwKkvgQk4ZgWZBC/xfLH/nvs8lyGeWP6+zfNfsi6zSd3yty7n4+8nvp7I
2D7rvq1biAHI9UbFhbSx3Ma6C+ulCYalDmzqRpHWhxPzBzJEg9MflMvHcml8dxz3ymCSH4jQ6Bq/
NEs/E2CMoMOq/QxMG9X+4v5U6muEABtDT3yHbxVMcK7K8Q9Kr4eudWRlky+piUPKC5R8uS1/+ogO
4Loe1aE7w+cO4rT3TJsKUH4SMbSUMfOXGvJ5mx3X0n4RrbzTnQ31Y0ojNO0EX0z1kKt2rtXkbMoK
YKnqJ30VKvpe6PuxI6herCN4w6AC7AAt+BR3kZ9tW1Ce3+R5qmMYKFyV7rYpqt5ga+cow51mN++U
U/5A35sieR5nxARDK9+QEJwGuDT9UAepbh7asMhSrwe8mafLPhkhSPN5FKnEe0jRoV0vkuABmu9B
69yToXyLRutFBzcyjb+3j2GNQL6WuJ2BVTFqwovBPEW95uVY5RDnhZMzEBj/02FzT/CLp9YhM9ZA
x1U1DBdzJGrE4VqAA4rMwtNFjO9f2S9dSdoVH2pT2deEHjkizLoBx7gCbG3830JpghwguCkhJQDs
SFbHg3ThjYsTNpD1BpGFRp/76KN2hqvvnFFi/SM5thdwRonntO8R2VWedYEkhEl4i1Exj4tj3TOd
3nz9quOeV8v1YOTpew/aQFB+XFZy20S8ZE162TJH7Ap8SHzko7HPN9m9pvavcQIDVka+PW8BJK2T
lZaW0XvWiAUEgmvvFuwYIswppdXdpr0xmV0whzmNVrXBPWnj74iNfUGFMq8YS8CfN8oGZiK9JxzJ
lvKlw/FU6VTMQETkybtwXgU5yghratJdP5kxKV2zI1VkyP/giR1tj3eDVfSQKq+bP5WcwUvL3yn2
suKP3ut7jdETJVCZCNtnXgVWX0N70A613uPyxneIzg3C7A57BcF646sbrU2X58aaPDREnt28yKFA
24wVgvaptcbkzWAvsSysNoLVJdo5/GUq4CAZw/nT9KM9W34DCEbJN3S9BVHmRpcwgQoOY+VRRc23
tHLDjjfLotFPXds3cvPHKml+bIpwB85dpEHdzz11BavDlhJT0hvWHw3lJpvel4UIQSg7vXdQ09ZB
nL1TQ1AAZOcunUuLBnTswmQ1KCIU1JmBMILqHgz64ox2aKeSCuO6E0O/LyEWq+NyshP7J8kbUjQF
x339aae2PwCMgbxW7GoNfWexd3ucUCzWAh2ggtMVqSzV437f2GDnYtPLw+z3kiW0C64aXPQiWv06
GWhSwnHPfQyKu8Jsqcmh/jGRAchLGufAfUFTxlNYLW6wWtGDfpyv99w+DoHNxB+RXVBkHhwlDhOX
OiXCzBz1a0+GNIy/dF50aWM/oQKq1+2JMSWnJIO655R7G18vXszQHk1vGShcRauHHDbPfDtrArfV
DvMCsqqB6zVxtSGTYL7GTqFD0U1mMC0RNGouTghWYv1HHX6WYoBvTFeJj20ojnh24xlY65LRAMEU
RiUUIOEhBU9r58NhTftjWxOHYDWJoz9La0BWU6mcgdOFJw10G9Ojst7XpTxIwDuRkfs2HWVIthcX
+mpHrdgwCaNYjzPqRUXxZ4jq15nmowNCOCGfGKLuNHYE3PpZKxCgUMaEunGqK/cW21/1OfGkgXkw
qg9R9GmWNQ18O6hp6iUocgu2DHO0QF3S81SMwEGzIu0qNGzFU1gqcXKjc2fuiTJiHiiP4Kr8pnBD
MuxTvEDKq3+VE2p3HTjSAKLebndoTIfGXyYKJ+W5N9X3BC+nqamnpnECg1bqMMcn0fXEuvcoM18E
NLEaUHVn5XD5m+484QzEG+qz11C9ylc3jLH95StSwvQTY2iguL1fA1XYFs/IzQ9iAC5Xo0hvHga0
8brs9iMcaGVZ9sIt9po7+dvsGcY27B1+d2slSCkV3zKd82KN+5bMUlAQtIcuLFl4i0TnGnDCFTVs
Sstnwju9yBgT330gD23w3Olp9tKw0qdWQtlA9UbNuTWZ7rurSwnUIA2oDwXKH3cjMMLis1Y04+BP
Si2mgilelNQMk0HDwh/9SRgJtLzp9bjumfFCA8o8DYn+aeq9X47x0eCTTovZdzAylNo11uOjYAVR
2uVrPaQfc189gBJ9jWXyXe/bU2ZXxyp3vtKe3cuSFVEl+9gyYiuPqdbpqP7xhm8uOe0mAdVJtnSr
Nxmr8mOqxWOdlaOohmtavmnueM3S5Q2K4zctNX+vzLcZpfnRxiTidUoBdTUviaa+doqFz6Lcp8a8
b8nudMgmxQ1/IoENAdM4k+EpmBGjsJbiCvT4LRLmvY3ib1JR3h08Y0M1vHdVxvhg+6Cl+M25EDD3
l/aC7X+gQBXvTdbQBQECysu3NTAj7THN6bmRK75UPF3gv/Q0D6Jm9kk5PSxpvmzZLrMkdKJL7bB1
G4rXwuGTwj0vmXraPgZtOSYq9YqJf+bLT7WMtjN68fbFWfXjaB/jgQgBUlqOzD1Z2CzG7OoaxpXl
cLvtgxLA27g8qIOBwKz8eF4OymDfTRqRcZpv5rljrvWnRlI0sa7UOj9aTbtUrn2GSHeaphRfqnPL
kujcglZt68xzB0h36/c5ckE6MrNBG47MTDqqMbud7oBWAY5A4TvPXCLJS6Z8n0D2z3gLij7xIovo
gqxnyGG+GL9wAwHuYfoCs7Kct0U+bPFZEqFj+d51vmqgRGq/WuJdrI8SXeKwQ3ezrF5BgSU7R/aL
HP+sxqM5KMljGP5hBNaOXHNn4FLsh3d9Cjvt4Gpc9y+V/akrSJqOy6cAMDh57buW7gvzqP5T7pk2
8xX8wYp1Hsmzund/Gj/cL6wpJeDeXXGrb4B/j/CL3tEEEGQ0fG002t8GlkoD9FEAUGjdJQxh+cP0
DvhdTE7gd0EGkrXsd1P/yO0RrsmYG+fVceIbPuzaQxQvwNRMb+nU0tVWK9YY2b9SKm5O5lwiRbUY
s8IQB4tODnI73kjbWUsCHHixB8wWuEFEA2GhTwpcgtvDIs2WQwvPAB+HeomHwf7dSfXNBPl6U+yx
+dUkA5FXpNuTv8wAtg0BZ2K2nJGbofcns1bOzRRfmSYwQKPToE0aikmQWgFcyXJC27zNsSpTW46C
fNQhtGy+n2qmoW4s88O0YQeDQmvCLM4rVj0l+3RX7VKo1NymNXF8Z8Tj67KmfeQL8yFYoMXFTbAq
SRWOY7Y5l5L/HZTFOmilIGeJFlTqliu91Fxtgq1aXp/n8qrE6D2ssMCttbkoCQYTyRif71peH7u1
5EKaBWzmNn956moYRfD+PJWL2lv6KuI2olGtWswFaAdV3lJ0seyEylmjdnl7HgzIxtSlkArBpK9j
ecGnt9zaLF5vmhALmKmIKkpjfH+eoitMHlumt1Eu+n1VKOBu38zz2yKfJHfNufljSDDNZqNRiU09
bGDxYe6V+S1bmBFT0k9LHXouz//5PNTZj1Ro+kuUw8RnIIMbiMZpLwwzA3G4/WQq7cWai1tj5eL0
fGVEKFQZxND6llr/w3AU823oG7qBMuk9pvvIq5ESZm/2PcVkpFIy4ssBI0nYIKOT4a72ecKEECi1
zF5qZhjs64k2u61vtmWHCA50Es9unQLDkNrDgWCmz/ojT34Y1qJ8a9R1heLhGoesBmaL2uG8EY+S
sqxfVb2Nrq2ht7tCm/UvZUmDfEr/Qc2yi/Mcc+7KT3Jqr1TkLYNKlfuizsI8kD50byRZMMeytfw1
OdGroZkEcbh+vc4YT0pb6pdspGbfYIx55Dp3FnMd3IDRbQZmlupYj6rxiOxsn5h9dyuo/eyICnOv
NIzlKxQt6tZTM13sIcm+KMV3t821awWsEl1MAR11YERCPDFxIpZ2dsZSKMRg/R4aTNVNBjAJr0nJ
Z9JCgcvFxg62XpbVzBmVpTzUvmOakTIydMLOsptk0p43d3Pq95OKeiadHwjz9T/6YENEiNLfc7JQ
42Z62y7NlJNQZQ1iprOyMDaVPzRSrrHZ6L/llF+lihS2HShqlQe7T5IrMPzkujaMwigLGv44j0ov
G/K70rpmmDKA62xaje0VXZv+rOv7Sq5Hk1/L/edl0kB7mbPizRhG7vLZxZ6/VMmVAkN8zVXNDFLm
VjTSZ8oIXHKq8Zc8aXNfNsl3y2DEkG630N7daUKMRhEtlwVv7wDG6F2RPayZlSwa9Q9ABMvb1vHu
9JIBXIyNYZDESG1SGn8SoYWUkuwfVt9EwMFK7P7UDrznlR0fssxBXt1p+gc18okpXbEu/XIttDdJ
nXhOI/OzxaB2i6HH7yJ7Mj8TTUM8NY50oo1GhKvQHTbrija3Afa7HMT4DqjTvGuS6iYj9N57OkA7
sVQQE7J1fCfCfKAxMm/uoozvDOqcmPNjxxQEoC1BDovO8WvOAsL8lKy62nEy/ZgFgyNVYIAfekUX
rYVTGOjFyK4IiHHvxlzBnXpQGSb4W25XZDeo08PqEJiZtWR0hMbwClnn8buhoh3O59H6bZAtUPlO
frYt21TZVRGhYe7QvZtSCrmiOClxlV6ruXH9tVMBD0K8IR2W6FxMPJfS7O7YOMwrbllMMUN3l3He
34cSUnZfyPVoWNXsuyjeqLW2U7JvpY1aZrOuDsuCAAOF8WBU9E4KpXxYInbo3C3M7Nn8EM+DGgtA
t1a/7BcHYZjejtRO+J4ylyEb8Xb3rLazy5YC2ArAMGJm1M1OUyZXXGgYD6OsfolRusT1UFyy5zvb
GpggqWrye+kiqtDgOE12Q79icrge9QWA7zQj0l1hSShuJ29dn4w7R6t0sLUoPyoXg+F2MFRGeimI
0oMydQXoPSyKS9ZnL9OqfZHzFB/WrOv8ceuFqgPNu3TGF6h1RBRPPwdG2txjhFh8YjX/2kym8cWw
Y+nVqS3uZtxNBwdI4XMF0PoIn+RqYvYYE3mm2IN2YTBu2boyZ6WlhPk0XhUiXkk6ysDZvFfPU8/D
6IhDwVCNC/y8/FQZw6+uSYi2adASaaanqmIdpHJy1tHxtyAhmui8KCSBkT4M+9HZ4Lr2OgOcdQgN
Jm3Ot2lgzSmxINLDysEuwyi2L0Uao1Iqs9/ZYHwbB+vHX59xqSmMRzSs5M1RrPmqm+bD0ofk7Xlg
IY/3mByVQ4/c8JBYwGSWIn9AN9jwWQ4NAcvsXilWheWSGze9SFASMrsjkNoiQREg7SAKXA3fSkfS
nGgBduYa2QUTPAuca000zZ5WTLHwWTVOtdyeBzHplIFMfGcM0ft7ah4EhqqJOJyIz7fhOX83jXr1
RqZYXgskoBfe1/LwyLg0YSNxQEfKeIHvTP8amFahNeEUy+U7KqEG8egAwcbnEtOqk8k8ukS0fZih
qDHbubiqdPev8VQV1+fD5090TxSUltrhv1MDVhMPk4+xOQjEZWY4FcwL49+DojOvak7sKlAMmxlF
drfpX2fRLKcuz7zWdqpLvR1gWzihqTgvz1MWzoi/558//XtOCx03L0+FyNgnqyJGFONAfzWbKwql
DuG7OTa0pnncKxJ3SxEhDGsbUPttx4Am+sPPg+uytI+ypYL0/6eez7C385LnP8/rbdUdJxkjyge+
81Zj/s9Tc3p5PtJ06h1S2mMwDUX66lg/y1JjagUZJEw5FEzbgd0PFF+riL/n8u0ZEc8YsZV7+LLk
oagJOWoNKkw+Ffa3VKOgg3qhelhjZd0bl+lr6fYP8cBUgXIs/7FaxQiHRG0u49KiyZuT4h7b7QVh
jn1oNcpdglDytcuF+jptAbVT9+Np3c4xHaHanO5xTmsypnyGMI40acOhW2ZTXADFXJNK6A+jE84R
uSTIgBGZeQzgNO7W6KXXiR0HJxuPdkI363kucZjyUbvL9RnB5qIRl7zVuYnV5TdW6wG+3BxrSsBo
g/kK8PQTJ4ERNEbkE99TE0H27k2zwcQNw/hkBmn3Pq19TF+qZyCKw9Qjl9rI2U5b5WGq47wTkTH8
TLP1pY3V/sNdjfJg/NJyoOjWWGh3RiICEh9b44uaOV9t9qCT0wEGNfq6YuYeuSiKJP3DjdL/PUw9
Q87lzS71XV/K8fb0ubnC9U0R638Ns2rKqANBNXtdI6xUSfmuFfTqdk6+MJDNgSiYrQNLPIk0amon
Rw6vaUB4TEonBDufsTGRL6laEo7o8Ihgy+i4cF1sep3uaheaDCiZdVQyCRgKvVo/ynGn4eLbTWbl
/updJi5TW/uTmvo9N6b5G/ppxgvKlSB1GugyD9l4KuqhukbGNtxoyF7zkol/UqcM6RRVdE63h3kX
MXwvRT4crUykWnvtQ1sfVT2t70/LNg8SQ/vU7SJ6KUrGl9D8kkAZ2+QzXbJrsVWCoOjZpzRVs1ek
j91u1snIaV2jfXAATZ7sSl/+vhg8zKUWDkNGmyZI5sr0taqqb0rTFocptSLsHSUNZ1XND3jl61uB
Ot3vXDd9XSsKp8kAxihhOBOTd+s3ZXS0h66Y00fd5rvn3wY96dpri3YcgE7D0KnqLz0jxsJ1yhtf
sTr+3Pw7UlsAkAtlV1tVCdytCi6ZWK9osNJ949LPsbVS3preqW7Pn+J4pYXjInHM+hG+gDag/tTa
6pCx3wFbchkmrFTMlYmH5tzUleY1MZJk1QWw1m/nWreuIRSPGI7ajGk2cXP+7+BgKfj7UDQMeVHK
Egnr9pR6YH4YSYYRTKWYZAh7WffVEo9MNUVgCmSqBYzbnJhazNYQS2U6NV17kdsjtelrgJsLM/bm
mHHDkWmeGzHR95FUPqFFw7PYzom6xaeiGvm7Hb09bfV91Qp46WK6ReUszrlyWojEDhqsNGjmufNl
sFd6zl3y0zF8pVEjj5qsDEVb6R+1NpY+0+6AqY6W9lHQBt7/H3tnsty2sm3bL0IEikwA2WVdSSJV
Sx2EbNmo6xpf/wbgfc6+70a85uu5gyBBypZIIIu15hwz0JBWE6pEz01QOiED6s/BdhPvLKt0K+ga
EOLg1Gj86sIfUTX4RYnlpaVcLxtFUE5KYe1V5Y0WPRemnh7lJDLcT2F031lyB8e9uk1GVN9KXYT3
zf91alLV0Sm4IuDhglDsvVukxd7Ncgh0E4OfrJdzy4EP/tmcWHtpmUi24bx5iueDE5TdUYenxwuj
dZXepJ9LpRNXYfV34YgOsHLvoQcOd2wOhj+nR9KVWIGgNYyo74w2tKytrxfDHhsyc30+YXxtQ4mn
ss/6w6Q33RZDSflE5+7RdWksGS6lnXweHytFBbsvREBWr/MrCQgHpguVbuI8TK+aNdsvHC+kOBj+
mtCpHIRjhjfYGLiqjDD/KtQzcKaTGFT8UPcKuLrWsoNlmkWgZmU3c1Y6Gr24qwsQldVMbyicGsm3
ZgFaSRN1RrqX0+mKgQ2TwSXWAHklFzeGVTaHIJYAfxENQiJfbdrfQGMxcUzZj6lRZwMTKdXsqTzR
vQnfnY7SaFZOz4zHPSIy/XedxdE7P4e1WPOlONhJEG2GwHrkX7APup1KZiQijfZenf0K0AuWq57x
9Wzb1q1rEEYsz1j8pKTx2l8LDCZFu3K1cNXsw1qE62CmNyznSgffHOFoj4b/oVd++hgEbfdExFy/
gV8G/Hx+OqnMRSYU3NgNKMgkb0Xpj3sa2JCpRlBdcSJuonHaRztwy4dIWhmwc7c547eo6ZLA0YF5
GGyWD3I5gHPONkq44yquKUAvW0APHggmNI0gnrGZmdDLUlkR67Uyh8F5k4N39IegOIzLC1SQoMME
Od6C2Juuy6OoLPTrEIScK/33wM7tg8Pu6pSX2IvyIBF3bhX+Qk7+XCfd+EkeRbCZGoNbziPyE+Gq
tnHzrLt3XF3B8cISziQATq0otWqbF492Y+jXOozYner1ZXk2SAOtW+s7a6vrDch2WMhLq8uuJqZx
3DP4v8upJYhk7Ko1WiomcumRLhQToC6JgEx707lKEbjXoXL2Yizqu+XUcoBDgla8gKLjeZm8VOX0
QnUZC1IwxpdgyoOT34FEHaKyv3NccNSBrvcUyWNm6jiNXttMzaUJb+OzpH2o8rq+iZRGQZYaCkPz
6G0qIuAJ7049gqMKeUuU5W/q0tNeLEFF1VC9+ZlRGopG2/nVm6DpB1g6xlgExMCjDS/S+LffzdoV
gjj6Dgy5CeHzxU5YGXp1x8TmzhkBiXnw2f6eoraAf9Z0grVyTzom5sA/j6b5XDC/6g9S3P0/35cD
YNYm44DdxHozqumRilt2GyuabX6B1d+PBTF/YTHhPJ9CAiyM6SlPQd4tj4L/nlte/fd9hPlIWNU4
N5e3TPM/8OfR2EWPohuxAwa/a6dj8tZNvQNwS5W9qPL4kTByhoqwbHYgTL/CUki46wBh6BrIC+3D
p94oaIejWdq0CQvtHK/PYRlyCgtBaeu5Foouu3jCE0ZoUnWnJCVQ0DrWy/LUmZ82M7gAuQNL1jgc
Np2HbyJgB/OutfyVUYVIrmfGfPflU9W68ljORj2wxmRDD13enzWY5O3GM0rkbQuJaTkMVLMrSnt5
qCWnbAp/L7VELMKlE9doHalLxjbB2aUuky0ggd2fkl5i0gO0suauglD0CYFGIXeNrKd0gE0XuKl1
p6VtCwimd5Cyue19kvc4fttefy5KsJ167npfFdJcD8YeLZv8pTHw1Rah9J4YaVl35jRLWzeW51rP
kWcxLj4FwATxgTbdK3jr1+RBS6X/oTVZfppAWW2Wp33JX01OinEPhTp7MqW8o34d7IY8jA/w7qZd
Z3TjHjxt+UEU9ZY5fXzpRzu7VIqqvJ+qArJvoFaR3U40hJSxKfUAk2si7cvgDNNuMgBTiqazLxPF
UmLVdDwKul/srAbKj5wPJcAwIJgEMqVF7dwlhUYoWmIWwU4kRQ33daArKPNj2doMbIzUyNELPWfV
j2PjT0GzcmySRykqW12ClmMuSgsPz0tWaczrc8VaEuV0aFVMDzxIIM4adBT+qeyJqGepSZcvlIoR
dy73QSj3tqTtoaxemw14wLxvgNziQT/zZygiwOaHVS6CvVlrZonz3QzxMVA3ZkdUX9DsvGR9q++X
U8vh38qyaQXtDn0wyHHW2+UqtGL9HPUOdnCv0c/dt6UANFI86ghtm88sb1gOKIvHlTnFtAmnVFws
Gmw0GK3QYCJugIQlKRGDdjpbpdP5oXJd67I87332FSlq7slt5UHp6r5h1c9d2ifmHaOcu6JIL7d+
bIWz6UMA6HEqMoBevYD8t7UfGdmVZ3+KWJKMu/lZPKT1bXTTZtfnIdm1Y0fhBULbn0o8eIB0V0Vu
vKvnbVEbUIVfXq10F77V/OqfpyY9BpX43V7NnCb8VmvHaYqHdP7Xl1M1UdYiiYqH5dlC35jfFZEa
MfbVdMtFHN0HBl2x3m8hNXolXPS6FewYVPueDhuYJvV1iM0fiW9K1MF6R9uaFB2ZEt/I2jfbjOao
v4qyw5GmeoM7aH6VwvfKwVCAIbQ/RZkWvnuTzZ6MwFGwffmDTkln9ee8zQ+h6KNwTbbsUunTaqJD
l+fLL+yOUKalSR2h1LHzR772nzcuz2tSz0H9kbFX6PZlOUjf++fRv+cqK9joEJd2E6I3ZAUCfc/f
9FDrb3ro3/TQv+mh27/poepveujf9NC/6aFu+zc99G966N/0UNTHf9NDbertzd/00P/f6aEYF8iz
90hrKDunexHYUPtofCMYYwtIGcZxW34VQdBtvO5OBDLbDc3KQvuxJ0lSo9dKMTz2UevoxLTBtk+2
JoX+lSip0ZnFuNNs70HUFQ0FgnlX2tzktPMMgyuAuyC/qaIZzgTaXIzAJzeJcCp4CbsRbOXGigFb
VTJxwSGg58yG115l48z5mCgjGIghbSNd2SJ6C2R5gZdobUVSSSBW5YB7AqOvwf+d13NGpXW0+wLO
ZwHuXFfrbKi9dVt1VOsS9zUkR4B6BM4IH53HWRJhui5aWhKtSDCyOQCUO4MaqVPh85C1rramQJ0L
1wiPrk0oXBoCr4hrHBXdUeYolHMJEp2AZfwAkKAay6QNhE+867B9gueeXTzIaZ0RyEeZhZccHdy6
trpdEdnnkLL/Kc35i7Wwjk6zGtLPiTD1CXveuv4L3UTQsjGuUjcvDkMgV4Ev6jOyNNQppggAtRPp
WkbOqh+hGettufMKYYH50R+iKbybHNM5kFlBhFOv7wjf0e+oZSJH7CbAZlBOHb0sjiZ+tlUjKdah
Tbj0SNWpct/ZfY5MvkYimapwM4L3uZH0jUIX9ohnQe7ya4qH9H2JASoxBTvUrI/uSA6ubNCOqwBm
G8pQZ11dOx0iYQ6imL4kGaZceu2NvGLkKfXJrUwEtybZ7GlzgGMBprn1PgEADqb8YVAhWmMRq67T
BJ/XtuHK27n5EUQdMHfy72AHeTtUQhoyf7JIrSb7qvVp2I5xjOMqpXJoiaOZSIURDZZUrehAJVF5
HWTxTbBVnxdqpQcD7peUzo6G5ivBb7oFBctloVE1H5qhWDWaicMJEIM2p7sTKptsdLiMhmt/Cadv
dp0vzvGQrA1ZxXtds++tQitPFkJeAiPBN1iRzW/UEcsMXCh29EOInjeuXXsVtY6+hhayN1KMA73h
v/s0cjZN6lKb1dM3ENHPTifuZTvVgGfO1Hnl3qbaSDAaSOFE5TjHdOMtSQa8ERIBnoqIj8nnTHXo
VYQkoCUmVLZ3EcZrSNHpp77SW3wqQzfbwmfBYTChXq4tlNX+72h07jyIrkGjrG1GnlSU+QX3r1Vg
TjPQb0PaC6f6TrPS3+4QYRBOa7muo+4dJfoDqqxqS8i9Q1IoicvckRga4gBjkk/cmXHwdC6YvBO/
4G4cx4oWQkHKcOVzC3cdzJYOJlLObb9tKotQHN3vCduh6UbhmbaNCaBMJjeJm6IeJAJCohYTk5ht
33moCwHKzT3mvsJrVaAwHBzsUtNDJtxHJ0sueNUyAMxojsBDDMp9JSta2HSmorqlHWlxVRpC3XlI
M7z4vlXmm9vrNg3T8EIL8UgQEobGmtQyZf50Pedn6ECxDDTyoQRcSJc8Wzu7Vx3uGqkgPFA3HbFx
wN0nACjzvB8OmjSAdHCme+NXMf93Pq7uVRMmH7EO2VGvGUJb2vdkAxpfrjPnonq/pdEprqf+SMZl
iC0cnGM55F9J2Dz1RJLVKOJoqnprHQjdXtT2a50ahD62gnsCPKDCsexarXYwBVG5Ds4CDKGfhZPG
64rwZccZINqnWJKVCBG+DO9pgMDdSXO6rA387Kww79wkpDlSJx7gw98+KdKjYaWPyyGin7D3URyu
l6c1Ecl4dVyEvKMqj0TT71MXlFAQY6oDC+Lv/LQzThO/46kcQc9EckTzykiKeX7m7AzwBZLgFKTx
Q6mnzbHpiMgMUnWAYvdczOLSWPuJ1t3aRswR1MjpSHjRIZmKad00g9pRwe3RFKiUYChnByJu2ihL
fyucQrvPRuK6Q92/6CPmPWJ9fZSsJtZ6GW9rA0+Wr2jxG351waesryD5tkcICh/gYUDSvIts8jZu
ka4Gt2mOdFKeSef8OWj5e9cMT3DdiwMc42oL8CJY9Vn4pKjCbhVMqqkv9lBKmMsGoswpMH+kIn1K
rPIsaxNPPLjtNqArQELfg+Y0924/vXeOu7eT6F4oADBRhXfScjETxhkymRgMpjaV72GSXwFxbUTy
aqBxvJuwvluaFaxGFJbMPApJVnUic20gz4DG7QAazHEgucAkrDdGgF2hw2vUkhtbQWec3GzaV216
Qn5wT1rvmkg5f+vx5Zc1ZhUvm0FTG3JBHFg5yZtNE50wVZq65vBQ5vlnYcZfWiXPGvKoXT0NQPz5
TRDM+oW/p1fmQfAV1kbvHWQiUUe0bDcHjblvpYm50bTA/OaIQmEv4mJIn1Kk+mdncMBocHnDPXDK
s1NNzW7+o1qHJDOzLhEYpbfUJO6siaMfFWETiNSTCjJpH74PGagbw4DNAX5R4NW3sLqFKgPnq2ju
9BdXx04bkUQ45gREIKVLapRJMgvpgAefvmVuGQJOUZrOoLo82PgaTMTWZEwyMYk0RUMkLH0anNJA
xbsCBIsS3WeHDTkuapRjhv3Vev5XFoVPYd3exXl7T+7iOrcqnIYZiOnJ6N5ckrlbAhBWRRZ/+33l
H03pP3V+fYzE+HMiggf1s3nvM5kylHbm2oFJRnZH5/rPFnhIQi+fU8lsos3ux956jOIHAgTIr/Kw
tMaqvVg5YOXgAQfruQ7lNvQy2v3WDxT3kC2UhLRDCy6Oq9NomF9c9WBAVXciROuI3GlYA12/H8O9
77T+TlRVsQldHJ0gS7/LMNjBVjzRhgAFkZATNTWsBCxjC5Hs1xhB29crFCY+X3SbVnIlUrvG6CbO
yMWfVCSJUwOXlYvu1pfVDzSUJ+Sk+qrLcnUwK3mXefWdoeMkn72sLjJ9FNsMw0Ruvxpxv/P7+mdd
kI0VVuWF6wcvoH/RKvqqdWN8BJOX4JYjvZortWrvDbM7ulOIgy/i066MHrEwBlS9D4HzMjN3jfyh
F+N76Q6H3iJCt6ne0vGUAPpcqWlEk+3feYwsdmA/EUDx2uiAXNv61SfCsvgeR+tp8GxIW+VFeOAf
uUe4ey34r053mYLwOkaCGE6teS7dFGI1YYtlOb5DXYUihq8TioKPcLG5kcV4afmwSrEtf3mBfwPt
dm1zxoOMfrMr2nDlMuUMFbOTB8GBDtgmKFAqzrYZX4rnXBJ8rTXEtcr5AokwSg6l8R453rBxWuMG
9IU4ubACaV4ShG5YrxDHP8VHVdm7cAhQx7J8W5l59yFLkGoxjlDj3HjMP6pI8DPCBXJT7OyZ3z6H
vfE2xG9t8A314iZNEiqvUSX2tT9Ac1TDC3jkYza1/gYb0apGXCKK0d4WjAcIYCMPo0PzShIGGe7h
+CNAU7aT9E+3xthfphEu6SixBCAZRxjI6qgSX4VVkb9CtvOEO5X7ezi3sXwtcEei4LxTyuzw2Wf3
nlb/RtS0i8b4yzbHewiSn+61DtShsYYHHU9b6RKc2vnsvUdXg5uTg1sZ269uDL/ztpNwDYvvSaVc
M/jWcJocfGv8HBho9xOfsQmIfJi+6RE77CPyBkd4eegsE+FbTfs2Tgk2zLzkEoTfMdlOG02D9Cy8
CjGrAE1k+3hu7ApBIOkw4+hpq0JPwXrufLPksmmylUwsFqCJQ0RprvjorD7fjVkPnqn8aRSsVAPG
mWBUh6SffgRah3NJhrvaD5AxZfelx+3Qy59D4Z6MDNFrYKLJm0BTkrcHn7KGIDkOUFPtMXzJbGB+
zh5Obqx6hPsuVDWiE6s1CEuas5OPYmj+c0T7LiOYgkATq5oowwGuI5jbvYD1se0SuIDtePS6lhzy
Gqu2qukdttqbngbfKaPCWlnq3cHyy2oCwGOOudfvQrXGG7iGrlSsdfdgNS2h0RjdM7122IL5yd7Y
lqWJebPCblz+9GepadbhKMhL1N2E4KJ4MjF2RCfhDu+JCRhgACY/M2b6glHQLxDaHaPAtMDguyn2
gTFkpcf6uSwCawuJkeGcpVxjqhNfLBaFu3qOC6vavQzC1ehZp0xmm1BzNa6CZWyJzkwJwzpHs7xy
bM1aOeoRtPN720UeQAm1Knp5U7reEajZPeptnu3aVL14on9BNoqfJOuREgVny5QPIVmJGx29HEuX
ZhVLcSHW5s5wvA0uUZztE0t3D2XNPg0fS01/tqwiQG+vPvyORQp0h7spSu9CYZNGGcpbHZtPbruq
azIfUzz7OyJb8N0RW5CTYA4WcvokaWsNW5WLtflpieYDo8OtD4htNlK8bqNm/1T5N5Kz96ye7tkK
c87TQENO84oV2ImeEx5UYWRUgTxlxILXKn2pcrQjUaIeLGzSWloc2ee86yqtVzlLpHUnK7blSX+w
JIV/pUd7agcISmWzcaUJ7DOWqwKppsGKcB0iUdpEpvEIEFfBbyQOucmOdgRGQxFMlWX6F0QrOM/O
rBRniLKTYZYaT7eQyKE1S10IMi7IQln9Eja3Elnnv9swwIUF6iWA59RUjb8ptFFtbSwIrK+AAowO
8kg0YxEqKG+bjs0TNxQEksD6IYL6w2QveC5BfmQTYhtX2+E7Y+BCR6cR2tgLzKwyZ+sgtSeH+BN0
HjurPudh855HgDb9gXjNWL7Jsr2rBp9JCKfaKhjSO9mL+9ZApOwVJWAUh12aV9Yv+nCK7OETGui+
q7dB5EKVxEGoxvB3QtQ5obVFT5BJem8qcfGH/rmHYsLCYKYrRfDvSFuuKGJoDb7f0IGSiNd9XWZ4
x0V0LlBTriqWwm6TpcQUeC+lcMjCATVqVCNxnEIDpN8Vn7qVn7psehyriGGk/ACFDne8868ziXbC
g7ciNnITDfA2cOAp8+Sl9S8tdYhdkXdeH/E3u2tdkqIJMK86eIElVlnBnrPEExMAOQTnuory+NgO
8sthYqvUXWiUydqOyxLwRVeuncD/YbrZC5sb5l4NG3DQ7RHM9WsnVQ8ReKa92/c/nNJZ2X509Yeh
ODrtNXKiaT2lXCYSsyElg35rDv2LJ+HJ2vm83Erqc7WlqPXLgVLILpuoLjthQOxSIErVpD+UgCtN
8jmZW978ICJmS4pbT8kFw/uX6Q4bpch2dbvhfpJZs9LN4aftGxNBqWyWPTt7ZVn2GrOMsRU7AoX9
F/G33eOgRO7sOdld6tq7EgEZagpEGYEzUXnJfuABuU+sF2wzJP/WAD3Y4/3uRHUx03TftKSD4s91
NkGJtDP2JRSe9kFq+T6Pwosd4WPNRr7uJr6j/vRdMAet4M/ijXjLps49tinERV1PkZL4RAYGVMko
Ra1zXTsUEQnDtcvAEQBzVUA9eqhZ1Lzsc5e48IPbT6bkEJVytTKZTqce6U8tqueGbOCDlDUSvri9
eN/e1Lu3lNhBu3lmb21jN3wkk2iGLsKASZkDs6c+6lOMgdibO9MBK20YeAUdmKij04ewmCxwLaAJ
lO8AW4nh+Hf1m9DQFSUY+lcOUa4XbqsWo9xGcNG4dXfnpOWOKcjcsSGDqut9ilojgdfvzlOAltO1
hpFQF/VYB/oxkm1yqFT7Ypold5XJeoA96C/0+M/uNGYru/Vhj0TMEo2PgiZxuSYaCjDdG8hqlgM2
t2kA+R1fGdEcETbhcTpWY7Nnu4m4aiD5iiBaxIVvxGPZK91m8SvQfDZwA1dZGHfsrmxAqEH00akg
W9tp5pNO5n+6Le4aF3Cdaq4oxy5TUryx8yWwZ+pOfeT+8kedVG9CMFLIO6skz59GdTHq0SbgBCGz
q5JDh5cgHPkYB8cNP6NOG1aMUu06LllWNn22o8yWe+RqDAcRCpAuLbUK/75rnQtjFQNn3BEaop2N
MXmNipjCSPHGyqw9JsDm9R71GI5yJz5XBUU/6bUU9nDreoAMq6SFrw1mLQzDnQNJcmX08ZxCw5oj
dCnBTRn7n1VTakep1N6cerlN/BnL2ha31ksvVaaT2EUVC54MO2IhZxQefwh5pKuGOYhqnPMrd8lQ
KjI72gZte2vcmn+MbVY97RPDajfFhE5YThouhtmBHVPaJLc6XZVtukv1/HFCtrjuRPqsd+Gx9y3q
oOBUyumXKEGcRslLk8Y/29D8aFxuNjfRXoKasuzUDJ/Cl5/KBNwa9Ta0gxHlWJ33K0smh5+i0gBt
a9UmKUzI5KTvpSP1zhAsaSVZ0bMlU8ZU73S2p+zjP6gSHaD3v1ImWjkF942fPIdT9Tl+6VVPkU3b
RDY0asdA3IUJC4cIgVxUD0FcIfN2MSiWiNngTayzcOv4GPZAhOx6ECD5eANG8Wb45s98bJ+niWpl
JpPXSkXPTV3jmnVX7BnSITr1TNOj7txPZfKhJypdSSMBsjeAIi+KF4wCNAHE3m1SsZekrUxD9dza
obOXY38WobU1sMDsgV5eNKKcfTsbyE4gx8zBXLKSPb7JufKJnRQFdc9+edNWgN5dgPq9BzrWayAh
GSz+IfMeQhzlGzGY1yYstlVpf2WWczRV+btM8nsXiumqTsOHTh0NNtXroozgz8U2FK2clBaie0p/
OOLLvLK4hvdNQo6uFw8sZ+BBNdRlUC1TvGNW7gk1EzWYPJVav0w1XcIU0GlU3g8j9xIGM6qsIawF
/10hK15FBjV3BaaflTNhVqCp9x0z2iolQCNu8Np7lvhZaPF3bIvvEaRd2ODusSk1N2/9gOfBicxb
o1GjmYMCanTcKxI3wGAZ0yYdEHTbhGwnnW2tmzp9Y2UCxwqZIUXNFth4QlRrNv/CpDg5A77zSb1A
4GDNEkxwgFLp3QQfQZ3j0nLcSyUCmCX7UBjluhwIK/CxKhJ3azD2dsaqjKMvy63JqwkFpKuq35hZ
uyWFnni3CauDBuYacAxmRboyLPU3RjNezTaD2GX1n1OcP4fkivzAnBccCGKjakNYK0MuGaWAbKeM
cdABNyR0vhICN++wDfnrPlGXPBneLN26b3X7I0/0jeOZv+McavE4ts669tftAFLSsDv15YGJntdN
BoSjOjurMnjBpIWpnvkhCX7qZtyzq39HGv5tWhQXgMB8pcn4NvSsIeuAacM1fOILCmB5wMHShF13
JUx2aSAOI/Hal8ajLTSdfXkArZFdl+fnoLqMQWewKo01fBpuA0pe69yT1pp80Fd9hD0nRMq0iocA
NbFHV6ipGEaauHzpKowsBvNcSeej07+yajz6k6q3tjU9DA2+ZT0gz9a2tRziWrariRLb2BHS/BAp
N9yu1ylIip1eDu1GV067w9v9M+mYkTShA4tkpxUCGJ0MwKVB94x8aqM3/INepN8EfwDMHys8uorS
sclqRhy8Em+2OUzvxQDXyjepm7ME+QbrxPDAvmMwrLthTod3NYBnnYa7wP8qE4r9eun+mAw2s0Du
bl3JKreVd90Afytvpo7SE30gnCDic6KU7GWEOTmkoGthbLKeaN7s1KyYJ0cQajG5w0LEGhjidCfr
etjUNhujuAacR1FP6pEg44dt/DgSqmv2M0CF2vS6Aje8Lsz2Z6s53n0lPvOaKrptOgnLkukXo0lz
R+9qVw/A1Cnvhtrvlhf5nlt8pr5L9cg3rJUIHDaWxc7ICEF1gZ2Mc/dA1YZ+GUNWool7CzI1HiyR
sRse+2IrmwR0udETAxJUu1KzY8676aFhft66XvzZmT5hIKlHjRUwp4Dh9JjHexDbQ2hOK88DtOiG
17Spv5tSzzFsg50enfFVDRDTB0GNLRJA5Hwsvq0ZZARSFc1Bm1jQSnDOOouwGPX1ugJtUwVvqYXe
2+r0gLAQ/cLmfcCKGFGNTBj9xzii+agumhYZK9Wpj8YBYpZ0w+/GHSnGclFp+BL0glol9NE13Bag
4I11GEpRsicQ4c5A6M+1bcwTLT6HCHxeVsWkxAfthd2WEeT5Jg7Y+oc+vpKiaS82lCizne0R5PHg
IS1PUS0+EsAeFOKrOyGSIzmpL1pEq8a0dgR+zgVOsHLSNOx1YEQPRQNA26QY4veQHyZoGSt8WwxI
/m6YmzCyiekwVQ2+VOdN2Kyw9Z5to2ubB2ri+m3UaaGWZUsORuPdTLwviNkhk9kZgHZVyk1mBA3I
IcprWPbIRGPMjPhg8qkILniu8xXVlmAVxEyVXEKT4fHH6JlcpT2dMPxSK7NQoJqS4Tkz9O/c1L29
4RKfAQxtZL7ks2tzFpETGV6gj0jQ1SLa2bXTEVzCDqDWWL2dTS7JOIyyrajH8lQJyKfLYXlqF1Ux
5+I9utSR4U1bNL3lHLHz5yHOLeJc8/zR0ToMBNjsgG5W3chx8l38mp5k8143+UkP68ug4ceNfBM3
63xqOSAdZ8sm5Nlukf2LOS7n30MwB+NESzoO+csHbK/rdkaH4oAGDLo8mhGh/z7NZ9CVBaeZGXBI
TwV3aPznoT7TRsf54KUe3W+Ml+xSQaMuBy38z6PlqTuDU4kRbYDYHbWc+aZIgQeyeObhciAMgnwP
kV/FzK4lSjWj7i5pGTgemb5zL3U5NF5W/XmUuqoztstJTHZ1wlfHmxLQf/xC42c633RVYPewyId/
DkKEbKr7i5UGGkYf86dKABw6/IZsM4y1Q1GMBYICGulpesUvYXd8VclA2hSdEZHmVFvrKVh7PU2s
ygZJZfYTwQHzJ7P8wcsjljp8CE30oGsSrAGW0MlPgMKdYmzbp5gFoC2Hczp/u514qWrCQQO/og5n
rx0rL2D4xxZYAF/QpiEcETr+udf41PWQ5It/v5nl21oO9fy9eQ2RDgXuRTf4XK6DcBRq2xriM6rR
4Wdn7ZfwqUUMfEi28TTGUOPSvKQ/x17cMr4piP4iu07Da47RteFfmbS2PoGfwtdVztTn6H99LoL2
Gam6h+Wz+vMy/W0mLalYBJbNQC9+hvRWuoQftzzsYxPQbZn2NdGJ9s8/57qp/+fldnnol3Z+Wg59
OrOfSxthwUITDp0GpvDy5wJBh9ZgTg4Rb/GbWbPx/HMx/e/rarm4vDj1dhDsLsyRXvm+XJJNZ4C8
zSG+GEMU7TI/OPoIHPbLR+ouBN7lwx7+e2v8uT/++zSr0+BUIcKw+VpTUAGn5VHuT5TtKvqMCCMo
iZZ1dfpz0NU/j5ZPjG4C7d6KDn5QNtMpYeF0God4+nOIpdZsw4ElSYYuhh03UMKuLMNbMx9oK7Rr
F0LOTjge+8ZREEVYZsyT4JqCmxojvlyzjGhkU9YNS0ojYpgcrJTKvtJDkpc+HE9NalnrVgXNrijA
vVTLgfp+QDv6/t/3G4Xk5mqi+rj8+PKCGbjEQ2SUCZafWl4oxrA5RBOJ00ZoWGdpqaun++paOiZt
WgrDacYpktBQ1ThAXy0n7R6WdwRepa7Caj8DJhw+yv/8ZNrCCvcLRuvRTDYFZecbbAz/Zpe9vqUk
1Pw51xuDf9PcjJiXMjdXy9PlQBzucLbgzyw/tfw81qP6YWSSaOcf+h9vxWOUFWl7H6Th1dVz+xyV
rbiSbIlzFVs0++RIXIP53IgPepvS9N5MIglg47ASZyCsPpa3/Ps+OzxDgNQeln+on9gccwFMZA26
DxbBt2EBb3x5bTngwhGkJE5s4PBJMgry3+mycPda4hOemrn8T1TvSZjJPWrtob1NdPKqVomM5VVo
7amcPOsyzj/L+C6vGhkA6xQz7n45txyYfiVLHAoB/56DDppc5vXgGJbecSiH39Qiw1vhxOO1KLYD
da+bC3HTTovwHpytebXt8SmK9ezcNIF1XU61I11Bh5SojYbUYzm1vBiNOXVbk83Acm45KGus+bL/
5xmtZM/ns6USJvE4/74162voTsVAD39+y/JCJMmiamzx9u//vpyHabSKK4cQk//+VorFFyVp+vLL
O8b5l0+bptq1tgYeqHDKK9TlzJXeQzEfKhderSB5rptcetd+L69G7sirzoi8zu2x3C/nwD/JK4zz
YSaV0gmb37ccFKSI85wNDjri38sr0mRybwtFw+3cU5haxWXrbLUJSGnZkQ4Zaf7LYEfReZjijq4w
4oHWoT88sBKF7d1fm/JJBNNT1bBen5xhg+nvq25i7VrOh6wagl1gesFcOveuywt6Tt6y6SDbkZqi
fPZ/6DqvJUeVLQ0/ERGJh9uSl0pSedM3RFd1NybxNuHp5wPtc3rPRMwNAUilkoHMlf/6DSno8qxU
f1iecjtXB6eKNf/D7SjR9EdyLk6DYRk74tKjfakRtIHceLpAC7ibCuJn5k5XXAz3YW3/ZMZ6axoi
tgKWWYmKV7Ns2hPyYsPFuFOaHq/9ZiDmvd5Msf6S9IZ/V1T0YpXu4ZsQ7BsMU5uAN8yocWfXzp3j
wiRp/POAq8qI0q1V4a/Sx6sxLt143RTOXUXGTpMF/jZO21/B0B0SHcPDKg7qu86Q9Z1fpN9KEjKK
qjc31G+nSgVG4IcwN0G9nJ509aD8afm6uTfDmOgPjHO5o88M1fZxolgveZlzpqYvDBrgX+F7MMLh
qBDpsrtsnNYT1HeDq62WXWs+Xh6x0wJrIZyfW3mdGsWwsTzBT5Pgn+cux6We6pia8lf1f/eCfBqP
U/aLfBLixpYH/89zb48sf+ElDeHxmThUmobr+t9n3/5phws1bJr5tfk0b2nZBtvl7/714sujtzc2
YdzgtglxxfNbAtg07+rRsNajF/znbS/P/tfL3v4wMdtyXZdxcvse/r5f/e9nv/3Lv5/Yj5Iaya7/
/ffUvz7Y//2mbDF6e4u0MLH8Bn//RuEOtvI1gsuNUT1Xtp3ssHK3S0s9FmXZP2mx8vfhGLh3pBHM
HrsWlFX83JKDmej9kyWG8rEHjZkPljOJW6td6UXkyccIKelVH9y0h5fQMIKcx74bT2UxPJjjriOs
4005Wn3pPEUgcKLcJyvtASFmneyJrFIMcTC8sWmGxqCmJsvwsfahHvH8tWZN/dOyF+ZpsqL7nJwS
n1DdofG7rTA1wrdY4QFvYTzDQkNn2ZU7/bMPi3SO965TPT1lJVHGujf4qwkq6W75q2WjZflaNtbB
q3BIdYi/uzcsujO+ax9t2ct7m3v5rtI9kmBsG3w7hw8WWQQK9b6aDhWmE8sR6QkTDQS4JnmTZtsQ
84FrjEf3Nh9zRM7znlaEyWGgXxTQ2/N82kvdU0pY1zP2njqRT7Ndoeju0iaw7pg6xx9lMHxGGR/e
y1ngCwFdtLSb4AQlhChAo3bfstzdoV4lrS5WhDsN5pmWa7jCXcf99Ez6xPSBs4slHe1Ry/2Pgc7C
Z1V6l8xI3wIvGH9YCTQg2hvPPsuCU2obJUhj6V/gP+hYEmlvQLruYzWN1ZU/xok8BcRhPQDMZk8f
RpjpB6LazHeXEWjUrPjJ13ISsfNuNrXVsXbwZr21RjP2XKRE3REgUwGftBLzyu5kL9dAGtO65zIE
TETyfkVE2+xLYD1MfaLt8i5xxFlNhkE0TjftNaWB4wN5wZZtMCjIRfBSYlUwN+mGc0gw6dEZRbiy
Mv2XtPPxAcxX3TaVBJkjMn03qOYPbli1uVaBcveuAILJCc0OprHDuLwcAGLHXSUUfXzXTbDvbdpT
UUME0mIHy6RhvPzdaPNhPTQPWZGuutnGrMWwZFVgF7peDutWWFxRvnrABBNQoXxNs9D6I83uFU+K
5oMmKP7tedlug5hEhMLZ4dLgNqtIeYjICaO9N5Dv37UjbVqCe5Dd66zEToFjBqe274LbnrS+knzQ
7iM5lua6gsZGxJFePtmzFR0079c60PzHih4LtxCUPq1zcPaslD6ewoTaMgg8G9caCLV94mVHIwuG
MwBEszFlsIUz0B5gCpXvfGH4XhOkaFjMm0jc8VyD/j1oafXYmOW3N8roHVdFtYYWnVw77M/Xdkkb
zCzVdwzHgUgCDFYix9haQ1kBnmO4OkQgiUZDf8DS8VmJG3CQUXb+dTBZZ8mJsk3Mh8s5bE+OflkR
lTH7kcTMG1bTfg4+BvcpBd5WUlExpkQRqFlNUJJDvCvBQw//2qT1NfRK72T5YJOZsnC0nYeRKuYO
yyfxkDpJee6r8IkIAYIhBW2u02hiKm6SBnslGNk90iQm8BVXpzctLh5lDBkZt8cAq6HuQ7d0572z
ynxdVoZ5rVub8IFQ4u1gYERbBt19nShWwbSAtsQ6ExttRvazFxXheWquFXmYh9yPPs0gbUhSTkea
OZWllnOdMM96i8fElprTeww1yMZ2q78qkyAn3wS3smzPOIYeseDpbHETBb/pu3iX1qJEwSIpohJy
3Rb/McB6S2vt58Cu640HFX/L2s69L6P4G653cawbG2sWLeKGxhrxp6cC6JhAH49mDeOWRX34QwwY
OhSBCVDpZKeoZFYUjvhJgm/JRRa1j731XE4el62VSsgmbjOwuuNXa/CkbZXuHBJTtvOgSF3b9q+6
DEYKf+97JF2DSFO9g1zD3esUJMozZcnDckePvVHvO9n1d2r21TQy/Aoy/GgLevXrMZ4LONHXj97s
N1BkPTBpH8BHmg+jMbMvrAqufhq451gLy1eGaeaYniLWDcUBI2jeZ24/N5NrPZtB9YegotyS+n0z
+xrYNl7Zetnn52o+dOfDSMRqhcCCWKLCiS/YJLnYGcrs2853sh3rr3G2Ro3g21W643/C/r4szrU4
Va80TGKfNb58ICrBkNblxR/4KzP5DyL+XWwnYAid394Hfhdvo77Rn/1Jmne0Q7tV0CjCx2a3wFKZ
MUC9X3CZchjDOTwJstiwMef21vSVLurVP46Rwo13gVC/TM9pJ7J96PNazpwCy6yNI0dKpPxgybPz
yZRW1RvBW1jpbl1cMJlQWzeGcIx/vRr657jF0qUUPmbgHEUN7U8t7D/KgcsoruXzbXxPMGM/4LEW
YuTptJ+VXZ5dS+JCL+n/5nnPp+bKX3E/wrVdRuBs2foD0RMDyOhtNES0AVs7NR+nkf6HSajapvF8
8Ria7n1ld9obOWXeyczCgCuFw8nkJ4VdiStWwp27DIMVjg7PqW8ckrjwLiTqZvtojDK0Ff195dvi
E7sMn/9iOdcptekFmI0tYVNO9kuO5oGe9Qz3zuoHx/hnTwtHtUqkwoJ1tpDy8Eza1w7tiWQsadIv
J0mreo9FtJOk6w120211EVH1KqWvolBvtlHu5pvG7LKXHJow7sDOr8EjF0jHpGcDo6J9KOErwUQx
XpcjUfn0kLea0sXrkNXZvWODSBazjUuroeMZDAy1BqiA18kZV3C+xo+2hqkJSbo8xBYhuYlwCWAd
k22ixM7qG2jgy4yqsWTtC/CJ5ZzVlBgLDmP92MvI39YjmSAaNoVDlX3rvfNSWEN6tIim2OYCIU1V
OzhYOo75sGxwjiFKBLAJ1hTnIoWQwSOreSnKhGW6e0OP6tWYdHhR6uTiRX1KZEYZmhs1v+XBKaAY
phRSblrpD2aow96RgfPLGbGi7MPvVr6mXRLfFboXfXUmEaj6FBdPxqTsI44vaAOXGTOg70Cim18/
4l7qY33Kp10OdYGHaOv6WJRCKhWsIZ/NyHy3LdQ9Od7LOw2T2kdXJ+CVpWW0irlVXsgCbtvBeY5r
u3/hn/4y2jq4HzSilmMZe/3TIGMyUUKvOZd+3m/yUnNffIOohzbOqythtnB63e4pz/3harAqf9Wt
5qm3R3VdfuA2GJ4KfapPVVo9YFkbP3ShpNTp3fQ7iEBGrVz/NJyox3o1zk+h4Bm1hgEtYeNYPnU0
EjRGM7Lx+u4Umqn+1bqs3SPN66F0OPlHUOIjr7xC7rW6yT8aZn3XojKQfiYe3VR/sswg+2AS8XdZ
lW5NB1ZYDMWRQLtmU1gMs3Fenia72A5aQPBi0X/3DrygtsfnKs8HUtKq0LqImn74oJxtE1fN0yjy
HxjUYc2Nr/U5DQp5wcP4DehDf8G4MnrBekmbDxy0V1ccjfAHTk+wDdvnvsq7KxyfBB7Cw1DX6e8q
fQwQHf02eBnKbcN7xcV07VjDLFmKy/cwFoSLZD4dp/mwoQq4q8KWnleFz6/dVliFVb68d9yJ2MPU
nZMZ58IvtnyH3g1e+aVOPneZsBZZDpfN4p9P/iUhDV7tYPWJLXRbK/eslb53nKgSQ8jqBKfM58gG
ZXZhoj33tYFWSUoN16Sa/EjT6dfeiBPunaY9ezTxr85yZHbja2q56ckFWnjoUH4cdX36AspES1PW
+FPPU90y39EMzHASLFGgMPGVddKczCp8FSLv7rNhZujOU5Pxvw//PqpFZ2qcP71K1FMzefVBn+jw
lHDqQNNx11suQ1cJGv2JTrhvHLv3jjaRZBYbF6OkbVUsU3oTlUyVzlhsTAsMLKvH5C1ISIeuJxww
XSihoonA4aBA9HZSXMypNKhfO4OaFNz7ThbYOt2s60QB5b72RA9ywDil02j7kP3Yr2HaioM5H/ah
vSe7e3rK5ZV4Ifea26xCWB+OH9kgH5j6Snqzyn62DPNdQUZDwRf+hqFfQQjFlqyJ6wJKcsKMt7iW
tbKj7U2vsB/d8jMWkpBQs3+3bcM7ZhFN80zl1Ua5bU/xW2hn4PNdnVv1o5MQeN/k25AEt0tcuThQ
OVNDTcHCED4qvHUL40+9CPWzK+ioazkhThHDFIE83haLUbFSDWFetEM4bpJSrJzZT1HLuO6WL7bo
IkiypE6snB5L57Co1dnViC4BYfqCOACf2P2hJcHv/+5omvqq7Mq6X15p1MU72b3FaRm/GthXhVKp
OEtphVu9QDNFsEaLyXQ5/ICnzCj8JLF1XMPExsDLqxnXk/qlLuULC3UifOdTgwtUVtkmWpP5QdWU
3d5PkJEujyae95MkhXRbhtBU5eyAmAnIFvhwufdT3bavpHltlvP2PMjjZO3fDsPQfhfABmDKHRmS
EE6XZ3mTVWwKjDKBNdtqW8c2sc699RFisvorm1j26/METHJXndvQNUQ97WMns7+LTn4nmS4/6ViD
HQ51tE6T0TqopIY/EvrdT7/rL6nBV0FnaGuRO4+qDQN1X3X+V09eaWK5zxLTqO9+8DeZ5uZQ4bBG
Doyk++1r5Y80ae0PkhxKAsMgtAJrUBAP4a51tAQpYzfcz+ZPuEXRuE7hJtxHSUXcR1UnWKZhtMjG
XWMiG7KODMqX4d2ITYA312uuvtbBha8tD8SxaM5FKQxstSuPBFrX2M6Ocinek5HU9RffGT7JkNfP
I4kgL6NgTmPNHuyFW24nrm3cfFFbOYrLUzbKeRNSYxluJc+BRGCUTRK+vW2xvLVN4peWp5BDfqHF
GcJpbIxjWqnoGbUxJagzPi5HyiBgrfFAM3uyapZTVuVHz5b6E85P8qSYHprJgBD9n+UpHwHrVlI/
7pbV6gT9eVvaMIpTWZJLZToUWUXg/ARApSsxe/wJ13M2Wu2gcJwPxwo+kIcXqsxy+Rm5xUtHDkR4
FxI5TYH3xy/CD/Qh91Pgq/tMFvJVLQhLajQ19VbnnMIAU9/bjZX23llVBMoxCgcfTfcVxZ3+TinI
wpuf2JdV/NV22rXP8vY1MEyxr8ruZegdFHVVDmdxSsU1zyKxapW5lm1qP4eBb/OL8HZCoTRWMZmx
msi/e0A7heM/l92WGAMvbFGEWYn46VTfScUiAEMwfVsy5e39QMZvVjSstFY/T1TusASJtYH4b549
k94EQbrkF0FLwGstMqEXk2EyEXkW92EOaTnEyFCE8b7PIIXjE+oSpVOqc1CQedV2pb9NleZeSs0D
y8E0sawdZAAWY73mzpynrO4eUD9BOHRD2r/anFpYw3SSlbGj7lUPGrX6g/J7uVc5qT2iNK1NEHoU
G3bXM71re5Rvs5Pf1Ldir6b+u3QcFtLhZGAZvfwn8uQ2VhCSahG3QbTHAxVBDZQc0JeI4GgzLz4M
977oTYjSTbvNGAq4RO3ioreDSce4fRZ62R78AOd6r0icI8iQBTmuaR57wYpZ2rMMdHpG19psSo9M
Utexm6fbBsN3RLXGwGBgVfW2SNZWTOxE38bt07JRaUmApGynXZSnX6HM6qdQpifU5uXvyMxuO/OZ
UOJYOhlxAJ2+GLcsEou9QEn6Xgz7wvNZf3kezLGS5oRes6e4poqqvTa1W1x7mbW/tCIQXwOfY09W
KqFqSXi/GM8SoIGzv2NMBxuj8cswWWfy+qI5aY+6ROOrwtK71q8x9DKnD7TLDT1tS5Gua0PBhejr
ymfdGg1b2HI7IqFmY2uzAVdUBRqNITzcfgq0z+MmDiNz30pKFy/T77lu08NANYLrIdVv2D2AFYyP
TZYXT/MnQ3kRDsL5nncKb3S/QzmAp+FUqLr+xXHEjD+21s4sXf8tMseDaPJf/ZSYD7reZrvG98Zt
2mTe6uaWqYXMP25eXqsGJsNi2mmW/nFIM/sUfUOuVBeYgDD9Z7347fLJRXquYk0jVaC8dJEuyfns
5AkXYP8Uh6gMlzSaMsDOsUv96IRzPDyOHP6NHHqsu/WCLE1VS0I2g3F8EL/TioqAdhX5tJXQ98tl
MI6YKUAwijaQbMA9QEaWDXbY4MEOyi4zx0+Y/s42NJV8MufaPQhrdMItc5thGwRIjetwNs00strb
xYOotimhJ2ccUaFmw+320yri//LVKEgpdEEeI2kHv9vhD8Ks6FeuQcMqG2hYtwyRBN5ujSI4W3cy
KfakHj0qnUf/vjkzA7wn4PU2DOAcKMRqiMGcZNM3JywmWdfbcfzl6SdTg5lXS3xAWxE/ocHVn+iR
r317yC6ep166rO9fIjPuXyTRQ/gvPwe+WR+LgtUQIRQpFahpNC+1YObTHQQqcdTBkZxvI9rlOh2x
jqyTZiaGW8e+UEQBVggNuiZjqBDQe0OvE5fbBzM7M9qhbnRhe/lqV0Fz2aU+hL9EItooUsfbWXPp
DhpSkQCeWeeWAB/odoUjz2LY1y6uqKlT2nsjtbX3TiGaYulyGKvZ/bhLJTXZvx+Uhf/TnIR3WWxk
a8qPcwVjeDG4TAdQVBhJ927f1qsixXCc8Ae4nKNIySMIMY+ff+kEC9ZWyIimW22Mp6iohqOesDhV
8fB7uXNykx5TkuSHJvT8c2Ul3ho/WAkhq/tos0LbE7mF1jzQHjqsAT5TBiVUtZH/gAbL2Fma+VB2
0bQ252V+JYj69APawMbsoF0Bui6m8hSxxblbhi6cTEk0cP1jo4EY+8pGC5V3U3UAHs+bbvZkALHo
h9lOhDOhfIwylysWYflac63xpMIQ5aFEdQ4gP/30QKruugnWuualCI9bQztZbTltPN+oHjC15CdE
bxEjycGQuCh0xkNP/v67IzdRYNBplOVHEshwU1oTwnFf/FJ5PG4SaAIH8PuKIS7r9kBEzdOyek/m
UKXJaJK7sANHG8YQuhYm63cpAo0vI4y3vjlYf7jGjr6TFjunwCDB9rPxjO4qvGv01PtJsU3kDbqj
U+SV1p6KoqAb7dNiZMbTLXiZftvtbuOPZdsEG2R29+aS7JkIOf0IHCIRLCVBVQMV0LQX6PEt2wQE
9ImLyA0ETqb/3NaIJ4YZSAB/7WBTjodyBkdIyFjXFTYQsp7K+yVwx42zx2Wwr+LwsWh0+0Jo1ywJ
rrPvRP0WQjQ/S3jka3yhV70Kxp09V1KDzvVbEg9DjkuzXu6tLO/apyElJVV34w7iDTy82eiY5Yax
TodkIu9QIziSIHTLjkETRhHRXM+DnWvr22WkcOexbJgmBO7Qb29hMZNSfwTj4qMl1HeV4v3dVmBI
QTTusPmn3tGK9L3z3/rMm/b4ZTSolgJ1LAxkbW0+GmcMD1AfasNr5kz6O2QjfW15YXXJPEi6rJzP
HZwldCNFiN+NW9WrKA6DlRqcCXlb8eJgEf+n1r/A6+ytilWxUVjgngHV1/acuqTKMTubPRzTObVo
2TSj659Afsn0tVdYFMTXxs6+b99yVBnnpR5oTPirQ4tBBAjQL+pybVV0avYi7/X70UlJzwsJHMEX
/RgbzEFzjdnTdz830OKFwECmLDXx0JOncJS9dXLGHvS6KOPhGR98G6ZqVp8z5KV3ROiMD66w80NG
4Hbhpu4vLzIhZ5UKZ/QswMEiLJ8DUg5RRzlgUXCpYHThyavX/Qr1dUjkDk43BrKancoRuU5DSrBh
jkLYQzDfja04tpHCo9fS75DaKUbMqt0to2oSJiRi2tPZjxtyo5UL+Ts08dnxJv95InAFTvrwrDl+
vFuuotrq1FG6A3RIOsCX27xaMFKelaQJUTSTf5m08pdPXU6xPCQQ3Bvg+8w+ugRoPcvCeF6yf+wC
rWPqy8faTx8Tk2ZN5Db+w+0F6xh0JIzrrU406Tp2QM8AN8yN7dSAsm1CA6f8kcThyQv17pC7VngG
uTJh6VKsIBK7k07SXDuPlNa2CxAJkQfkXj1/mgBL38quIpFgKhx3jYUHfbS5mPIGxi8qGFIBnQxT
kiAqdVBcF1lwVb1HfUGATRyPa6xOxCdr1e/EopdapPq4Rur35AWNz6INJ+K0i49KtwfIXmjtiiru
0K6xl5j9P3vRf/cmyCZKFNbr///cASt6tGOotGoGJDUVuAXM4QZ0kTSkweDNS6gBUHLDWvO5yc2d
6jLjgJa/2BqWkJ8xIWLoePuvvDMg1/eWdq48k/yRZgXJX1uZgS5/tKk8JIqVKbzxx9xMww/Hhc8b
oQ88k4cXbAEKzwHC9QPkOXqnWTdd7Bb3cdkk7YsVFTMRBDurUSPqFABhm89cqaXuXzYhibAXIDZW
xd13UBX8silJP3aC94OlGeCS6cTitkHvMlqCVK+ZhxOJdNiAqdYbOUdTUm3q99VUDgenMr1qFyV2
hbkzPu3ZvMbMOvyh2npCdZ+V7qqKAVhGA5CIPrBxF7GW3MQlqiG9DpJjmuUoupCivPUj7GekK+Fu
OcQDCiITv3vM6pUQrQDHaJe2sTDH+EuGlL+e9usWW4AIqt67hTEA+6MhHBEqnWyyEU9lMDf94agj
gSrOwiPycdlbNgEgKeHmZIZFlRVvDNOOV+ZkiaOBJHb5iMtmzN5omxUfiT6d3HneMiE051Vhf1nY
SI0hRg7b3BistehNZtAgPQiCy9DWh8apnzfL+Sb7J0Uuj0xnS0TxBOBK45YrSLH44LJaAtqW8j0o
uw/VEPxs46NhSyt9QL1lEx/ToV6TIQoEA9+IiC5aEfjwcwqn2OeAxfeqgkcuNaQG2GyRuzBPNMtg
oSL/7fZOzZqYJ3ICPRwbIOd2dXIa7Yz5UoGC16mBQxcb1HX6qSlLsUmx0V/RAbYfNSR49Ne1tygk
HBTzbhzI50O0lMGadra9UYGhEHDFJrK4CWba/tb1wST/EMMrx2ClwQvItW14EQRXxcQlZxgmtW5y
LUAH/jI4LKYE3uiPhYhgYJ+NoATTrEiV2aOyJDSKkbKT7OxEutmL5tnROhpTGOotCW+xbzXrvPEe
tSFV3/97J6R0mrQouLfItKDhi/ByAacMA/XBzOi+uA6dgFBkp752Zga/jpeZLVCWaEtfvYuaeGeG
9fhRoy043QbJykhvl5UrTPhfieD6yIOION35qsunQa3aGnmWytKTqsrsNeeLYsVruUQXeI9EeMz4
Bd1qt6qSfVgimYgii8UHUaF3MRrMbe6p8rpglFoR6xe9oGknm4MFp2OzEEso8jZm7WlvAUvoQ4Kx
+wrn/wKnKh2YHTwwOGCvxDqqyp114rrv+kRNv3RxTIrxh7hx8HrzB7Wx50MZiaNoCvuYTmaz8b5z
1ylX5lw+ub5mPCXE4VW5eZg0To+RXj/TLtyrpDTf/SYfjxHIIuypb0JLgpPRzAF9ZB2xi95wlVHr
rkeSJEGQ0oJMiQ6238L0qGaxBLc3sfQelkS58MKtk8ftOSjBqRvwpHCuk8JK6w5aRSuRRQgmJUZN
jIARofrHUutI96+4iBj9Bh3eATg3NojB1cYtGCMAfe5ttIEWLaJToLJb/pkZMwxq9HPKKTevBpok
6q15HJn7zrd1eVRmLuqNJH8JO6m2bSdYAlVmRsROHq5h1/MbtQ1t/VGY0V45/r1dNdQjhEKWc1KK
zbV1ZtA45U1S6JvRjAP0x/jXmNh34UjRj1tCb43X5bCOXGOTYmMQ1FUZrDD2uM/py+9hFla7vGnE
GXTwnz0u8n/28rMyTXy9NElfV8A6QSrxadkausV5k/sVDlPpTNGKq/yeWJPymlbyRQg5W7O1I+r3
KBg2wzxjIsvFNk6Qjnv7hiqetHJ1+BGYrmhry4+i+3wILVYjRVzzPhN5tuYib5nu0wjsvSyR93YY
pEhL755RABczcyvhtniydW8Hxibnb+f2FeWRdW/1w6kv048xGbVr6mmkFdiHpd0De6y7GKcpaH7p
XRwgG4BIRAe/0FdoVdckWeLwoRUCj4ks/ull8tnpt26pR192zeIf8nh2GpQ0H1Ek7+CP042iaBem
dSmLYmT5EU8m4JaUL5pBd83OWvRvndsXO1c3rQN52gHazNhZtfNKoepyb98EGZrLpeKj3X/GhaLa
tbZBcdEn2mtXtivklqC7U03DyXf4ppkXHRVZR5gR0MUUyAreZEOFGlWKr9nZKgo3oWuIr6TLPxcW
R2sO5jPRCp6tnW+LwcIfAOSDXLv3kcX6KGUbnI78PjKffN9p99TiyZ51XQ7wQwOo1wi2DDq11vPV
0rUm2TF7WPZyHPI8fdNODvW2ZF4pa5bYwH/2JYzLVxT19pshLOyLMgt+lg8qjqVBxzC+7cmaeg09
/Tc81UNoMhek9UMgWzA8M+fqWla1nRe3xzBNmk1L1XFAGFMhN5S7hSqig7quwLF31Bfpk+4r6h8n
HT+TST61bggWnIzUFLLb0Hr3D7AY5E4ZCHETnx6nP8zrAUCe7XKfLLfNcuh5gOujlW9tlWtXdJvR
tRsiqCi4FpXlBBw5L+3queXtFUG6u/XH6xGxYGhdg7wy9gv0PrjK2iJikpvl0Isq99hiwkG8OXND
N/4iv4mI7Jk35ycJjO4wtq5JYDSPQvifZQpRN6u1n8wAp6GmqTnvjJM3PmgkDq4mYQVzD5xwk3nR
v2zk2i0IlYOH/RXW3quTj/qbqh1jQ36fcyJ/azi3+WQgPXXTjVnSqtJ0119rhhafA3vI7zFzesoE
6nAJCv2ikQwIqJGTHRyUB9VEM7oOC6KG86OHYw3HawDIlNIl2Szpm0fD6CFqGICV2HeBwPIqu8KO
s2PbWo/LJCwLmDqN2eosUJFj5kXR75euf6M1J7jZ6dWixbZOddtfG3NueEycywUmpj673UUb7sz8
YEU1FC/BbSvyMbzqDXlkQon2fcxBNA1xX/Wad7CtwiUFcaadwv8AFBIdqVJWdPLMKros8+SUQY1C
rPLeKFxZlxvKrnB4bJA3vIWuScoQUtdowkxTLrfnfKPWM5xyGwCB/+Mn2+j0HctJtVp+A08Z/jqf
KX0TpoAbogFzSEaE2UFit+8pyK96S1qz8pR5HmxKZGQL4o2Wps8V5luQs+fDibVvqEO84mPFBDm3
3ZpMuQnk0AWlnlftBsP+rjY7lN4zztYS8jQKKzqkM8dPr+vs6Jlds5YGQ2blatOVNNb0mgiuv+Xm
WR4wUg1P0BEHSYPmybnVcIuYLB/Ih4uhHxL3tdWYMLIMfxGv5s26oQXaP3MwCIg76R2OhpHXIdx3
odGZs8SihKzYIbA8d5TFNMeyg08u6Z2n1xVx2zQMoP2ND3aHB83kpt1s5ombkGfz6MySCSY2Y06L
vOg+Q1+KI9YX2kPr2jOHA/Kq0t50rXhavoO8cOznLosfkyCpDqMTZMzMbnAIhOXfhy7M2jbRm6eu
BB6JwVQ/msR+d8Nu5ml17q5qHMBka6y8M7Qep66wIpkH1VohLqBMTR8QB5r7Ph7NvdDr6KKiYjMk
nbizI0okk/i93YwH4qZUhu+m6Tdrpu34IJLeWpMhk2xqcqwvWohuzPeGw61ixc8SkVgqf42d2SIH
R3Fr6kN0/bvxSzrao9b9+nsKkdW2ivvq3kuxTl1KtWKgjSlSXFBDypl17sX9Ll60vPNeuOyNOZ2U
JEHLxuUxFDWWEl2Dc97QPZYg0gimrf5FB073dcN9arxGHuLeq9eag4538KBPEwB+dm3checjMsgS
7FoR23X1GeO86WdjI8p2sZo75rImez7X3m3icc8B0qKVPbgln1QZa+gUSBZQWp6GjoII7br+Yg2+
h7NATYyZ5t2VrH5XiiDHu1v94gL846b158azGgc93kj9PzGwg6G8Q282e3PuLuUU/vtcY6JaDnWb
zmEF7MNCqhxZNbEZ/7s3WRMjfyf2SevDMHL1DypAsnkKrB9WupkkuwQK9MeYOsgsRPTVgK7A0PPW
Zut377qjv7X44/2GjLVS6UiOqZ7D1/bojZnoo89gNOW7B/g4AX69Oi7Aum37FfIIbXcj8bSh8RjW
4T7jaj2nLWPPzK6r5k0wms4xrfvdMnRJ2xBrIzDlNolq6Bs1ghHPn+GBEM0zzT24X/Ac6b1Yl34+
igm4fEgNLB/I36KVMx8uD4SJf0fe77CJJLFjy9vwaFVvl0N9RpFnRw9Q0uSa1bNJxrwawrkqPWet
8WM5shlfWUDDX8qBr7daOPXXv3taMuPqZOOuyybBIbB0AzRT00cBHvgU9tH72LbJivuugorHHtgz
0/i8F8/ntEH982jc89Hyobw9dzm/PGN5bh7jUi2V+7sButjb3iQ3up9a72byP5yd13LjXJalX+WP
vB50AwfuoKOrL+i9SMpkSjcIKVMJ7z2efj5AWVVdPXMxMREZDAKUSxI4Zu+1vmVQQ4yhzHaZdZ2V
DWFnIv4cXjrdcVEomu5mXjgV5NVuVLoRcSTHKSMKUO5U4HSd4aFRCHy07SDbz19aV01B0byJuKcI
LHRF6x+DIY+OtgB/ESvshgY2AM9tnSmrBK/wBYgH814CV8ZXqw8zqKrvvc4APOn1h3YKCs+NaE+A
aEAq8Pjo1AAvk9aPr345tCdZpPmqUu3kpcy0g4Lu2FTr4p4bYfVCi8qOHeU5DnTvUVIOmc96LShe
OTTPlibKl7iLxhOSl3YxkAX+PBoXjxLEJhsndbbV2ndNMoISJyc/YD48V2EQPwOvUbZQnZTtfNjX
4fP8BbUzSapM277P3z7/oK7oRkT2E4ytlR+9xG/mydLbONJHLqhp7knpc2Qpvhe9B45z7cegfkr9
rDr0NTLKHHjpO9oCAC6e/8PBgrizFdyWZPoVL6ZPNSpEs1R3r7oOQYbYUtrC06ES1U9Z7dX3tO6b
S0OmJMRLzvtuNUBrKJLTQH31WUsokiHdpfDqnYup+9uMQtkfcN2yIs7pegnUGvsmDZpdCZDsZFjJ
Ns4E7w1KvNU8PPYN68FSITHRQF7E3q6+D7EJZEhTo19t86ALtf7kvZ1IAG39ZAV9swn8rF72oQqq
qqa+ETeOu3EOCD9pqzReWT8CJFRPacJS7etY8fA8uHDE86Z/VoqcUj6r/6vqDzY7DaU8pZGr7PnP
mjs7DKzzMLIYK3rvOK8t4qwMrx6Fl/kIBxnur7q1j+SXohthkd4JvApWNpT3yi61HVe+3HYjI1jO
vnHLcszeVrKVe2EY6aXPYF7FnaK9pHr/s4HI8TsUG5PN++eApmUBg8SPO/+5M1pE9gWTj+BzPpZ2
HxDgGJPInDEXjUajfjqvvWqM6zYqlBOrANayjVreGkbnU5pVaCl1vXxPNG3fEWT8EmBA21FHhREN
5QJJqsfmnstCIy14EggF0kSWI3Im0Tr2X2nOZ4uQx5MahLTKzPSkVxhAEDOGT/gYu4WsDf8XXFZ4
60H1uzP1Z8+k4GkWWErAm/YLo6bDF9DXqNGLNXBijnT2K9gjHFIK6FcuIrc9qX812g2CbRsXvhum
nn5nTWstzaTGVVjIduZlx3yuGF6kA9HBz8x4o6kyvHe9Ou4NvKdED9NEns+VRfGWBzE6vxQ/fEsj
xV9D39BoenEMZ3SStE2a/SbNf8yuokbU/l52yk7xNbxPZTLJwcSwERaLmAaQW7as8/hYFNZwUSwm
TYJ5iwPYHgx3TfKStyok9LDQNzYk+VcdaFBW5f1DFjqTaJnFWVRIYzsrguHArcHWuM+WNaJ5sunu
eoDrsyq9JXak3KxCNCekJfdyguLMD41R4h2P3UsPduqFC+ic0hz+SCVb1sCLc2y2hn30TQUUSeok
JyUZ8mXeZc5CIIyaskjVu+6HGS5L2HlFpN1pImv3KEJ1hKgXD55TvEWP8wqV9TOZ1ef4PubeuBFJ
pH9PdUiMbiTVc8+UsK17n94HVs1hSzikryHDyeWJjGIUQElKdHIYTIrBHemIxYlLiX5IXSrVAbH2
M2sQ5IpDPlyimjWf10t7Z+CluIaRAH3oMbV2mYgPZNVnFy/Xf/ht4C5aPbJf5m9Af2i/sBNzF7Tg
5ELPe+PBnyhCXpj81KlhLe1Wrx9kVFNjrfxNOXrWCUizuqZvliwtx3lu7LA/E+3cPtXKYwmt8jlk
5XfIgrQ9xZ5x03NZHvlzcMDASGpXJaqKVTJHd9MZXbIa7W6FeE90F95V7ymHef1jAOuoTZTJgWBC
ikJqA3bsG/A35FZ0OtpQW622mufeg5LVuZAkJYYZgqGxnbK49Q4EJQrHldYHxWuTA1JwW5E8xNNM
6kXaOU+QWdyKIJ70J3Hb4eZCW2l2+XsUWPrJrIJuTRCjv2s7C+pmZj9HrKV3WRUk2/lZQA0EN4Nd
bFtcbVsf18sbgpas6ZbOaPjQN9U/LzUKo0WJwI9V4jy+AcyLIH3pzbXNPP+gCE2ACxuiJ4hwfnQw
03sixuEhVuIUVUUPtnlU32z0xGcDieRudMw7wZnJTqIfXiCj0Z4zq/j0iqj5NAUdKrPSP8aU9iXB
7Pktgs+4s1mNVEVebrmn85uaobhWSd/+JcZVlunWr15B1ia8QSKwRY8eQdjK4DGvVfCl7+UnkKj8
3QtMbyPGrtuLZkIvt256CHS4mHaepO+NAUV5aghkobFBjflGk3m4J0brrW1wNHum0+GHj0oyqzrl
SZiIKa1hfEFfW53CSkN4P5UQ8pK1M1NVc3YgpS2j0GQvaKO5tLENboIOnPGSoPNnqXU76mzqRRWO
POcDyAYMSMFHEaNezdRbLRr9MS2aYI3dz9g1U2tKtPXFYPC6GxIleJJYN6ZNf4n1MTvMu/dYoVaJ
mSwyWPC2On6iyOwibCEUMid3VoIEAxcALKyUsGnguOOL4nXeUglL9SX1UBYq2TvvOVphaySdREcF
3mp4rHPHDO+aOVW1xM0aY4ZVvXQPcU+hoAhYSKaSEmssltTFJ26hFf9gH+cdIzd/cdTYPCEMYD08
9QnTiqDlEDEFKSLec0GV7Vy6JFkDfVgZqn2aKwIOxDOKjeUl78v6no8Ma9YouhWrddb0vcPoS/UB
fIQ5UMzJR3WXJi5S115zpqnU/Xq/Sm51BTHg3fGs/Kbl+mOmOOot7KK7JSpGX0IjNkET4GSI7U+1
T7xrKVPz7rruGR/kq5dMq+ICExfbj9eooCwQRaZ+bejzLwqBmCRBWoSTj21nHpBWApHXga07bUrh
SODKTpVjFd+artQf6kaiPeJTfUZSB+ZeGsZHE9uUK8v0ba4Ugq28aX5F9kaddQ9u6erbNkj8YxIj
u+6GuNo27uBfDQFwv2+VelEAUduIsE+eWFdQmPTwQM6HlNT4U3WoMRYgv3knJ3S+9p+H6nRolFUC
Zcdwts1YK4DmXaJiMfmt54spoEpMedUBh1Vr+683XROs98ZsULazUaca8a15jbafvTslc0nuZVDo
yw4k0pTjYrcq0dGK2eAsmU6quOJpJeTeej4UihU+UBo+l3ru/qkUQfEkW10c5q2YkXfRqTLLVU5Y
wlUpwmfeWOWF9BtxaN28XRYmRiKv6ZqNjNsPql3YREa1fKzzSr3UY3wyWIXmy1aoQPYsNT1QBi4f
PdZSB1FCh1RJlhcopy8FdQIb4lSQwFqPht3XcdqxgwvjNFvmJrE+YYMcXQDzMDZlCm8HSIl+cJlk
DdxXSDnyeK1kivEocqlcvEISJwBvb9oAfj1ECltBO3m1FHtqbHF+3j/KrHeJvcXpOPZwFMZejTcB
trCgqWGNNY5jo7iiuBfZFb6qIJCvNAZ3dhBA4Z9UhMLmrnZaG+Nju/ZTuviMoFQObA+6dlxZez9W
y9U8hHgZVYbYD/JjNY0oWqsy/obpHYkntV63QNMUWs1OGpW7mov1vU1TrSOJet86dn+1a/1X5g/L
xqrM73Rs5S5Ewb35qoQwc/iFL49uNaYoFtAUkwFk7GbJe5A8DVzSK4gs5kthkBaSWo62nw8rOjFg
/KbKjgisl9I316XaHHOzDw4ay/SzYFDsEaGSX858ENTFbTQChgrJBY6SVjEyvIFlGh/m+pczoF6B
Fnqcj7SpGibhG69cXKrAFI3DvPyZH4DaHto8Ly/zURkX9WFkVwSGPq6ZPVkqhZqeUahV1YcscXsy
4ctiX1Sasi9L/dFQp4bnJN/r0oq7S7rfI7dKEAoUAKqm3kwRKhCf6Q/fLChrBzoT+M6mw/kBeZax
tnCkrYyhF1tH0Oebb6W4Gs4h+d+Xr9usc/jNlpV+vTh/RUND36Y3cpmPvIjNxdCQqBCM9GRVkWKt
631iNzo2RSW9yWaNxO7o9rQpRPHn4puvwAybE/3YMUWB8ffqRZV6GEkI7ohUTG5mkjpLv5bePSZb
5GTnwCcR6N7nU15bNVvaU3z001fMLxhKqqJwGrPtfG5+QB1xNTDOQrnNY+CfonZ2CTC8vhB0MIGT
rUa8mfoipvJ3cVyZHrn8DgrGKbZskviQlrSZjgbPM6BxjHLA3Z5TFSvK3EBrB+M817onhZkYwvJo
whPGMVi8m44AbjtZSFBfxaugDN1D2/vN95T5oynISwhSeZ+F/0naHd2S5gG3UvvklCbLSF2v1zAV
H+0W4DBrXiSB0GkyaDMor8EzHxLXGneFVSKZp4wNrXJ6CNvmz7MKaNoeID/GSXdbuqJDLs5MPJul
HSI7DqPZvQRVUuwk6SKLIuv681f3dDLLz89EkdxVjy6VyYLw61QQJ+FqZLO2ro1CXKa/Cique01n
EpFZu1c1b9e1cILLfH5+UBQtYAfKCjbXXIAgAS0IVQscivvixY8yZU+jUv1Qsr7dEp6OzDDs49f5
GXEVydezr3OCkZdCzUJNy+pmBlS5KxZ7G5xbwQ+syPtC18odLR4VrWO7VYa0eR0Dx52k0MMpFWV7
1m3ZrCKjUldmVKBccMc3PcVhMQ/obYgGBnY3e7r4FuRIODv7kGiuPHSNqZ+b6WF+hoknOVv59uug
D40zeCCCiAIkbmJ2zwZG7hDGgctyruaVQ/Rml112NmVWb2Fzt+u4iWjPjJq5ovCX06/X1ZfBcuyF
m9XmMeylckryUqO0QIjEEDcvY9jpez2oGCGmopKfmtR3dFT2GYV+F1XirrXobvmV7+Ii+ChbSSEf
Cw1+Gs/ZG8EDA3P+3UTw7tA9+bLpW7F1G8fYu3dls7G7UTt2LNWKjRiYFSr1nZ0AUSEOG6QIesBC
q23Ew9ODwQb6OB8CM+Uq622YF1O/tk+jNy80oo3jFKjWBfZQsLPeav7hKt3CY9M23b6lw/PPU7qT
of2YNsJqYWGwm5Z9yMz1fRdQEZwXfvO5LpLPLnxokj1i8sYwDDVepu+TIA8vbRwGaypHKmA/yzi4
Jmb53keu+9Wgm48ZuKjUqnxUqe+bO83Rx5NpeyHFXHoadsyckwxddTCyuLuYkLLLdeXW0dIzUR8W
dXeFARafETpf5RDrZ6M1lv9tgUuXMdyM17Inac0PHBgqUw9qLvDOz1KpD9gkUN2I6WEguXplqs6k
/con9U9SeGxi3MB+xEMrnqU9uRNN59FMVf15zP8cZVNLyVDb/mRlv+hcQV6wbe+ieWMKmIhDVikP
yaDZd3XawiWZecQN4D7qWeEdohRhYepOwMgilFt0KeUyKjuxduMRC0krpgA0NTA3WqxgpLAyjYVe
gifNaKw/x5J1y8bMzXapNZG8yoQNX6K4zaqnpnmdz8H77PYqpRRiwaZzmdezpgceqYYZmnWmTN7S
uzEWWJoN1dtFivPnWdcpn5IGxY5uULWiJOi8+jSjtZQAAxYO7YMX5se8M7L3IbEl82UwPgZyhA8z
NO1GQSpLHaJVHxC8IhUoBOpVA95z7FjXKIlQY6L1JkTJCk1CgwpU2U24QT4I36bNSUNCXnJ0pof5
cH4Ygwo6/uhegdp2J6d2W7jSPJPTAzdtf3RT7Kqc9tW+OymujahkZmcohGBEVaBRPEPTn7kVmSj/
eKgjXTkHgNFONd0mtaqhRU74uzTvAc8jZwb4ra2+Rl7Lz04jtbavBRfWIOZYFZvYvOSqvXjYDZOg
kPW9tkRBZh1mCQ3a+W2vsZszCPa7VeTTzaejNmW3xi7DaYb3oWBfotiZdsu5vpaZlJgIzV69zS9Y
EynPKGp7/89zvTVeDek1VCoJckNgJJZZb5cPOmS6RRBq7gEFRLWMMiIVyZfTv/suHeYo6Z6YjOqr
lajf59Nl5mi4fHCEI6ze6Mym3yHw7gWIgI/apGA06NK7soaykfuk9gr1T/RRVaiHmEL9EAVUDxdG
TnARye52W2SNPJTWNMzLqUDZuPWjoheMptYg343a29GdVn5bNCtlQjSS3/U0t00DJXfUyHVfsAX0
DFzgehFdNXtqBOmpAoaHlX2FA/ZXFj35dS0+aTCi8Uz8EnVwbq2tmiI05Jz8VLBFW6eJ2j3T3Zw8
hI74HNtX4CneL6FJbCt59cNN2HXHdDKxOUXjTQ96de0bbGd7uitb7iLn5I6W2NWQGA90Z/sDcBZl
R5hoj0jZKrahS9ADWzFJ86OPb3bL7s6vhmk20250rwF8+pX6WuqCrnZUfzoh2ZkgcvyFASgePZ34
TOLihTgA+aoGLhUxOsFPgazFKnUd/0r1DJUEi9eTDUHvgOFa7Oz2nGaKe1RCJIHDkBun+RnLcP3k
ERq0nZ/981zwr+e8yLQOFDOXNL3TfUsFa2eGVn8Zeps4m1FLnn063IgB3Ogn8HUaJT0UyBG4jBf1
2geb3n4hlD57KHTrIcSPt0JT1j7oIQ1x3cbNwk3jHKiXezvwIvKSJkDiB9/xHwoMx4OJI15WdX+g
1AVg2Gad2iFu4fpXcQvhNKpzx7urBZcudIbkq+/HrqdTAuX27a9//6///Nn/h/eZXbN4YJf5V9ok
V2p0dfW3b6b+7a/86/T+F4cmHElswtI2TEMQhGIYvP7z/R5Af/7bN+1/mQCSS6vFh2XYNVgAJe5v
EDyJLigq/023jLNDaf63EOQDNaL6aUmCNhzTy5/Mjs2JzAmf8ouuXiVtymFgp09t6UMiMpPqJ02B
VdMX8cpvvPxs0YAmzKqhyhGr9kOmjBOMu67eqwLrZpUVTLAGZigqUt1SnzZ4EHvq9ywT0FQ99xNZ
4rUPwpDWsFeNCM/AbEv8818W8hD5Hlrtvx8CqNePPRKdr1dNu8K8OTuWk6yDQz8ptGaZVhuA7Edp
t5jf13//lze2mt/on8SfoBanVPGvh/91DkhDq7Lf9X9O3/aPL/v/+qqnLOHf//xB//Jz+fV//rzV
e/3+Lwek3Qb1cGs+y+H+WTVx/fcrZPrK/9cX//qcf8rTkH/+7dv7ryQgEKmqy+Bn/e3PS9MVxQaK
S+gfl+D0C/68enlP+MZl9u43Qfz+16/Pv97ey3eCbt//z+//BG/4t2+K4/wbfTvcz5quSiI1bfPb
X93n/BKw7H9zeFG1dN00DEeIb3+l0OT9v30TfBdlHb5eanyZqVnf/qqyZn7J+DfT0B02qaZu83N1
+e3vb8Wfm+XrQ/y/3zxCF/yo/377aKgQJL+c+0i3uI3U/3H7RIqdgDulC6mHEHBNs7fusrVfZKg/
2bofP8oKiZIwRvvchf4A0MRlwhAp5nU/S/au7LOV1rT+yoxtBOAN6IWginG4GqPExDk/1VBdH32W
xMf5pD5Y3VaU1SuV1uDJnx6qLXhG4nyJMiC7wP5ExqIgHuR+NkeKbopa/57MJbPzEKvsAFpincd6
9NA0Ac3IUiwLSE/btkePbMOYWXWxeh36QZ5DVAeO2u6HlH2LG3f6Roq6286HOmRtYhhw+co6PiNf
UTaZY72CzjdJvRni6+STKiJ7QLyV6xkySnFMVaveiMB2MIFF48qys7NfNeYtwoRHbBMLSsG3b3iz
x8e6Pqi29lABZHlpfQmqp9mN4Hvp3rjNVgmdi1sKlRZJS8UvHx1/SUjxsNZo5NByTsKtfIs6NTqq
Q01si3RWI1zaPVtzfklRUasNdQO55sha2yhJc9ItisdzDcHKwTW4bt3v1CJZ2w01jKjOz6LzanSh
xoSPD9axMWFSkHyMIK0Xmvkx9JwxGynXlZPzd0wZQ16R9g/dYP2gzhWsFZzy6I/Y3FKazhe055a+
pD1dIEOMxTr1WfrWav2D8nG2oF0fb72cmD2zHw99vwkKdjW1AY4+F2sqpAPJxDSoqpoigtXHBM9l
gLnt/DSwG6I7kmX7sXF3JGzfdLVCP6SV/Q356aJriGDlOrAqopBGpZLrzCZoOVE6a5Fo9ghVzkGx
Bdl1heUx3RapOi4IHyMtL87hLzXFIXLUIzFLxI5lmIlTYyrumSx53ZQcXto6IRcDrUEFa3S5x6P1
0VExqpK83saDQb17BKYDA1pbu529KTK7uOLjTfdqDcAL1DZAtl0uEI9HFCaVYOzoR+U38lPtddX2
HcqzBgBaW2+KHI2j5Q4IUfJimzce+QC5DFZZ0LHsaCiPFAnE7wzLneclYM8aMAyYUIJjQe4RRSDL
P7JhBQBMS3KDzyDgE9KV7skVyVuUklsRhFeJk/PGILQr47p8rivFWvY6paKGiAzWyUI8ekO+Q9pv
nfSUilJnAuwPc1YNtv5sQxyotfpi4pP5ZQTxm4lq6FlE/WvRNlSAES1tHBgoT1LEe52GNCTD4Wks
Q6K26qwgWCtqX4uejJHaRP+XUL9/dPtuHRIrXU5Rq4PUL27tVLeRffwNFftSolp6mE91AvJWnOtX
g4XiQsqIGCoAizQ2sYHFtrvzNLi3oHCVPTcQRaByrNaBwM/ZSP2aeHV461S7WffM2huV+AaS0hGy
906zHqq4OBSRmh9kMaDiguAr1Oze+uQMDqVK83TIh30cQAAcZf9byXzjolJMWBu9YSxN6dhkGcmf
XIhEoGPUecIEgIM4JPCwiXO6fkN1FoPe3wwr/N3mwfDmpSzYGgIg12XrJctJTv9QJAjD9bQzrnii
zIXbUIR02/BDTelCpUMyXDVAd7T2tWRXYbPa5JZXXGX7bhYls2VTAF4KRwv8S0DVumnrYxOa5blS
K2OV+muXptF3gusfaZO3P4v8l56JvT5a2XdJP3drJ6GycZpiVURpcgfztB5YkGGILuJffnQaPCX/
DAvoso6XuI9gqa2Ny6166Cy1PQCfPNEwI6MHrNyr2ykHBoz00/XqW8HQ+73QaH7Koi/Oo8PI2o7Z
oRc6URGiGM5RGfORqaCNh95/zqeHhMQu6Tjpo8nu4+AF0ctY1YB+SkxwAfC4VRUAdjA1NtFJZ0eH
CTW6USLvkvsQe/TA1vau7aPClc5TG5fBJJ8hOURRqWc6eoVMw0i57vF4CM4Xw9ggIfSXVjLqJ1qS
+qn2oZOKMMPDBVyvCsKHCAYFMdFR+egFpJTDkz0apmC3PD1zkykRfoy7VU2E4LprvAnwVntHKgbJ
qmonTLaCHBObX7ZwenDnStP0V33sfQB65OXG2UOFCNGmckTyXUIymQPdyy19Z/o5PORT5Hlprflz
MF6kSOHzSicBu2LA71Jv3Q/hB2FHZ6WT274t3Y2sSfRNZVEwFXU+nwfxvbUZvwdG91COzk82su4Z
Mda+c7ut6tUOyQrGvfSSY58Ha6MD2TmQ9bgYaRmAiSMITEVW0tqP6I6bBZfjrgtFuLXytF+YqCcW
tFxf0no46qSRU2AyaSi9KFFK7B3frfYkeday/J2MXcNgg7bP4w4IZUG9JGUIGIIdLdNwTXj3CDiO
OpYsSYh1I0QfMf/vook+tdLyT2HSa3gfo2ztERIaYwKht5r8rCbfSF+0nyWUalTS2srRkvoeWpqy
7rLY2TQ5V3OZECgojDS5UhzvaIuUbhy81CKkeS2uTR0791ilC+m6BqKHJEEnNSSYYWj7XeKxHy/z
s7Ivy62TWyUKM/r8RQu9MCEqrZiwY3i1VmCki6VTdLDmjHodk6m9paDnr2yrFrugN1oYIHZ5Qr2x
QVnJpyc0U7lUFWrZ1t6EAmyhTLX0irQXBKqtHTOXgdFMIF121SUuZHMYO+0MukrniBD4AhtTNIZb
m/3lBxbdYZn7cXAxhZNeup4EFu1HCcf7Azv8piEO+UdUNt+HrKwIEZaEGQ5ZfwepMMVQ3qVDYKc1
dUVDLWo3FD3lLZTEjfeOm6PnDN8H+GOIToKVQoZ974P+xGK66/n/kqtB2XLwCq4XX72ih7Pf0C0Q
2oL4cmFGnXUgPG5K6NCTazHthQtC0tW0ooTUEe6F2uBgyDjdBnG96lRrD9UhogYYFuhsWOgJGeQL
XdfQmcWhZHccl9tQNNWlQwq0yW2hPAy0P9fwpbRbA21E5MNGsdwHoyrjNWYsPPmF4a4tEmc003YX
fnZzILMe1QgRLl3wtS3b7zW0j4GRckWBhmgEM5ZLFm5c9P0LCxCYQRFN9GTUrF1jkdUGgfK7j3iS
lb2OdJ12aTygikpgvwJscB9QCBEKo++tLie8kPIhYP1l2lekAZZtwuUrXwL2NW6zsEnb6Q1xNH1+
Zd7U7boxYLz2doTtS+MSs0uAsSYT11oY2XCQgl+RWaO+S4LsxYoIpmd9a04F7gy05cLFFtd31Q+1
1ilTKEFKc54yp94rGAiJCmts8ml6uMwnoCvlstJb4GvWkfZeckgy/scK9s4DbJ0FOx/Cb2XP/OY9
26mOSjrqX2KZ5bveR6XuUY9Sp9ZwIMibtGmaqwWN127I9qbaFBs3N/RtZiDNGwMAYcLepXZCjDze
zLIJ1HPApwJ1ZNxGLdgLMqlRSsExZsRCXWdXAUGT7Am0+Gx12bE2q4zcJS7AgSX0LRoQJ1d+uXJ1
L4LJjt4+ZPW8aAvS/uy2k3s5EHRl1n61d3w1XyOdJ7fp2qq4FbOMaoZisWRu7ZZcWbYWKhomWU4D
ujjRayN70DfV5ZTPSOG5F+aHliR8Vd2X13HMvK2FxohViHj1qQQu6BP5+wzxpSpoXzasQpZ6nb5X
6tivQQqxLknqiZe3F7Hp7JOB3LUK7OsuDgtK7vmvCXKZ5dQs/V5ZQ9vjih3bp9iytLWTTpeFArSY
fnK+qBXkfdwC6DQmZEtHaJ6aIDOQ1rthd/Wm9Qws1vFSM8uIXp510XPCVPTJRyb4rinojr+IXhvR
tzShEbZRuogq1mJhA1VXQCTWEhikneb98CojWNWJjNe2mnw3pXyyW+NiNiOM1+A4JIG5JXq9AuU0
VbidbBkFqvadLBpKMYQjOs7UyMyIAqoxgOQl7jZPp1AkKXGg1oAm2L3UlFCLQBJshB1CK6f5roLt
4Hq/w0m97as//NqhBEjqF/I+miUmaiu/JYApqrd9MFZnBpXfQF7b7ZBUrJ3C9kdk5g/64JVrB+UQ
NCIIFtyRDbn0frcwPB/9ws7Fj8iSxPhUPX0/lCYArAHlssct3LZOumrV+pBx25OfpouFqXoddpjy
6OLpZswlpGs045vJSgyPoE3Gr/wVC6xjnv1QMTwmUu4zzyFzLB8end5uF+iKU0OytYhPZjZiBUx3
jmFT9HTkS++/GRZu+nBKlyp1rkqN0d1FfM2k2jiCpdqEJRxZ0LBNjway5bsKbaAjfkrX/hnY5EKD
AAvsaT8ni0NlpRcHS8SS+gI3k0dpntAVA1P5MnXdD9uk7ZnStLc77ZNa+xSYDMEBD+ormSoT2wng
MGZUojxi7V3a9LGl+9vUWofrqduHFhHrbU1tvMCzFAf1I3yALWCmYtF1mIbiEuxKZb1UiUYOfGNw
T2hEE0ZwuTCk7YQBuc8mlw1L7xtunmhZOsPepkuAWFlvNo4RsMDpfzDnrno7ybaCqt6iSnNxZpUQ
8dfF7ipyf3tKshs0PbnPD6EdEcwwVupyPqwGkCKWAqxgBOizT12NCCHADz6gx8n05G28hHSkkb/x
UAxMtwQ6Mw0zkuYWxKHQ7tlfxv7BT6KHAibevm79B1Qrzm4EwoRFa/r//AzCQV+HzBHLEgVy4oY7
YiVgu9a9s2E5CQ8mceiwNPaGyZl4EF2ljZTD2YcH3gbkGquDThiJip/WScSuHcxoXWnMuZ5jrBXN
K0+BT3p2owwNrT371cpPTRH/MNKRZXVOsLkEOkfC6RN4oZ/kV/9o6/6RclK+81VRriGsksqbBo9E
E1ADccb1SE0/r1Ecpb1lLBpfvCZG8hjrxdGs2JA3FmMzW9RFhtYAeu2FOLMfrT0ZckLS3icjZKmp
G10mYkE06KaOSrRPY/EjiLNrC3ncILCA5HkM1/aWyR4Cis3kUOjOXVrlIa6KfhkEuNl6J1jYtOXJ
jrKrleYvnajFgd7Y+rKk3j9KgqzKBtBZOF6kki5pAAB048MvyDvcuml29toVdhEbTU783eqMc+jq
EqtuT6pc9paL6F0pzaNCE35ToZJf0J2yg45sELguOd6ocJz2nZ19rFGPUqlt02WdsWERBWGRNFZ3
mR0tdaXFlJs8JpGW08WyT03I5Z12a5umVjnWm+k/1diJuREVfmANtr8IXZRX4Udp5j9xSsYly6ku
+NGn9drVtKUJpg5dG2+OjXnKQVxVOAeGFjJJlFc3rME8ZOY9jb1jXKUn1yQ6oVb8N08Xa4YAosaA
b8Eq9FcexBKK2YxJYI2otdfG0i79mMhyBJDQVLg+jfatZSca5WwIPA1xkUv2bBhgVGrOUdZcqo6I
W50Il5hqx2LU2u/Sj98aVyMbK41+eV3p7YXpPbYennVj+DlmCFKKTlw8JlOG0laQs7ixxavWSu8J
GuJKTZUnsqSx+2J8BXJ3D9GKWuTJli68UaTkJz2LL9xIKWT/KjCJZUlvUa1/RORSEGNhAu1ADh5F
5WHQxDtXfc5V2x6qIt7HzDPwfPLLEPxv5s5ruW1u3bJPhFMLwEK6JRGYSUWLukHJso2cM56+B713
n71Pp6q+6Kq+0f9blm2JBBa+MOeYQQRuG7kbYT7UtCASe+1Xk8R+YmQH1VICINQMtdeeSkDHIztG
v5dUUVyB3ZODDhxwwXRNQobYIik9ynZ4cVIDVQGexkqOT/iufoIFOQghCWksK2entQZQ6u6siofO
FEQW4Bm6g4FjuJmcdzWb/GjqvrEwrZukbU5cP8jOIoAMhKR2vXqP1xDxKLEyNldqO1xUDXHqmpCu
Drlu06rT+PgdX0zJPrJ5Mo+98VPUy0djz7tJz0EAtT+K5ZD3mGWddQmANp9DThYzNl8gqL73AmDE
0L1HZvhV/1oW/WUOTdItmpMMzY5Yopy7l/1mZo2nNU5uCwhHP1d6todkED5ozE2zfJS8lma+AiRE
CLBRaeLlqhIIbGwa6TW/wzh6ckbapYrzoERtjducJHQeOXPL04nQuQnpvRujid0oi7mLDPlaGSsv
A0BJz3hcIKkjqTvVD9LyIBIO6hOkFAsnf/sMAE3hhdDfVVP7lPe2RZ0xx00wUb5ttGq8G43pFplj
bNRjH/L8cWoiwEYc7HaBeQQ6+2syqT/m7McQ/5obQFtaFm5uacvsESucGzvzW57G+5LYFKxYKOmi
5dGcmV7NeUDcD+F6vCDvhuApFifLz3iMBt8wh96D630iTxw2tqFqQWzlT9VAddTKr1pvrwKS3JbN
3Mr9jYMvM95rs/GY8JwdRxuZRpWXUOn+JKPjp0v2ZWrLZSGT3L51sQOGZL6KB0CYkJXtGMX8Gzbr
bLuafFz1X+OS/KpwfTO0rH+tDkj9dSbTW1V2kb58zhy0wcprrNVeOa+/RFQTHov/hCw2sKY6YYhp
lxnbrLBVxAn5KU5+oQnN4BsK6EchlOZEeqQQR1sNR42nAX9zlyVUNkBEN2vrR1rDZdOjy811CtCc
6W9IrMam06fKX8rprVObb7WmUo05Z+LF2eXT+jNWxiO6rcRHz8RSuLw0IbfDZHzPtX1Qy4ruXWNG
TkgYQcXEbTudbvuYEkm0X5I3VMyXzgrgX2fONG5HW07bboE44gCEcGxyPsX8+HHk8GFgscIQ6bUd
wbOztdg4ggOp2MSOkWe3Dss+HAedJ0YDra5jJzooP0QR/4L0qW4d3fmwKhAzosOGUxHdEpHCQ0Qn
kC1jX2+FvdN7XMUjYZul6CxasCgPVEyp2l5l4CWN5juyNeqpMQcF3zh+WHEixyWpC2pKMzt/5Fpp
eXOLu2X26qnmFERQvOEsjTWdeaVdeM60JFR61M9NHeseKzqOc0o5lF4H3th0yc+dFQdDOyBDTjYL
8lTyZlhw2gxI1b9nS3rkkQC9WCv4Fk0FTxujjHH9GMb04SojyXYynhwhRvAL47MYqtIfCuctlNND
eXebqnJyG6J2dc24MvZJXJDKJGDr/SYz5Emtc8wGIURnUOI1qTKbEGtUUCTPjSJedZ2JAXCFezRS
pEwg89e0OCdM2TdWYjx1mfaCsaTrupK1TWb4VsQUcenAG8aOJDJ6/VQkrYHZcrH234xM7lpHKxaT
zAVqLnWBNHw71S92Jx9kpl9ohflcqPjEqz8qVjPZiAplGIxb14nxV7DBYXz21lYtrULuXPWG/Jii
3tPnwECDoEiqZLUdjZa2PJ927JQXnpdpoGtylybQXG2DNXmbGRvc4uwOjGWb6ChkoAs8DwsWfU2b
dhOhs2YaVmCBzN9lKb5CRzEp/6t8o3JEmRhzqQTWp0QV2pZS9zFbIaneaH9Lk1uphrg8JCxONJ0B
XUbR3cIzqpXF8dhso1Bs0fovVgQBD0fdVl1Cr1j6F26oxZ9i/aeMuzuzS/2IBPZSrg1EZMKP5cjB
ZQOdx9M1SZ0VTkXrYCgvlngU94SJd4+o6o8qbUN4giFx0MYPoxnOLRSzzdKwqkGMcTYmeSkTafvp
RNw2Sjp5b5r2FleyeeERXbL+4v5IH5/XcTHEWf6jLHkkY2LKnpE9vAPr1O5geRgdNp29Bx+ZfqTz
FwbbA3fruOl1aR1GjNX7BW2NV+iV8qFm3ARzX1uchDIi0Mh+yaJ8Hy7WlVuO4ysuYJoAVfLNqkDk
ly7NHaGCH1dq/yaMoQbzTAk3OdMv1WwQB6Nv5UdulzPiHvsF3deRchXk+GoLn7jAKVDa9JTiwCeV
AcOASW2lodD160YpT5aqjluMtw1fD0MJD9d67oByvZQJk55+GHbxaphe0YjVr9doDkxWQPdHyp6a
js1bD08GURFDizypu/2IfZfgVhQ9ipOlZwKfxauWiZ0+T+V9XhKcWCHNQa2MPdYVFAi5Oh4rEhBe
DAQpZ6iSh3Bo31lgk/1SRVy3mpZf6kFVmL9PPwsxf61JodylplRugWP9yOIFMEG+XDRz0oNQg78+
Ki3Gf9ZyCXKma6yZ1lWzOx53BWfL31/+/cBiGh0/8it3Mq86HepVzkl+GzmZb/GQWmj8pUXtyucM
gagc3ky7+cfv5qxsM53rRzG7g2noz5qa0GUtBvbLseLlT7qNaGjbael4cOpuYpCvVBn0dnkeZtfa
olxVLcKRu3ZHbVCeF7RxWDKTq71qtdyAX46v8YYG3Q/XXKcOFJ3LuSn8PrRM9n+LcWPfOLgrrytP
Anh2ky1vfz9YRttezKZy09jOmMxwD+rGeMPxcsYaUwBk4Cujen4EUq40uhjkPGVJiR1QcuihNonb
gN2uiFQexeB4oakMcTnwISGO0V9YWRgQvKig2p1B2Dbib5titgyNm2QcV9VXrWB+pjhsynoRdleq
ZOkxyYZROHW+xO/oirSfXXPh29OdCGDzaA9PIm2+18FqfdYxq8eKIgEYj6WDpg3192yn13gMWzIz
kIim7cBYfK5d1UCbFbElCgwTgB0d2OKv0fpbrRAA9woS6JXFHveJ4Y455UmnMum069Hewv5hWlr8
SdOudkeMpuehFefWFubPRU8+0uyy1kCJOZp8DKiMWB3mfCtq6Te8E8CZLFh1i9X8UiDCrB9NXyoH
LQSHO9Ql7mIeTYEw65ulsG5spgwRYmx9NEpjMDBctfOMCX4b5dKve7Xb14qWMAXCQZ2AfiWr/X0x
jDuNl9joRTO7Q6W07wQsHEvZDMx7+VWDj1rp+2u5GHCejSwgbAJNtbFmG+RD1aUxi9/LrGYbdZSg
S3m5cAOdunyq//FhXhZyTYfa3iIdriE6NZJxAKBqLdLB+KEliEfm9y0oHW8n6qR/WpvuSYmgfFUu
E67lxVLYfgOkCGJG+xtNjN9mH9andps2c/gsNLmHbR96+ph+l2Rh89oplhepxcykVPfL0ohuxlgm
B+wKOMY2SYga0zHiCxvR8UR3jJjemf6YfbVQKJk+0QzfWthvrDgOiiUDAu+I3rV0gyut3g7DQeuP
Y9Tyiln6pUu6rTqRMVkbyRHn+Im4m32WrQ1xAlXui77eGQbDdjuK74vRn52MpZfMw8M8xq9MG/OS
UBkdKYSTtIuXq5GL3IoeKp3xnmvF5FUGkS92dBl5b1/K+dEfKvG1s0aawTj6o5pKhGW2L9weKvFz
rDLQGWf1LckwphpjpOIHR0oWq7HjdaiFc3si1iQJxfZxKTdR+bYSFBCmxD4p5W87Gs/hA1QQElFf
6t2e7tZ+MJOLbcgtuoUOg7uwZGfkMFOj6wOK4lywaxIWEqE9NnXn3eiVgx05n2Qsk6iuY/B4DObL
XH8XVormIh93E7ODNQr3pZl+9XDH93mvVcwhX5pcn3zQOv4Ce8NrVJrCqRdndtEH4otoV0Qdf1W8
31FLSswQ76wprnflNBPzqkGRzXgiwMDLXjEALBsFt8Y+j+wsCG3mSHJjD0gEnFpJfC2Uu7IE9kVW
nbJXQN0XU1Of2AT31DLIFUJxaUgSvMRKdRJCwccU0U9pdu2LJek+ykb80VoiSfWYYeyswoNjy/MG
cAH05wSAVVMbvyhhpIWOpQJVOCaZGjJNgCAe47neQptwMPSKFnIuaV5X/PjWVgVYc1jagbVg3P3W
lPwh9bsqq4lkobd6VwNczElysePiS2uT91xnYsrhS89ms1tYgG8TOw30l8VWUgC/UAlUw7U6mTsr
Uo/qWu2BnP+cJrx1Vn9TWG5tiGEaghbBRUcxUJjpqQCK7NISCZfwmedKwxbVKNF7K+cfT5hRJ98Q
8nN17J2p5tHNlKOCj7g9OInh0H9AYkBUzjdulaTv6dFWjct7babVHaHWRtRszlhyjm5e5jgvU6Z9
o7A+EJ/vpUI9yfuyiU2LF6kxzqLRNqbVPxd2/T5H46mel4feL97YKSaiHkJcstwRcaVeMyGl1JJ9
PIT3QoVSM/aN10P02msaUgK1RMeJi6pB4M7oWlOd02ATt5LOfxwNjmjWs8nMFOUNECsEz6mJf0yS
1dtgM6Z4VEWqYvIFoh2O4ZDfik4gA15s16rLi9lFyRcDHIXiYNZYl/f1Va2JpVXAgN3MhNpMs5nJ
1YY5PZW5WE9taHEW4sz9ynvngkjWwPHVZAcoAptlZodjLEDFTAe+Lu5mJiI2+h/gASfLGb8LhqgB
uWfyFC+dPGX9GB678vavz+SrWrpWYwvaSkM/4XbX4WO2jOgFUY2+ylZ+U3RjsktF+NIwtD05sid3
7PF/MCSYxKnkmDNLPVmzDSgpYjrfybJyeZQZ1JWjcvv7gWec7vcrNsc8tpRb0mQpQkxBtIoWjnsT
/fsmLkc8s+A+jggxavzV1bNB8t1TP8yjuxQAXuxZyW4tBE7R6bhFdf1mke67LJl1nCBe4JDlfcg+
ZJyux/KR1j62mfpBUgbJj02mI86hzgeLEl0GzeNpJz4AUU17Jf0eKwydIC9rN8PCiZsN8x0Wr5Fj
QwD/ifKRCZzYYFNmCp5h9DXTfjhP7fzpmPoMKgIwRWbhUGAlYJ6I1JxcXZ6NRai3KBN/iCkt99nY
n5twSoGZKRpNXKEzXa5uSh/Tdi9uHZXaGeyGdkaYXR20yQn60Sw9wqRBj69IFjJ2CGCSyLgJF8QU
+rrCVaYFF3p3Ve2WHjdZ7K2uIiPLWvldD9iNouQ1jM2eYrzYS4tiKi73VienPXeNTrbImu7RY390
aGHPratJ9UicjRqoCJC2hEr2W7SuiLQBEJMP0X3htmVGQ2Lr08qWGefLRN/MgnzbYbx+B9oMzt4S
i9dG6fyeNMtTuj4MuxnDwEEHghAbanEuEVVtxqH7Jtc5PBrEFZzKgWdGrJGmVBZF7K6Vbm2XioAv
q+0pTNTkTWUXtNOw927//nJZq/rw/0pl+7/Wz/4XWe7/Vq77/6HK1kRq+n9U2cbJV/3V/buw9h9/
5L8La8V/6JaGRAK0AgBF4aBb/aew1pH/oWoMvk0phdQc/th/CmtV6z/4Ysnxz1XlSF3/l7BWRVgL
b4ZkbcsRlqXK/ythre78D7Ja0wZbLy1LkKqjQx9B3PvvqvR2aG0kpJYV1Clhsswt5pVTTe1ucVeg
9atY8Q7ULepsAobrf8P9sbeRxTPaKiPxkpaKX08JigQ7LAOaM5gm3Ys+5KkfNRBIZebVI7CcNURp
KyQFVVQM9cZqMJIyyyhQLdrQXDF9d1rRvTXGJ/tVen1bz1AKDPrLMOFAIXHC3GSIIcs6TM7/9m79
U2n877J8jUL6f3oJUC9rAiiLQxHL3uS/vgQq2hlO0GYMRKi85mT4pIbzhkKThC1AUuou7s9DRSpb
zfmikjKhui2bURKDwcOyKNBMgLHzgfuQs7dyI/SrKasZnWFUuvYv2MypjNiEwkW21FOvqZcYnhEA
DkRSwyeBPG/XWO2+MtlcNQq5WOvP6WSfC+rXoT9p7bphVGXeJ7hIoF4eKVV4piM/Le2PXqpkiibB
WpA0NYZBTF5uH57KRmVlczUgKbeKfsh6tsbIRJO+8rRxOsTWm54V20XWLvuU1/VvGBqp5XnJZLdO
oA+RUW8iEdStaz6SVqrrHpEX7pThKLmn9r1Y3vTERaAykAmChx4DIxXmvJ1fWEel32xR2PSL4gKo
ie3GNb9V/LBxijP7tTX+TPa0iWG7xyHYP+IhuqcW1KZ8R++gOkHr/BTKC5QKKoajPh5SyvEuJv54
S5ZiLnediY7aBfxpT0RKzyNYQnw7du8CAK2WXTrzZsU84chAnVflB4KNvZCpCwl9X0v+he4YMx8r
VvFkghqBz+MZlf5MNMTriMFTXXhSStYXcs+5vEuWAehfMnIgM/AcU6qF7qnL14O24nBK5L5KrFeJ
r2FkWbciwKhz8qK7zq/HY8fo2LA+I0W5xVrpW8VHHeoP+0/gpMMTTFS3TqXXPej7Q26/wArgTtlx
6+/aTN9yMhS0WNplSHSfCEkW8x2sLZK5Kp7Z9Xbe52BMIvVz5nZaBbsMDe6Wwz6k2NTRrWvfH07B
2GHTLkEixPxlyfRBeqxnr1dWDDs5hKcYX1v0Hq04eeJE4oaf/uSDOHAy/cRIx5LnUXlRMNn9VvPm
gZk7nkb+NeTkpFs6xXBcUMZZ0TF876IfdpFvdOMwyzd0DTOm8tTX3tjT6/KrUGIXgNlWWX6h5uLq
sHyHSQWgEi9L8m2lfoDnQlT+QtjT1mFlvyigqL1CvvbtPZvfEHDV0Wdn3oBvjbprv09RzkINl/hT
osT+khz63uMvi52D8lB2xxdNO0bNG4nsLrmV7uT07OcJz2TP6exX2GPJARQxvnCMT3fzXkUHqd9y
9W6ku7bYVJ9jtu2qgMFHj4EgV52HCgX9OwMFaSyP7yUsgKaTppwoyV5/jIm4PxIapjpDzJcULvPb
TYuaR7B6NvvupiRaUE8EroUXC46N/VvT0YUwZHuMTFMNcD/+1yV0PNiEm0hPdllvHPgvP+LgjiXr
CEbNvAwLNVaJbC/rdK97ZHA8oPMCVRDArJz0hEcOQE6m7CgD0sFRqc3wj1OECJWXpU8VmumSg04+
sCqUT3M3IqarcRNAw86FZ4349WDJZG16RO25WdQzY/p9l7K4K9WbGdK/aMMmbkeowdAwIuHLXr6w
zkHVIgO6AncqYsZlaAO4tSOldBWyMU3GN+t0UiVKdQRjjYeqL1euRfz0mAgBiaoOVbxr9GAdAqJg
0i5YBXsIQoQ3kH407or1FDufVJSI19617DtR1YOJUIldoOfEeWDoBNQ+xM59dMbB6cYh0SItZLSl
GC0MGEC/5tzmxW7Td6yjo9upYXgvjSJIVFpdfUICLZf+dz7PyuugmaTZmtscmJiHD/4FPY75VCRi
2GiUyFGBjsspxsxf62tqh7Pf5uQWoaCVe1jqA06Q9mdW4cpIVHNCVTPtm7RilhsbnA+jDPcqhA5X
gBXTRSuf62xhMh+KPSoh7KOlTXImWeI7a41R9zjJG6Dq4dpYDrw6KwCe0SDbaWa/C9MMMJGT7eu2
Qw2ojHe0HOoVbjGblMFHJlJvE1sJaP8CbXTaj57F7N7BfA/5sEV3Z47YNxqrOIui1N5ztql/v6xG
7XBY8Nps//4ymlHzMxttjmMP7Gq0Zh4wyzHV4v7HVLbaqagI+LDS6V2fTYKnZjaokCgdKG5y/AC/
sJ26yXybgReeq4nQkjwT0wd0CXQz2lDtp8W6zEKdnzuiG5a4b120K7OvJ1wV3Rj98wOmH9ufi/T8
9/OwCdl0igjxCxJgzQrsBT+83bHbWuq9HGV9gMXFYkQhj8H4z7+pNTIQOhqvWJd9hmIRrCVCFesF
mwXE28IzsYgAK/nnv/n3D/798Pdz//rl32/rX58jIiwoIm7wXlYsWGJ6/a1B3N42UkI2rnpulwfw
t9VhKQpyJMDWIzOzWnaJhVna7t/fQhVQHf5+iKHKC+/v/5a9ztdXnTmBRx1Yu9h6Cfolhyea6Ix4
MYwMws/Z/lZ56FVSZ8RKFADhDPF0GE2gqo+YXoIwe4JrJTK8Al36GgK6a2dvrFPPZJdeRf1l0nQe
rDiiy2Y7sG8qK92XFTbuUtsr2n0Q1ETqeaJKHBT1UuCbRP/PCChg4RSE8Weq4UDupT8+2EBIbwwy
Q2S8vFYNLv6Ct6BUWdXWHJzOc1eth4oI2KaMA33kwHAgQixtUHXZoZL9btDAwibaDjp963TB47iq
pOU1QnMLFSkjaSBpkp2ZGHmdPOZ2fFo0Jvt66pEByCFI7Bmxc0RZBN2Yu5GFaSZdzyjCQLWaD/S0
V8VmILl/c1CNSDRJTTfo6bKgSAl3DmVQ144HcQhiZ1Sbn7XRH4uJvCncBzXRQ2qantdVQUWp8Fxl
Z5+YN6CcVxMIHFtClHLzVhHLlf35gdHJoVDYSAn9ZVzbr6a4qW37A1bkQQlXMNPrTyOHBdcHlm1j
uu2CkQlboanXWOnPVVIT+DHso+qCtTPooTk83rxhtF2Fg29EiwUW5DR1PDUQSbbs/ijkfW15Hefc
LwwkFZhMDHjrsFy9ZdRYnDBH1CAm4SsIyW5sQaFy71+xXG6dOPtgfQ3Ht8dy3wUCGVpkBI7DE7m7
xlPh578z1IYW92w2yyDGGs9oz88GXAmt5sfEg4kZm1VPe17tk7w+WBxoBtFBi91QTNq+0pWHh5eV
fBnFcIK8rIEHCK9npFMWp1VQDumNp2l3HKoEkQL+m0xXDq1bsUwXuvCGcQwYpCPYxtShu4aGDYDZ
EWYzp2KWHMWBGY6YRYRPhvTBqDibPybVvjVmvUH4Rb1ZBQr3Qq7PyFjSF7rz/SS4hXrEdFXBXRZo
GMhxMx/Zz5xU8CIWMjQi4T1TrYKV0ObHjz3Mq1fa74IKQ61SzxlKVLss6FvVI4DKNXtlMz6qVXvy
Vbs7MgQ5VqbyUGZvC2vetcNtZfgJMwlDBucD9bfRwQ7JMy/BUh8SQFYv0p2U0VXD0nUixQ9HLuuU
kKv2r5jAWidevWxvZi5vKWSb6OA0IlC05eTMqJ0K8dygfCVfBAFf7prEKGgJcmKKeyrUvfzMmnBn
rvV5jVjEcVCSCvYmsESZRX8MweIPduJxTqPEEwcWhb6pPbH3P0ykWPXa6DbDp2Mhzq7ZKpix74TW
hYCxFzqKD1H1V8BZb0WFcKK+mrSFo2y526s3gprdAguTkA9hHN/yqOEJeIEGuhv0kqV0ERQKagk4
iVGyoMCsKOFVdldXkcAjxXU0sRhOR+uhqNmMEXZLjimEEMXjGYtsssrzg/HwWA4TTAimgHr0XPU1
G1GUFvKUItrQCp+AXA+bqF9EXGu6QeGD4mNID+u4UPQAoxJyx8M+WNKFOKbptZEA5Naa9MJ38+Fh
T9fnaJ2/c7Pdsy07Fk5z4x0CsQXR1nArwCW1gUt1mQPezWPcWk8t/qYAzvKN5B0mZIQp8D5Kgs0w
gLnFGnloBjyBmrcqfz7qfE2rQeSWTJyGIMyUHfohlSVww/kb4VBSbE6YevQUhDGFmpPruTOK2R/r
0iMQdp//VYY+sTX08AV+NU64I3PqaCrhXpOP4Avu/4r3kbMZvtuW7SSSsjxnI5DLAzvJsPlqp/re
tPJALv15CLX9EmJIgk8NIp7Hi0ewYmcuR1uZOBG7wGJ/s87hRsk/QGF6BfxFwoynKfVbi6ChSWff
dWUh/XuaXmSZ3uhWN7Irn5fY2Cf2fjb1AJd5I7NTvYh9Kyd/TQx0YT9Fa+6Wbt47VuVWeuFNgtSw
h+ukyjxBFJ4C6dLpnk0ruuIgPBSESWmW5aKHejYs5AzaifAHL94h+8dEWpw0PwxXfEsTNbHfynFH
uHEQFVzA7JFtWX/iTEoTzeNd3wL5ot0mQG2qXKh47KfxnYgiKJHL6JWxtUIGlg6iGFHTqjY58Rox
UZAkP0mGxFhkZYZ3y65+jGP8ls36SywpVkJmt2iFtPSyUHjIMN+YqbJrivSVevBJNvIZssbVxIxV
Oc+Wrl0NkePVuEThgZ1d6/ha/4kS3ENia06oSrEI+aAu7fbN+RlODBSJNTWCNsVVeazywBbdmQQW
PzMTALrVGx7q506tt6WVg49fjxzI+0TYB9kXH6B/fo1WdJczD1aRHmKmvHlenR7Pv7kZDo9ZQ17h
3XH6nYUxuo3lGZfKczlMx7l7qTk5SOPG9oSt8uE2245Ay5Pc2HUvUungOhsuG/BArv3emPJnZpfM
Nab9ELPItuNXs7ur6eoqxCfCodkLsTAB6f2kA9JlIUs1xoNR9/ui8ERIbxl32yVMrjjh3hdtvNia
8JVxZWBuA7zCxFvATxx3xXyvdOfEsmanhPnO0KIdHm8/tkwvy/NdQ7Fp6e/5K1JrtzYy18Y3zXqX
GTmmkqgCpW2CgUqPLCTPWDE3hW0E2ZTtRsZQqWpfMv7pdp0vKk0OSyJvNHYUk+4Y8/jMmZCU2o4x
zQUExPO4qPs2Hp9rZb6hbT7Ygo3bM5F8sszAQiOxb3Thizr0Iic6ENROAY9pFbZj3YCbyjLac+VV
UcJzrKg7WB474hwhoZN4HYavimq/aw4jf2jf/WxeWSFcpE4m32BuGK97qdLD7nTOBclCq45loDZd
lNs7G9ZJrqi3+tEvtwI1zopEod811nKJ1PJtCdenLF1P6PPRHd6sVL6GgJ1zgxou1/cY8fwV3CvQ
wJMNyNgx95MVPWMOB29TnWzN2K/tyR6h0ih2oFbqToTNm1P073b4nSP/jTqmARETepMFzRQgFSFk
Ntp11nxsuAoevm05Glt1zHjuLz/0Ndw9RLgkgdzr1PgB/+KpECESv4oEA2qvx0mJYaegZ1wqceek
fHeo6gw4n4WSubjqjk7Y3clov0XRsAd6uaPV16ruQODIk+gx9sV/EKR/JctDSjDcurIKkpG6Iq7P
qpZ6dbMTE7aLaNhFTvyC8uGpqQiFjFIOAnlQG+sZMQJ/C3oYq7pog/TWHANZuu+luSNjhoCM6ImR
q5st+aVVnAOQoKc2JV5vNpA5LieirDe5KJ+jMv4sY+tgUuo/LnGRRp+5Oe6zYfDYkj8PjTzO+v4h
yjHX+Wg60zHP85ttmceOpnCe3wSPxqFs/JK/gSnh91pGh7phFqGFW2VG5c1yj9vLaVRfB+uUaC3S
cW1vzD8BjtWatbdROk1GtwOJfRwVqLrJiUcAVTrcbQbeuLsU3XWse2uzvlrqUy6ZCeAQG5Z8bwty
EZZ0M+bxj7FLPmSmv1iRFShTCjd8QU3zmtvG0RoSlKQauTD5ybTLM/6BE+k2B/Rqu3Ah4r7bWrOC
SVqAjQtGHY+pikmgmQPre4ZXsky611sm608SN7L1OkTilnIbR9ylq/6mMHKL4oUpJYKaqg5ys9vL
jrGysI4RDDXDDs8ZkoikXPzI/FGZ1gEaeOD0tPg/VLniW29wk5Rnzc4PLBwPioaQzJmfBhpZerxt
mjKvM9Ojs8wXlFiVkwaJoGhl748T96jr7TtJmSDkJpewCe4rSkBFo87p9+YjgMZRDxkxWOSGG+aO
GU6Zb3UeoQ8I1xR6hNdw18R7el/YsDern7ZEUPJYGc5qV16LjEu4i44LSYaVrv8ay/6Yxf0z2fC4
z62NHgJoQj/ZOeLKQvAtz1XO6en3OFscsM6J/eduyDwDr5yQ+7xYr1Jk5yEZmcOR50yQxg6jrzcV
1ZOy2m8WqQBRX93USfEXNXvOle004u7LL/McYbXJDkqKJDhh2lyo2ET6xyTzJHEiZKijrIJau5Mo
r+bjWKzPqpNe6cUveRSf5DDvRfs1J/FpDOUdN/krHKVvC0OqKfG8j+EpKyWKowHaubUbk+E4LcYh
VX8oA2IoCBSPHwChczAMGKzSjpOqP+5rB0OELMhtgMY6sGNWUFCgZMvz8pTmPBNE5E/zh+EYT7Nd
3tdS+SCo66ZgdGG2ukC+wNQ5bOaZegt17J/BmN16uVoM3XRheA3FBIm8APqogWQa9JpJ7zZcHFNz
ccS5YaPsujH2K/23UvzpZOOGID1zKreOS88klyihD2LUgQ1ljppgJpZM1YYdyXVeKGx0RctOhbUD
cRuVDeiePZobrkIH4rkAvPDOPcjCurrhMd0llfqcwD20Mhv3f0nzeLFhS9T4mdTQ8GBF7KJoho/I
DKnkUYTGoVrHh/hkZ6hfaNHhVxfnsO9O2USxsmDALGnqWwYoMLf9QkHTTYIB3xmSBqgHBGLTchYc
RkbaPSMPHz2mKjqxdJPlrkysA/LmUHOsYSAVDcCt9WzM1QneSAA58pTozQu4/Jinmaw8SB79YGVw
Zs1muxjE8nVVkR163fpMio5Bmv2rkfnPtWEUdVGdKJCF8jB3mCzzDbBUI/5Q6AXrWa4fiOlPRCcX
mzLpLJx+I9t6J662Qi21rcjMXVizjhnU8neUgArUnMZ8GvTVeBoAl0zxHF/n5r9xdx5ZjiPZtp3K
mwBywQAYRPNRa9civIPlHgKAQWsx+rfBSBEZmVX5q/E71fGgk3SSAQIm7j1nH03ejTHBpQL1/vWx
QhGA2tILckpqEIzwjEOIhBbk5DaL6N1uFZkgJnCR62qrDamX2NE3S8S3A3II9vwjRQvzqCcNU7X5
zc/xBbXomaHdoAbUXlHkGSxr84tNfmgBjKqxWXY2Vb6YouKtnTxUT0b8CBP9jXaVtWDTvlSp/cGC
pFg1KoU4WmPhhfDvBlAquwX+byx1JE/Ch2pvNK7DVjGsDkOMmyFndEltKLwerRCpo+qYiKhgz5qE
D8K5ERWbjDT6iuP1CdMHy13R7XsTrdmod9EaaWURQn126/w5o2y2pFwZEQP3zfQpumraFxs19zpw
sru8GYleldkHfFV4bmHIWLxTmAejRu56+UWLOsICCcMmAuTEIilfxaYy4F3HG7tgBTlCmdroVfYt
UyywqtnP6SRVuqlEf9tHdreMU+NSy3Znsc1eWExgS4Ma+qIo1Yf2BpCvCOo3HK9LstnRsZMGsebb
BFISJs6tFUQsnxYZFqgsEu+zi4ltsNtuqFpfkMiE5PhIDJBel33qNe+5yuviW5m8RSJUtAFEuffs
eFMVw74rmvJspk5DpJ+PSmcKnswqpwYFPWsFMwcdPQzWoxHZj0bgRPuG3A3sV7OVzCIkqUja26H6
ENRzb2U5eqtUBs1yIqY3Kdvp0PoRZOGEINp81qeY7W0kDftYCgg8ZOie4zYdmCOt/mU9GAqAia2e
W6r0O1oPW9aEFf2IHPxsENeXoYkLiuOx9omywK6qS/+LrgWf+jRLn/2UKlua+PrRRKRwrvveQE1l
Oa/89ZH8Qe+LWxcPOV2Fl7Qf6jUQ9foUBEKeNKOM11Md2i+eam6vTxXE7fpgUl57idUMUULM+hmI
JOgMd9e078JAlC+jMF5rDTqXKC+3to4DdyqG6AZhSwe1ofiM9Hf8RuwLibyEvjWNvAEgIwmUacQy
DJISuvYwPVclzUJ3cL2zpt8HSSTOVi/qS+jTGdJblMype8q1ek6VrcEOuojwgxAYS9aAo+zLMtnk
ApUV2xVOosQU2wltB3oLRGSTuwgKDqCXAmGmAVqMLEFSOkJa90Ko6teoMh7LjrGwrJcUh7pljkPG
rJwPQEguvW1U6CjCqegC9qjFPdzsoiYreAjZ3AsXSHqGMmyOJbfDnBTr6tNYIM/G6c/KH+GoC8lw
b4cMtMMKeeaqNlkvWp7zDJjwlvMlWSV+8CUYQljO067x7AffLD36duVCLxvShWLjqzEWxiZrOkJW
DeKxp5Dw7gm7PCHJSw/aDIOATmUXc3BnNJ89UtEIPKI8TH6dNYbRqpeRu3EB9qr8oFnMhr3JTOoL
ZzM0LODr4snK+GimIWj9Sp2+ja+nAEQigo/AxUtWrJXjBUdZ1B7mRYxKQbnpSiomSqtC5tX4Q6d0
uLDNdM6Wcp71CDlgTvPJaahRpR0XVR1c6nzUV25or4wWSTL5AeVqSFsHMI+7ARtlHmhuL1Cu3ig8
Z7m57HKihjIu4jwrM+TzUbcxZZmiB7OJGC+e23r4rJmmuTQ05+wQEsA3P5JcO+1BY9nIa9i2aMZX
i3TGNen0zz0V1/3Qj/q212kcOjZzZ9vYpM6ybQPdYeEWGKI2vQEcrZZ57HfriXn8ZBaFfxIG1K7B
MRcwBsUSAXB2yiXG16ZoX+q0uy366QyEMT4nirqxCd49QzsX1FzYED6GpR8n2BaLABArkX+VyPZq
ruKOvVjAYXpTQn9IrBh3JMkAjMBmt1AxJ00USERFeohVY0gzuu8h7fg4eIY++e6qlH6CTwFCzEri
MkQFDrqDQiRbiBQEGOqob4GNFCsY0AgbeD7xSWj3snadDWGnLvUIVZ+9ok/BGIVYIXMNr76bf2hV
Gz3onkFUQEDHLWO8aMdx3FYG4DMnj0byqjRSo53wIxE6EtiYHBamH//s5N24pMla7zpCSVY167C5
nNmAkSrKdVkPZHkTU06IDsZlUr0zYDTIts0KnRmmm8Eeit1EaHlgrY3YSGa22kh+W2YA2QigMIm8
Jplc65DSWtq6yt+Ntq2htMwd9t4UqyLsmLfMs830nZnYyXvcZw84EYmvp4guIm1Ejig3PRLGpT0q
+xSuqfAn28wgxrZtHWufdunZlc24yOxEu9VAkDDPx1hIa3SqWauF947TSRyRlbWmCGOeTU/eCqvE
zNUwspFgmNx4oQmCwdZnRFZ0mxmtevImBLtqxmF1sItX9Zij8VQhxr2+J3hk/EgspntKCitgjHSH
LPo+Vs4YZyuoNQrrCXLU9NOEHpn6H7E8SlEoTE0o5d45sbxqEXL9rr0Kam8ee+PaqIibkb6UxzCv
EBzHH0lCDrPsDAz2VDHcak+PhzpsisQw0T6zWUXGoB1TH07QlKHGyKhgRz7YaFWgMu1UY67JNcCc
OvWbrHbKbYsIet0FsHV7HWE/lZxNq9GTMbcY/06uPbnbIoibI8gHbEGCVHICQG/LwdBOjQjFht0i
QMrGdo7CTMgTzeebAebghbKBnzhFoe9IZULVR1M/DfrqPbS7cwiLhvY0oxalT1N5/SbS+vASVPG4
9YXa5I3e7cKM1Oehom9eqc57g7NKNZJB1g8Vq/T5Ki9deakH9qjMVxNYckUpETuNbbbNjQwL2uIR
iuRWG+o73czWtlOOl1TOE4LesdMmRepuDoHSWishdGMQ9MLzhVYb4lzKp0z2ZIH4iD7KSiN0x8y+
hE5UkjKXgCNibx0YLrrlZh8TKn9nS2giuq6QCkgXpgIeiM5GXO+1Ql8PpmUdM0Ivh6FtttCHznpS
7nVywA5xNc2R6eU+aQGIaAwFFJnbdWXRiDQL6lFYdb/1dEqWduQVtxiHHmQ16Jh8yVLVMq4q1mnb
UvrOxrbbLxgZCDg34ddphbxH773yDfILx5SJPj1OIQBAzeruikKO+yly72CGi5tqCLPF9SlTTFUs
h18K43kvyb/NRci+MNY5Q6MARBMUZewA1sEM6kUUxdNGFV2Blxs3aTqYb3WDrqRO0w4AeG8jc7KY
JCQpX+RNDz4SGMIGEGLOT4hxhxwqjTzZRT8xrnWOJheNUubC1HwU5Cl9h6nBoRKWVMcCSf9Javk3
QYdlVlbZZ7+LXn0gvY+FTRKOaXk2TuPgaOW6/0yjrjxVGeNBQcX53o/sY5WRwksHo9kzuevPipat
UA4fWQhkHZiq4zmsSThmdzsgt1lkQuSfZVavWWZ1mLbSR7tnpmOssw9xAROIlIs517XCZyfVDcL1
/KZq85eqpteCVgsoPK6XezzC7AAUStIxbc6G0tWLGNn5xDpSvJou2rGnCX9MWlCTnOXVfeAi7q0w
Ub6NCc5OV7PxAGZrl8DgJ9XVT1Y3EIdZUoU0mH/XZRXAmbMhs9QanaPMU+2ZrClr7XtN/RCAW1wG
pV/QhTWzbQNbIQiH6ZsMvpammgCK0FDMId9gxck697MB8v7V70Ec9lUZPMG0ZaHKku+ui8iAUn6f
XNouifCkRcURqhMqtpRo1gZ1VerxX7bGJKOyr6MLJ7AZzX2TPoce2K1auO27S32/hiVQYkXLNfcb
vDb5OnLAWDca0ZNrEpgBFUtgl/EYhQMAxW0SmnNXGDxDSBRyEjf60k+IW2vromBRHnh7GBBM1XnX
7VulJceJLvEeG7Z+rGKqQgH0s5M7M4hEnkynOgq9bT3oVMBU8pq5mAkwmSbn6y2tt4l2n+/rf7+P
C52lx4C+OZuyZMeqyz62M3ooBKgDAoiCeIuVae8PGmLMBn+361sE75TMHmVAhrAWSONkG367B2iP
kBtWw5Et9wJLXLCNjKy5SbGq0UQXVOMjCDoD7ai1U2OrmHDeLnTITh9DaO5hBdHzYNuwaPN685/r
iv/LFMOOh4b2X2N5/zdo3+vPAGe+Zs3XP+mGr3/4q2xY6OIXl+2/a0uLdHYhEQD/zuM1fsHjaxi2
AYfSsH7k8Rq/WExupveroNiB4vsbj1f8YrNNkh6FRIskCcP5z3i8syj2B5o1SbogjFxYSjYtNdyn
P+F4SfSzpsRrkZwIB40W1ZKVKZpw6YJcv+larMGFmMUpM+bTCFz7wzVZA5plufas3ry48YvD+b+v
cr1fC1Smd4Y8tm2eb8IwSrH7FChqIXdvbTU+kdKYL4UVShIiSgSAGIr8iRYo5WlrsAngLGBVC7BR
W790orsxFSx/PEQBU+A8SqEumBy8tagLOgFu7V1q3Gg1uHv46hESfadM7sZ+fAztVC3qSaavdkEI
mIZ8ojAee9SzgdckwOAccwssLalbmtNdDzELWDca2EjMFXeyemdbVWHStiH5wH0wsnfR49ZX0h13
Q26NFyKowZh2zdchTitiM4tPDXWNIY1Dne0H/M668wmspBVxyej/XsIc8Z9pMeyRj4EiuCirlUDL
JoEErUtMp3ipDa7ddjzWKQh/rxvLm4G9jAoK81UCcpnQZOpYvw9jWZOe2NvtcUD4sQp7m+ZQ6idH
TjMqaf24D+d9ZoBa52wz1UHWs7yTHljaQpc6VEwiE3eDzG7IGkpum144Z8pOT1YLRkKnNr3UPipU
Lsfe7Vil41tB7W3SHBcY0JJukAdYJV+kHCEQaEgYpw4pb5NE2aaSG1hC4Z3d6p9UKp1b6QxPeREy
BsXVefRpaRQxJIaKxRtpI/2pTeDbqRKgh4d7jOCFYKN7cXk0TDNHZl0hWOfiqrCGSOsQDvGis9Pi
aLOMX01VVz30kXxqWP+wzzSeKbkeKncM7ozGoeXcIMYVsqfsjfQSyA3VbbNUFWTkas0YDFlPp/ih
eGhMIF3VjQUuOp+2tNH8CynCEBa9hiSrnJO+bOtwb4IZ2ZRG/xi4Xn9vx9HeD13z0SHo7iQzmxVj
ZWdHq06gRpLyO1Cxpo/X4p/tqvwAdpfYxeB8/RHqZnDGCVuhjKnVxg/M4dR0EDIHYWBRZFNR4DLp
+vBLHxTr+Br7RfwPeJLpHo7cE2jhcutpbb7RfRbixCXhWaUCQ9lB3cdDQ2kjjM2Dl4blocpP/tgX
r4oOOygXkAWaeh5TJrQQ6/VuVPGJfkNz52Y7skPce+zOpD5MA4m8WkGCC3SWJFZwnBMaXqViweHn
0WvQSDIMcOWe+pysCa7j5wo/9MXMdAJBC9ZZrV1TtOv/vxHi/8tmIonx5N9NRcv3tPj6Ofz6o3nl
+9/8Ogu53i/0EFzDsnThUou2sU78Zl6ZpxrWfraQnm071P9+N68Yxi9COLrhYeYFGo+55PdZCF+L
K5g2PI+NLaIiT/4ns9DPSHjbwrsCOtzS53nQdubHf0hUqPI+U51RlTtckPvQ6fbNTCazasKO0t0P
B+ZvbCJ/fSvDtDGpenKeXuU8Hf/4Vi1tCESOVr6zneGTdJ33xk8fTYYqDoz9/XzFAvX3sHvxF0MK
hh9DYPKxHeHqEofPn95MG4LRQYgY71w4U2nPNnlkh57g0Wuj22hYcuWQsOPsWfl9MrLkNX6TWvYQ
6w8RRckd5uY7Anxu0Pg+QeFe//sD8fO8D2Yei4zpGoa0hc5i4s+fLY7S0mmEiHesMdaOa6/7qD6E
VrAm3uemj8P9v387of/lyHOWCIczUIeyxHnFGf3jkR/RcRB+iA4iwHzINDDtigwza+g6r16BJUFW
xP6KDlJiqa8zG1QwUx104iHJV4kuPg9jo68rQ5yMoXgvI2THZd2ltOAMKsKdh4fWRuNPBjkZjqxH
GuSKg1UDct5UWlvt85HeESycY1ZE1VozLX0fSZdaJykhc0jCrQ2ecNF2xtEP5f0Ep3ohp0Vs9gkr
oyZCQuXfA/dtKEMMCi2bt+/iJlgmiRESLYdxwxEas0B8LPVUrEWWMn1F/oq8ACQRaXTom5kY16Q7
iwUZwtjSR4US47CPlthTISDT1llpwETcuPiWaSmOeIqjuySevoChctvAOAHKBY7V6NkyrCpvixki
vE9K/5VNUIWM6CHO6gxnSw5nXfOJEAgjLNyqWNqBA5OoFyPtCbemsNh7sNCeat0RC9QMzdaCbbrq
6hHquXvTdNpTH+M3KMlUW0bYB1b0vrD9T8ZXwdmO1oDAPrOoklXXFE/BpLls01wJYwnFGNWQ4R8u
o+sQ9Kc1qj0vUnHJwaQxhOfMRr4fTx3m4twee3wFgXBoMFP2OYih+vVHoZyE2f76O1rfWRD12+P+
nBGWhYQSzHdZXsSGzyl49h9Pud55/eNfX+ePl5jqAYYnGZirq078Ktq+qtbTHldpmimUFLOuPXea
FzPz6HBppjhcf6jc9BcWypalI1JE48pPD1kv0u+3EsrYC2cc4RN59ktbR9mh0cqMHSm32nHKDlpH
iHfiIxGblfFXwfr1rcasK8EVGl8Si67BokoGlM+dka8QB3ts6+YXyIyOUtb315p/d6X67Dv4akK2
8ejmi2VDpXBfze84SZl+f9vrret9JaBMdOEzi0CBp7p+pvnHH8+93qcm4C/f3+b6iKqVg+QyJoqJ
Y930fD2+NR/rpqLzoo39vdZpHvI7y1y6EccDDFZG2nPixlia+L2YMv4L15tiPmjm/ON66+/u6xvj
tz/8/hrXl2uINSMLeX7lP/7oj1f74Zl/PHy99f3l/ni3H37/4Z1+/ojXP/3j3X54+R/+X9fHRYjG
LF3AxBku8Vh/VqVq3kEAEk0cFv0NqmPK5pULNUfq9fsg0/vSUs1jCdXsEHTuwEKZP7CtB6s1gzdv
cuQm7cr2GtP63OnW9vo45iugLH4anQCGibsy0YkTcYbm3edDsDPR0VPY1CrACpjf32my0Q53TvPU
lHVFcLMVbq6vlDyEuZO8azCQNxl5qXss3c5Tg0Tw+vBQpFhJ08o59VFi0REmDej6gOVSrFJuV9w1
cFtORUbF+vqAIHdjCMLuuXYjc5fBld6wEujedACv838tNQl1rinO7mnb2GSBR7fX+0NSfJe2Xetn
e5JEICUjxeL5vzRN6bccK/Z9Y7ECNky3//5GOmyr0A6GF2K3FSt9TD7SYZdmS4C38zsNmcxRnSJv
D3DsPDhO+3S9X3VodgIi6C4onoIboyUP4/ptANn6NGh68qBNgXcwY6UhAZqYebomw+IzMIi6untT
GU1N2ETI0EBoxZE8d3QFExz29Rhg9C4sElngDsGH8EbjJilVdhhyLds3ueouRmz727pyhpUaXdrj
0YgmjZRB9rlRcupBzHz/EbB92w+eMMAr5f0Bsn5PLiy3+tLCG3i9qeshybDZ7w+FflavgortIUxI
81hFM6RLBwoWxmrdzKMYG96LoKW8jIOyX+sdiA7pNtXzu7Ythja8nQZsVapTnKLiLYzxeDgQSL14
NMDtsd0Y1G3n0awqvFszzKqthEsxWUhxx2MRGS5V3AhwGpGpXmpuie0CacwxQfIN+a91a+2QA1NK
SAIhyZ6wxsL4KPv8oBKtPDVNQQLqlLP1JzCPkuMBxG97UPU7rQQ8FF5eHyOSHlaE8IwXTc1xgHmM
TUGTyZpcUnL5EH3aOy2ysUlE5onmWXk0n/QKYI0HqB4dKYFuvbFRLpkSRNus6prmfyUb4qJTiEdZ
HW46yFrADOznZIKSDLVDX8TC4FqZK/I1G8vpvcf0GQ4YIku7WflQOx2XykIOvoxsOLPYDpPVr5M8
28lKf3MV++PJ4rIdEDfBaYhr6zGCCLIk/nhDWBgSBgqaG2mYKIAxJQ+JoF1162ZIhTNSaXZjHD7k
rnKp13Z4Ihz3JQA5czIHAkv6Qj5qHeTsuAQI4oU+0gZg7WSznc2yVbeajUoQiNUcZYO6rHf14s7y
LGApYbLyuaI/FN/PYoTr5QBAAqM0s51N99DhV5vXYjiiwkvWiYZSRvSeeRSPytJ5qnBS27ApNi4d
2lnTQQN1dNGZtMG2dQDLD6aziaLwWQ2awnNjPLuhzwccKEFE7aF05CVOM+sSMauJ7EFjWXNrCeyI
mO0QajAdMPUFVDQujYeTSbM9LJWGt3bI2N73QXVkjw2jsqBWYlhYXowMUc8wBfUaVfuXvMluyxCh
cjV3xZv4jnBoxM+uvcxrWgpYHTtXO0hdhI8WEUVtVNMiKtutYxKEBtfU3nUVOjJd88ezDKCI9+hd
4qkDrN21441U+OWKibYo2R8vigwAr3frr671JZq8/rPwC22hNKzaOVIFzPR9dw7SiMMk3PiNJN0G
MUKr3/hKyU1sGNFywAFLdpKbvxnAiprKRllMvMshpYd7Sluk7JSojkaS2o9iquoVJjNyQnN/Y6nq
C7rV5KK75WeyYbtzH6TIc2mX7NnltWuUD/QjSvnIV93iFSM1JdfD/EETgHRHD2MMNSM8SU6IIAWY
3T4USD4CKzCeOMDvfpLh//BDj0JzrL8UhqxwyB26NB1wxnevZd9paC9kzb7G0PB3h+uotasTcnDM
viHWxtGD46HF1WuaQLAUQOlXVpC/BnF2b3hI30O0kXreRhdreCJiYt/Efg8csf3oWqsGppkZGD97
zAZYlcqC6EKrghwUg9lpCAats6FdphMgFZbdJJaQR9six4LaV5Ixu3aR+S08s/8yltCZysA4CJv/
EDAUeJPlLK+zSWMM3btSc5/0xviAzuQwTL2hrV4yxlatfhK1N100Y7CWMc1LQaGpUUa3ERP66rHu
sLsYnMKadzS94bPBqEljrzAQ4BkXUQ4uiQU3AR2tJajvZKVS8O7xOMVLLSqBKTb5SyARX7IzargL
SEzKHmPE3wd4kpoVLDOWerEV7IqiXSRfOVIAvLB9Itm0o/VkJSeD5Gu6p8G6COmbyYBVoWffN4gC
dk10p+WpQ9FQRRQatYsfNdXWIE8khO25KCVm52akQSmxzwutetDG5BsOkRcwRzrgU9ysxhh9oyt1
Ma0p29LT2gHimWFT6UYfg2MbZF/JEcX+2ahTUnXR0Ro6qrNNh2QWvu5SNAkKmlKsJlPvljUtNrIl
8K/4MTCtAtR4E8FeV+oxqjAGoh16lmY6rMmSILwn9pZmUyEFreVNXg3R1qvxGIc0Ztd65T0R/Z7y
BBssWlY9FWJvMH+tkokTwkDlW2btgzAqE72fO2xNq0fvVoua07eLj2n7SAcb47sDitMCsbHKbTu9
UXby0o+TRrnNXBlZYJ/twfZwzk8xK47WuhUzwYBlhIWvMUSoUkMJjSwce77OfG7VpEHJBimB0gYs
1QwXfhusU4rgiCX6hW0PH05fg8Elh2eVPXTQpZbm/BWDCGQ+J8rVGFe9gb3O6Q/jAEavL3CKjxVl
XqXuXehcdt7TXvdQ0TSNwF/QorI0o8PY0v0eDIJw0NnpNaKh0WCBUY/ZsnNyHFCiTlZanzynZHFu
e/x4On61XQgkckEiYXR2/eepIxdcRs9BWVP5B5HGa9HhJmUqTsySvFT1zUxgKE1dWW8qrNELLfZH
oBFsQFuoxcd6/pG6N9YkiVnoAu/I4PKNKL1mkxQVkU91pR31Gw5ndrr+IBVnO6EOpjvM/npwjG4O
PwnGJVVNALqJI88ICOTZcIaUJrXizjoZvk7djOD2MwvgtocGq57eRwijq474OzuKemRGbnTEn1ys
tJBkGWWKT34tYhj9Ke6rnPpBnT+VtYbXUB8PkE+Ro8IoUD5e1liL1BFEgDo2WofV4fq79HHXc9+4
jE0gStf7rj+q63PKvom2uaA9Gs1brWzeQ11vxfOv11t/PKDmXd/fPUXS39s0RlguGA8f+dRqnUAv
WQ7qq+wgZBZeSN5q+pEU6pkoBCae1gDyAsoiCnTiCNzixm8tmK9J8DqM/qep8Q+m0dOET5OvUot7
7PUYd6nvLhl8tI3BBmWq8wsYwRRj9sVhaYig7/KlyrERjnMoXZ8YO5NSNu5Rxp92xNqM45WJQ3Rr
3/DxhBnNajTSR8F4An0sPE1wELwo3/k1XiMDClziLbVTQtYMBp/oI0+shlgF8RUV4PCOh2ZARWYB
8LJJReEbhXGhIxiPVHtIexe5BUbEX3//4xFcHDJhXfs+b5m39FEnhK2bzImix9hzCYnsEvyGjjRW
jhFE67YFkrWxsCElWlDjG5R7MLjbdtK+th3OX50g8uWMfC69fO30Pm5Q0plWTRa9a96dosux8IPR
W0ZBeaMSOOOCxEi9WFXzWG3UrCE4wIuQadFpqnXqIuwGP7tRfkCGmrof0/iJQtE1mYhcI9QOMZ2H
AqM0Bk8KlOBKWwErAvlU7KKpRSwOKE2iJUdDjA83hhEctbfkvjzraZ49NgreQpHR1vX54m7wYBcL
XOuc9J33Wbh0gT2zSGZheb9rEAwSOPZoURMw2ZFCuXKnfWrp75An7IPftB10HPKbAX2ViX0wW7Nd
NkW6aRzzTqfqdegIZz8EFpCQ5vdbNkr2DPMeKe6v19Lhr8mrv9Zsf0qC/enX/8dg2P+ysj+NYSrG
/7oDvXhX7/+zpAP9La84736s/n//09960ML4xZlb0A5MY3rKkkTj33rQFPJN3TBhIbos4nSbqix0
pzn41eSPqNRSAzdcYh0QGP1e/TdmqpVrku6AO1jyr/2fVP9/LpNT9Ld4dYs3cTx4OPZPZfJ4DDPH
bAvzXLBR9TU0uIyaYp/kMHAIZgAsUZ/B+0esFcx9hXxvpcshoDI8uVDj2/bs7McyO8WF5j57DByr
LsqfVU9t4Iej+ze9AzHXGX/olfNBqUSafEK6JY5H7/3PdUgTu6Bjxf1wliASl2DhRvaJFWE7VY39
O0ox0g1VtBHgHk5disnUT/6BcmX95SMggbcsaqH0FOZOzk+lULzVQ1Mh3j7LiLwqFGaPZPxVbL2A
caHaulQgK5fgsLuVpbG9V127MabevcsD9QxUO9q4Dsb4moCK0gz83TCaxI5rVOVLG+xBAUOwDdVJ
1hbqPXRzVKW7RWDp6vMwPBZFPt26k11DxEmmHQG4Fdbo8dY2DHWUbRteehssOEz3O1OlD8hGe8in
55yZ+miI/vuw8C+7Kz81V3RqYrqQuimkMCkO/9zAGFm9UMqBehKlFabpVCvXlkJcrBr7K5s4BZ4p
pT6wYrCqtv9wIvz1vT2+AcvUuTZooujizydCp0tRJlNp4byKIG3mzQr4aX83VemafYB5jCYN8Xoy
MnMxHagqwCnWiHe9J/6RcRgec9hulQT3qXU6PeAU18gOmX3xTx/0L6eLpLdDL8bRhTV/3LkL9ENn
DTlK0lgWGMtKTlujpYyfDwMlkZG1dlISC+9WGDVMW6s2AkEYEcrlP30EpCp/vmjmRDpq+tJhfDG8
K7Xth48QRrWO8mygyR01eCYM7a7OkuksNO198rrmVHjpI33nlVcZhEUYesJErItdE+jus29CAq46
ZJrtsPuH71DO//c/Xc0ockwHFirmCdqbP1/NBC3ikrCLjqSKNtxHIzsVPUvSNXTziswd1AlCMQlj
UX4lF8zex7qkCNQW7OVluZpsWzuNsQ7mCJa/Uhs97dSdjjojNicNXv/Ur+UcwyccuzsGuEqAi0Hm
JsytP5aWjjSRYoSqwvdeyGyTvKSyLC5RSvkUcMzKKvzky2gm7WbU4LzwvANQSysBuO6qQW1bHSac
DBFqaAZ7hmE4F7igVgY5VK1lZndOIXLimtFfeJ/HyKpfawNrU2qPj0pq2lpULqAzysxdMubvLvQI
Kirdyh3TdBcRxXUzZu+91QoAXhq1RtXbG6sau1Ues7JE2yaPsJJqatBBcRg9YqkocZEwCm920fpN
eR/JvoDOI19DRvHThBJvAWwD1r3JoqxmaUQJ1YjIe+0WgxvnFz04OuC5djnD1yILAaD1iHKOQ4th
it71SFeQFmEb4MTD+uQeELPbc6pXuUxMOezrGuqaFzlr5aUumLU63hixgyTUtr62XgNZA7sgXcJR
RyIJs7iJgzdJnfPiBeNn7Hn9Ueb2JSUU4txV2WcZSr4tzZanzLNYw4aDzvULwEZ1KGQAw6D8jNpq
03VgPAs7T+ctGbaKgpwez6s/2lhENHeT+OwOs+C7t464YrzL1DSbySomzpUWNZ/ZPrUjZm07VOZJ
g5m/LuVNZRnFXBe7LasxXKeKobnX7Hab1vGXOiLkFFNatu1D3KSZ3T4g34qwEyDcrPw+I/OteB2m
5GZoCGCuEDv9+4tG/vViliZqSEMYDH0mGrU/jyeccfhOg7Y68SZousS48fA9LZWlRVgtQx9vdBkm
9BRSv90M7ezeU0m4gYnY38eYuye0WZ+cXLKTHocXyi0WWTEmjXEF1audYHgt7GoYT9IFBQtXpNlU
vg+rvdX125iq4bIoI3M5EDK1FlEEIoKgcbPR3ePUz188tYwdCsgY88pQ3SQcd8FpBg3XSR8Bet+B
TUsdeNcBaIktkeUCZTbCTNPA+SJG3DRVAnFJodBZ6sShmTVqbTssn0kEYAOtjH84nO4srvvTEITw
ghnE1TmUgENnOuiPw7OTt70LO0mcyERAuzx6kLbxTKV279HVaWzkOvdC+vahadKXLJb2XVZ0yxSa
AJmLJb7D19zIvduuVisKM4u4G1+YWeZD4vQ35ZQnB0FmU4DP7hAYxGnFibxjq0t6mD+Eh7YYPzqk
xyRZZ+Qi+Wis+EaSXe744dFxaEaZNEhGZ+2356py3buIqhbRBcYmAXpXSGJUAxXDT6dJfg4mY7gN
3fSGY93sO2wbpoP/swlIqLMhxlyaJDjQf8c8bj6X9dSeU6urzgJg7spmw/wB7ppU6+nNauBA5u0L
wNPixS/iYQ/9Cyifppw3FzTY0mDng0mwfwPsvUrBXeua4RyyGJO6RRThqi2tvf9/7J3ZcqRMumXf
pe85xjyYdfcFxDwpNKd0gymlTGYccMCBp+8V+k/1n1Wn2s4L9EXKUrMUIRz3b++9thmAyZmRHAyT
vqnJR9iit/1Tvy26YmQWAkjzMe/G/L/zOdj27Rr45yfVhgBvm7hjbhu12775zycVn7JNP7Q7ngz4
HqoKVt/K798vaCJluvP3698S8ferZSUCoF03ofj7BUz6/5SM/5t3E1l1efL++cO/X/3XT/zjW/zx
32+B+u+P//6kP37MPz7y+13/7sP/3du+f7O57nAY6Lp8iGvfinoXkNFMoHOjPlQ2dY9ioKytL6gf
rsfDGFcmM7v8GeWCpq+EQBXh9nI9iltG304AudJMXQLcCk2XEVdh0BCgPEb71vLg3865uqWrZ6Ig
B79tIMKbAmpZavnXcfo9o3GciaF+JkLbOlo/rN0ZrkZnmcFdlicKZwONe6x/LQO7ITnXHO5DkFsm
LEWPYArBY1YrCnvMOvNXBr5J5L/4R1+qcgcWgfpsZmbmbP/AKoBsSlYqqwskXsoRf/k5YJjQaZU8
sDTKIyPJZ5Ta/dS13otIGipibrDwli11j5K4cWbokhILPMNv9wCm3HrEapIjtU7VKqDS5x75AWe+
VzONAtVOyVp+yANuK8vSD1ROQHTghmtuOjcu7wsFOF2OywVtmMl6p2HOczDfkrVgimTuuUt9SIrJ
q3k3wEUDvcLV3yi3pfCgAZkI0YmaEyouW7MFpBobB7iIkjB6vqwx4L6z1zVXE5UBa02nni5WFXGr
Ab5uQXGuwPgfdIaF63z2aFPsYXewlcg4SDzKyT4Myt1mamAiZYwbseQk9G1H7ME6RUI39WPTFOXe
RSqRCeeeOYifO/u5cIJ+owIGrHViARaryilUmWds/XZXWE7NryA+GuEXZ/AFPBXxwSmdH0nVyGMh
q+cgG5zXpF4encp+yQlunLPFTo+9oLPX0zz9kCju9FScuRS/xuDHc8o5EnPOgRL07trunA8xegGF
NvSpBQZRLhu4mrkgeRd3ZqCs+96vBSgqGnHsWzErFhptw8aWzpVsYlm+5Q6KJDlIQxu3qbP0h4oa
i8EGb1WSEI84yrz2ruvsyE5fAxI4J9JIhC0mPJ0y2MkMJ3Wt9ea1AXU8U1w8DT89M8gjbXkIuiZ9
sGIHFytiBXGuATSprut7y08CHpiyvR87p41aXX7ZdcotLvduGBE3DKjfu+ut9sNYMkB1FB6EjmeP
B5SBnqbTBpls0rpwGVMdFt7w2zIp2RV9MV2lJavInEqb3Qo695KyW+LIDmx/MqfdaMPxHPsZjEVa
WQf+rptd7tv1JXGZV1fgpH1W0lOT2S+K+ooDUiZBXtemiNXQ8pWa8dCpKWFDZ0F384duwHgwU4Fb
HeF1p3e5lk1bMxmmMKbhJ2x6S39P3PSTxJBYM2tzjuSyLnktN1TFp8/9LTA6/6LURJ49hTgwZ+Zq
MIp2K27BJ7PQwNMQRt3bDtc9cru1KYaevLpJJFM2g3OfaCVn6yTbxg62L3YSHh5tiIa4+bJjQAvw
SCNi51NqKDQa23L7p+mUcSSQO/Hh097HCLKnt2FtJs5wdGjXCACeHWK3Gljd2Dc2nXPk4L4ZhNkc
cyyDvtUp3BsLKSzhBHsuznGtV2TZGGyey0b1kev0/AVhwbkuSu0y+kuuaQ/RxKyu7tCBFzMV/Q3U
0ZciXzbT7NEXX/bmxazGs6fhgtA6seOBpwDJ95DBNKEhcCAvkCCS29LmiXdR3E4c+1fEFfe0RxWv
ZEDTlWVhKqGgc5qaZE9ByatraNWDKDnPJBBx6EUFPdYGUdVM3kOQa23YVO5BmojMFuTRsO99+2JJ
K9jPE/ppQf6/MbJiNyFOrJtcd6jhy9k9ZMYbvAntjPc1nBcdJ9sqKUV7Tcu7RrOLC3jiBbmfoT1/
CZXDusPCFrD1AcWPoskcNVdwTLie5WgDj+7Ms+lU3UNuLUThmjbynZr5Nv0lj8iKR8fOKzCdgxf1
+leelEZkLn12BtO4pKl7rAsloyoRJmG4hP4iZMUkIBxhFwa4pLIJEat8KE6Ml7Mpqe/jm9+d/uLT
HFio8hBruFLicz+aP7hWqQHL8EYmCzJ0WV7EUg3PU+uvCTxmD0ZJta6n5/PlF1eWvPeLCYG4iF8N
9H54hGZ6g3bgYxBOmFeTvxmXFgSJPW6cciq3ZtocusHQ9rTgdCet6f2NyNXVMNik1/HiPXVkObjW
3CBbu6O33FFbbF3oi7Vqoz5XODfQvMAn2rSSDYQPLoKd+ap2XmSekObuXP0eU2HkcdR6pxTud9WP
/aWSKAgtXhL2bkUcAF1bQqkW997gh4uYo5VY1YhHFwnQzZF7Z9gCRd4HAbgSwZn6SN8j9TRdMO5j
bBOVtJuHcaCmKQ7oWfcrK6wF97DagyyoxePRIJnPESJ55jvS2NK76CBEqLfjPGNMK7UOYs3NA6OP
6hgISMaBqvsvw6Kjz6Z8NrRgYXlE3T8qm8yglHp7sFs635NmiCMwwSYLHerzm5iNS1Nn8zpIgizC
uQ8JOXgKBvBtGAHeSMZcW2nfC0/7BURNs71xU0n/AIjqea5IrQYie0WW/UGS73GqptdcGY++EdOa
C6CPAAS2nPixNoMNiwXXpHp1s2JlFoT358xaxQswaJIkodAb+AUuaQiR3q4xw3js7JiDH7UguZIf
8eSF7pifuIMCKIgJ1pL33PWd52+covuIOx5ErVoYCDVb3gubXz+wm3kau+6rhh66BDvINpEQ4yfk
LgxrNbnW8WrLYR807rqdWGYW9UsY5NXjWN/1GKrcJOUir6xzJhouwDEguCwXgVsEdoeYZET4MC/u
Yy03EaI4w9ia90OljbUC56HOSkvOczP85FQJP+PHMCUHTjuTB49JDthKg4quxmzyXsrOyzZpTMGu
nd/wpMI56XZD6X3H9d8CkQG8hUGJlBIxaNp5KAl98IKUW7vu4i1eRow+zYpa7PuhByszGPDt7Vzj
dg09UTeo+6tJc8x0EQbQzsxDL5yPrEtutLojIyFa6ZlTS1po06V7AVNHPlMrJp6Sdp3Nnh2lN2+n
P+iP9d6s06cYH6nmmlcrQbW8MTY8mT31dO6BEVRouAEdJUF60YPxN8PxV3cwMNP2VMenZHmTxmCB
HKoXZj8bJkVB5Bv53ZAbpLFYkInbxzfEU4A1eOzMGi46+JV5IVTonkFL38myux+meOs32X0/ro20
eiSc0UZpM/xogvySG0FoTcmlzZ7MZSY6a7yJBWK+myYYY7JdNye/CE2SSm+KF8KkGcVNBhlu8rqZ
UKeEnVCadC9SAj2NmwPDKbRFXZ58vbg49JOHk2Zkq0CqZwu7xZIZT1j9g1C0zHgmw39uzJjdTPYC
cuUqZ2wwDh0Rrke7ugzOCk7F7NcrFtGvJsAUQwlPBlMI7AXUQ1lRjJOV/VesBkza9Au1GaL4YBbs
yUT5ORVg30fax83pl4sZEjjvPqktDtruOHO5NR+Uc5AMSjJgbBUPCRWV1KTD1YDa1/BlztW0/EyY
v/X0DBzZedIE+v3f7xcutj9gMMrD9337r3178f0epxQDTORV1Rd3uIh1bOm39wVlHv/nx36/3hil
cfz+X/d//xfXy3xYqi+IcQBgv9/5Lx/713u+P8PP+TsE600ZlTb/+dF/fVOS+djFvr8Lv81L2fQx
yB2+5x9f/Pu9f/1gy1xsPA41AM34YfPc5UQzm/aKSpB//NjfH/3Hl/3rE3OrR/hssvyvx+Hvn5cJ
/T9+97++5d+/MU6WbjOJ4PPvN/3xi/3rI+Xos7+z4bfq38/B358z5Th7Bm2W68IR3bFa5GvT1fMO
Bca7dK57SdT4VLozjE6JxD/LPnjobLb27dBe86rpV64wg3tBvC2qY4AobYkVw6d8cOvNgPx8N7vB
5kY7ahrvLWmUfWalisPRqT79GSRlZ6ZHlVXpHcH996yf+jWr9INkb3Dx3ZiTGmQg8Lq/TD9ujuxp
jGMyo+PLVzvz5CvqUczhq1q3isHvXxWUpURRIGH23smMg5F0ksM80/89lxx+TLiBi9oJv/OfqrQ/
6mnVr4FEyp1cJJFzW6ev3IRCKyUSUEHfVuhqVDu48/xkuRfy4XzxDjOFByVJM4PqDg/DSPfeto39
VSpM4mEFozhtMZ4nB8CE1lQsrvip7ZgbMalxM0QxxISUWy4BibIIoW/Nl5aS87Us4nYVuLQKJm5+
1r2supuEfuo7PEOZyZgwa018Lq7jH4e86LCBp0epO4qVuLo18QUPlfa1cNJnp7fIbV5CpqA4qd7l
QDVWrmVc+sbuoul2L2ga+hC9qTkxo+cHLypr7enVsoJUQs/m1ZsVSrpLfQmWlOQEaElbDwZ0bJ9K
Xw5dYxF6ruZu2ds/A339CbfrtZYV/ZAAPWI8HYehnU+J4bfb1gzSDclYhumo/XEemXrTb3QF18kW
8V6hxm1MWsIiqqoY0+IJMH2Y04WLAcEYfwYJwcYOVfbYzTeQBfwEd26afTLypGY1VS7MAPO7WvRP
Os7BkDKx6UTA0QgZrKLUBJwIq/GSpmNwmtMgI7lqa+e55s7NRjm9aPSJbaG80QHPiGHDlhFjs5FP
W424FzY4YOJaYsl7Kx4e5wBDrV1VF8ZSYkvgfMHiMZysPPvqC1M82xJUY73grWznGLdqrbVTOECy
sG88jMYWgNUSjcJOjQLnEIIAPfbAEgiJeGLvOVieQM9se6WpcGyrX4oxD0crwzpXMn1tPHYaWjde
rKmvD4VNGfcwNv4Ki92yMi+BARqgT9EIFIzs2gjmDSw9pGANv4WCrLUERggWpDslzLkzwGVb6eKq
ohq3pXzENK6y8HvqU6i4p3K32zdZ/eaPTHxr87FuJPABW0x7X6yAqU2bipP2ve2UXVjPhdrOxOfO
Imj3ZD56XGtYjlK6x7XaAweJ3UaaU39MtHw4ovv0x3K0X3N4p5tOCe/Q6gRzdYEik7PB5haa/wya
PLk6MqFeCOb5oUqHakepwjhjk3YGaa8BgptUDJnviQONoa1S+1Alp2kqtXcZ0xA00K/KYOG2E116
P+o4JezkEFeR5y0vha4A6Ashrr1OWLqDwRuJpquIKjOHF2APuYNl0KI6/W1OyHiOBcdVi5N+C8s4
XzwiQzifVJCcMHg4EdYoeDsuEAHhKB9X4pRibKoUJ22UIYhq6zy7jy0ftYn7w8apdfZVVa+Oeju9
Ugtl7H0o7gPbOlLaNt483LwdkZQzhWlYi8AkFbl3aNisHCx/vHVAd553BtZebwWL129t7NSateHB
lvSVzMJ6srkYww6r5kcyWA8Ulz+0NDQeLAEVbIdVLDjqHlMgv4BC3Kne2rpFU4bSXqrHm28/YL98
kDzPdzYjhdKe4cCa9ZuAMUsVNg9GUHXcid1xwWsrSyQdYlhdAgJIzsMbC3L65ihrl7buTnfd+odf
uV8t1QGtWf6YaArx5jTZxrmALulo+l7GPWkF8EN6ItUKgpO7Gup5OgM95RRKQDrLskOVE0xunvV8
EF+9wywNrsfjmNRfRauzH1qs+LG6GfKGGFwyWXZG26K4dZYCtAEEiZ86fZZBMGxSQ8gD4vN962vV
eWxnSmf5IU+zRel4DOcPdXEC94wK39gzFh285nnRcuwsf7sjcGIWUTO0sceuF6YTJz2uH5uhlmcb
tWInIKDUlYHzgknclaw9obZFZ8MZBSZSU4Kj/kSoDcqg4+DdTRZyyCPN0Ugod2WKklnJkroDqy/W
VTBOV7xxIewogJui7+/zuTHWQwai2QNjhgTN93H1PhqLmv0zB5hdmZj9vl2Wp06m+cp1W45P4L8A
LZmn2WXKzR+sfSUlhUXb2ZR1rzMZc9b0RybrMk0AfTYltmwob2mXi50njYVoHhGpgg7eFQd4vlnF
UcB1Sszc7pKDCS3v8CHz5ma4M507tx6btyGg949wdupeXGI6mwKzadg7abyLO85rPHnQ+oOD3rig
IbGZL5SmXuqm/MFg0dnZTFAiAXQaale/qboUoKHqblRsFgmVN/U+tWNt5VmMypTPAKrRc/2pc+qX
e4WKuKuhpIVVIVAhGWewDszzCSEyb6zyBVky2Jc3J7GvXZGvp3D6hCIF+g97XtDvl4nPEFNsHhy1
sK2f5yN4+y+LGZYPv8yDOQvm1aWJCwJugwSWlzpmXapCVpwk9g52bNDcFvLb3CZ3XlvWLAjOIyYg
bWcY7pV0vMdSVOdnfETTrmqc19u/lljNPQcuxWQmoXxrYsoS53rwUQ71CyBC7xQXwXEpwGmVorha
9vBDgsN8TDP9SiXVO4ULmL1Zcw1TUTlgl/pBlTxEfZ5ejOF9DDzjaOsdZBW3/22qMr33Fg4x3XCP
e80KkSpnGC7wv1tPsQnQZfqysM2PbAisSPe8qoR8lWOTPMGbizQ3VfcFDOKwjd16P4iFG+7A4qZx
ZznpHPK4zSzHoVyujlUGG04y/V7kRRL6xmCfUNPHFydz7GOjjGJfdzimdSelIdJ5U3aibT2Y8vQa
aL/SzC+uIjWp1tH8a5BW2f23Jvv/7XHz09z8+l//4+OryupVJqmd/+z/9LiRBkUv/X/b46I0SwdC
dB//9ZP+YYzTLdxvvuPpvmvc/G9Ief8wxul4fv7hhDP+w8PtRr0ipF0v8H38c1IMN5Oc6fyHq/uG
QVDTJgzv8ln/+3/+k4XpLyfjvw+MmzSM/rN4aOiOibXL1p1bRv2/iofCTTTMOEN84B67hGqIh/XS
y2nN4SwaNaO9jnrZP+h6CetOxKeq8KHZi7J6bPB9PlpT/aSVMOY1fJ3sraPCCzTSL+qlI1W1rDMr
mRHOy8/RtoDTat7Br3wE30APos7qIMTJydqq3rjaJlBAr6XCJ/DkIfZ5MdWLPAS8c5fyhOW1NVE1
KPed5XBgv7Hm2OREk1ER3M5a0q+WPC6I8Jkm10PT+SHoN8m0w2vprnYpkMceJ53qdcm9jnAbx3K7
T9+DIlnOudUzEqQSUFA/O/XIhxJLfgf6OhwzEIJJGxQnLXmvyTVusSswwrlBThjsrnyj4UzcxsNd
ldkfbLe3ikFb6FSVH+o9wCQ/1ifc+kX8A6LG3pMsyqJg6DpQgrwsGL4VFvOVLItfxEz2Sz50PzQD
z42PVEbG6NBj/btDJVj1rT8eyg7/j9box9KEQMMZcFk7de9xWij9lTUsXcjEyVw1XgzdDqqYRSDL
sqsprKuWj297bTXl0MBteS1jut2zOqONyOP8UVrVgn3Z0p6clCUzQUeaJXPjhXrFuO42+OBppMFU
TchJPzJ0IvpGGR59Z6wz8V0SY+JxJP2WMMwyDlflk1aN1MANbXIwjYrcw3hj2AOVpM14OAAyT7ed
Gq+ZOXcnJ6EkbIchB1NLTrN178iXLJE8h9VINMQtmy13RU5BqIUh1YdsuWUyHjB/OxtySwYjGvl7
dGiwwpL8Myls7xC4HcLcU1d31geiLQp+blJAbfDg9pqyt+WTpN6Dsr/hl/1uF0ThOJhPO/z/amfF
2Kp6KfFEaMmOmup4gzI3USBJ0W7s51poCjvbeGMV3X4izhyMcQmN7/NYji+Ms/RdYC4mdQOTCAf4
BM9Bnfz43onV2XIZVA9wtqPlHl010nHlR0GbP+Rgx+4zqZqLYREopNKgHRhPmRxtNWXsYTs0D403
1LvGsoKtaxXxxu2y6YT4q0eDd9CJW39kaBKbxpyqPY9X8SKsef/9dgTL7jZWavaLGn574FOj0ZiS
W+2avsm8hObBBKjsDMmGeJMUT701okcZyyGY65fA6AR4pCLqZ+MZk2h1DoyGXccQ3IESe8pvDL9J
jEa0TB2iOmC2cLFggLI3ebBKrlcVOJRA+uXKjKGkdiYG/WpxKPuEc7OVBekjCLa0JZSgAgSpv6gg
O7K3ktp45jh0tvzCXDmQ869zjCJ1H+tMIKD4rOLKohWnAgRgdEb6YECm2bKkthEotlt2RDcPHT31
qiBHUHTkq3KPTjSz2fk25TNt1pcch621MM6OAnZcQ6zcIbbsYNH9ZOmpiUWCU5xsBCEBwVpg5JAD
k55kZjyvYu+OMCr4KSKR6WiUO9MFxytbfsVhnLet3Trokcle06QRprKgFlIbDnEyfumZWmAjcRyU
NfzOTPVypQY78j3GIo0HBzsVxWYKwExoqli2c7qc8ZVlK+QvYxXE5dqW1u+ijOUnbJEiJ2cMQpr4
p/bZM/d2sXCFmVUQ+SWfsXZITp2Q0KZjjjqTxDiaJeD6uzJfCYeSOLJd9CFa3g87iYutXfmvmqzE
mnLTY4H0rjc2cjV/t9qtiMrqnzV7yLdi0ULNbt+CBg0bWPBhgmF+Td38nR0xTMiWaZhOBLTLSXMH
7Oj01DE3RpP6QFwn9zwa7RlVcQqzvI4/LHwF5eQFb420u40s+/tF0HDJM8j1yp4trLo2jdqWiIfS
E9h/NsuVp6hzEFb2BkKxWwelaR5ZMLxLmsOwaotR3Vc0XlFncFdbHEZypT77seEGhZGPRd26lKJj
9MxW+8ya4a5H9swhHYLxAPaATFTF3/tFT4355LX52qonn2BsLM49BVnnJq/qY4Ma+/ebsIlQ0WnH
2bqJm+ysKWpECVBbsKHqrfRnBmLAli81d8VNlqABOisFSuSMZfWrib+GYpq2o+bFl+8X9lRpF9Ey
qnL6txQ8LVUfXXWtZ2/ejPPIqbOlZqnRCDX75Q2ACDvTvBX/LYM5gIpsEVL8gaQt8HRvLrTQyPuJ
oHUAe4OG0swDiGzUmr0e9FiygA/ZitwbAqgjmjvn2Nexc3VmZhwu06pV13Y7d0oDlAJyYI3vbILb
uv+9+KtajJeFYlY3neM7J/YpmZMaf2kk6AJkaoalzFlSrFxXpXxyZnRMnUyrO7eWM15Hch+pz8/n
cUPyna5jgeSDvl8w2ZpCilPeKpPItk6I+EqpCJPAScJKpeVjpS2lFbUzjT8hfKr0LlhMSiNwOGR3
i0rZkMT1uaGEFfK0eWSvHmLCLe4ah4EUhug6nDqgvSl0gZZ5WzHRueKP4ihnx9tYRsYC4FgPTO7k
QRUW3m8c7WqyiiuZRNQQ3R12iOnl1WTIG2VD7q2/3/v9NltAj6RTxwR9tRIUvQI8dr277xcVMcMt
3lQi/7e35Uvp3+U00IKL9s6aiYvDcpXFpIVMtKK0zEya8mgzdFhBatHezEr/UMPys5dMF3stqS56
gS6WKpW8kx97kZo8ADS3z3aRBY888Edqo/pVadj9oXdgcAd6IyhMi+u3WBk7OhMQmbioz2Nh3WJI
DoU16GcYOAykcT9RJ8fz2ueWK5IxUPNGgvXmf/CWTcljsw4KsPG5DfoaJOpj6wfLGVmXzs98bt+s
Ar554AhxGmCQ3LpqzXVt55taBN5jl5YnrXPUtm1zY1OURftmWv5RY/v8mFjGfC6KLiCfa/KXo0Om
aQS1HY1NZQwm6mcfxF6MGvSWDWzaRBbYGwhuVLpaDQhXFdz5PY6nUnss2iJ96Fvdu3MyA8vwbGpg
PEnsL1lPYfjCmgTdUoWF8g+W9uF7NZ2G7OT3OaAM6phc803vk1eAIeVDN/nNpR/r1850diNWkTd2
zSX+zbE+G13RPWZNf4X4bb9pA5YvWNn+Br+sFsYNQezKYy2LW/msT4fcnd6pwNuOwKRz+IBloTgE
Z79Lm3FHCqcj6vLqgsX9lEzqSQm4fR5lnNpEj0Crmx8dEXetn2ENcFMz0xsMrfa3i03vVCEyQhPJ
ye9rEsJN/NzagDKohHlmLzSHna2BXR6bd5iu3K6Xh7nLD0bdvhWjTdnuyCyR+sXFpIxYNPMqn+K1
V1mnAMdIJX9plfdULM4ZRkfUF8zvnISAdhVwkaUWBttGt6PWvuToBZprTSGAhP0wOR+M8ZHXzxlZ
hsgt2naVAbaNvDT5afo1w2C3wpnJcT4dt127oO9XwV3OKIpIt/rpMZp0k/yaYPrYewNrSE7AtOI+
55QmAT4oROaknmOHEkVXMJRtSnkEvFRpvzyquQBSepHtoh+4I9th7zZjamlrM9GZG7d9TRC1GTHZ
98qGYNzID9OfVky/otIfSSiyycZWN326CeMdjLVNxCn+pXLSl6Jzzm6AST1ILqJuGHVnbKXaY+zh
ZPDdTQuNEg8PYL/U4yY81T816V9K61lgR4l88K6h8trfRAxPZlVteyJ4oQlVcJW2+DCKBGk2H+4A
CW9Fnp1ANozIFzzdfXEex+arqUGxU7oYLOUrQrO/H6piN+qg9GcTQ1uW5lEnLQoGdJjTed6upF9T
80qDYVAwXceLHpI6Po6lv8Gu877MWkYivAuBCb4vaqQqwe6eegTpneOgp2vFcIq/4lvCp4qG2O2f
aOVwJZYRLE63pjFaAasOK8qjylW16jnchqN561KFdbOiY4p8hUcaVI6WYv/ohEHiYcAvKK8e0ahg
HYQQpiqyRWV2orRxEE2xsvmj8SWmoardaNzcNiP3sZYZji21NBTJCCbawIlnTTObg+BBpjohiYGi
imB4RgDnqrrZ5jB2/rKr5Mlf5jp0B9BaVQ4avk/EnV5ym/F6QCjjK35EFxoplylMAw4agj56kv5M
APfd3G9ZFk5Nf4uHA1OGqv6qB8rl1MVx0iaV3lOWRYNMMUZ1haA5pvnbGKQ1Xsc6ido+efcHdY/j
JrKC/urypC9l89oUIKe5RR5U7v9KZvpveprfq4Gm31IIZBQAADMz3l6ucz8od6OH02nmYZw8P3vP
UXDCVGuHqGg7xGZVb8ixAmZgVrdjHr01ic3ObnIZB++Ud6j3czE+xsSgjbl8yRssIEbzSjPZsC91
9UNX3alpP1uvOHYN9VdOPGyFsHcqboE/lQOlsnQLMWHeMOsUoaGKJGom1JXMD/bVUteRCPtW2zO+
2OIoc9ZlcusiHJp75AQQ13pNczENboYwQoHjbuxxxE9ZXYfYXZbV1Hu/hE/SuqndnETqgLNR8sWS
j1ou29Kwhhv1YqRxQeu3WKce6cesOKZrmH8GALA6pn+haBG0qydaZ+B0WFs4ZhvVLr/sll6/vHzu
q+JzyMy33udi80vtOQXwzcZmegfj8R6YtBXeEigEqvDgScEO0il3n3YHRQTT2qpszKvRlc6qmhex
zuji65zTwPmDwekC/aG7YRrEW2BVzAXVy8zfhtdw3STlU7Z07/OH3qntxCY8dxnqekbo2XKvXBoo
ocvAUs36KNX9sylbe6U5dHHV2dpLJqpi3Haj3MgSM7s6/9VIzE8xD084cEvcUeVLF+RPHFsfEssP
O/gKU35Qsvsxw05Y2vJNLwMswQb5CEGiBDjqs40Lxk7tLfdJe+sYy5bz2xPwCm/rkFHBTrk24Mtu
aXo7aRa0fm77K4tbDtdnyjqhIMJSoMyBTihjrZqehqeOfZxPi7SK6UuM+36VoS2E1FHuMr+sVvZk
XnuoGF3rftSWt6dGiXIccfElKWxZZXdjsDegZBO8yG+dAm7D3KkKcYL2NI/sbS+55oLgkUopztOb
u5msCqwHs1tz9LbZTW0shbYOBeGb/vMLvscpg5/PdvgyzVxLFfH+2+wkm5MfQUlbVW6kLEN0U0dC
YVylj3XL1DzhwMEptPeyKLbsz0YrvgrX/po94gF9uVOu3kb9q5poAvJy877XyhejAPQida7ejNUo
Ucayqjg9rlANV+XoYkWX1Wvf9YjZAcUlUzLQsFuWP7T69gPXA2fNamUswfMU46vN0wXGduXE9zYP
gRSAKTz/hItKXw3bzCaJ1E5QgQHt7ke9uVEYkHDBI3ywqyQGmNnR4nUKgARofuR0ToD4hDS6XXHa
iHAalo0DWMro56sJHnflW+p9KcRTZm2Xn/lSpzgzUxfnOW1mC2OIAbrWUrMOenO+tnWeEroOzo6J
S0mVwQnM76ulW5dBd99Eqa+82PyNhNEDvGX4LZNomJDNDXcMPmK6UY8i6wEMzZDFgxZ/rPlsZCn3
hzL91E0YAcXC9qz8Mi0sV2kwflTl/DopnPDgXHa2D2hE5Hh/HOrMqtIu6WQ1vTBBY88x9LbGg2tr
EJO8dEdcsSI4L8AKG9M3OQVtNeZtoHCxiMWOFUGLf9FnuWHng6O4Hy9e0LzFerDuO5aRvmifgf+m
C7ABF+ZVNOofTN/3yRLItWstGOAUdtE0RmBzNXFyxprTK0QON6/idUbfASbNl4WMEgzqiSNM4A2b
Tis+b9UTmEj1TaUVgLRo1SMWjxowPoGkR6TmCyJn3Nv8ApGVWdneD2rmTuxm7F3cIteY0/KjmWhC
Skx4LmxBvnD/szxY6XFCAp+McTX4mhYto7YBdvyBsEI0oPV/Llhs60TG92OrbeTgnMdppG6354iG
ipCt/g9757EkObJt1195xjmeOZTDMeAktEwtqnICKwkNOLT4ei5EX96uV/3YbeSYE1hkRgpEBODi
nL3XjlRFCS6nnVLE1EQJjzBiyi+T1b7LHPCa19IdFKnI1jg9jT2+453bNOMGOedKpzQkjdG7uCIh
xyOCLo+YBGnEQHnVNlmDASwY19rqvnXLRrd2PsrGVRtEyhnLkvkHo0l7JUBs14wkCCOwiI2fHU/y
OVMe8UMlVn2Itt+JPH8d6J1ZuJxwaZymmXcBSaa4TDjbDpl6jAp/OmDPJqIcJjGb6Iy8XjA+pMfV
u8qQKd9X+aFlft6qIP3oLcSweR7s7UXG4rDpfSpT5Jzk81gzmkNMNCp+yNvmOzsJyFkK1RZ78Td/
JCZ4dECusltAk9uoPS7cAhmzbhG2sKCFo2AKFmFpwKus+59zHb3ndsK80hO9knDOltYoKIpEQCFj
9J9SsKIIMGDKmSu/9z+3Xp1f4WH/bNV0X0FKCA1yjGH8DPwwSHMVRS+ytQ8jNSf2BBQnTZsXHvHr
TLTskpMCW1qdkgsXdZe2OJpRSYsymhHLhlTCdNtdJEVPqyOoTWO2QGlQQT1zPmd5rtc0FK+Okx3N
YX5FlEDyhL0zjJYqnzkZW9cykSaiEtQtqbFWmm7CIe/2c032SoJORTXhjjoUcza2m3VXtwXv2zvS
w3EjBoW+Z/EFD7N4nGjbEYzUHd20DR7RG+qtWbXLUptUYr9yNwWSGqwN+V1c2iyoA8bMhDemnHVE
UALi2aKs6N2mTJVcQrO5VGJE4cLCLba+p/uVpf10F2TjS2GK76Ulgj2SmwSaERWOCCEunhEWkbNC
uINyY3aNZDyLxus3tCDIxjRYvSHBM36mFK0owU0grx39r8PtS6lrhAHZ+KQ6ayBk1Ub4i+VFg9hc
HtJxr3dDWT55EICy1UD8DVjNHq0V+SNElVSBOy6qsRLMeHMZDReER2iVp9u3bgf61WzZHPcssX0h
qFdIpf59QHwEx245EKEzHwq2kN1Cf+kX3MsfjxYszJ9fQmaamNEttB/5CBOTOxSQ2PJQLKjOaTkE
sLfo848hu1T8YbeDsVi//vxSLbC0LvjWunNxNBYcps49jBG3h7cDCegkITnlgxPr8pQquzhBbQ9W
lIKqtaWN6nQ7tLQa/niUK783aa7zjCqqBsTa8jAzrYoTmj6weTjbOpLDKV3Ag7eDQ3jOCcW9nUfG
dqqtb36WV1uP02SbYa49v7FZIBDHsg4MUXMSkuZClo2XJCrwJuRlQMAJ5WU0DeaphgHEsIWr+vZ2
3F7w7RFLHV46DSOBHMmXHaLccHENnNIAUGDKAlCSVJovn27vvNbohlJKFCs50SmBNH/s4AqdGlTo
B9XjWILxgKead13ExL3/+cncPq3boVk+waAlxzy3LPeSBmybnNFNscMO8z3JT/N9FTZE00A7IqfN
klcVdSwukdE/pyGimKyt7s0iMk/mWFnX24FIEK+Y0Js69q7puaPb2ZyJkYVuZw7aOuc1GrURFlgp
U/a1ywGNYHgXsVBf5XAM9yX61y1EY3Y1yxPGLI0rOUdIlAiLWgGLoBC/IF0mt7SvzyPixSu1FEp9
M/9yjoeM4d3NoCphmHAqe4P/ztllNdalIM+z69A2EOEWh00x4bNGdRbcgwUcKG5WdITsMr3UcX+N
p+x16G0cfp730Y5EIOduGT549hw+VLQwrnNFN0zVMaJx37mrhqQmr4wiZ2jRDymXnwUpb5Aj7Rv3
dQE/koSrM6l/z01C4zGkd3G5HdQ8qz19odfWkNXFiTBvYPwtgD8Zmxm6csvQOaJ5MccAwhoKFQho
DanPunkei6nepRQcWZWqcJ8WxZvhCuJMk+l6k3LpRdRlhmZTsIfM22IlyuTfj28/cTs4TDSbUGtE
0zWxkMlQZfDeIAdhYVhVwx7bYX+ScWf8cbD++D71gC2lM2qzyzOYYY2TERjMp75srlGn80tFRSD1
DAKMhuw+97rgIFrcZ7Zu4juD2hgqMxns5q4ZupVbihLRLoLsrJXz5XYoRHl2XDem4zR19NmiVFwc
Z5gvTNTFYdDRpqTcjOJmvpgoHXeGLX8iSho2+LUolzcNVLIuE+QGuo2xwuKhSAsIM+Rk0Om0p1n1
Lofbo9vBsHpAWKyLKli/l9tB0ZTaUGWBOwToOtLFTuF1Oc8+jMemHTmYrTqM2v0OzoQatsfi3i80
MTWedzcNg4eu8atqRHsnRtu6N8Q0bFTHnjsxe9pXYZJ9tmpisUXFPhPUGymZqbeosXMMc8GWPxpd
TJbw5WgRmTzAoGyrU6ODB8OqxX1kc/ByDJmmnIr3NqdaRs1Hy+SH3z6VpDk+l43IMBCTgNYbkby0
Fn3njVWOL/nURojCUveSza118bamO1PGEaSKHFnN7Bqji05tfhbElZ1rqOPHmF6FN2bJBSNecnHG
icWUUoiNVouf/9hIz1pPOClXcScd7JvVAolo5b1Hk2anOqxVHc20Qz1o51RXgzwNLNlIIwcCEToW
FAdzYvdtt1AQCDwM6noLUMCnUDaEq5ae0Sr0KswaIarZsjDz1971zn1D0T5RU3/vD6yGihBXnuzJ
klLYrlfGNH4rK3rXYYqRcTBggxFGw2IV2CEt3s/sdr5aDc1hD+fbxh0kYald9kEl2d9YJoFs5CLT
vM+TbWeFwbYtagImEeet/CAWL8LBXOp627YxwpNKg/y9wgybJnTgjCwpuWzMtQ9/Z50U3jpLsifJ
sL+n14EIy3xhZ9wRvWSzkBom0khrF8nQ4EY7u3WBVJYEI+Vx+HVKgulBJZ9JCQ3vmlAn98GUkfg7
Jt3GzOVrmpNyHn2kAxKHyLsrh54qpkxfcxG/d1EntqHsoLdL3a6deqFnItxYVaMfHkSS+tg4KA4U
nr9N+45+heV5lEIwX/oZkR8uPst10EeLQ2vpSDM6e4Pk0igNJBgiOJi9KA5oub9OQVJdTY+GbtuI
I5waXCXNvq3oZTS+gXLXzdGwutO2MkqSCVlc7e3cuO+QjnAVhEDVqMIqC8/0XHbHTu2QWodn/KY/
zXxWSD7Jd8Wj/g1E0PQthgNLDath8YCKCufWsXej8qhClgiKUl5FEuu6ABx98gMKlkQJzhaqkHk4
FQou2WCWw0dQVGu6p3upPFTBtPxmD88tDF9z0/tz+UqvvYbx0myIy8S8leQpYSlQ5eTs3JUKj1ka
OSNOJCo3zTwW1yGryGIu1be6Tx0ypD2qCR1gQjixXjquM4qmWz8ZirsJnuBgl8W9nJmbnajSh4I1
z/3te7dDURKlHOK+zJW3x7+jtm7I/EQgpbcqfdKGkzolCRZCtpt3KLZiuZN+9YWOTr+xA+MwFzL/
Fo3MKLAHIfYPpxZJ29pXFOpRKDwV6oGPt6fDogHWelBrb494aeO1rp7qyiIzNKgPmNJwCwQm1sy6
a9bxaDzruUQQk4dirWnrbSY3QEOwHG6PqL79cEB07TyuoKDaliKTF4jPJw0z+EgZkCZZ35L9beQF
ZThHr+ZgonHogWe3YrymVm8STEfzeWX4/vwgRf7CtVsRjHQwK4Jh0p6/2ucZLtsoJiIm1PvaLyRA
Q9iCiU8bwG6vZjuURzsp0Eki/hBpd6yRO2BrTNvr3DA3dVq7+7wOvxCviU8rQU3JdilfS6YLUo6i
YZXdjrjuB3R6dzNpeQH2+03v9PEF0bWDSgO2qKisp7KZHuEbAwuh3Y1O6dtACE6Cv+4+X8ylXdli
oravmMtWfU95JMwMtE6KQKaBmq7foq8ryujsLwd0pSvdFMGWyMh00+TiW59sunh2nhM2wIFjl8zK
qlr3kxvtidSQObLNSKfnXiEHSiesoXbLdpwu37aI6VIWcLE6z2cBadFJU7xPdepsYE0RAJROL3jO
KQNHxWGe7Y641zS7+FSLqNigSDBmI8HWxn7YNjFSmTByKJfZqzAskg07BfPidYBKgIummHKpVFD0
QanvobPpnXTpkYWrYYx+eiytTiq8hCr/iRqg2d0+h0477VV0LK8bwkctSYWz68V33zO+6pxw+6mE
mJ/b2K1q+VYGztmZWRn4geNvuWNyGplD8gfC5P+rD/9JfQhhD4Xg/1l9+Buc7z+eu/pXHeIfv/5v
HaL/nw5JO6a7BLEs4W5/6hBN9z8tSyBSBOAlHMuHYvUvWaJ1o/BBS3XRvv4rued/yxJJlkMGLaCj
ObaNqPD/Kp7H/Av1B+G354HaJu0HgJ7HOfxKNHFpuck6jwVOEdrGM10cTbP4lCRYrTXA2hXrFXVC
qduDiU8wCnc+zbPEPkN5dWkTjU+VRbgpWcTt7pf39OEPqsp/FF3+ULKfb/7n//j91BAMSdPmveN2
kotw8jfYSghNOSZCOLx0uUu+it3S40GAvCraqNwC5552LVTR7RRK4yjH9ueUPdad/eynqJMm06Er
m9jVGY5msPr7M7N+w8AsZyYtJPNiQQWCX+Mz/fVNQzM2u0Ni4ZefUI9BQdj7UUYJ2rde+7wzTwKv
jYwrJqwSkL0kD9mavOAY+ZCPKl/Hh6obIeF2o9iiMc6phJnN3uwVSyxylGEE0XgSmXH5+9M2/3ra
vuVJzyStkMNfqWiJ3YlqqO0zMQTdbrbaYGU2hiaBNGAdnvflarIryvK+8+wFTrUpA8VWpTP/AXTo
/UUIC6qMIpyF8WaR3nq/oZHyBfRrI2FjRVqW9P/I6W5APW8SxretQf9dl8pmKi8xHElUdV6CkICR
dB86TnKdpfkNj2x2LHB97SSpnjmJKc81NHXcTt4xaBO9yyP5A7ndU4Lf8TgpvAWu36dHn/AOJF0S
u7/Hx6NKecH6FB0z3XsrLdwekkLdrJM0zc/Em1IwxK66UWnjrMspqe/M0cMbW/k71N+h46XYq8Er
e1WbXlRRINu3aSvTxdv01WDudQ3opsts544t8A/ty/Y4JCgFdGV/bvJmHVkphZNxkfnqlU0//5BR
TV+HWeJvqsiazty0ZyPPBCkNm6mZ7vjv3jHS1tWQWU1NrCIWdiD1JXaraPMPF8ty4/+COuLzISjD
cxgULE77L2laUIs9G8rWfM4Q2e3ysut2jgeEtogm81PkHqd0qzVgfiOkDFjWyY44iPBs05NyQb9v
WyOJ4e+iz3WkYe3LSE7rvz9D0jD/cobsFWzfQpbBtXS7zH6lD/LW6zTU0xmqyoTTW2DsxDM0YgO8
k/H0DVg1UchORo6D7QLbUeNVNuhF6Gs+oDLG+WT4Xyu4N6sxUs0Xewi+c5tuXFwq62ScviYhRbOI
gIpd1wi9s1OjxPeyNCwRNfronu/+/gX99b5A4+O6vsuQLC1hLYTYX4cVARk5c1HRnfHOYXie6Sjn
7rHAm7M1Er2UtfRz24n5OPsT3XJHIYs1y4st9aNM4CraqmxeB8ZFe/J+6Nornow6QlLCBV5Db4aX
XbqPJfQ/3KjbcpqiN5ncOab5BjxUPacIcE9F6DFeUf9KrGzcwtdEPm1Fzboqcwxe5IanY0FiQgjC
QHRyZxoYI0IXKV/CXb3x6FesB6sMoXw7wS6JR7qBwu0eUbRRiC7jdNt2/Z2LCPVEorakSk1rgAoI
qRMdogVg/0Tbu5JNaZ8kXzRMPTt5UK3XfrPb+Ecom/6hDae9VdoYZhsuPMglEoeHMa6pAnpnX4VX
2TKEWlPOHjFLn//+IzKXOee/3hWUNxhAnQWoSxbLb3MStS5t3jCPoPxR7ZRd+ABS5Fq/lEOo9qIL
k1UgZP5qs/nZ6IIwU99qcB7W0+JPomnd1v8Au/yddcmNym0qxHIjKND1v181um6ngRV+ezb7gaYK
3p9dsDT1ia2aHsl/BVdYGRk0UIPWfZk9Bm2xcQ2E+VEbZEfHb78AcS2eKPC2awJcwelLs19pq5A7
d1lZdnWc0VnqflpwLtaTTViaKmBVlnEJsN/rvGNXBT+Iy/6EYkBsbVIZWK1qOIK0SiDr0wKrkW+v
BsQF1EnwsUoCfeA9iZO7NFIzsz7XFsw6yb7+4JmkSmemTgiup+Ov2fqvyjaor0TRDkS2119ids9b
HxHDW1SHD1hU26GurogviLEUtGwHLzD+IVBvmc9/+9Q9lxWXslzLVTz6rzemQ2iuD7anPY+pj96c
O1QBqyNVHPwR+6GNbtyHye7di2tTv//7S879y2y5ZBniQnFcBw+KYy7P/zLMtaJHLWSX1dlgMASY
Jz5qna/DYQBTY7Hjr+seqssk93bb7OtinA4+tPkdzCK5S8H8IaytHnIrQVaqw/cAq5cCQJWh49uU
CZk8xE0EO5WT1jvmerr06T3d0zcppdq0LsruikoW4i0MIARYX9ANWij/fGvt1vZusLGYKsbQtdNV
j4kXNuvMi9N3w84B9NYGVW/wSUTmOGfKP9fAzHCP5i2sNcpbpMMQ96LidjdFEEpIpyCtYZgPXi6s
/4c3ERLjstK2FKvm34nCfdIrSDl9fo4GjxapV/sn3JVrIcpo5aVYnIs5RcpaO9m6RJxxwDzOzhz5
H2YMhBUkseaPIg5PJjPtKpmM5lNFpcAfpxOz0yc5u/N10PMlpBR37SeStXqXip09aV44n0Ibv+Fn
W7Lq9lY8mvdDm53AScUvWf4+JQYlUZOZskxREdHA8PEkG/OegBgs2rOfAlyzjLXXO6ArDRiSUyDj
d0XJDnaNuHZ9Ox/6UCqWR9WXJnWmx9zxH3CRe/+0JgDZ/fud4FgOrDECRSnluZ5alpi/XIw2Y7Wh
Bzs803hJzpW5zyphv9pzEIB3icgYpD3Amg05Jc2a3q23iu3xXRQkH9li0bcBIZ1J6qloNaTBizm0
z2NKx4Z5ytmXYfVCQ8S+ulkTHKA5bkqv0ViZ/RwNcPTkaBVhUreMTVYG5laaFQ6byvUfO+pzOIBk
fbp96eD3bn1P7KZeRttOtt4XL3qqCn/4yFpIkqZRfTaGWH5qx2jrmW37VYSLDxyBLwW7jGgakpmU
/hEYrnO5HWYcnateSX8HrTd5MsRdlbaw8henlZaSu7KEb6y9b37bhgQPuYjELPYAkWsevXZ8rovZ
Ove5/TFlFcrVvBjOnnrsCvQaJfr8z6iNzo6O5KEzKWi79hCec9sqoODm3+mwvceQqJ6strYvdtG/
WAzAfZp8stuHwOijEzJDWJjCctAfMshuk4FR0CqaV1WX6m7oGtqWTBBrrLL1m19KtVXTZ1w80YWs
+OjCzstYxXHDfN3l1wqq6Ea6i1XJZfq1cL2syKuzr9PcxKiwMa5UoQsdsYryt0hWP3ACJD9d4zz6
5A+EVmcdG6d4q1JXPI1OmVyDya5RpWgkmsRD0OCYCAPBWnPSIbLyoewf7KyhoV5Cr0C69Tjn1vc2
tINXu58zVsXOW42g50iYud7iPPXvM8qPp2aun9Jeo4D330kYc+/CfLqko+OfATW9YfaZT1U1VUef
uuMmX8p6dbPPGZEuzI/j9fYdVxgWbGTEU51hzbvYH+2DEw7J0Y28cIvWFO9F915MSl11hJQvbaLu
XTsYB5qQRDskVZfRC3FPSJ8ZNa4eAkqHZz+OLZBAiBHGjLkx1KW9H5X6KXJlXL4GszpRbGtPtUGf
FeaEg2c4J3nLWMIrCufiVrY86L5I2WZYx8gD/m43Vnzq3G6PETo9ZjRSWf0LbjqK6XMgkiuV+INs
Cn9rKJYXdoXcJaSNc02d18hM2TB1hFUCj11pDICurC9kW8u1TkxCJJAOrmvfS9Ysn+xzYIpTmZrF
GuZleml4dSAxUuJ8Wis5AiKyH2cyeClZMhxmKGsKNrnbikTXbd+T7AW4T935taBlMJinwA8/SjgH
j31prwUajH3dUX03B9vcssXV2yaU1YOXpusghvYh63A4mUa4KcdC3SlzIC8wnQ/QF1HtTuYV96Z5
JXf7KxwXtkVOWey5Qq1NbvcYHFCQTA2rhhBi1FOgkZ3UajZ3mSg+IHS0910AAthqk+nLUDSfXUCJ
z2IRGCbZWK0bGUIKjuOFxFS+Nr3FJIS/5FIQN7Qmnyh/sska24JOc8Hfgi6ZkSqufU8GD3NWWwfE
be0hnL13Ev70cVjab/XgT5cGUi/dt9Nkdvk5q83PqrCikz2I/MlyG2qCfUcmq4wOhNDH99lD2XYS
XQ+jge8t1g+v7S+DhQVaFLl+skZzi0R8PmMi7dZF0kF+Ssb+FCfC2ORGF2977VmHNkAsgga8O8fA
P2gbou5N8miflDH5TgoKnkGpalM1gbURtPvWY0V/1nMqVM3P45AhNBduepx8N9gVKV3GPBwpdYZo
lqYWoVWEVpKpmxL+VE/0GEojZ12GBrDPDBRjCVBBWkFPo1GsGOeR5LMDcYmdcTLM362d+qvOjuhg
juMT9d36aFc2y8qAyb+ynE8sLdGI2s7nOa4LPJwgrGqR33k2Jk+j0+U5xLlE+5KdReBO5mWumk+i
WkRn2IDO7ZjQFYnLtQnu5mFGJENZXqsDXe9ibXhxfZZ2jZiKZjGht34IfK0ut643ovOzpnaVwgQ6
6DCKNlGrv41hIo4oStaDiSG2KkjAolrjI4SR9qFHa4jw3a9OtI7glUaHShEdNzXqcaQ8sYXm1tzj
fyFTsGCRhcVnmxSauj7YpNJovf2YQbrlrquvWTZspVxFmyDqvA9vAbRagXu0Oi8+xGYZv3YmjshF
Pi9kPTyRo0c5I0fkY1TS3gZMkFeoL0T+NYtdtouLPfRBlB7aeEp1Q6qgHSWfTJMrnJVbxcg64SZF
XHVGjw0lAwAqMsp0vGc63oYUQK4d7MhVNKsQddArET7hCsrzfJE21g/V0pUzholAnaatto2rPzFT
HHogQ1eYbLbIpxfHSl5Rd7V3MGYKS8gHP29JFRwzsDqQ9G8HrEjNDG8Fv/9KukX+XNUt7piQm1lV
ZLaxVjxL572yBx8pHsEViujNtRmMX8YeYPDYDem1aZpvGS6XbwVq25nGSZHTC67QrII76s4pQJdt
mbkPwZS+tWHRvAdp9hjmqt0bAAnXWIjloe764yQ0VI20KbdY+NDxBG14yh0kmD5D4wbJT3CwQi7z
sIVTSjO/OjRmri9hgZyV5rDaBM4YHUU2HLw0Mq51WdeHhFrkusyZThQ7xPumS19CK3lXedJ/TgrU
7qGpKW3Z5g/aYupUJG2+T7PIepxMSQUqZ4CK+/ApTzAD+jDMG/C5d56eNy5BcV/DHjurxxLwsXOy
/FCbZXa0mX/u8QfJNQswGkmVOsrcRestyCcMEWCQsbi82RXjAB5wODgZCIzRE/Tau/TZA+lzr4mE
2xC352Gs8LEmJK5PcnvSghZfdx05dBpc51aiG4i7glhqym+0rd4duysfSHaB2pGTYpYPlkl1yzCe
/N57R0h7MMqS/DTHAnQR4yCdaXqdm544E5V5p97U412hwkfQCwdoPOnnzjADbkba8VkSvbPAHe7t
CTVv6AkN5DdhNzmZ8UMx0JDG+uIko33lpNJ96KJAM2z3WcrghVinhyLS0b0VxEfpULwasDFsKfYQ
jwd39qiFwTYlwC6AMCA/uhBrzsOAaaqneSP4I57Zr6WXtLsuLEdUCtSClKpdZOGmWln8o/NslApq
43tj5BGbi4eCwQ0Jvf6Kkg0TN6KUzUTFDIlHi1RXJNEL8ZBbFjhr1ALisW2q15CoF6IFlX9NKeTR
AfXRGE9JXz/CRT/jSXVXUTGad4Opn0ycY0f0HWQsoBqdhinEew9TWhc0oUA3MeHCGGurakCq7BLN
F2n7WAgTVEcS7BpbBBdP5cTXuerSoOFZ+9x7z4M3vPbE7JhC9Y8/qr6v3rCSZ85cvRZYdLhCdilR
hJ9uywDCQhn13EPWqE+N03ovqsvWRe0FV2T152DGIhDI0X0oPXuNY5QNioGZClE+r6h/18vyjyBK
jChyfK9dDJURFBCDN6YAQwg8uwbMXZONZZBIE9jNa+yMBpslJ7xYUXKcY3JDElPpDWV+iv8dY4Wo
2/mTGj4XWf+khuZBTnbwiGT0ZaKp/5RQlYIXZmE/wRRCrs61DmRGstc4bBM86usGf5W2VLwviqYC
G+bYCNmAFNckTiOMGNOnVs/NQZfIEpm+Fi0ceofAzZtTK+IPCufjoZYJsY9DelTTBAAsFx+zQV8a
VYB3mtCnlb4xbRdCzr2Mw4/eYxdn+KJ7NYzhGrcu8B1f93B5+/AEjCnECVIlV0X5nSbk04RsfTOn
00Qz3+y25Bl0Zvmc58ODISqv3pjh+J29rYPvHieFr8UBGu+rGHouE4x9q8Zz4FxCxlY9vKGC0W+R
FN4UdrfDTXp409r9/fdwiKhpffuZQNHE/0O9+N/9iV9+8r9/ePuXt9+8/d8/xI8pxB2s3mj+/nz6
9jO//I1/ePq3V/b7ad7+moTuuhnJ3TYTSueTsxVjS7s1dr9PANN/1o3/qNwnjEfds6/nUyS79I7x
rDEJo3YZ6TcJrONjLYj/yTNIfGD8zrGQ0c4ZZ3nIo/StQqbEm30qddCvNfjYDREg+Z770L7Db+ut
SCGp7+k1a8FKSFTxm1NgEUGptc509x2MQfreKbYkix4K1ey+8vGYB017hVLEQiGEOx3ODvdOKnEH
EEjrllW5VZkLe1tyRzQZ2Soo3p8ULX7HlCR115JsDK9Lae9jT/CiBhKV3ZgX1IKMqzZLeGaybJ8i
5tkEdu9vPUXeg1vv9RCZB5j9GO0bGSC6oLPG8jL/JDriSTy40whg/V0NjejQuPGZmQs0RKFRRQTw
HdoNUKv4dewyuPmmWGW9G14g4F8CheKm6YzmnJvvQlrjJbRhqIsxRJvfy0ObyeZugBhMs6h6ayKy
8ZoSM2r/bCI0JrH3da4c42phoDhOhHk0VUKLrXegmGpMgxhPqn1TGJg92fi+uGjtSsMcPrBrcEYT
rDbQVq8NU2MhWgRWRCRugJvpO4sVLKPok/KmcBMif4EUYui1CXs/XGVYCC6xExWbqkaMBq32Dtx7
8OrGwU3csXZ1ZB7bdkmoJjqHYlS5D0WjNrUrgXC5mHW79nHyHiwT14Fwoc5bwJgezeY9m/FyT5Wo
sHKBt7Dy8Fpr7RzjGYdDBYJ9Ttzgoc7YFYsuc3c6wUcj3EbvwqJ8GMYq/O4Yw+fJ6j6Fhtc/a4Qp
fVs9QD4a74aPVsnm3FtIPVmuPVPZN/YYSolcLrLt5I/t1U6JABlAoSd9lx3GlDGY3mf0iuMucS+i
FemnzIcc26lBP0H1zrYy9XFMO+O2TWX3UvuUhaIBg+jtSxumy4kFI8reNFcXIoxfbRX01KG76Rq9
tYYZ3ZM+ahzioXg1HXih6zGKwHr0eMdJrbpv+sdBuztYh/Ne09f8PFAlfpyLB4PUqWs6BPbVSxXq
yKI0UeXlV1O7xqazkn6XKG3ftW7/RbpTvg/TEl+zYWfbkslub071ggwX5L0jPfyWtJG9N6ZLGTfz
OSqzYTdN5RPJNQPlysklDAoBmFfusOeb34hs3s0i3Ce2ltRf4s8wEn106TPK194tNmPddqtEJECq
nZwoJkjFthVkd1YzJUeq9Jsu77tHLwswj7BLs9IxveqQoMqyxgYQBu7JCJU4RQbsTRF8T3zf3UE9
xLQC7PaEX48tgMVzxLOfydOIrmmUUyZCw79OBA4SVWn1ilcH/oiV0LMch3ptB6y/Cgzt63oU6GRr
Bb23iD+zr49RYXXj+6SnR1EDdDYwhMQWEt9iyUFqRlZHfaA/YiCIG7M3SkB35Xzf1sEriqEY3XbU
7wlnSdHSm9nLaCIbUub4OKJuxWqQjpRpUBBNVTa9jJ77s2O5HJAC9gTy9aVigr6oasJL2OTmvlWD
v7G90LlYTvHRd+4HKJ3hMFWmAXXFCfel0UP0Xqw89UzM2ZzO8yatwTrSbmHMcXZyS87ycMZmDgw6
igGREleEOscXq2ksi7MrDu4AvoCgr8BQB1uytZxFlRzH3DzRlddPkShwJVRoqxqjXJX9d2nK6AWd
k7jrnAEpXPQYx3F96VKyw2fIpzZ94s1IFM0+EeNwEdNhmFRzJ+wsuW9jDLgU9cgwIb59Kzz4sb6b
6Zc6tlfKkfl+TIr+GNo2KR/lrL6klnPXUoKCrhy9dz0K4DinyiCrhH0tdt2DY2aYixvn0nuFuiAM
yw5VhmvG0IRB2wiT8tIUGzs03F2gkyO91/SRsv19Qmfh1PZeeM+biRsWXexh1unLPMn+ru9D5yX1
uOrV8AxHv3ssoEyd8soodoOLTjEmFhR3hl/e9zHQWz0Y8CGL+JL1Zfs+gAuPKjs7ZDM7W2X62T2Z
SOccqCPcc+8uF5HDiC/xzyR2vZ1S5y0Vnf7sZWwCGi0arK4pIFBKWVvPoxOAtsMCeuuhHnTLF8LY
EkzDdgoPdCTSJU1dfjaCt0kPFCrhljAIa125jEd11O86Wbk7T3YUJVT1c2x1u8o9BfLNFp8SXyY4
lTMbi6IhtjVjeLJWuWsf0jYpnjqBPVZ0jK16mP8XeWeWGzmSbumt3A0wQRpnoJ98HuXumqUXQlJE
GOd5MHJHvY7eWH9UZmVlJdB1u54vkOmQKySFQnIazc5/zncoWXJk/4QJt6gvgjH5LbHSfOUpYOSa
lr/bHsFvwPLdqjHrB4ej8bKiymCuPgkWHH2urBnF0cvy6jBFa0ZH5nGEF70k6P86ZD6T3Ek120Rl
IZO00nzqRI8QjXqAo7q1qKv3oXtV5ApayMdLMPvh3ujzN51d962SY7kKsfVPZbOu49jaFYmfLMCw
1BfdDU8OG7OlLnJ3Rt74ex+ouA7E8DzRM0A0VJCd6/J06+hqGzAQ2viGfzVaW+yI3nxoVq1mlzJ3
u6ZCgxtjoE15Sa90/qNTVHDLul8zLMyuWGPJ9U3ajjC9uYy95JesFZQYRhQR9YoHnd6qJTB7bdkP
w5MWhVRvdSK4MSAKQurNc6Nz16lFKGjI9Y4LI3riCQbH3P+oKzLHERf4qd9VtdvsJCWDK7zBFpyw
blhFHlFyqVcoQ+Qf95kWPYCaKTdY8CjSJYgb+cSoaNTZmbmEF9il0a7UYjC5Tki/iX1wc02cbGLi
W8uECGRn+s2s6+CxktmNHR8bGky8H1qav/0qIuQMrff1fd3aZLfUEOHKtkCR1s7Nqaqtw67/Wg+U
ERgxktj3A55MbTv/TgfNTpdulFf7urKwcxRWvAW/+MzNp4HaFIr3UKtvkz/0W+brVPYGebLWIx8m
RNSPM3KUg3vsoODgjH1R3ISkQSCFVsizOShrD5UNCZdq3jdH48Q5jgQJ0faAOcl4nzVDuxWYIB7z
LP8ROe9gvPQvh2pzWgWiT8q5muXk0Dc4ej6hFAbpj7QmkNbw9VvnAe6NDPL/8dR+jKkXvkqMWL6T
niZ0kZcxY7iIJbMeFHWPWXcXQxDap61JLKPJVpUB2RlvCcJm7WsPWlr+wnVRs1uJUya1GgujaZjH
UlA+QmIgZA3161OP0ltr+pFFF9eqlVyGXtjL3K0/WOs4jT3kRsyMtxiSS+zh00BohtZRjJuBf1dZ
IcKNZTWc9QJOFXkdm5SFRvWURvog6N4TndRgoSH7hBpCpDEq976bYwJGNV6CAigrXx5IHoxlEVP9
x+5zGXSd4jTJ7VBm95Xf3cflNL5BLtYlFAXL1fPPujKO+NvMdZ35wwqvqn0tgTcfFGPB72e/v2s2
kIsKC01PQK/oKv/V0K1XTgDCLKlGLIyAwF/8lHuBe24VKUHytibohnR+SUVWsIT8p4Bk+rxZRg0F
DMV0SNMpOFoD4Qtnfvh+6o1+uQM2ffp+ZngBecgmvQFrp8wWx75z0hqwCWWYyn3v04Zdl8BQ9Ro3
Q9C1AK7ZWx6xj93hVNZPVH/gEydfutai3IHPGnRnZjPaIrEchkPREF0dsIbnmihdGrnRdQA4OtP4
iM/YpuNwah1CNEW6WlUQeje6fJ11SlhlZVXCvTVj691iE6SLyvlGk8k7x2luXqJSH5iFgSJMGMY+
xa7u09OuBUu0Z67/flSHvKuXsVN0mL/In5qs3l7D9i/3Q1q2cjzBRk2y0EhcNs/gCvf0IJ9FX6Ee
Obl+Zf7bLPRmKjdtjRSDYSl5q4zsvjOUvxeNFPc2zQ/WLNQz2v1h+TlpBRM8TZm/2hYo8b4rD1UA
e800w1cNHh03xbbagA3NN33XfE0JNQfI3kTvqkVCdLaynxnarKLYLOgPZmuuEc6cT+Y57pAZhFtA
5dOMAvEtX/chB/9RTh+lwtGfSDw2rsDZNuKXZiJn7bJM20ZuFsJbhXxvm9eoNJNrIPehktoVY7iH
PcMELKszkEXlC9a2NQ5rd3RuMf64JQS2ZM/+ytxUhFsvVenra6yHl3FIntlApGuvyfZlbNprpgb1
MaR9em9xE9wW9RBepcHRU5XAmMNK07dDzw++Lqt+GWnKWtuxmcLFN9I1lj2D5DjqRhADVWHpfdbS
aiS7i2kBPcImr7zoBslhKpGfGslTY45Mxb55oZ3gZchaMoO0Oz1zFWByzle6YeTHoDR+eRZXQxdt
8Gvoh2oi71uxyzaioACcoxW73u4hgVUBGSWEOxIh1acck/GuDguY8MRokL6Abo/SPXv6J8MFk3rR
gAwWV83Od9zsoFGltujGguy/pfmPMjQvE99JI6aIqJNH7Mcidzt01VPoc9NrZyZuAowGCBf9OTAH
knCIz40F1aeIj03CLofJJB4sW61AMxaUeQXWStYRBWpFxAFfPX0fEgh8ETV1unsMOBoaPChhTm6f
UdJV2BIHF3ZzOuxxHzFSwzhvZEF/Ru7dtAo8moy76Y6y2BXIRrkUxKYePPb1uR5BIxHK2xHFKoP4
F3M1/9FuwfB0FVKWZUfzNi4BKKNN70Dt2lvDbIKsi3Vrq/qsvOG5sQzzhAenOGWjDdAoEq/448z7
kSYnrAdWNBFO8Vy5cLIRiiho0bu2rg46ZWNH1/DCdaDSelnVTXoSQ8V6IrGbJn6rjg2G1MBM3HOH
9xGTAJjAZprWXF3vU29kFyKP+YX4NCEJE/Yh2VFAGvODqKZjMrbmIZ8HhtRX3TdA+TDHDagaWrYO
E6pBGdwS4gNjcWA4QhuxjT2uHm28iUFhEArAse9rEyXTNo3jflZ7L0HPv8/sBVVAiZ08x9Avvt+v
lWQd2t4myGFa3gvrbL52OH+SbKaAK++SF4OFfWEoczon89M6Ivw12f2jV5nRPRsFkIDcxnnRi6OX
Wo+jV70UggF3KXHYRPTcaqpwXvM22TWh4/7Eb0IO0/Rfe7Zsq9hSNL7Y0bSfXdxbYYPuwengbIIW
Uw0a01fJ6GwJg8c9pFVjnnLpMChL6U7MJudocwpb59BFrsl8kWplOV44MTYbaTnDnYDxtQ0kd0+f
fibikvnayIijaSM5imykxKAbU2tddn53MeKZtVOTizP04bnvOOsprw2+opyIrRebKNJ2QTC3oeyR
sZ83ec5D6jsCvXxID3E9OA+kitvdMEF4nKphvPqUA4Zg4u6SIvmqR5pjZugG42vaXrMh8p9wfHUn
y5Ps52PyGkVhchuLy1NOcP9L6+On0mX0ENuhtecn+BTZfnXL4N3emJs9hpBezr1NlNXykuHqpMTI
uO76nYLx4w2iedeDFVvMHoIX1U8wuylBH2J172ocSKxBvbKWB4uyL51r2mOz5G70Iwjz+Pj90Cfa
wQ5HxL7Ee9fLEvU/qYK7qpdqh382AZOUVze73DCqNa/S795ytq77Oq2Gy0RJI9YiQAWlyrdjOah7
rZDvtHfDIcndeDXWjf5RVcm26quKl1xNogTFqgsZQDa1FUPpLeNzaNnDpmLada379if2ut3Uj/Tm
zg8e2NnfzVT/US7kscj473/Nn/PFzLmOZNh+05H/+ewcfdFXWPxq//5R//JJMJT/+ItXH+3HvzxZ
59SGj7fuZz3e/2yYOf4Dvzx/5P/vH/7Xz++v8t/wprEy/XvedJFG2cdfQx6/f8afIQ/zN7zYpoB9
4ru4zPhif8KmLTDShoNhVMDlAjT9Z8jDIBkC5xpnHz4q3prNpn+EPAzvN2J2ZCoNeKF8omf+J+zp
2U//V/si5m0KQfj2MIkKy/m73z7o+75LesfY0zhzFHGy5GiwbnrGhoX4b7z9ZEP//pcR2sAeS0ZF
hyZhGH8LlFTlMGZepzN/skOdEWOWwms1l14+Hdjt2ccRB4zbdRiGpvEVLPuP2mpfE09jIO73z9Js
v7Qpfu2kRtNpmeZ7AlKFqK2VWYYVhZ0HHWAPnGcQh4kLDD+Et1Ox3ZsSEyJQbWHvjnTMyd627ple
iYyq9zz78J3yAVsWJkPjRcYZleVI7wuc71yRLeWbsnYX3QzuGBGsxGh/YWVZBhlVA3boj4SY8fD0
b/a8I42jV9Ek2rIz4FrX0r1KywRa6y2nsnvFteXRMWTmNIapK6UqZRLf/ASXKq5cAmYNGoTxAgQi
wRxmHupSe0O6eNLd4p7tKNUg6ZWw4l3IloBivXXRi3tS229WGDEjUw+QnlZFyqDOZSiYyowlfZAN
w0JQtmI01q0L/Klto70qQYFWkJ9ZMQXzouwlzGmsK2R016UdCd6mO43YrRdjX5lr0wpPkUhspGpz
Y1c4jCZn6LbuOJWLft5jVzDwUxS7rb2RfVpv4sLrIQMA+KQTp+bugVh4G9KEzZ/aqBIi0OAlITiy
rF9zdoq5azvDKVQo6PoAtSkbVL/Qi18Vxc0LEIw5CE11oM7inMi9HrhkkGWx5YiWMGR3wq1UN/RX
DGgGv5bQ9NXRV5Rn6NDuhkxvnjTIBrN+hMKHZMWyCmNTl2gSCJQCS8ORuIk45g0ImKkg5wrd4RP8
47HQW3tbuJ3xWJkSLkUbg9ZibiAA7Gx6vT9y0y/XeJx3AGmtuRGSYgIrCu5xNNOzGVLkqw3twQx1
8dTwjeyLgI2Tjx09brzqYSyG6qHxJYS6MUaRwUIDXsO6ucFgwcudWxJRCrJxvLoq5AViDD+7rMPL
ngbjOqpx1UJZr8iVEvSjqbDRp3te0WvTdx9TOdY7ROZP02rGhdHF8dLIp6VsmEr0pdbQZeFC+xgG
RLIPzdA7xNXiBqJKUjfVP3lRfJNIHnG8Tz17XDgOFEs5TTah1uQSeDARyCaTHg1MylpE+UH4l24X
xyX6QbGmds0GlJC0oJSutO442nLA4IKy1PBChdwKNEc9E7JuuWvfQIpUWyRGzptyxVSHrtTcwWGJ
0wJJ4p2c67ad5bfWsnadSD/9mplJPO1bzi9d9LPPkc6L+tqRPQDx21EzLR9JYBFblr1PfWD/3M35
fQAY9WQ+T/oEeNLynqq4uYfy4GqM25QLka8E5Wuux77DUOIW9aokXbduQU0uImp4SrP6lcbxQx5R
aePmP1nLt6WtntxkF6cvrT9knCWmz2JiVWsh+C3iueJWh8NpXxg/geoog4VVdD8imGVlzzECMZFj
7Y4Aa43PI+WseKgsE0SDnv0QXryBAo7fmboqhIc3K3NvBtPfxqCMRBvieJE2DaeQYaV6qNpVSAFh
LjkVRx/KmX5moXFf92hR5sUw2goHnY9jU3zYxrqeotciK26NxgQHxtNBT1hQ9BESZMY0PwjFSiCW
LHWm9EtceE6zDuymhpjkH7Ss/RLuQGDcl5RCqo4dp/gwK4sVwR4RNyOaEmFCL1Kv+8nWTSyaGoeJ
D0TOhKczVwBka5XSIVSHbrbCTLvUMxCkXMmwjfU19PN260Ck0jyXrw0JYVbZtbbfO3ADzHy8mLba
GWbori0d6DVcCHfpHVUrb3g9Tr0fgU6Fd1hUb2Akf5QUy0PAXkPpgwSGqYlLyq66dVN2RyN6zfz4
ZJYF0kz/KynbNfihbaprFwic29wILrO5Lc6pRDElXt4Hs44+0582SiGtqwTsu53h74feeB/z7JVV
EReUMT00dXKwoDJOBXhVz7lQQbHwfW3XpTRPSWRRR6W/NNs8ZgKIScB5iLZ6uJlOJleD3Z+YAXy4
SfYlfdD6cfwUt92dwfaWRahDErc/6atbkK2ksyRxbpEJbKQuPgjnH/2EsZcGScHngDmRtjEZ+bbx
FRF6p8yWkL86J3V7aNLg3NyNegcyoWeXHh8wyC1zy9gAsAEhE4EHN9ajAHwlVfVTt0nXF+nZ8cp8
Zdk9cDCPkE9Zqr1Z/0Kp/IDZsR3KcmGMFzmvCRFsxtbfzrm11saa13PeNnYeP/xqsr6CQtK02Tgv
jdKP33/g9/dNcNZxqXZluOuFzvRdvpfcMhiU3qoJeGn8S0txB07ZO1npd9EH+yoqnzT/B8cmj7Mg
arLZevLevvaGmd2rNO325oTllCGzOtCUFy4U3Itj4VkvnV3592GgCaTXFlapO7YHi1ABY6CcO2Mi
IDtzo30ovGHDREFbWV1d7yXRGrhKxCBGo7rXua0cder1giYDP9TbLOPVR+fXv0TWPKReydVsGefY
A5RF9Jr+8Br7hVYexxKQxtTIe03Drq0crrF064EnfoxiMge2SLjNMVgeIEq+5BJNGZz0Poks9zg4
MBKMHHrbJAl5+Kn7aGf9LiqbV1X24lFhBUv4aWRRWz5IRV0Ru//lYH5gQAzXk+H8nkf7n7zP9w2T
gpf/d7IbbviPjx//9ePnf53/z/9W0Vfx1y3/75/8x5bf934jnO2RuxK6MCxvTif/seX3/d9Mh851
3SGbZZM1IbHzR66bLT9/YnhAcD2OAqZLHPsfW37/N50P9VCXBCeI+bP+cd65/r6Z/7d1M9+ZpL9u
+gkoz+McX1hsBziU/C2zFPWOa1uD5e8qn4xL2ArtIZaEWVtziUBpsqkWz9Y0qG0bbUcmp9vOGe0d
3tJ0FzMZZrWGZpLTp0U0T66aYNKOpYVUNyZCruo8OGgVq2/iXR0jds4QdCY/DQ7AGdSyES9mPy7C
7ufEx1rREyJEjCOVkfgiTJ1lM4SrjKFe6dMhaLySGEINvRL2XmTbpjqWhA/gviNSvkK7WSimfYgW
P0zguWo6xTA/6FgcRthYxV2e6tiqCMIQpfDoJtTgMppmitxbAMMDUhObK5wyy1YK/mcw6EhUwArk
X5lZp3igP8ptmx2hg10gYa0WTfw2RsV5CLExpsiM607hwnUxzSyjBAklRbBfUA/j3utpiG+2aajw
rRlFGn1vnAhB/mLCuKjcMDtRUK5eJn/2mJPZdDzFfKDod4Zj/4iDwdvGCY5G181d1FZ/XNkoaLFR
avvKqh/wl4LsYAbI4alfmkwEUVS8Dy9V/Ybw0KrRLpAt640DtURA4NzhtguR3Cn7MTzvsw2Gbt1G
NHg3kd0sS0YfnPf0uwFa8toBKLnS3G6tYX9cen0bM3vQ8nVeTy/GULRbve3oi56+iqnLVkXt7SIz
Z8jXLByRnQV8i4WssifHTkwGSC4z6bAHL4jbsE241zWEFAQ8wCXRfrmRjTntMaj7F7MvPkl0W/5k
XdtUbkY5zuIMtPl+YRA3eKiHYcM4tDjnTGUVLvx1LQoI447vLZQPqwZQE5GYJl61o7x3gkGuYfXX
l6jopl1NLwF6bTasJxNQTxJ4zjrCcLURDmbs0Y29rVIIYoTDy63dJ+x8i+Q9jZ5ji6GSY7fl0hfc
yjXDp91ukoLzTl6tunbQD9iqYKFUFPoM7Qj0JKd9mN20cwfZfBfP2Rzf7Jrj98LzP3r1ZcH8d6sv
icCPXP7rmvv9KX/KLOI3y7FN6Lu66xiu8ReWhu7+RroU+YV4LrCNv6y5wvmN3KbLF4I04NvmHKD8
Y80V4jdTuIL11nKwyZJn+0/WXANN5e/ih4XWAumD0DwJOX0We/4aj4tYEv0sEfEhHN3Popfp1m0G
/eqNrn6NrCTcWU4naIyeVEDsMBeXJrzpmMtAnod3ak4TU7WMz7yngDwydQa0ZtYiDMb67fvBT/sG
v0zV7r+fuiXKfy7B7xRBb/E6tawDjQUh6sOfzw0m2FtIocd/viuUHYjk749G0MygKbnmKiEMuJuc
Wj/QA4Urx+sEEJ6sP4ax0jY6gdc9c/VHRNxh4+eUcSo61h19H/B9HkUIhmtFilXuyxr76TyYtOeZ
ZDyaLpXtlgSmNoHb+36nNhXUvoc220I0eIcGj+cgCzIicJL4oBdZb4E/e7QombxKaOwXuKhguqzM
fLOnwMXq1D5IkURXpUV0EkTDW5GrgdBRbx0Lq5B8O9PaSzrM5CKRDxkRlAOOYZOzT2y9GiNgrSho
64Mtm3sd5wCaRGKcopEuysrJsr02hft+JiZWQ0/1keHs28DnuP8SuBgOLUZiWzNunHPdBuU2dCjt
6nr7Xsib8Lr4pTVq8G+2RJLtXbENi+qzL8bioqWwmTFUah+GHly6MKqfsNN+uEatb4tgkufS7G4y
NetLnmm7kf3msRlQkMKY1kuRm3RtlOgxo1TelX3zY5Ur+Vb1FilW8DI3yeqGISL7HFJRXt2o95f8
vDL6Kp583DNY58f+Q5+csx2TUcy6bDiEbj2XwYNkw6G3neh5P4ZG9hk7ibf3jeZiTsV0ZEj6Easa
bhJayOy4eEvG+KsAWrYkukUnWFjf6SPT23Eu+dW7O5n4VzoYLo3hDfwWGHeLaLo8B8P0OBFxI4aY
OPyuKIzTjTTfwhh5xIazlVKtpqw7uwGDkKGmasExuo84AN+gC6q7ErynIEHslcecHEfnyGvJuJPB
sHJCDwxY0m1GAP8nZCJEpszEHcEA2BLptVeadhDuiN9RMowtI+y4HqitMgqjDWbGcOkXfXjnDf2D
a8rLWGn2mtrXmcjYcBMW7dmbMatqQsVLhnHu7ATBastpP2qQaDD1Gpi5o2sQDAZO77ptD0wtCOBA
mALfq3gaY09PHTB8wqXanuOdjxRZvDclGElIjpTNBVRfNTU5ugQgi93RhAeKtKIVuSyPvXrVIhJy
3w/F5Pzx1j/fl3QD3+O6UUGy++6D/ecDPOt2XdIVjR84Sc7R7ADuZFqt2pDyKmZ5xs4Z/G0ClRKx
By5p4hfuyfW5VmEzS1B2Zn6lZJhLg1M3dpBwSWFgtIWUsdbxfjLh46GHM3HwSpwRcVDzgox7btVe
CJ/L+fOhIo4Ua8Ilq+AFB5mmIDLt5mIrQJ1CCzAyw2sTB7cQKfXXKIVQ6awHW7R3QtnWG1GUac1W
VO4Ta5I30y+/iL3qnnIwvwiFSDNhuLRj541ebYCzvv44QBg91YW7rfQBmdFtWpiBPxkF0avKknSg
lQZltxgeQtqQnKgEKWbqpJ+UVp904uDEtpODk3f2o0JA0lIn/sgT01sikEyntpw7r0hiLyLd5cII
nejKSobdrY7KS9Xk4q6fd7JOoMIPs0/vookkalqaV0hdV72PumMI/ouK1qR6Czg0Sq/mEIvV5CUu
3XiBme7JQ/uBAchQN5px1GokxeUD/KTP0CVYeRZMPnmBklHqZFTuRU8gK5/LhwL3jauO+mS5I04Q
r8XUv2X0E/pAY0tmjuAOxw/iECcyF8+RXd8bUFCiyj5HDo1XjiCWamvlPmKHX2f268DkeRFmFAqS
2+l4iZALtVC/KzpS3uBvvw2M/ZZgbreOHxNrFRMYDKZwa/DgB9fqtYtrpLAafG/n6NZ7hIdnc99Y
6qXW5HOJ2MoOkTO3n+mrnN/1ijqKUwvttaFcFzBQt5W4QxeaC7xlMJ9cR/+cLdKeNI4kV5ydsDnm
xxl0EZIq2bKuI301Db/YAoLPDr1okZkZWoWRPNPR+mE32Z1J8lMaslvFkxbB6dAucJgXg42oVQp3
159s8MQZjMrYrS8ocvEqULQlT6+RFTOFKL1xwyEpwNp4FDWCWpY0ZAkdqhv5US0wVxIT88snolwl
zgXiPWZdOIui0n/RfdS8ml65IfzKMF/XrE0Ey772Pf8uDvS7UkWLspqx8YB9EL+RZspW2xd5orCH
waMvNcqqyYmvG2sBIxtNeo49udW0LzJ42kWTPKZuiDdWFGJVDLzLG0JK+GCX7iQ/Txzlpl6GH63N
NQ05Glexfq4Ndu+OpilYg90mcvwB3CQOchYV5THLKXjp94O2t2DFEiCZXdzZu4ufo8D4sLS1oNoa
+J2bUXtvZUh3pXyx/aShfIqm0xzraDASBUjtigs2otmUBd3vc0Qp+MbLotc87lXN3gfn7nsTv0bZ
n20t/xkFMSlTOOVF+aSPwCgFOf1sdgq3Q4Y/jUyAbbSKdVXSdZz41fugjKcIPyMxBa8jw5HxW9Ek
16j81bp9KOGKhxcqOUqyqUPyMHjyriSPgKo+rItEJHNPEnErhSUtUePaAX+7GEwMnmLdGvFjYWkH
Uu06lRb9uenjNyNkkfasajdEfbppOrNawl8GPA2DlNspIEjOyC7LomnfUTGqY2wj2n+oBaxNwom4
zLhaOVLT5MQAXtGvIcUXNh18OTUnaHP6RWAQPKsreE0SACR1V3IXb/SFjzF2iCB7J7iAXIvcT6f2
PV2oOFNisG2zxEhwcW0Iaw+yO7hvli77lZOp919ARNgi+t6AMiWg2KjxwWYJxGeqV83NKKP2tu+9
ql0bPkvb9xY2a62djVF8WTcdL7w0rk4JuUXyKqa1ZENenr4fGKdXp0Jf0xRqrSbFUbGiCdiIivKu
d3Cuj3xzGLjmjXHmHqVptRdHvlLS1TzXuehu+GGP38+YlnOmdCeaI0vvDWH12cO8dyS/twXnyAm7
NZp9iO17pgrRKDeJc61h5kQ6fq2HBGiXhtjN9Xdl9Ktt+1mWM4PKX4HE1w4Q21/lgXtY9aPC29/k
HG7Rw6enIHYR8hsUk4nDq17qzleS3E1m9Np4uvPZ1/p56LhHJDGYGlaSX0kQXohueUtAzWDIU2QD
gQ2Z47Cx6Ch3W4rZFKLLCV5YyNIKbOEc4nzGwME2lFwfQba6W7MYTPuoD+ptqnBb9KHo1oUZJBs3
myLKb+S01ju33ugdfYPm3DxIwGjlz12EFXhmas5IVQyz/7gYWcE1RXthNPcYOu1b+d1rqGg4HOYe
iO+Hfu4/rEgYUIeoXHoRwS9LWhKLuS+R7ckMZqFDUZCXyBQ7Z6mmOZNL0yIOxGg9iD4hgivpZ4RS
fTZsbi2hnx3/+a4Y9gSIlWitt/V4Cou72BV0fuDQXLvVxuUEQVmHwrOfh+qsqtjdWZ1xl1e0QcJT
1tYEkr7YhaS/3OkiUAYWox4PN59o1NLG1Xdn+404WnVXr82mjN60fNjGkZwoErKCvRNELR1waFch
uX9aLJSxgBCAozapZ09IvSnb1n9zIWhiuPY/WjYQi9ovznh60LJaOm2bchRELxzrQTPYcvTeOXR6
fiBJmDI0Cd+NxrSvDtgaNTjcJqrizfKCBcMQHL7kioQxN4JZ6k4qzSSnfBB5fpQtTZ9kUF6K2dJu
l/arBwFvXc69oCBX27knNAwoK6IbcasGOkQhgk04aukVjeeGUXfuGu3Yt5WUj2qUkDKwaj/sYpfO
7aQ2NaUBdaVq7i21O5s6nIK2TTV3ms7tpkBKNpVLS5Q/N58q7NTxQBdqO7eiUiNaM1ydOc1UpnZU
p6aOz5y3JoqKeW83hiG9Sxnoi5Hduzl3r0ZzCyvbeJi1bX8spsm95BWnW2+0sQPj7THmHtfRwjdP
r2swN7xmVf3JQWY7GX68ayfNPxT1WbRijWqerpOUhXWErQZLiro4KmSBLKtdw/gLq5EgiAeNyHJp
nBVz96ygBepezH202txMO1FRq81dtffT3FuLVwc5jxwxns3pXGNmfUoKiBqyyRQW9ZK9SV2EWxx1
/QYGQLgNQt1Z9ekQ7USGRllwFLV8Q1vENUXy4LVo1wXsAekfDoET9QdDrwzKc3CkTW71aE/08wYU
9cINA5k1Gk8TFb7B3OUbjPkzLtZDZ/bmvpj7fqe5+RfbI8TDuQ24VPQCDwYNwd7cFaxTGtzN7cHl
3COMiTH5KIEg9nPHcDW3Dcdz7/D3+3v34M+NxO7cTezOLcXVPLb08xwYvN2X9wnNX/tUC8+VSzOe
ro6CumM4F+Wd1hbdzS7Ce5y8vFIj4uQhNcn90Or3BcXJBmHEHySjX3E8OU/a3K4cAI1elJOLpX7u
Xg4oYZ7mNmbSqEQpKGg256Zmbe5sTub25spl+NHPjc4DaLldxxpvzW3P49z7XM4N0PZ3F/Srpeqf
jd1Yx5AITmltK+mBAJddvlc4sBf95IkPvXpUfbWzcv7NBcXTw9xA3VJFPc6d1ObcTk06vz94CnBG
0pPyiTwijrUZUCOewFphq8pvbr7RABN5V4QSD266881DlMIq61V7TbU23GoafQLgTiF8G4W+CXSu
J3ovD26SGmciho91OUagF2nf1mgJujhzM6sD64n8YESzO3f6ROe6pY+M0w0KSr3xeKFvCx8JNWRU
zzp5nbJaewxDlisS3upA2ztnWyctuKNcxxhUD1Us2qqYe8RpKVBgOdm7C0rGK8rGG5RRJGWmh50C
bkMPpgv02AMUb1HRp5lSP2J52ysaz9lnjDjZm+6SeiZmTN8qFmwrMAHUr5Ol7/U2/CmZCqzGuR29
m3vSg7kx3aEcbqBC3Zm71F3cNlziGAGtuWm9F5CqBp1Wb0rYaQDo2NsTcp/mhnbW0pNlAqHIAtrb
A/mu0QFz6qL5NBvruHVcfVwWDZJWPzRn7rl5HMcXOxbj2fKDNwof6agbFQmriP6uQsMkg9maTAf1
xV2C6x1nNwh4Wuf1+mJj6z7W1NGPM5Ojc9FoR5dNssf1OpoVCg4bopYeNG+gXmLI54Z7jq4HRs/N
wXOBw1Ozd0Y7vmaNMrcVEZDlEA3At3RMNBDyDt3Md9Kj9IscGDBEmRvTus/ZiQymxtRhyV+OuTUN
2fHX6WNapBmhbDt9EMLqFljyT4kXEH3HCnkf+1V1xdG3NFl/sPVY3Zwx5x5ogm22Z8xeEIByltCR
FlaJIbZ2nsWMe8aucqhmAHSZ+589RGhzRkOnDZBoIDuHvgQb3dekfDnQNpsQprQvTx7ntYOCNQ2L
UOK11sn+VdP8gh+2qe1r56nQYooF8ump8TG6E6o13uTkr7QMlxT6A2ZJp0j95TAZ3UbZEXq6Mu8y
zFwkyntOCg3G//kh59WEy/HS6ZJYrpEcK5qdrj3kYNgRGWqAvAVaGe2zUpPHOqfEsPRKbPpJOx2s
OvnrgzM/5dzcbOGOvlq0mG1J+3RLOuhWhlYMoCDMFzURZqXmmqQUjaVD4XEPtJxoXaiOi6IOEVBU
/iZcPdiLtA1WaV6K/0vemSxHrmRJ9otQgnnYusPniYNzCG4gQQYD82SAwQB8fR+wMlMkS7papHrZ
vXFh8AX5gnR3wK5e1aOhGtLioSMb6lQxT79795qovdm96BxeKQK/K8QV15aU0ur6l4hG9zmPtCdN
Cf1VDZSlGQouAO7y85gazppnFdJJsSHpfXNcPKLp9GpBLtlSvAN/A4FI14mFty4nnd59tDpVvIBx
fjYwtl1aXLLWZADUmf37kKNLdJqClKOPVG7nICIzPZjZwDCi02cCBB1nSs+cg02lCUXD5XWqtzWW
wa0yCxY7pBcqWwNRas/d0v6aEtaCERO7GmAmOrWKoQouePh/u/QfAd+wmqc443jcMAI1vpY9ZKmj
bSgAfJ5i4Jkjpj5CY+mfwHK8bVEQe1u6fl/3xYfe5Xjzs/LSaMD9l1BVa9bB1Sh7rNbAz54FIgSA
FgYi1SUw27kyU0xrBNc2o7JYTGxxhMO+vHrmHTmdG0kpa9xnoe8b1n0IqiEsEda21ogQY3aCPDol
7FE2fahKcQt2uAIhEHIfwnO8pOFLxGH/pYuah5zbbZJqRMvaknbI6sNIHbkfJeKM14ns4PkTLc+0
326bRANQGxCeKcuW8kyEyl0C8PJBEEY8monxwcSO+V1/doIUKbewdkWvvZkNDhFXfeNiJPaitH6r
IxOGteZWYTRBperL88+DnRf3zKcvaeCIoImoZtuWmqE1F7cUWfU1T7ASR3ltEw+MqXw0uTFG5m+7
GFqGUK/aMAUN1Ne64oWBY8KCkz/RlxicO6LMF2ey6hBBj1dYVDpAanOueXNYW3LajHPv8UJmzyXj
wdy6fDECR/A61M42HWOK/niO07EwSOqjpPX5CW9QCIRCXayyoFgi9rkQzmy8ygd9OXSYKqWsUfPr
21gP03Xqu2TddP3dF6O2Mc3+AfySv2Ed+uxUXGlJaG8WkkEDPeSll6PxkJTzEcIyBJWC6yVMNfec
oImuO40ukaL03eVCQisk5kJv61qfg6+8UzPCaCOsHZ2bNsNkOOgeSmLac7MviMQFSerchjg7QlH4
9iaINT8PZqHHN1rRta3yuf2kFOT6c+LecoH9HuHiL9ZTlsCj/BgCK/R8yFYeP5PD3Xlid75BRv7q
5WRucg1x0PX9rcv4h5zcIdE4O+kFvyTjKUaa6lZOXbbKmTQD79WIF7u77jwWJQYmW/YGMO32gx0l
SL1xfs1zSrSNPr96vgmw0F6VU3ks0/qXLorfBr3q8LHzVTR+D6NNmsYOHj3LuubSwpLK+Btb5s4w
05Nvd28taK+8tRiG7C2Qsz1Vwtsgb77nKOG8Pr2MEWfHJW5AO1L7qbDYhclMbeGQU+MWaX9hj1P6
lpOfqR3eDLVlbTSqDXHqvQ+o9Oh1W0vj57XSGohLNIZJIU4OlICa3qfMaEHINaRAKfYtZPrsZ5Ri
qc58lFSV6B1L5S7gn7nv0vwmW3YZHmH4PN/gIyxIe8wZYSc1mJ/OuhQ6xdNsqunT5Kkyp2hnN6Ld
JEwwNJt8Tm29nZBHJFHE3AvbEeA76VvOep5ceTEBSRDE2bXsIEtEOQV4HsGI68/nAvJo6yp3qH6s
2+lo2yjThkKZpp2eDdDyUNa+sZ1/yEMzwjxtOP0xzmp0e0bXMYyDxYAkaJQqAoknjI9cqf/jo//d
5xL67chJ9TtSjM+obTNtdnwzZWX2kz8a3b0lTbtq8IScqK7qqbhBos0Kbho//7XMtfxYezQ3p4TZ
WHwHUWgV9F+7qr9zHezvS3ggZai4/vwp6EEJzbSggsd0zXNTtMjx9MNuMRolT5OlLHpUVftGwU22
8mav+WI63QllQ+nwiucBqBOkGTPZyq6gKRhrSH+slwejinvAWXCrDO68IQ0dWN5ma5m5ymctGocH
N00+fj7d6261Qz3stgbKwnssejgmtpne8jp27pPVbX7+WlHLlNq6eV7k0H1qd0uqouqOyADaU6sS
KDQJpVoTMUu2jMNnOiFsgIF7x1R7QZ/6gyG5eqisgfVDDj82scVlst3q4efzI3mUa1/whLK9Cnqb
iFjq3aRvvP+0DnVebiwyZ457UlRv/HKwJsNEHiEAoItyCTBV/PzzUKp52XUWjz9/mozB2DoiH7jM
+vFzSznUsTRLefTAoOz11Pi089S74POgcnZQzXT8n2/9/9vgxL+FLe7/byUwDLYURAX+e2vWTv6u
fmfyd/9v/oB/fNk/TVnYqwLSB1z84SQbzDP/MmUhEPyHTqDCA99kGBQP8J/+WbZh/AcEbZbTxLZo
4sAh8C+DAH4tVvks8j3bMkkzWP+jHEawfKd/S2K41IAQwKCifOn2cM3/YspybHKEmiGagz4bN21w
YKqz6dxAz9C4e3ChsdJxrbrKOnBffSW8r59rYCgEevULVqNAMcZ6V7WURYG5no/dYk/5+YiYvbmN
J+ezVpN4XKwpUj+NZvlH03XnXNfIBlnKKi2K78IcYWk1X5xQ0fhjL+XmmyTbca4atPiiOU51YoUT
35FppaBTy9fSY0yV4qGhCX4VR4BGcszFN1OWHNI46465nEI9UdFauUUaGk39wU2dy9gQxU/emD4g
/s1PthZfZ2iCBBOtJ3iFa60f6TnlQrROPIN2WN38DanSZiU2/snG5HtSQu46BM+4QDPs+oXkUS6Q
UnWKCx1YDscRfiH+0R59h6xy4G6GzqfjajT+2HFJQy9H5w1IAYW2ZmYPrkdJiUfWeyOpYdK93HtX
Oecno2p8CnTAyGDfLdVEpeTyEEVfjpX6O4YMf51LiiQGa8beLGwZtjO98txO6XFv3ogPgzHfmlJ0
91LpXHR0VqoGsHZC37V14GAxgcsGiRdkPg5nC1+2OXavoi85szcqgHRfhq4SBzi5+TXPjOC5EpVH
mL8A9yUETnIj4pAk+uFJsnfhoO6M+MISq9P3cW00J1xxDRJY0XzEpvEiotx7mtPWPs8uWYS07n7p
RjeeC+WU21lojBpT3Z/mKYLN3lrZPhH6fLHG7A5FE6eAFby4FDDfMEMluOxpvRyL9hKptjuOfyZi
aMeU0GBS+tFeBfgH/CwhhmvVrCVdsRFQLp+7yRb3HoeWPn35avB2AQ7qYzPFH6wa45NjiXhjaEkI
LDrZjCQbbpR3rIfCTYkqGvG5r8036gmHMIZzg+wWu8T59SmM3eGCG1g7pdR3rxkkHAq/7eE0LZy5
xDlit6hOhaEdtHQGAmVqC40SS7jUv3ypmzfV1s4+uI8hx5AUlIRUjw0pUFw0AF5HyMkbkAhIoWWR
vtFIuR5N8ckqYnnX0EBJHvdI2TidC/3A+yRx11g7mhPSXHsSpckSART1JgJkfKrcZlmpVebRgSP6
ypt91Rl5sKFiR1wSR1vXWeK+jXCyys7rz02UU1uvuXiyK7wm3YA/ZfJYykce8wO1y82O7Msfr4qq
k6H5WN9nArgwhzgr3E2hGUSuaZmiVyV6mrMPCd8p1GJF01ST0MyVaweVDcVTGrvdS5J/TKb/bMzu
dHOc3jhqHiQL1fX/KLQFgHpw9RhNinqJ57ih11S3NRoPB+1kDyaWGxgymz6J3maTF6DnzmSTibIA
pvHzbcHf2KUZ0DuSTM570ebNht/mp6OBdadkgMZGlgxs0BbcVAYtsHdEBOhZ2qCQQOsC7zpJWgZ4
ecxVSFbX3meKszcW7vbkBwxM3Syra13N0SYOagWXHfKSR086ZATVHRtHtDt7QEUbcXI8/jwUo/bO
pgp+KCWAKKwG4V74nCbOHz402AoJDn9ZJh9NTwV3QIIcP9wAEi7AHIDF0xU2IaKDnBGKnZkBfbRJ
GyxX2gcHqPg+XhwWbIDiCxN/3VlU/1TUk0feGDz5qoQ3CfhhVbDv2/HSl080dMgtlWRdKPXuN5Bc
wDV+QEuZFjsrVnniwYkLpn67fXCkyv6zcvLnIzOQzMB+yoYj663inEmPHDrzw56tef7M/oudW931
X0kNNrcZtFe/pD07TSN3p6MX4u1Pn7VE+2Sn67NKtOH1Lrz40vIJgTUTQaERcYPdFiOvmPcuVMxk
FS+e/8TWviFSvOc1oeTCagUIXjrdgNRYoYgC49Io/Y8f+ri3cEbMj+4wg+oJ6DCjREAcYMjFB6dq
eYmkNanzf4lIbYkrVeTMTCTz1NFqnAqKcUCwISn/eC72Gbv+VpHISZuAteU9GEfkD4rAf50W/4fD
baKhgpvgNnGpJmjhyML+qctcPemNOuDmlGDaQr2z8lvpzBi2nnVWii9ZXG3juuh3VsAp0G4Wl0YJ
EiQb7obWsMaAb30ZKlifnYhxPLjPo5D535q40Ni73ifuMh/9S7OehDXV1EHOGQ0pJeK7EjdIyOPd
qON3ta+lHX3bMFwt74mct/mhcbJO8+TGErBfjwMstdJNzUs06r+Iq7kb0HjDth3R6S3L+S5jFrqO
O2ePrgJYltGtTC0922m74XI0AZOfgcoBeMVi4AiWr4P1TBVM/2oH7PgjKzC/zemctRBsy9LiGGvX
w7GV7RfTbnUsdYkYWbVsdWm9fC4MHVBTq/qVFkGbbbq4J3ZIAVJcSKxkCaINVM6GfsoSFqRb9wdn
4u/BW4nfQU9vxeBabLuWYpnA2Mve1s8/Dxm6cldV4tTMKXHygVEZ1w+M76zHZgsD7KDbOmIloDSv
d+JHp1omajuy9jBhwPn07QPm7HssJcg8VKWbLVjYzEBqQuRbxK6UhGla5Qspt/YwAow7FgDyNZbc
V5XPL/Xn8wT+V62ZyHddUSjrNvDnYHOuG2ATrxrY1BBHDxiv3ule64D3bV3FxakCkET766DoH65Z
opCBY+8LwgdL0RqcFriWxGrZlsbnobKTk4wtdxenAHLmBCwG3bzaFRK5sVJz1nwgC9GXiNmwb7sM
3MKjJm1GjSw4S2/EAx7gYPR5guLWv0GzK1Y5VqBATf1TGxR0QGta+zS1HXgcTmNRP7e/Nz+PYvar
baXy9IDV2r4rM1nMlLxtZxOwGIEzUor9ai4o/jUNLp25POJOx8zu/PGmhwo8vaub4ZQxUzpN9jR5
Mfv6qe/XvKNMcpH6MyLUu+52iwNwXBUau1HQiJvRKe6B33krK+heCqe7ZkH/xSz8bJhkWRwfk0Ak
7E1CK25TQakAofkQUeYyGACGUSfstDz6i/Gqs/O75WaXsXvsq/SFmd5djQ+whOKNyoMgdOeCkKLU
k7VpmIci0o4xHBuW7t5l1tRJ092j3bdPQkuzkMjGSa90OLbpcWbGBJBlrg3pvbheyjqQnqS2oEbh
bwAys/FwGxraW9+wmUnuoDQ2ted8tuKtKIET1Sbv2rHEOhib0aokrdBazr6qYZNluGqWf9Gpqrxz
qernEdTZ7Ebuq6V+Fc0ELBDUh9Aoeuu1/ITnJUFSC5JQGiJ0hdzm/qitOKa+aLazm6PmJgk9U8Pj
4EEfdwv0T9TgDbhvrBv9b9b7HyV0qVWt6PyIYOWzX7pYwjyMgAUopDmUTrsfto0rH5Xn/VUNeprD
/W0h/QXlvraazyqrrRXuBX6KoJjWGgE+gp/enlK7aSUkL1J81xfezLU7XrrUxSVHr4YXbDPL19Yq
IWjKyPPVtNVT7NRYNedg70j3PqUzS/bZvtVps6FXokPIFb9UUzCK+OeaGq01ELtlADh6Q47oJWCg
qNpYD3h9GvrYNVIDyLfoovs8SDN2kotd7Q0BhXcAHdFTF10z239Sf0Ek5luA6jtWqhgZ7ZB5b1/Y
dKT3qSDsaVNJuvVF81LhnKIg5Nzl+BBgp6S1fo5ZB08+zhVZmzBw289aoE0VSbdr8/z75/9sZ8XV
6wOkapXuYE1c3NKZmADie570+hqHdWhK9y9Z57c0xZkcmcXVd723uiqPdqJT86TjdFIoYsGEby2X
BBimtBzWdtH8skrt4BFYTS1MfjAzIl4H+rhO1EJ1mj4VnDoWFfO5svFdxUAcy3mPXEJSJjaukK/5
SqnOZl9cl1ZbEoRFKKDV0bkOxYK0iy77IfRpQA9qnROLqqhYDRJgIyMHMnM1jBx28dbjqh3198BN
KWhDpc4bUoeRu6T7qsBYLZRRYjrckbVsOlYa3pSpMZ9pgRx4wjXsGY1l7WbJU6OX3JdJoIGK67qn
zkjOhTT6Syk7yLY2OLvlYFbB6DllccaLKy+pgODMsnJpHVtbCUbvLpEGWcWiC3N4lhQl5G9Vxj1d
0CYHUgnXlGN06aWuCQlj9ZpPPYL21mnw8JRAFWcHSJc4xWWZ3KJKzDusElQZumV39kqrIHYdPNTw
yvSgkFdzeeBJ67caIZS13evGsYyDL8tJH/pBF4DFK7gI9t++76b1BAVs5bQXFlHMxllqEPipkcEn
ZOtpiKliUdPa743fWWU/WFW09WrymOa9Mt3NSC/btZX+qaVZat+5j0IZ4sh24kwtcb/tp9HB7Rbd
uenOYSwTbTuYA4ePwZePx6zTuiO9djgoO58fH5NzPe/QB6dNrgNIdW2ERjCWR2ZQzOa4hylQkFs1
k8fi1xROWvZV5fpBmsyFQBC42kpv6doaXrXSHvk3z0iug75O4u5ZM834/4IR8v+njmXpS/bk/6Rj
fQvxLf5dxfrPL/qniuWTBPSMBaJhLikXn9DMv2gi5n/wZ4qsdJ16ERSkf6lYIENAaaGHmRysWLI7
hGP+GS10/8NaUoc6nlwe8Zj9j2Iujv5fYy5EzfgnWPSRUeBJZeF/KfCE1lXbkkXwHkDDjZc16wQu
RaJJ0nsamzXDnPbWWFp9McERUA5iNgBFs+HMQZ8MNLidKp/LpzSQG6HYMjMJyjM8S+04md51quDT
eSLRdg2sktXQj4vPKahDEWw1kZl32GCHaC6yg11TCOW23muLvXLrlMZLnxXRrtPkn1Kdf5z3Xhw/
ZHr5ktg4rmbYTE9aELVPjVzrY2OeO4yqQmvEXQbsX4NRWIehC+GJlDtXzM3VJThjrCCPKWaIED/j
dEy6biK2lqN+FViPU3fcz752meLOu0e93R7hOD9RKjEeGymg2ebGPx46ie8gN+DqtqZYgR+191xO
OAPiM/jlSpCyRtJm4dxE8lnX8Gohc7Dk53Cq+XlOtRyMUK13t7YR45ip/O1M2/XoA7CP81y/c+g1
1nXObYlc+DEeMyhcJpP4GJves6l1Oz+qLtLtrO++3ud+OXLwnewTzY11LK4Rd+3QNUqxjqchOM9O
EZxHW5HGoK9l0OKNJpLyGLk0K9i0gc8pNom48g9NPYeJm1mP9aA2Gq7AsOj6OVyVVG5i3Kn6Y6Os
d+xg3WmGzq1l8kT+ZFsnabBPpClOjLobWjGTE2lBY1tZlJph13NCDv7NTuow5pxZk4eaevesI76R
md1fNEcz9FvtLoco2CaLq3OO/K0Z9BhGer85JwIrVMW97Zpi+Z3gAB9YxZNfxOio9DZ47LgbzUlz
qYL9MGbtzcV6DrltNuj4sZtbjGfz5o6Gv5e2+LCbJjoHLb1rTvDYLyJEjfBJ4REaTmzwEwtLP+cu
1P6UmUCUdXLMg1zRNzPRo9nRGpBDvrpZuDkWa+lB4iXfFAaY9CC3x5vzyEL+xN5yuqnAfC+iMX0y
hbnRXVFfWlxBzKOdIF5L/6AgG2NbaEacBJ0X+e2xUF9V/vIaRV5bNaICywI3AITaR2Pa11yNdDQq
FsZauRwb0yt0oIahwXu2Unn38I3wTwPN5VlrxX4kV5z/pIvU4XjdR2kU3qqYavNqv/IyYiLUqF92
eIryEktiwU15bcT2BnxMukNk+JQlVlEt76/plHzFKRv9eaDRXNnVOSUyIdOU4ctu3u0lG0BqV7BD
qRsEHQX8ELfLTUpz2U/hCS+UjmlJ23Z6jP0V6gcHJG/NE97utWz4UjkhGBHjrglEgvc2latKJAfb
8MuDkbYaO2nWUhbWJMaDtt3w7oi3YwXyIOvoyiXlSluWZ2arWkfMnp36Ct/0iQRztsO4bwNVAydC
lQ3aExpcLtpCosTR89zgQbQaOPZTwW1b79FFZD/9sSdBgopJeEsQpA2LzN20mgc/Pi2Gq7B3hkC+
LU3hXgngcHDytAN6Bt4sfT1kiNvUdH5QcLnzBrcI895AOYa54Rh2tA9qM1tv9YwcoJ5Do9bs6+Qa
r81ETI64Gr5q1odaULyVrnNh/QB4SYG4B/9O2j37HZWp2EoU4VVxoyBgQ3nBiCECiygQI46qXvBG
LcnKy0AatuKrMc1vC6ub8AvIRGXDATA434yUt6Tbp2elnCfYaPj9vEnH/A0cns5WFgPJ+2DqzgsU
mRTN/OAE/GSsnceHPhpv9vSQsii+wk9yD3YVnN2i5yLT6n8kCFjmvmndCW+46nlzrHsoOTNX5xB3
YESjq3XhXOp99b0ABRjKRqZ7Rtd334xoYvJg2bVRNK1slHJ7sJ0jIK5gS7SFM04EFUGe6l5BaomL
eilZHNCoHhBy0k1cs3fwatBsrjlu5niSe1VgtAHmWp9zGO4rMtH5xoALiTOyMHYJkSMIqFa2M3Tc
7IbNgTk3g+NsNtTvFbUFwxM3ukYtkxYlW25jvzBVtOFoet25MMr7bM/1DvLKQEpkKDfCLW5TY8cH
kL0xdbxUdzSleku8h1lGBlqmYe7l4FOWw1tmk9Nfs4Lr+9pPXvE6wc7CFXwwaGy5jX5T7vzWD/a4
vs92xvEuQbW4eTJiR29jfVGyC64e4Ql8b/1FG28J7dJhIGBiYJU/O/ZwnILe3E+58NYizrrd0KXF
I1ifmz+Y1bklTJA0EZNOVcinGMIsWKBffu0HJKfTne+jH6YtxktfZBjhiAQuORUbz1oRPfYN2He3
mrivSuXDRxyCI2TorfJ0k0jeMtji1zXt4IgzTd90HfgZ3TL83dItpA3o5pPlt/AP6zK0ta01A5wG
ZgtpEtth5FKYozk9bFpoApRJIoOCS9Lzq97Kwzy172VaXZQF35LUKEN+3IcBRRVFpX8LMvCMRDN6
iBbgjP3Cqf4r4P/pFN7eHco/MumWUEQxr0rpQyodWwZcD/JH3DxmMcHz3mYhhWI69RpLfldA5G7F
BwadEs/ZjrPI18yJe9uDLOO93+1RsYx14ddAAQdzfEym3jkZ5DLAYG4ND4uwdNnFaKPPbzxWm9Ez
vj0dhjGpinUJQm7nGt25bjgxxP5zJkhnNY30V4FNEXjO165iHBzbnEwbghRYJctuQFCKYNqSzDe3
NXbylWkiM3OrJBoF/iDUrYnrepxE61jrLPxYc3uZ6RRAQK/OzBXtecRKsG0ThFm+saKMNyWXwl1v
BChrypqMy5hf8ibaUmZQX7mbbgPf5M1nT2wmjWlNbzbEnAjoFisdXgLOjkvGW2RpFwgK3APtBiyu
eDdL4Fu1gYlliLI8bDuqFtyiyPc+XhaAY9H4yxgZppT3B9NocvCqNHmabf9Bm4xHr95RRvEX7MA2
dfx0TR2HToCSUIoCBOEI9+xHFty4ots7bOWKss3XilONmdFfiz31VIz9Lzlhb6dLPkxNMox9LaKd
wBK8mgMt34A2FSu9MR8K8MiloUMJ9vjZMJYfOPShUOQKAH4DCEmb9oDYD0QJzgL/2Mpw8gnliaEw
M14CbIbM2dqpm5yHdIQqEeRGT5NXepaZhV26gN+qHkk/YCKnAbUV3oNqCVYofh7dfemg368i1MPy
SgA13wyKeNTEOSKMSiJQ/eQ+t9pj3otvz5JvJFUMzk/JPXovEqMImxjPG0Ysoo1d+9nn1i9Z2gl7
KXaNM3lQjm0TFmKj/3Kb+r1pzZMc1iNSz2rg73LB3eYB069fgloA0guC7VPaCnCCIVfKAPlRcLQN
x4xWKrwgL4LAZV2jmWW2gdXVNHfLTZkaOGQL/C4cTMZNLnUIxjjt8ZDMawEbfseYfNIKvEFDJnvO
CxS5Je2HHQPwsrviA+ROQ60Kb3hBfMMrHypXfsNXA5tTVPgj8VDGwrkULRbVZvqkh+dNTyttG8VU
WtXVR5ZR10mO5CUy8R+23cYN8nfEYHIinQn31CcJ4RCkwkVu7UoFUAm1as4IWRLUCwVeoXUPvWqt
ow3xDg51qgnCqB+/lAk7Ixk9irUfSgPn05Ry6ag8n3XNTA8No061blgGVK8jsuMRAvC2CcjNGvFX
xjVw1WjzQzunV0sYJw0hUU72U2qx/9DgojdAi6MSQEUFizrtQ6P+UvafmlfNpvTG9yorH0VgAGSx
qarN4l9YHFl8YoBs3d85MeUYshVKjA9LAMdaTFd2VK1Zuv1SQKLXFmmrzk4bpCZckYF58u9E8K/w
nRBwCbbHsbGiezDk3r7dZFdWrXiCK0OshY9mZWbQ4jGer5ucN/O0nAIbneyCRUi7NLW96hC3dI/S
GtUNKNuJfvIwC4doceRZsnajlnMnCHljHwDspgGOy7DHR1VQ0SBrGL/mKHumdfXNQdUsbA28NzZl
pQAg+lOzUQZSDg0P9otmyPlIRgDEtc5cCgAw2pVZQHKDIZM8oh4MZLgrvrwSu1lfXD/ULTct2CeL
KtXTFH/NtdLufJtu1yRIzUMdPeJWGl+o/lhXDqv42ujTN+i4DdZuC4I2sSviodVASmhREgWJdccm
36ScROBhg/I385rEwLjPBA0eVYRTN2WxntG7XWcgXsTgnyhE+K1jHiebwrGwpehilrG7ViMcthSJ
dsQNv+o7utooXonahnUmxSizDyudmqraemrKGil9BMLnL+7rOXTL5lXCifWj/E4HARGzmjgER2GP
S1DXFV9l6rwmA5dqowuLmLONB3W29j8xU3w7WI1bY3rEuhCsMLj9gg55nnPnKzCoNTRMUYYRNk//
hJ/2W1AQyq3f/wjaeQcHVa191rYU82W3omguepvsA9aaiUEmTmTBik3SlYvQurOwyjl6cYr84XUm
kpiPNsWmukX3Wt+k7N71RzvRDiNgH8vhlNX7A+wW8n5l4+y0UuOOrW0DMx8Wg8Abm7DfgqaKtoCp
N5f1w9hnL0OWwjKTNAYGff8STXXIa3klcpOFB5eciei+aFD/+O4jWBnyLR+ARb8aHwF0Vuy6PZQ9
3qlrY3B87opYFvKZrwJPt2bH8eE49V33o8+A86WyvMciNcj4Dn89jtkrGyRDS4iRCZpLbm49csjd
dz7Y+Fprj9JV+Xox/YxR8VRTrbymrJCYM+Vs66iywp//GfkSdp6GPDaUDnUgNZGHp4GzPZ7Ar9kl
JNEeXe4OYDDwgP7Fhw1RzEivTtZQNvQekKDdYHm/0PV1CvQBdNl0JMzBzKTfgITGYUu2KGsk7yav
eiJVyRkiwy+DoJJr2K5FeTIEgqLuFpBBgQja0npPDGwwOINXrVLajgbOP31gP6ROidjNe6OGNrux
BMDIDhZxHMDJlrN5tOdm1ziMNxpravz7qwpufhh3l0QlHyqpWJ2nySYzLX3NMorcqT4T1ExBkfTj
Z+BQGCqWnk+6qtDAmfvWft6AesjG75I19gayoK6z9yAsuQGR9CuLdX07jBh000TbVywi1x1Z7I2C
ybuu/TGEmFRsGDY5FmZKX0vT8LbKsjd4GjZ9l1vbMe+u1WBeWkxlYV+DayzpbWkiumRT1+cFbnUd
1D332Zn676kAk1U0eFchtoNyTaQOGj+EeQnJz/Lz0InTS06B0X4qnDd7yN9R6qu1P2GHbbB5A41L
YVzz0loAK6oaCdIBYbB55UY4Vzh76NZBc2NeluT1GysDvTn21pZ1+DNUjq+BWMjgVuOb7L0Xh1pt
O3Ks69CNLr1AU7uZRWUfTZlnK9aX1aH3Z++BDRV4kdNk9/IESataJZ3u0nSSTc+2w++d17gC3fQc
6WI3BLl5RnYEyFVX6gCIvN5YsXuY4fVs5aJAo+bYEr81p+F871rehxFlVEHHMVMIlIOw6dmW9jJ/
CPQOrP7U5FRLOsu+jOyrRaYtwWdmCF+FDP9mSKUqCcrIOwDuaZ8qulPrMr1T2eW+QiW/gcSKXj1S
+YXNDlHDWvccRM1es1R3qmbWRQg1HOEeIApv9EhnOoePypysa0sQ8s88PNrOTL62sFl7tfZ3n5RT
aOFR26q8vUaZ8aeSbbY1Y/XtAXPYzvQQrTi+AniIDZ7XSd7p7QWAdc6CTMe+nEnOlXp+8Z4TIFkp
SaoxvlG3vsc7oXhzJBVCZyAeWm/h52cALmKAqxtbECVjtKjCMp2LjT26x7yqim2UaF8DicfV0Fp/
yBqmL70RsdoT+aUw42w9CIuwDrV+jyL9+vlD7FA6mRNJA5Z/9Kf8U/OD7kF4ZydwBAooBaw11PiL
62jJk0JJdDLrk5u48cgm6+DMXb+B4+KGyscQow3EEyVX4q4UzcnWUE5k4Bp7qrrhoc/Vb6+d8nWW
xMZFwaUPMufYKQWoViunvakncCOu0WDQkmL167ptmHwTSR6NIwEVT3Lru6LkcGCkjHmeRyiscneU
PXsrSi9XgdVrj1HnABiaXAy4dg5jdPlc3w+7+H+RdybLjSNp1n0ilGEetiTBeRA1SxtYKEIBxwzH
DH/6PlB1//VXL9qs171ImqgwZUaKAPwb7j0XOu1Va5ggwejmLm4c725qmX83RpuQ2rq1d5Pb3Cef
1LmGQLbHwqYUGU0wrZkFjpVGkJ23GB/Gci8j0701U2Buko4c15q51A2D+Aw3v+A6ScjrxFydYUS4
T4jxEHU1Hz/vfl6YVgER0bklKgeTflmAA0sm073bOaTRqWC5GS9vf7436Q3cydwuwqR1wY6yqPY1
Wz7m0r0GPK0vQDUA4SSYJFRfHXsSyJLc/kD2795SbLJpURQ3NaDQLwnJWuE/BnXWBeWJAuhPMB6p
zrJbRRJjKEtmwm5rfNND5sdBjQMeLCvm9op2yUgJqbP0uqdOeYdWQRdWZ9Wq/CbKQNuTq+Bib02Z
cUxJtS+i9hBnLfLyC9lC7d4VLUPGsqu3Bo/SPTEY9lI9rC0wBkuhxFDD8IK9W82ICDEaEsFIiFap
dkFbr+FcO/t0XrhDgK617MDWEo6aU3WbFEbU3DZg/yqKB4wWFwLZPws9xpomi5SIt3I4S+Fs+kzF
e+6Do9dRjQ/uK78GjhB9ZBtmA73wMZC/BeV85BG0dtGxvQciJz6zpDP4ecvVjuhAGd9NOTYMXfL6
luV+cdYrK+wNgP+oXrA2Ei63zwpbT7e9yMTW9GmBzIzVoqcxg54KU/obTgXnOvnqMDTGvCvgBfUF
sl+qm7G4GQ4DQ5aiape7bnELOuFxpQbMQBJsKXD8/7qVRZqt75WXiABp5Qkq2S9n7smYcJyXvKUW
9uD0maoZHrA69/98SZNergTTZCKayRhvmB8RKzaznCzLd4lPZtPFDm7L0okXSU5BYpU37nD8BLfE
9zdVJLXLkjXQpQW8JGscd+MyaBx63zn6pmkhcczFro6tA5rkmfOqBtKMB3XltEsvlcxvirEVe4X5
MgjRXGSDjhdBKs58m+MBKMF1lsEH1mVCCq3xl5L0NX0KhYABGwyZNunfZoL0mJx7E8cUfXhhxHtE
bO06z/0nWxsOHoHbl59APheE5Ubq9Gs/G7f/y2w9w0L4/j/tHffJn1/5v8P1/vNn/mvt6P0jCHSb
f41n24b9s8b8F9HUt1j1sZLU+XOgpf+SzvNdHZiSjoDeZR/4r6UjWnzDdyHugfX5Ie/9b5aOgc1/
5N+l86Zt+QHzTNdnJu0Z/23nSDUQN6XG08XwCMTVsmI/0WqsDGt4TMfoI0rIp3VxXbXZR9CD0DND
QX/vFtVmUO3WS4DbZ0aI1Ac31CKdBMrhsBXx1xHmcCMWex9W6ag3QArcXTeSLwY73nNctuvDKk6Z
uXBzqawiMKXcDPLZKup9z/bFYP8AwnwlamszOkQ9VWlIAAIOxg5ZlrHxBWQHnvruMHGvoRylJpqs
59Z8Mkec9NqOLe9Kp20rmhT4Qvsim4lOsQSoZh4wGFMOMPRZe2T44VZCttJSW3Q9g2c3rl8t5ey5
jZsndoT9WhXGpQNNctG7r2YoYOvNZPXlwcTExPvSJR6fWU0P7ag9dmJMQ2M2xSlljemgoNugL7ZP
kf5V0nczTj8VVf2bdmbeVU78ogPODDFUFQdhjXXo+0oe4sSRH9YbJOv2I78ZA8uKutBUGCCG/Qis
8oZ9fKDn4cSZ2+Eyd3jcqmy4WD1JATCqsm09ROVHXQ53w/PMR2oO85r4xbFxy8ckU9OXbJ273gXi
gnL1mZDM7oGFqxuagB2WkUW3iMMupL3IfWak6VVzaaCFNU2LPbBiwtdxZAYfaaC5nwlxucg4ndC2
Uv9UI988jQlNUjlEY6g7IJLinmj7FDsZfeYUbEAwiP1c1k9eCQTIJRbxlICReYKwUO0sBOBhltn2
x2C+CKlIK25MclnMDAGoXjxM9lqwQzoNwDU4Gc1xy4gPk5mGpDMG3mRVplkheyRFEV9fNCj3u0O0
kitjCZml30/Txn6smCxumlkeMpiF702zSdy6fi/m+s1MA+CQ7VA+Cw/jvLd0/LY+PRL8+2LNWb+y
43hECIPoEoyM+8rVuGkUKBtPdHT64P8OfMTTReuAWAvzrFnFo5CBvCvdHnaWPzLSInuNxL8lkDK2
P4TKaE9mC/y+rYIwtf3XxjSyvwUTZRYT6tZ6nhFTpaFNKrvuKyYnAkG0VG+4IjFxR2b51KOzCwMc
17egH2mkGmMXpJm29zSmYLqKy32czsZVQ+C4dnLz6MpBPQ26YnpeBP2HqetwIn31WFXd30QQv234
Htfv6OSvQlsgxz4BmYBPTMZxA8PEoKDTH2jD9CaFRJsXwQGOJevP3E7X/I+pQ1uK5tHiwJwr/iPa
YD4RTCGPZQ1dQenNwHEo53WR4HCuNwM2tE/y4m6NA59LQA05eEE638lS8I5OS2698ZZKgCy1TSBG
ILoW2LgAyiRcg3xpFuK60bt/5KutVVcjcsR57JLxqusdm6/lxezgwbGu2uW+oT+T0JQi17LKC+2Z
u+mxX4RDMDHEEmI6FpMZPQbOH8O3d3OJ3R/u4J+cYi9kyULrVlvRofUElXXtTOe51paMh3x8LvG3
CmOxPuuTH3Z4PbZ6lJgHxJjQ58bCpUoGoACJqNzlhkF9Rx8ZFq2D/z6X2xod7rXCa3QQtMFHZl9p
6BOoxrTOnyBCqencE86yESwhGW5qmFpzIZalp8J9Wv8eOtVuJmbT4ZxH2TlD3gue4q4Ra7saRTvt
enyOO0gthG75EwCcjrwmpGoJKspUPVRC+tvELCmJtHrcYOHIXqpBAd3XmPZVmIf3Ax9d5vk7jX/9
2Pa/e/6Rs26QLm0yg0VrQDCc8aGPbDvsod76BILJnpIczMW4qQtjQ0I3flbUxn2zHYd4F2jatUjr
InSc+nUkmCGZtnMWharOn4qq2iXWe+UkB8/l8y4rBPPiT50PFDsO2WpTkb9ap9ZEhtIC5EkLwZJd
JDcnQa2qRoekZswND2bHkA6C9gP8H5BGtpEyWDAO8K8bXL/+k1Mz5wEjS6bAJJ+1MsX2VacjwOo0
ObeyT2+qLVhR9cVeT6PyanmBsR3SGT1C6Q/7OLaLTS7zB/ATw1Grl1T2qgKx6IOin0uzfvUk17TX
9AoD3nSdBnGEGuoetQToJQEk6Egwrmxn5IPbnvmvEMYWJkwPgGMaDn2sX0uMpsq0KGxNZHC9WX+h
yQhZJW88lb9IWq/77Cl1cwzWesDL04/M1FDFBrg9PaO5sTlrbyo3kdk6fFDMwVlTR5U8/bzUrlbh
Azdbc29nkl0skBVpVECdHacNZ3YX57bwvqQ/MpFAasTtSVcTFwa8UMuAsbUoMMySUMK0wvYuKTOO
rppr5pFRzeGZ10+G3T16kTVepoKsPYfwvH0OoJH5IkFvkUfuvJxM8yFjZlIU7vA0520YxxXGtyjq
rkNT/OpBHpB4AIewqOdpY4148Mnn5rZFXrpVws/wqpoQCibgBpYutl3OUAq4WPxc9Y2/SY3oalTe
TMBgR3L4z5fFkKlTRThOW9V74ABylUyWwGpADIsJq2DW8z86gdz1UO9alFIdmaehIaen3udu7VlW
sOfaK+kcydH7mg1nL5NfM/bfQz3rZ3ZYDOC5mtZGi/aTgJ5VZsnfivEWfO6BlGGjvuGQvCA8azbc
IH9QoDKwTpzxwlD9sXGnG53Pjjy1AAyJPLYJcDDRYzDnHPDaZxtJBP7uAdASFVbBsgqzUB4CSDmp
XL90Tf9RTageCYMQW+VPf+10PtHA7pqq/4gFWmhY0A9uxImoHXURxzvcPXsDn/YKj0G07jyWrqJ8
sNVAxYB004UFAR4D849bsBlu5HuWDkxlm1Vgzls78B9zFfyC7puhyy3eNMCQmZWsZTuF5VwUdOjV
L99CblvJ4BSbil/bEuig8ovZk2sBgWGb4kP0JWhxfYCPjuzGjfXbsqwzrEpsIoDLRLmLu2aRWust
fgnCfL+1JesyS6xPBwtQJ2MSoyaXBFwUNqMPfLP2LOxiMzzjjt3RunM0nmfBF/O+s4radjMsw+ml
M2f8PEHuIH3crr27bNSBewuZHMQE0ytey9x6LgMLHSs7ROo4or7bB+KR8pMtul+5/qJdJBZY5nqu
WgmBenRuzW87ny7VZD7VM0p43YEGnE+/NBGfXW84oPmewFkuQwdCv1edpvEJBc8DO3cqgK2h2G92
nrgS2odbL8UoEYUJHtKdMeaXXHXeiuxRfJUksBCXRfxj9WSS2rqOrSrYA+Mx1tJUJzmLN0wE07aJ
SDsstJYYvOSWB/M3jIVfs9klEJCS+zSku1hZnx02MciSiOOYubK5XaWWe/CKnEEpfpa1Es49Iykm
mFMAKrGlcWowhu2RDRPy5XcOHw1UuG2OWCKvivcuVi8j4DIQ1O0BBRdRmEMEU8fdkaVI4E9QwuiL
sk1ryN9GxFhMmpG29Wkbsrj56kvSmUzlfrn8HdAGUjElz42td5vBwv0jHWs1dt1TVov+4OmGeCEx
bg0OBHsSdctLqnOUj51/zcDEEO/hwVsyICrGBZRFAMjy/PMWukDFxUIp8/M92S7Ssshzkj3NXLox
Byzvc9G9ORZTIZvl0xrPyEyquePtPbsdH7usQhdNmvQs6jcrcz7bLFXsQmT6oAsLNbrJ9IQaX1/D
dJkfamNYgyPWGPG40ZfZnor62LfbUvX9H7OtQVHPGQMaVct9MM3k0ywvItGrzQjx+agteQp5171H
ujYyBK0gYfnR/BnjOEPePLyD/DZ2KhlwFcROe+n9fAIcZhdHBqxEEngCNh3nW1ihBWcgJ9xrT7Qz
joVpPYHeOicGI0S6QbIsIhZPE6JqfWa00HV68lDNeGvxaZBcUzZXLRo/LN81oTyBu5CJu9fF2XJM
nIYwTBQ16SmQ36mFnxkOeUlNsKk9u3ps4bWQYlSdzdjU7uOvmXVZbUwmEFSTgNwAxQUX5Qp9TLUn
7ppujwjc9SAhVOUUOk3Wt1ejJasNiBqGXFgok4zc40SPu7fM7xzB4A0y0h4YEJXI4KbHrPfUthOO
Wus/2+fpGPcE1Em90W7Z7L2mAUuW1ClKTt7R3NR2Y6+jBU+NSiBEMMfjxB2d49w7AWa1+ima+xUL
MeOhUo6gPajytRPhnfasrj0RhdbDIfWbvSB49aQJUD6t4UFaKvudiYF9jxTtT71kf/RMU+FRDscJ
JdfNASxHVJV3Lywm7wx9czP08pq/dFOkJ2hx+drsvGcWTqAyCXzfeMy7IVWktJoacofWLqA3aMSq
oXi0vZlxcYt8yDURRaZWqR8AnPPwFtWtcHWEcdA83BK6mmHt+InvmINv6HvM06hHELehEpt2aUb8
VaWRNDujwwG4k/lDDhObbsul3inawj1CgH1X8nP2poIwbfFCxlqzQzXFJlyiiAG9FlZBluzZSQ+7
Es6h5793dvdLx8/nLl5XI+1hy0rLQtUvX9i9GgiT5p41jp2dCVHNzwJsEuUFPkWu7kiR19OTuLou
ovWi0Q6b1nv63w+z/m9K7R3L+R/TfI6/8qT9/e9K+3/+zP8LlDD+QeXi2wRH6EHAcOv/U9o7C0sC
gbvL4+2f07D/GnqZ/6CXpe7QmZJZPqXiv4ZeSyoQ7mcd/IQTeIxu/jdDL9NaEi3+berlgJZzf/6K
LnWq+9+BEX1kN7InE+rg1nZ7MDr9VTgRmH526iEMFiuM7Qxvb1Ef+HF4z7AZ3qAVpFikt6TSOngP
s+Tut6XOUsbVV307B1tl6R6qp8ZijpVZO5i3w8FIz+yjg3PTZWdWKNm1c0t700LM2w6EbO6NKBtB
dznlwiweEE6OWVg7oGIwrdnvaoh02krbgNbGHhvoPAOUwMUYlIsHrTSsF+X0wQo+FOvNCVpsKgvn
WDiNfUw2Nh5d0H0q+qTb2tsyW2boJFWbLdpCzHL+YykYM9SZZB0NXfTUJvg049GILswS5ImVxhgW
xd4b0N7Y5awfWGx9p4vr2uPx8YU+G0Ya5jWPbfWah5l50KrZ3PVAgPU+GDY8w8iYSAcX8/C8rDzB
bCwC1bgpZlzehADjD36Y/Gp60FXw7AuRbTUve8j7XB6Flsm1HkzPpMjVjywdXYTIFxvn9q7UxXfF
TuGC+I7pnaV55Nw3JsQGlKJ6iUtRUwUeemAUce8xs9HzYqcr2ZyKNZ7W7KHNmrVHfXXNkRmEjYfX
Kx5VfaPdnLfgIzFRLXh9z5599s3JeMgxHp16mgpbTM6FUNhii8BZhWnPMNCyG/coZMTEZ8F52mU1
fwG5ecXi+m5ko7VX1uIosNtvmXv9PTfbJ9vOb3ozoTgB3XouJuWj/cDJNy+sAFdF1dFJidOsiJQ+
VCwmCFe8OxObaI9dHNWIZPWaMyAd7UetnfctKq293vSALmr2HG7zF91PBB14zPYcGpTiDeIMsGZq
a7ESPXN9yXNQYgtOHIPKsBEgA/pRwoB09LVT6emzzBkKiljuft6Z+q0wpjtAUhSEtdERQQ16zMiJ
TQXemB3qDMiTvdgLJv2VoHKmvK6O+zku3922cTezpOPgYJo3dif6HaKeevXzB6wxfgcp21vf9J5q
v0N9GrgfWZTCAfPqO6PT+rm1GR2gsjdyk81o4AnugyLbFQBmKK3cL0Y8EOxoiGEXV1fu9TDQ6geB
KJzrUX6LTvkbrARkU7XZvPfG5Ko7WbGdJPCMolSwtDKEDxoHDJmKBmtAJo4Fe9xV7hbNpsX/tfF7
EZ3AeTMIqOxD22ovc4nB1FNWsBk1Z6WiJt5ZrvzT981AUaj6vZ0gVDGw56CqZgIZORMg/BblsF3A
dqQcCRtHmGuT0PrQdlH2qnm6ZMgmxy6YD5PVoGnjKjxWVCMQYCxUnRssPg8e2IuzFYOItzH1uOgw
Qp5THohNbkeePeQaWtoHv6XhqWZOuIpdzASWax8bQneJPEiZVUAGRodDowJvlE49z3fcTe+xp7MN
7IvVJNuACQNwFdZyK1yKkgGFQdzDrNB2terIE/pKdsV8ixqf5TuZVF7Gg8VvGMgF1bd03RGR3diu
0QBNK4uFHNQnfYtCi1mIBpVettUtiAR1PyEdWz1pv43O/p3K+q9RnxNYbVsomNXWFDV+QqPFt8Cs
HFkRKlbwD8RVeOs4JZujl3wIAULECPeFmCYXttt3XiIP9Ob5s+Vy09mYzUWGzkT3f5mec5JdshXj
dFIMdlYirp5bQAVh2TpUlR0NczUnO8x7344Q+6RVmL6n/E/qdNycVZuHsaynPcscZjyEsybjLzxS
coXpUOO+Se4lOo1sgO44mGD98uq98TpYIy52ZqZMJKwVub2CS/Lm6GlD0YrST1X6ixWIczNrb67b
XqHHFLuiYDPqdckRqek6oqNbWZO/099iZTxEueWiTU5XXVc6m2XtDCOBLulsmNOmr2K6tLo9J4hx
N5yAvwZNq9ZMTbTkzjPmYYpQESZNh4nXfcvK4GlAnDjVE4Gi6jiABotYdJx7+dd1FsO65e3qaYF/
3RDBosKr2nOZaoc80OaLk72kNuPNbGIgzNFiYRhxvyp7DEI/jt/M3jpI1yaIqUNnBphnbVQ4B6Sf
4hPh0/WMk1FPv5gatyvPZouvmnf2os8kugAmgDuAfBnzdZY+gkN5axGd7rl15lE0G79WXwiARMjX
dlZ9xG0hwsLUL5E1AFwnBLOsb84f+h00g/B70fP2zapB6h0qZX6rIIYya9Yd5ieG67BB+GL+eQY/
ND5TGy5dEmL7yvhsEnGa8Lxu64ipFhLGb2HS8kqPKOq2y6mUTl5XkoPdv6qvtkDtCmRw56QvkZaR
OpT9cq8x2QxgjInDjYxHw5gfphSXeNW5n57fXxLTfwmURlRE+twVzdfclLeyopcrsTmt6yjJYA8E
5lV2OCdIScMsaz83Ey5g8kLhk0ai+XX5eY17kmRl2d+k3TSPc1AzIZFRR0ao9mLmJE3PAa4G3T4O
HjiEyHHj0+xG53hA4tPzcF+oCRb4hLiFozAtRIViYSuIhbKgL7wFyvBsM8QwGMaFxmCBZeAJJa/e
QmrQvbZbcy8tdmf3MoDWPWU1gh6Vx9bWLuv8NGoS7sMIECJSct4rHe5DjoTzFV9UvOhcDy3lCwlN
Q//OUp2Bg+l9Vmnnhraym0M28jseXdKpl++7bo3DGxIKA7wgQZPu9lAGHeb5mgbDglCJBbD4bJW2
fBgcY82DwN4Tn9VQsmQMkdBJZFQWK7PTi0OHkGvDZN459BlI+7xEYanLEbl0oNa4q4zFYmWcbSxd
e1PkV61ObU7oYSvSUrwbUa82k5i6A+XjzCJRr/dTsoigNXd8iQ12VsbYdk8ea5fNbPIMrGdwTh4h
xk+ahtcBfUsfAswqj4Hd/DYWiki58ESyhSxizSyR6M3I/RCrYKGPzIP1VC88knohk/iq7+54Bk4S
5OPRxPMTlu6ApKpQvxHbpPfIKIitGP1v6Y31Vefs3UKXx8omUJ/6rXkxKtZHfTF069zoxc0DlbGw
VDqgKk60qRfGyrQ3Aa7gMJyeJ1o2fWGxIOVNQVua1Vol7NTMmFSmrql9GJnB2sgieC6B/5QhifSI
s85ykGUD42lSwKxm52ce4vxm2+ikiQVJtORHsNLhMQ9CtQLYHZhkdZiF8RQPw24U1hc5wP0VLE72
6pT+ddS78YEk5wQXj28iXjXKW5Nrn+mcxTu6cY2wBeT4ZQIEjBZlrZVN/l12xV9Hr/JDPBIgkccE
VkhHWYDIinwXV4jAksAAUxFh8760WlMQockDxOWZ5AzczuQ2JRgS9PmYudqWPKLgKrgdd6MlA+D/
AusA0Ci7x9W/yAMjbUjuOOzznV5oyXrMLdTKOhG2iP9T0JXXNkPjinRym85TtZasGBMr73YmRs1j
gB1pG0WCO3w8CarBu1b2Y2iNpNrq1utUF9a19DIZ+v2EErtzvxwLkndH4tFW1UzEUXf4t4ZEmjXj
OdjImRKslZAytuO5wUK7sUvdWbe5uehro9ep8uddhgkflb2DDqBK3pt0OXZourdFltYoRxiTqUqr
t/myjtIQ8mqLJzco90ALurtKs3MSw5NWRZue44y7vMsvmQZsVpvH+r2tzlEh5HGEeHfEFzLv8pqg
gaaJUbqo+aQH9YyLrOL/OB7HDcS8+eYp8WnbKGmhv8oV+i2AS/QmZ6QWwa6bpkdRTcvApPD3ytFB
ls073FNuGIP9esxmMpfT9kYzquDHgKvoxuBQam15LYbkIlDrVUp3ToHqv+ApH5hX0sP1Y3CPEj+4
Z7n69AUAhJ93XWIEZ9KYDmNDaJHreM+jYoNWA3A7JtQmagFyjnn60akUPaCEvGoMxEPjDoOE3Gb+
vg7IY88CFAmOe0qWgjhpvY+pUcXNdNc4uuRdAHxSiX0pPBON7xQZewRB1k4MuL1zGHqybNMDPpx6
W5GyE0bK54TVrWM/2cwoLV07GcuL7jPUNciP3nUM9p5a77Ud6k+3scetM9XXlA8/dYb5DXMda8jO
ZKvPizeb//nVz1uqbbznP19O2XCKGaserC6P9vhk37yi73Z5HAy3mfVfCC+k2dG1aq8wX7GlZLl3
8pPfs9TtBx4cazeV4xUx7n2w0/Kok9iCji7ViNob5ksa1F8/78q57+/64usSOAWSCDUjEkN3U+EE
I5s9eANK5Cy4soIKytNouah9nSGAS9xYALhkwz2HIm2tZclw6RMz5bCK3Kep+l2z2sZKPHVnSm2K
JyhamwrT2slnNId1y5j2DfqTh4oUsm/M0e2NmMLqoSsXOKA+vVhLGIBtIV5DlUgsELp8Iojs80D2
IohU/802cVkRnPRMWjcrs2nsQjcpAfYnMKA9e/TXlWvCWsSgB+PDjXdpMD8UZhBt40mqq2S4fXTm
YtFjOOd5eWlBR51hUxSGam6kCaUq928/L/QNaEcCdz5HrIK23EXzltDi4JX52bDWTbGTWAVRpzPB
LWNhrUy9XPKCRuMOrzocXNVfLM9/tN20fsV6vG3KJNhM/mQ+sBgK1q5pXXVD8+5eL4s1x1x8EqaL
dMIl7NeVDn6/kaJWZxZ6HGATnTnmurPRghbv3L4FlK53x8Y2BIkYw98JwCME96TBkpxqX9sR28j7
JPR9UADMgcspfjEVYvM5c74xIY9GsGhED9xsfzDuqkkftbLVTlQR733vE9GSsTF27dTZ15p2/oHL
LvTZWEW/CunF79JKIi7bmc++t19cVX0p0Qdnm7TiJ8ccUIFGyUHK+G8dkyvmowc3fWvn147P78+X
YTwiNA8SKXYFEKRLEd9aLQElmtXBDUJaP5juU5o17Lxq5hkKwd+ts8tTiSDyobGzaKV1zd+ytbg+
0zTeZJXRhPWYdKiFo78cBDkuccc+GQi72YBlX2POKeWszbyu3xJncFBRaPkmoIBYN57GXIpBshWd
rEi8ScfmXu8jhL9j+azyXr/16K2Ua47HNtL/YlEyYGlWT1HpEASl8+16yYjUEhv1eS7eyebVLiZL
6JVpLH4u0/GS9ewivEKB2u41bAVhrXf1B1agR6GQ6rY2gETyLFmC+SQS61XZfrL6QU4xNkiFOt1j
zFvNWxqYHnNlKo+p8Mo9rqsinJvROzM07xlttfPObju0LTafjk37emry2H8V5Xwj6eiXl7ThMM/N
xQ4mb2PFmkOeWtEcLeMdcdbIhURKTx8QbZJ73EYsksER6eJYZX4WVpNnUjCIdDtGVR4y+OsQBkzd
yVnThC+hKu0VOvYRwk3y1g5MyvQJe75vMar28GI57JVA2N7JFuX8pHjLyqHAhcXL3EuJ29ao9qpy
P22NKXihiji0CrpPnZ0cRAP2BECT13wcbMQ6St88I1YufS2DfCdZcp08bdi30kd1hNWDar1McPxW
cfwnyWDS186xMfwt+xJ1iPkVPHu9zw3WTNXp560O4zXEbOmqEKrTuCnMjsQLvb2J3nX3XR0kxw4+
Q88leYh8wZqfTOd7WotpW5CZsikcZ370BjoOPLpEQ+qEhg8CzFFjLkBPx9ghgsVdGSdgJIEShkHZ
/pqjKGXd2R0aFx5n1MXzZlp8Fr0WfOZ4Cbe+BSekc0ZIFvG0JvDRWxfC7I4/LwTlFltBU4PJ3XZv
MXDZTdHXyT5Fj71GHN3sOeanc9liEUsjlEmzhBn582UyY9Q3xsYgaZByKVvs0saQP3Wj80sj3UHM
SKd9NtahPlNPZdwEOzdGrbPy2pSYiMVxIulzw1KaBmnour+NY82/mjPhZjgdVWc2VzhlxMY1+qEo
0vKgaXF2hn+ZnaspNCI7PZl19hdjmHFMdVt79k24hBiHh43Z5u9kr1FXcjwcFOFYUBsADBk5+Y8x
O6pwcuWHP/qMD9gF6QRTajbeIhlg9nLsAu+NIV9szIUbu1DzXSj/u+6a6XMavW4NMfhmxJE4+Hlh
cBpQz4zYdVc/2eqTVumXeKR/rLq9GmIiDOfxYtTwEzlFhlCNVTbD4SZgu7YkQEI7QZEctdqlt3GG
tVF1/vkW26NucloMGxkhoqQVnUzNF+AIlvf//PLnuz/vu3lc8rtS9xANbC/LboTDCQrq3qGUWc2c
YVivK7bKnoY0JpPVdcjVc0OcyeHnWz8vXKcFE8f+O1MGrYAeXwBJpzdTNOkNVySikRjPzdCN3KHL
y1w4+jHrGKJT9R5M+NIrfzxVBoogEFrBS4MpgzkjRkkTjC0d0eCt+u0AAH7T55TP4KLSZ63j6RCw
FMIKAyoq6ZDEJzOwsU5oS6yffII/MTH6kyr8eVu3s8/xZ6/L5Q9/vjXPQCR13eoQ3gMC45qRoTn4
ah9AesbI3iRkkGi4RpkYfPU/KQ6m/LZL668isvLFiSK8AammE7YTPNbjUB2pUGxkBQMjBbxZB5tA
NBi3oDc6KHpn7IrGrkMjf0nH7ELJNIXC5A+BvIAxRMAF/6fTflMpkqBQja9FZ609zoT3yDrTCkBG
zLB2+kNbPwwULDgUik981vXDz0vdAUcroXBxJ8/N2S78P1ZtZ8e2NrRHORBtYQwE5QSq3Y+ziyIf
IcPLEIgnsin1Y9wAgwEOxKDUdWwEAY3/ZrrmUdZN8Dil0efURSZBk+wfe/isKCV7VB5Jec01QoSy
2R+2Q2PvZZNNe6sMgwysH4YqtvwTnmd7PGiTy+WbZpCPi/madelDxTPibBUlZzv1ogLTAN50egSq
8T00hMHYTXlwXJxiTSAeegNWhacyDXckgptA1ve4xVasgoGuv6YFITFyjw5fEME99qp+8gmE1CZ2
/LW8dp6B/UohkdetF22ujx1aDlhehE3Ny03oXGbyC0GgJWDEipWMhps2YqSW03Du2DyvZp99JtU+
4hjOkp1ta3m4/FgvKsZ0mUTFYLpXXwu4ZruTmJqnQHU7eBR7AkZ3AqnFf7B3JruRK2mWfpWLXDcT
NM4EKmvh8yi5y+UaYmPQFJxH4/z0/TEaiUJWFapeoDdCxI24Ibk7aTQ7/znfyTgDjF78pmyTY7RB
PyxXIXRCSxRzYLNMDmFfbNl9YHYFz711u4Adr3mkZgpYglXNlariIHsyGhhMybi0MY9WB7dcG5l8
Qk131hJBcUdrPoXssGKjGI9m5vSnrmmGE4QPzH4yU2tw/iZP7ZJrSqsYHcuw2ZuJQZikAaVkNfap
dLLhmYfaGVmyvHtFOsxRfRoiAU37Xh9iOgYEMdDjzNw5Ocl5hPvnVwjhc2fmuHaTDvDS/MXzHQp5
7M0YWf3aQ0FdwBPEUkqmsqHGZazQTQ3uHkOymyx/qUqfFqkJa7hU6q3KYwIxovlQjOe2/Viw0JXB
Vi9T3Ddl0RENpYmQcie5L2+tzUFFM8foKEOjXLfdNLB1RqJvvTXpvGdDr3RqYbpyjflx20dwJDwC
6Inb321Ny1Y6OaEtkMGzRmK8F9g3WJzzDQbaY0IyHyEppOpN50lddYy8k7sDyQEGNe2q5sRYvXYN
otD1KtVQP13aWuzyVz64zkr28bIuevgAcfSk82Bh6E08ze2+Pd+4VWabnaAD6bMDbOITWbYQFBYi
oVlZOe52DMrnjnqZlFFBm8rZEdzQ6l0XR9OYljG3rpcW2sIIXId9FxpiWQralp/DimInq3TExmQj
5zjiNgwJpDz5SCIVCg/NMybhegL9b4wXltKNMQ64xZ4stX4Q0D7wb3m08fDc1tR0jJLhpZY65s2t
1wYQQkh3x1yr2NvfppJbWzcQNUxr3ALgy/ZOAx6IB8OTwKT36qaHyHUI3YXNSkMHXWSjZyHHq+No
l/0RdMQrfsZvCtALACnT7C2nAHrQbj3RcdMQ7RrBG2h5GDxFqHCxSJslBRcLsj7LtAqO5HtfUPPO
UdY/8xiB0zjUZKmH4VuLk1ubFS+xLSzozqBKTGJ97rU7ctsRHXWaDUMYe9V5D4I52kFYJfG2jUgw
Hdd+X5xmlcZ0ANkEK9coh99efM96RO45V6+L+oTgMFp4po0m35rKare0ks8diO4t7z/1sf7iCHwN
lYHpZ9AebTqHlyWZMsxjZ0MLxxkhcTQtM+MT7Qinsistfjc20zMtqn7jgRu2Dve6SbcOdx80aXe8
c6Hsa5F88ABpdhgbdzBCiKKS3vVH3aGu6Fc6OkCVGWsMNd+PAxmldPVTxMOJI4ALdIddIUPBdOvr
fntKKShQVQb4oYFMRNJuqZXErgE9Q3f38Qi7IeHXLIOJTlkl/7eBRp42cNUH/zqZg9hq1viV2VZ7
srVLL7sX02s/GME411jeQtqFF2kyK4SThWPY5pNvZFqu1OTrHMFqfG0BcbYSO5DCzMj2mnGBH+DC
MgjHVZZjLjUOa750oAE52rOFY/CREsiLXTIAJDRVbwlJkz/zanWeh85/5s2426qFb6sr5ZHxyuXj
GHg+lKyKjC5yf2EHlrYc6oq0tgAga4yPNZtaZnMeiDzk0pCDAX1Gug6+mVlZM1x8QovUvQ/HXDMy
qB8pkOY6fEkyN99Tbxxv+NQxaEa5QfA2GDa2WZVrv9Pxnfext0rU4J/9ru+QR6jZbrP2YkeVc3RI
EuLa7ugaY6ZIOW5ihBI41JAA4XRx24n4xcOHt08U9+0WHpVcFjiW63EqNuQfniYLKybO7P6cTexs
Nb2/dh4l5RG2yLJK7o1mPPQ5WQ2el+lWZoAAfd38TqqJ68ORB8CD7ZtNVHhdOmZwGlybJixf/+b0
Q/SBb/1eWO7c4OJ9G416YyxeXPrAOotmcHamYEqUE75PR9q0VWHhtQ0w0+pJy/XGcNGWhQbJKXJX
87BgEek0eApgqDKaZq3B+UwJ+C41v0Gb8Z9hJJffqiS1zYfrXUiqvJjowIrZ/1TSCB3ItZqm4rWe
3hQjq0UoA22nJcW49mK7ZntBVSLwjoVtzOR4YzYZkT5eTqJuL9ljhExJY4b5bVW2xjjWPyOW9xsK
EdaNROAKG6yaEqc9Sgb14QaZF8NyzVVJRXyg/GOfnont1m81yNWD1nkBsxqTLLc1YRjudlIU1bqO
MaHqU/SiPOZ/jjZerSGgsil2Qd+7v7R87B4JQTIxNyVpTo9AQZBMPc4EHixd0e1s1erf9nuIi1tZ
SEDKZJ3S4ko+t7vBMjC0cA0ufQWhpNNZuMkv8rgqSWEGfbIF3R4vKTH+ZKPA5FGrp3Xgwejw4BpS
GqAxoitFuC/JSPqOux/RD5djE1/jugGwUQDqGuL5rAGzBXs4xc4AAEyNIHjjlnPbCn5CM2KiLskp
MQFaqUij08vSj31FpTpEf4Pu1rl7w7CtnYo85nzdSGXIxs1IU4Ir61xfHjHH7dscSZm9qfFQev7K
bgjrGBOu2iSg2d12ZtcbmFsVutmqyfDpaty2a46LlCiIcKl6D0xMZhiLQR9+6FzgcREFjH5maE7j
ghVS9gfw2ccqJAJtKLPa1F73pfdUWCcDHwxXTLmeJEWrArLY0qeLHjcbTl3DYOSQUFgcO5iy82CV
Z8UVU/2bRSrM+JCAEZe2NlTL0XysuggAssAZbfzI/oOpyq5mRARrAv/JHHbPKDB2uyxeeGk3LIiP
H5idXN04ew97WBu1lTP7TTe5nn2PBkzO+uSYqQepoQO9nssdQ/wFMQ2s58kuGOtvUspsTqFM+aH9
qNn6rhseQi/GATMbeEMhPplQZAuk307t/FC/k03cxm7+A8zrBFTshlv2d8X4Bi/SsChMAVLYLYhH
NfzDTE+x/1WbpvEfLLJeC3cRZe0TrUH3TlBBDor4hacrb2e3Yn16CeafxqiAspRB/FwyPzSg/K2K
vLnEItmbbfSjxlOArSjUy60si09lcVEQiFyIyNzWQfcL4BWx5dx5pl5QkpPnjnL7fVapapu59nVM
0it2UAa74EcsH0FbmCHvWr2OShiNPFPSvmfLzmMnsM90K7+ZzM4WXaE+DGlmi9bmqNCG1ERWBNr6
ec8/WnCTy9bHosFbPAb3JE6vhjPcYT0EQHmqay3pQQu/M+IY69YgUeVqWbOzxHz4DzHPUKLG8Lpn
Q1iXn7aw6x28smfMl6x605OUOJprgh/go+rHuIbeBbN13WUtBlzR/3hDWG7ycdaGKwgg7Iwc2VvX
UqXWNQfgl3EQ4cATYHgt+uoWKa+6edggcwkNpc50tTdC3bjLvmHO0ibzUGkiWRnJJzKsE5wN6vqc
1gUjx0a3LmjkKUM06KasttBF1vSqTAh1rniGwGlv7TQ5pobxOWJoXWZKh89ddMZRBJlx5KHbbbmz
fo9jIZ6tXkM4dqNmJ0P/0PGD3CeXgzsoq21g+sNRj8YldiqFDNVftcwJtwOQ25MICvDsbvUZM/2d
3HNCIiPozYzuXg/2jfUjwxaQZDj0VKWDdvhzYvGCDA4RSbi1lQEbSwVsFiseNihv63q4VgYxsTQd
/SUzmQ4I34IS3Goj1nYg2FIwWAKBoo5m3XOi1st2i4aQLhiBbIgZ8rCPGWvj34NfBbbaUe2pSTGn
yiKIHoI8X+vEG9IYi3AG5rEvS3cdBuEep0q6o6Ro7fSWt8r6QLFUgVGyIyh9rXZMnOlgA2zLnGTj
5N471DpDz1rCEb2xqrT6CCzRruDEitx5iHrPX4b0eBzCIFv3pvaUmNRR9625oaPmzhONA+03pIdH
3ol93JaAL+r+wdXqx0ELOcoGs04ecp5FV8Vtae7A2VGwip1u2Zb2tPMqsLKuBBPnGFFwDuvUeeDh
CsGj6h6mptrH/auulgVh119mgXYLbBMz15Wp7Avzl5amEaYmsboa3vhKFFNb+zSDHmNwluvMJCEV
meWLHf60iLTL/2/LZfLMEvo8lj//+NvHN4vtKsKWHX01f/vr//3R/vsffzMt3/kfbbkvP/XHV91O
f33//LUP8o+vqJh/mX78dUo/up//5t/6Z0Ld/LsN75Pwo2VYHkVq/2HX9b2/O6ZDVSfWmH+G1//D
rjvXwZGsIoqOU3NOlv8TjO3+XZiea+u66xj+nz/693+jZS/4KS5FOgZMCf7T7//K2+xSwABV//ib
sP9LRh26hW15hkng3WeE+Z/q3bpMKyGduNE+KEmAj1NwkWgNQK3uhZO80Rn+YibZQ3KW1C2VgXey
unxFbwLPx3zBvwnk0/sah+XYWwfSwNBhqyMUFBqzmqPJkJr5oTg6ogBd3y9L22BqMj0nWnHybZCS
dqN/dYRoqsidCEg0uKWSB3b/9Neeanf4lSXTLfLEOW8Ey5CNc4cxfKfdDGNCHsaWiO3limnyoJrs
1nBi6+8ex8UEYE9UWVeqVThjyn3f+2+lRCMAEsf551BcaZbYTkI+NmWyr3lVJH+PI8pgNm0TwIJF
h2zinWLjXtpIwmlzhtPzznbz3E3AjaIuYsoOQiQ9to28JtXwMEr3yRfiqQ3yo6IC1WPuJHv9KPz4
EPIWZGBcbOVdAJM/55mx0i5E4A+OCu++7rxok3+WkDtEH+z0IAaan2ySsrqmpNtrH1EdsSqUF7uu
CXBAFtOHGZ9ca58UdB7rYJ+U5ME76ncSouXe8Op47FyraFPQSqa36U+pdRdGF5eBl9h67j50q0fD
wHeQql8RMTuq3+BWHGi9fMa6BSDMeYbNuRYAti2UBi8P74z/y6DAfNRAJWy3MW+xHvqb2tHWNh8v
wK0rytyHAgOUFpRn+hyoBc5KhyZWM93/Waj+5TL+l8v2v+LcBalXvJXC5qJ12TFjQv/6eGJXOF/l
/6fRxtaaaki0A6l/FLZnT8oPNbhrMpjLMS94MFALJ4fprEIGz1XLolz37UHvqQjsTYSQFKJ5bavH
WiFSdsPNq1OklCSfc20wujj/r0Ct0FuOogn7jCqWGHOJVoa3aFDnpP42Av3DQESjmwCKLbtFtlpF
7qPcJCJYqTrAfbsvFNQDtg10z5jFxFxVHLE/o1PMPnQU0G5pVsE9U/VTkwT7eEzf5qtltIwzCtQL
oK4foYCZEttfnht9WPTwUQo7/RgBPpmZfqty9zVbRhFna9GzX7IeJwNTXX0epoDDuQcTlFdVmsuU
XJges4+HhR5DpYSu5+HNtSaQCr25wRRi2M8SR1QSwedhKhsl3GLBQbkRNYk+jsL096SCa5ETLm/9
a0VML7GbDbWimFOHxXxZRdQ5Z6rAoYWdKlmZev2/fO6mENA5/iVd4Ni6AdTFd11AHR4r179+8H5f
jk06hgEpPNf5DKRaUi4WLVG95EoETrBPdRQJNE2J35QdDPFfRvMTUyhqfqlFVPecEC2umEqevWEa
HwZplRBNq+izFxGc9Gh80ZJBbhnL43gZxvx1VGLnlQ7+WuVETMvqT4eOo2Vh1s9liyAxaG25Jvp8
IDRJNMHr2iV+seUI7lt3s22jxLjwANqa5C6V3qkLA5SVVfnJPVsbrGy71oEx6kMM33ZeNjFvB5Tg
VhZSRZte2AtsKz2LqFhzf+N00FbddGyd9rlmCLCj6ojT/UVL2apHln81S5FCnuUYZvWkQjMaAOMm
/XHzZl0l/jnzAOcUNX3hBLOIZI4W0WW1mkttDokm6cqqtl7dPGKuUcEpAqxZQ4lYZLF25eLJAERx
1o+SC6z8XRDqlLA03iNtjA9TZoNylNVFE2ZwoOotYYdD18Coq5XVOOFKc+GGVWJcx/RFkvUP3jil
dcjRzq7C44mdejn0qmLODFgpmPJwpXNcrUoOFSAxjoPLMTNOc7a94j4007SqO8JPAsxP72g2nev0
QZNwffLkI7zzhwlzf2ha1F0h/ntF+w1eqIQwacuAqcE4c6GDOmA80kmMV+CaWq4CKkWNRQ5eeW4w
RJ6qGZ6Z9AW1nrfz6QTEvz4ku4z4ZUpSb4iIn4ucOCJuNGshhhF6WBxuqEB4TFsqlGtGOmzCFxVR
g0Wm83d8HFVmUr8OBA8Qq3N6RT3vFej+PsZgY5nD0dWTL5UEl2D0BTAmRWAjvyV6BssFA0Jbmi4F
kvW7TJN43fr5VR+ZUYT1dG9NFT2Z4DIWppALhXdW9eOvsIv3ZfUyTxKXFuPqdUe3WdSx/ewLYxVP
aNZQKsy+sFZ0iu01ZYf7NMlfOjk6Z2kkydb1+p+iarbYGcSqUAMEYMi5NlbAVDpryoVILlBKmXVr
RdgTC3p8ZUi58cLMhe+b08lNw9dQgXy2nOYja9QS/sJqpH51AdXz5McmCTwtpzRCGEvVJniSOgLG
SRCVC70mhOsz/ctbg3kV1pfAaXDg0Duvnruu30v4OzzhvbtegbKpa/AAVZkPG2njPdFLYBh4wooV
oSfsdUn3jm9owl7hvkp/hpzbBxF3KwtjDUqQtWjj4qQ78qgV3TNr/FcLM8UJT2TaDxhzELGt7q1p
3xofztk4+fAydAn7Esd/VJ4Sexbxabjn0Wztzd7/9LVTJo5D4t29EKBnY5h8PhMWWOheWBcZpiKk
BG76qVSPG0BkJhQeDT07Bm2h4wI1GDGcELV73iqdNETF0kYKyesuHOYmchiF6rUNWAMoLqqTnKVs
eWIsJvYY1feFS970zxeACMg59tRuE0qZjkowFyxiNzuMuFuWlhPqW2hh8S7PQH0L9garLE26m096
u/Jj8pqqOcK+6jeehYJNJttatw7elSbKXo2QIJCKulsqvOdeN7G8s6VKVF2Rn8TTVLishlWNsCkT
TMydaFZDLpy7aHmTBMbAqeeSqqOb6+O8iiHsLnraFiUwgqVr6u0pztNPpvWWTklll/H29UEntrqn
b4vSJZFJ5QHRyGVae9pDxHhog7s3pBfRvUWO0R4bASeSFlCq4HPau+g8Ywv650vbg2sf3KPPA/eB
gLiAEaJXTFxyri7PPVBuFW5HYf2E5jjuE9d4hXBL+QAhW4yKzKjiMAmWZs4oqHMNuYMQaG4703sx
lf6VVzRq6GlebcBXX5Jwp8s2vM2WoFK3NZIUmbVsMhpV2dC0cLdtuXAsnJl4niViZ06W3zZ81v3R
pHq94ZsZnXk0uN6P1vzlz2///GrA+O2KJDj4c8vUny86fZPHcf7SjOwxRu/ItqZgmmO0AHWc8iRr
XmiEIXZbUenxaBQSodi1tBWx1yv+//rszY3nmuOAGwfxKUfJR2KHxYvTqBdONL8pgaCuVr87sayv
Qc//L0tmVqOsD3FjQv+bRwamxIg1lW1x8S2XXE3b7o3CpEPU7MWbyQhe2XCbxsIqHvAcfg/qxh6o
20OfTtdMPfN1FtKjNWZVhyuD9A5X5qElBrZUwdg//PnC1HzPz2vtuna+k8eBEoKJoUvB7ANLA1ZE
mjWalWWzXbdjLFjSj1oAyuaiOXKALu4yAbkgEuOiV/l4DJVvLlK99lekz6ZDmptvMXpIECJhIe2C
1NDezc6z8ObnO5BQAXCuzKS3K2c5rEb1GIQ/ERUyV155scoNYBpacaBzu8aTZZ2h+E/7GOMttXfM
znhwH7QWc1eU4vqy22Y4yCENNqWePaXMay9RpP+CDABEdhzGQ2hG3XPRsw6l7HKL4BBXoCqjSp3R
jOqz6UWAwFptNt6luL9FzzDOsGiOy2cVpGftJ2Wylpn8wWokH3yB7BHblfkVrVny17pyjKVlGPh6
O0QPhhnTymfa4aoR6GLZMW9jN4mazTBR8Bm0cKO8AC/JmIx0DpP+xn2RL8l0USiqxdMmkkGIxirE
jtvyOcp15pe+tJd0FZBoKaoLR0cQ636v7byxaFd2YTYbE1sVexgwqYn9yvO8/GJ8+NCR3vih13A3
ANAKSNxz+IrQiTjsWWDycZwrpOzzbPBgJ9jQkDoXlMnQLRek/iRKlae9ua7+7Tq++gJFevAcYp4Q
EY6GXyFLugzh1aj0PbsyTN4mKaAwVdFVq3pvzzsJo9+voocmG96cAktPXqSSX+Exa/0yeosMaGpG
4aUrWEqUAgY2mlrrle9k/qNFTUjxo7Lp/4i89KsYyse5BOXHTOsdeJLqBW4WuhI/AdZD5jaABVYF
sF/w0jS5DeTMKFUj7QTNdw8Ccj6W0Zm9T3lqqc4NHvNXzR7Ui4Oyy5nP6d/0Tge60Nb1r5zambhI
nduUWC/UbH5NeKPpYOZtylo3fvIyxuwVD7STEY/WPh5Ke+eWIwujxtgoxoPl8ey6ymTKH7M2yR+j
JCxPU1/dOZVynAgj5hjWcI0H6Z09Ye5QFnngL3TTeOXg42zUvI4noIG36IPYxViBMn9MKJDj306Z
HZzyAeWRVe/GdOMnzGL9XGbTI0EnJgo8Q4E2V6A4E9R76yDx8WmFe7XYHwsOwgvhwMDBXaqh5+EC
ttrlMGfbhrq9op18m2AU/IDUZls+WS2HWfbFGGlbW8cavKMkAv2W1Wfl2rJZsxEqwW4M53TVpFm5
RKLkFg1Y8sdkgKBSqd+5IcZ70bgzALd+rCK4sODyHojkLUIrt9nXW89Cw+eni/HFC11GWq3au6H+
CaYAmBXOdDRCBIQuCD45Z2GJr9qjm8CFrlzEDVJ765oiDobIbE8SzvgQ8piFNoQI7THc9jPoPkmx
YphhxxY+e7Kn7NKWwZWeCp4lQZotJ+A7y9Q2mKdwRFQ4USqyz0GIG6nyt23kvRZUj/dTohZilNuw
76GE0l7WoAmnYjj8+Q3gtxdbV1BH9RnFMN0smmFKLGOzkgL+mX7CCmJtdLY165Uw3MWb1KYbo42O
d5lRdmWTPGm1HxjawILSVZ9kP579WRKqg7tW1ou2yNFdv6xePg/ZcJKlTsYwOIm4ZigXR7ewbs65
q8MX0vpN6MEgGNv3uGyvHGt1Bj8kmg39IxDOSws1gUq6d4XngJUD0F4DRd1MDritQOKTTAmCR+p2
jlPwPiQxTSPpyQPLFKNhm5LjWTDswfyS12zSX60cj5ZR3xpDvcHupuP5jT0BLn+AEaW0H8oyv2uD
u7Mulssaqcfs6ZWJq9Vrb/mUfEVpcLDEW1CdLNs9ztJXlWXQMOQvTWvdxdxLM0BZ4p8Pll3EqbmG
u4eCNJTTY2mbT3EhTjFFoCGvlIsNTzt98DBJEM+OIFuXOdPNSYU/owqvdmQSpOKx4VxATkP8CKF0
h6R3qpvjuBvTwC+cb8CAU8o8PA1ttO2V2MzvDCQ9WheDS5RBydWgaeer3Mn3epi+5gPVGoZ2CaP2
MgtzRckEMXH3TYc3iaNnkBgE+NRuaMODzZGNGre1Nft+fXBYhpMGrLfZrYvUqdCT9awPNIl80Kfi
OP8+1aqrXV1NA2cIDVNUGgzFLW7qe5jbO6vBYgLBvA2GC4/gQ459yR61W6ahS2p2fmyTkeM5oFiD
w1fUVMmqGevH0c4/6ZSHogwJhrYU1L2qOIcxXpXQfp+6/lFzrc0I82v5q6vzB88ISX+a6c6frBMj
xXOWxwcXmE8v0v38UnEvXKn+4Q1M0NnMraLWB3/YjZjfa3J1KEaqKHBPA7aiShi88i66AJg/a43a
GkpDMEIObK36IRu37D4Podft44wwKe7ORaXkr07znmmq39EGe2wjZ9PaYmf60UOeT4wf6ANA+LQD
dYrTYvMHkauX7y3VZg4/JNNff+nbt5F+ngUmjVU8PzmNZnrSo4ofnYiXZ7b3sFNfmdefE/g91bX3
U7z/yJb4It0quGpteoxNE+EgucUoBuD+gmjjo0H6dbYMeK011/SEDpkU2RVn6qqDWejQqkef9yIo
3G0Ykbie7RBJ9wJRh+MHrKkxx4JtflFghNxhsL4PDg6O7om6peewps9UZJ8oKJAOeI6Y7peq3a2q
tAOWgKN9szp7DdlohykMjiHfO9bYx4vO/MwSwPjcjbnRq8Ut4FviQzhORcGHYR9mGdN2SEc6h962
tqU3PPskl42qXiunezYTPhGtfZQht1E3WAeiCmlV70fE306P702uvXQ8D/ww+ZzK8kkxSKyVfk0w
vCUsbLOCmtBiW2UaLqTmpNnqJUy7g+fRL6StIJAG8qnn9rVrMK+IvbMArHt8Q0TS+X/uzfKceuSj
aJWavxd2JNEXl7F2rrMi20u0imj60RcmWc6BGziR3osymp3ojB3JsoWIi3WIvjf18i7oQ5xFYJN7
hcnuwhCQoSgIWUPKiRZYFD5pF6RTJ/ideM0uYBWZ3yaDpSAyzbuPLo+TeD1lycZ3pwvWJKwJns6Z
M5Pjk9DjK91ztHWyKXLrJSsWDeVIvJBGF52m3bS+e4h4+9F3rwH6M7p5R9ZQD0K66mgQ0eQsTds4
6srGu2KgIH5WLaFIPo4xrc0hXDdlvc8/e1EZ155mtIDE1qygOyr5jiOQDsUpbhkkKHorgHd8aEF/
yXibGQVupy7+GOrofQTnChGgZpWaX5TEHTK/zz5/VbTM6smRRo8tJRthEH1FBmP8xhw/XK1/j2r3
h1jFyoGzKkk2ChLhipuww4rg8N4BACN6nkCdZgJAwCN3PH7i4pZxD2Weex4CsS0FrZATwXA+ncYO
9sWocdi3djZPjXUuYFRRoEj73aaT3S3PIYzV8VU5yZYxxoNXBGfOIycXD3awzLr4FzY9NsivdR/t
ssq4dUP61GrO0SqtNZr0XvCQqXlkz9pw3Q0YEPOVzFmYZMdiQwuhxU03y7gg6jFJbqRVEfPhz4Zc
P7lhtBNU02dl8IWlduPTB9MBkO/93Fw6+oNHKs4reRtsHaATphblcyUEHdoYedNqk8TODWMCnZwZ
AiAV4lTUjCAnEbzaSEN/Y8ThRcyGrOlhFWjqPDTGqc5SVroKW4SkWMbR6VH2UWBqEj2LBAIvIX/N
X3Wao68qF47qoFlnZrXfZTB2r0lL6mCczIUfDRWIGAz3udbFy4R0N0UjFEXibGMfpQQae7pnLgu4
19eaJ2tKwnXi4eXzh7n3+T6iOG3riuxILbVyPdICU7YJ+VgKiScFctnCo8B46jabBzKVNcsaiIxm
+T3ckTlVC6o49z9ojPomRUwTkUs00RVggt3ksyU/h2OWOvi6JNeiROk8yAoLgJtyupDiyF9kKCi+
TcnBlOpSNebBF37QtUWRF5j18b3nUAszI2jWbLdhzBFIw+TbZJeM1gm8Ze/aEHiXqUL7anLPeLYD
51Mft0RNxl+skFz+hWdt88Rz3+Go/PnPXaoZ7CdQKW3XCGFWeeEbb8BKl1l7LBIMHoaG432ATrOO
Gys9lbh2+bu5v8bkSj22CAnYZmxtQAPsbFs+5mncXHHxV49FHmH+bu1HMgvtKKILM03iOibVl1Wl
ixPG4yMmGmPru/ElHwN3nfr1CRIHkNUJJX4AI7eQmXk1xXM4lJTlhTHmVtTzbavbORP2cjf2vfuQ
1z897V6O0u++6C/6IMikNzOs13krHUO8m8iCzALTZsSTqYXvkGvqY5knxTKzvWObmueg8AGHYPsu
i+i3kAP5pZHGcGFjA+5GloOSIqz5/LwgzIEMzIv/o2LPVAjG791G5iZJs4+x16yV44v0GAS/Ge9i
nOcaiDyor7I9069Bnbbb8/3cfGtzGwxzCNHs4ezp+u8p4FqEIwhFRRQcdyv7OVbIl67/VJtY3Uuc
PUE6rCMfr66FXxAUg1jDTgbSG732IXGWKKQHVaB8rsxPjUc/UU373lSM1wzcfJKSTaHRaWK3zF47
6D9Su8nCZVnQ1BMQgK1p14IUGrawnE0fE46UwzCuvQXzTm3RlPKNuDVVxdTUamN2CnoSzBqTkNgX
S9nhtoBjeODt3jsMqKltCJkoQm6UVvdlj7SAuTahAu5jAoXYwKKUzLC9JAJyb1i/XOueTc0RJX7f
+Mnr/NpJgzuAQPEXht1rYYerMHwtW3Uw8uARu0W/ZvPyyRCaKDK7uaB0v7LSf/LUu10nAGqG6Tly
ALfYfUn0yKw3pdDPeeJyXp7PaKbQHkpoNAvZp8ajz9US9r/o2Vl25nAlGnxgenKh1w15UUciQXXE
DtX8NKPxmGXeHmakx6LQP8eT+wAi8JMiOUB9hAgIRxQMwDD1wiIpM5u4lSsVcSXrLScWxnH0Xg9t
fu7shju03AGUYLi0ECadg7oPEbNjzuiMLF2AZBqPzRJ27bmiVrxNwJJ9N4XSgYGkl4Rq4MOtioBu
Md9/8LP4G9veO2LLZ2K5bxQZvDipJ9dlaD634Dj5N0DqSNBWK87CL2yrZn43KAkXVoks7KfCtSmM
UxgKI0Vus7JrBB3CJZAIw2UAALlHfQbYo9IjyN+M6bHe3r2HwK+ew8ItXtKgjsjKzEez+bdwBUFn
MVtd1ISgAeZgBRUktZfZFPjbEo8+yKCas2HrZu+YMJaJRLrJ/fKnNqzxxByrX7YVU2qzi79DXxrQ
DB0wKMIejrHu/AIcwqGDKBCUpf53PbIoE3nvV8qFn1l5XgPZuv4u9PrU5CUxPVhN2AkNXf34kq1m
JpJDw3Bo7MgpSGW8maZ5QgS9UE6fbjKmBagrROkg9u9CHfCRI17y2ifQ0uWPDpv1AN10oaQ3MKsp
9lrNczD2DA5gnTyIIj8kMAlGgAdHgj7raYQ0VuOXT7LGXTLTR+1etf1U7+FQsbzwJDOq/lsU2BF8
PHwLa8xeukzdLD8/B8H/Ze88tutIsiz7K71q7tEuzFwMavK0hAYIYOILgnRzrczlH/V39I/1dkZm
Rmb2pGpeNcBKRpEBBvnec7N7z9m7oukSVafJMAlMyRaKv6fP5mtNhdXp6ifTg2428gCdMwnvphug
slj5JgibOyNN79qgCbDfLmm4PLmndb+jwp2vhNfjo0LLBEhH8A3HX85iKqVVA0YSLS3y6HJinJRk
3t4K2xnfXGIBF1lCjMa9suYAApD/pux6byEaSKbuvQf7LMr5YVQB2Yt+geMkiUORhKO8eauoBZAk
7spV70j8dklwnsh9dcsnKdJFL23p3FNkc9wEcDz9/TZ6UVaAK6pZRr6YASbvjZDU2Y3ZntgHWXA5
7hwDBbVKjv0UxeT5xKbTC5Y/eYjK/L2O2nbVzUx7Aq6jHVV5Go+paAOOKMHLchmyUs5+VOqZ3la/
4O32OzRAoOXMlkVmKdhf4q39CCKi225g3yZUYJMZPZZlqLOPiHrNB9YDRQNemM5bEHPaAcfvRWTw
OK/gHst4KWcYoMLpiZyxWPf0c+Zq/sGoxmPxuXF1xAV+ygjCOj/70ToMnXGpnJvUse7mMSB9nzoP
/JfS660+UIV3jrWCGE50BjyUzWITmrraRLa3t4v5Pi848lVV/D2l87tm3xKz2h0H88v8yf6BJZeJ
Wbvi0TZp/hpIWzzOVtyubeJuKxapjk+hTxvOBwrmcx0geMVRL9OzG4y/GNtP234u3/Ih5qYnj0AF
EZkCpWfrgP+sUTuWWtkaLt7BmEu9atzoUpKYWTtzBCg/cI4Ni2NegzQ2dFt+O72+0CUi6H8XL6eo
1KVA1oY3SW2NS0P2FOf5m/Zf/eKItYiTv2wc5pvpUxy7GUBOjuUGrdltB+mOcYt5V/J2KCeOJRVI
sE0cQnuShWB3VK3jyXIu/oBDu+vN7MGvujeTFeJZ9QLorgkuLZmc5PL7S7j0T//6YeX2Nwkcbwkx
5U0saO9xgXxXC+7bhfttkysqPG9rWAX0hD5gElAYv5rB3XfZdFPHY3/MRjDims3bTieAxwGMDwtq
3AiAjocLftxvAZEPEMlbyORuA6LcXWDl44ItpyKAZHtBmYOL0jxJwJvjJyPCFeSbApPdoemsFupF
akNaKcubTrJs8KqBDyeR3MLsii/9AlIPF6S6DVvdWyDrYsGtsx18nFqvJkjFpqGlRa1VUG+Lecru
LJ0+tYPd3U0Lwt1Cm3Uykza+jSMOZ0WZbBqI7zZowuwlWjDw5QKEl5Dhh4UQDym+gBivnNeMtmif
JY8x5mkypSDbiWZVL7aPYd6HO9+DjCtaQPTyjvdnvy3h0wcMunmBt4ubcNpFTblLPW4hlTe90cyU
cPQXfjryLT6fmy+SFV+UDi7p6O09OixY+JqDWy+iP0EewKxsqkA2cMd48rs7kSX+rkjHO1S2WO7i
EnYIGZuFkUSTVi9w/p5H1z5cgP0p5H5ztA+1Y6YXnBnddljw/jOLBn8B/scL+r9eJADxogPoFzHA
byaL7yELYFfAw1y0yTao4dcWA1IBEGf1TYpngCfXAJ8O9cBIrng9+2mxj2tgNZnpydtE8sbyZ9cC
uG+iwGsbfxstUoMcepVcNAfjIjyIeMxf2Pez5hdGeNSLGCHtUSQUjf7mvTKcTA7+Y/3N33v44FVi
OBFNbSEwQ0URPpVfz9TFNaj4W1FNZT4Nab+HGsg1pUx65sF8iRSZUzkOyByy4iZ+agtDfvuMEFiD
jNZxWAQQwDtaujWkffFhAZP9IVjprrwYbYQbJNN9lKKSqCWvaYJOt12KZiKqNhnWCXvqpnWRDAA3
p5koRy7qk5379qNrYLL3GMtEGoQW6tWjXfmQAxOywuXcBceUG+3OEZ65LwQJrDzC5Yedz95EnF3u
waYrEO15/iK9NOaRwdkhiodfbNrMh9ywX6A29m8J8fl1zRv60XKc01zTBhDjcvXOy+JQ0Aw/jUlr
HCwTsNHsgI+p4/bWBrpEmSQpHwdeEWtlO/OPKIbqZStff1bddCE3ZAOiCaHyraDM0X9Pf8WCQY1A
LOJMKEaIGMVMigRDZprOdt9bF2wcrDdN5CTRoikhFv/Q1yYD3vlaZunIkDLP0SNW1apv3ARwTrvh
6uG+ELtA7brIULxOetdh1rgsyUQx75xs2uf81XJaD/fO3Jjr2LDD69Q1ctd6nG5Nw8pr6iYRw65y
eOYX/GZh0IvS+xY57Am0yHScXOBb2mspIqgCQmnJo4I2AqOiNlmFdT6sqe3M+9IpSkovdElFUL7N
y4vcg0TXBWP22VHI8BL1wygzpm6aSINwP/06ZHmRNDdTIeubsdXvtqLNb8VgyI00Ch6gHcwbiJas
bvqJMm5r46FGk8yAKi1fi6Gxb5m2UQOZpuiu1EZ2rthlDtLd5kvWQsaJ8+WbdwlAGLFvtCWpMUIl
4JrDHpJ0DqyVYNybbSHONnh8qaW+9I5KnrSHcTH2neQcG8PViWbnPBYUts3ptaJtuFV+SL08/hWY
trEH/M2nTMEw0o1uB5qFUGvlKq9aFyOguatLTBrAHNl6tt+dHe5FB3Os02CHxsI/WTbDMyaUMCSo
DeqAEViRjbwWf0h0kusqr7ZFpSUzKvNepNBDBBe1fOS5qr380eK6FEckbKbiUTpQ5yBwh1u3HGBw
UtQIYXbazi3zuVcv4aFVDx9VFLP3cumKLVz9ol3hpkwv9TKEAZxFmKOQ66AMnRNL6WI7eTrhmCeT
x4a1lT859V0ecrgz8bhEMzBVr0MqpXI4dezbzYs1TB/RVNmPC8O3mzjf4wd0zlJSow+9Hz5/cNdw
gMTet2G4zZdoRe6wi+jT9KBjW51NfFBwhhKIEV7I5hy+Bw1QvJ2cfbdBafN9SMUfIt09xWl2aHlc
fGnh/2z4bH8NKb2skYjLhyHatWkrrpGckfSF6qp70z+2QYVUa5G1D7RLISfcGMhfTmZNeaQ21UDf
o9RbpyB10CEJti1UIRXbJHNgf+G4/qPTti8pV8aP0WVvyeeMptgL+6BLRuvRDnW7qZhT7ScoXBte
PdE2KmR5JX1VXZlzcNmyMlq5mXM/dSXIQ09I6hEpECn+IjYs/g0mxTBcbfo67hwNT1GOl9VsKh+b
Sgx1IWJqAc6yOYUYC+gOZPFN0+T+ZoBL3EIXPFE4t5472947Zhi9EyHEOcpx81CG1T6op+g6sPHZ
NjyB0aOE8T2UFRJYeQdWZ1S0JTrFrmn+cKyIjTyEXgysecsGlf5aYjnGPhU9OhDmeLt6KD4cP/Hu
RqaeptoGCb2rNI+QFcYWjGABgzBwefsqcVND8ogtd+cukF/CWcmNSe6zDtpur+28O055cqhdTTSm
aZi9lPk2gq1/qiGtiDQBlz/y0M/GUB342GVnqNrPdIZiIvIa7FpR7I2O+qzrGGy750gcTdJHo27E
bdKZOyPkuDb0Buj9fOSPa8x3DJ1/DrjIT5QXj2bhZJfEJTeRGUW59RLbxouLH7Ip8rNblqAqHNFv
q5JhigpZpISsry/iapvkAWCBcCXsZHCUMP25ZdlPcEMWDa4OiYMyP4p1xkmum8fjDMFgckjalThK
hBe1G9+vowdrHgEJZNED7OhoZXFzI/4jbKrV/j6ReNWwICTrib+flfRN6loJXfncltYjWIwNFZpK
uUtnfYIEX/lfjWYNiuYICCtCk94FMRRmHjA5sxzWhs0MAKbEYc4Rt4QKaEJJK3F2aAh5ve2d25gE
ewjqKXSF/xDLIXgIkkNfhAs2V7zxSj5Gwh93UFo5kdtWg9epfGQl0V9ciwMxqoPllL9JUw5XAx92
fLTnp0qUOZS3LIP6MVbbMRLutfbb6Bxn465s8w+Res6hBirs+Ua3wYyYnPN2WE1N72x9PBXb0Gk5
JtagQCvP+WEGFgYfUXKdqoySTgyTdy3BbWL+wryW3+ceQDmkBDF1tZ1vZC/VMNQHA/DcvLBsdB4d
Uru+6tnmWDL4yHAakM4ZvbZbrQhHNRSKUpsgf6l8kgdhGu0ysiYr4cMtS5VzMdUP3hTVacBJ4BcO
Rg3OsDt/Cj8t0gVnrCenMlTzOfG6XyZrLT5libFlrVVv2gEf8VzavOo9nPH0hw/Izc6ON0M3j7iK
pHMTPbulCyVQMYrzKnc85mFFxzVvId8Ab95CzN3ZENpZ9ovpqc9hCg2VvayQ5kdupUeS+vwG+pRI
79zvu6EJTrYZlWuG78YhGWmPWV37br+DVmJage4GI9EL00Xok4NoN2HETtKeiB7PRXtniitppzu6
bvIH139/L0oUeDmugh3Ys/pIfNuotb4X0Cdh62VfccfY3ZvH8b7RzYtvJnBVXa4nLc3PU9u55l3U
QLQVqnsYJQdDkqPJxfL4pF/W9mEFFyW2tqZgoxTVqiQqg3ZWp/mVEUcY+M2ZpI65J1AFFYqbSQnc
J8roE0iD+1+f7TGHXrPQqc+WnqxD0MNacO1CXKYh/p0gkqsCCWkReW/59MVji3K+Hgn7sgJaO1LP
KxIg7tYLymjTMO7ZNzHYqBH4dFh3ULeJ0M1BI7jWpWy9MlJLTXvjz/M6rEHzKPoHz51IrDV3hmve
6pazVfBhhFQCZoozleN8D+Akdw2jjD1Ti/QYjHa0Lbp3q2WHY1b9rtCQfPLsszccOuSl+0W5rlmt
69x8kq3oDySAPoJMfDRLg51MozEX4zar8M4WpxmKqs3MuBzzGOuhOAVg2p5z0kOgzg8juIfvaMpe
iit2ogqig30aaCM42fAZdIUgw6/71Rx/dYPx3YSMZUDgPYuOPYEaciqSHQsVu8kvTkstpgoor4ru
qVtA8mrd194N3CuAd2NPZrSZGJ5YNbfVEjSYxw12tvnUKFX+AlquW3dEcI782VwsHgGia+qTNfo8
cYAXlXHzEPh1d+ij8Y35wVUDw6feLZhNleNp0kO/QsxSJnfKks/SBEuT6qlYMRQGGdpsGlk9UFNZ
AfwnkFM2BdILfUDQsqWgwO8z9m5rS7IgE0d/6IAXhOFP3+DVwf2512G1dbWCWGElB7v5NEdD7xRg
IHodIl3lfV5vSbb29lwxJBleh9K3T5xkXqueAslAUIwCv7k1K8EfZ1J2JwOcZlEW2QkU+KHw1KYY
m+gmJfNXdqVzyDOG6g73HSRTnYPOLn7qDB8XwuQckkpbO1WY7w3WnQO18K8mGaOjl4XNIaKHSebA
aFh88GU26/ZurpYNSHcXGRhPEK0dZqNsnudQA0pIy2T/+4e9ERc70xrCbVl3cpvU0ttMjFNM8AbM
Wta5GcjrwIQFPzNseYJlB+2k8RH81zkz9Be0MWqOjDZ4y9DydVlyapjovVkH97+/6MaoD2rm3D7+
45+RNpIs8Up7+9c/ExjlAGzM07HqkugcBOHvC153Uq7oTsOgYDAk1HAal8uOaUzmKca5nJMTCYcQ
9scuenS4yW5c0+uW5xfmNKs7VYnTrFu7vYlS953Qx01XzT2/E4CLdvDOQxabe+OfClpdx86LQcAK
6rlYp62WlXGkVkOW/YxhPiCPqNYCUPi6C+PHKvAeFCrVzcCHTWa/tGEUL3In1h8Sy73K3/EBl+C7
ujuOFHCb9Wtn5hdWd+TCrHeQ7uYGBfehsJL7OrZfiyhG8S4JqgDapGN8Lntu9IyAn+Mb1/THdRs+
dklLAhQrRKAgDJJqpozjOCvOMIdgGXtRiU3JoK/9tE03U0JSKRblM4CNB0jLX5Iifaq9dw4toP5c
8UMMIByCxZxMW3BYS12fN87QnHIv2TggU5ZwWLyOIrJD8eD9SiDsrezOYJFIzVXHZrfvIPLz1387
qTnYlTWXahqG56BlycxrJVjXquXT2bmt5/Q6JMuEIuQOmniXbKkRuO4Gax1z/dHZwiNYS8mOAC4t
MIPKPYVz7PFAS5mAjCfOsIhymuZmmB2QLJ7JMB2Tj1d8xH2Mu86Jt13iMlwXv39W3eo3GXdbmz+t
o83hvqz39GTdq5jsZi8sEA5WcmdNnAuXgKkPjS/xoo0bd7gR0rbaYyqnakt0nhn+Zk7qW1dVxa51
NfQo/zom/B3NCgiomLgZ+cXD8n4ZeigyRTeSQdPBiusn9YOgvMYBN7l5dt5yKEHbMObIaExe/d0E
WJVGTL468MFUywjIYm91lynQxKKs0XpdEie/f+pkm5+6tNNnGExyh69QnXj7srUk9rGNO/S0RD7b
ncaSseql2z2Ykg+v3A2hTsx5/yD60gM2xia0T4MNqg9jHdVj81nZJyGoG9qz+6CK+sliLMIF1bzO
HrEMMY6/JsmqglX57czwQw2ePnqpR3HFayQpNaYpqm0ORSZwSC1fAjv1eM3//hoYLmHeP//JXz8j
W36atm34sKF/QBgIJmeQNr/qX37t73/DX7/qz//fMNa+t7byOFm6j3/7Nr//hX/9zD9/G//0rf/2
LXIFCnT53g32Xfyz2YEmuDyX3cv/tKD/Sy1odDsudOV/qmJuPvTH32rSNx85Derr//0/Y/yveqJ/
/Kq/N579PyRbMEtS07Ncmpl/NZ4t0/xD8E8cz4KZ+6e76O+NZ/MPDD7IhFxhgZKwfeuvxrP/h4NI
QJjW0vozpen/dwRFvuT7/2uD0KaOTUmBcnVAkdr/twZhaZRh2EZFdJQmqwzpcTrzom/eRDGU4I3h
6vfAQVlbk9RBhcqBlMLLKo7Qfarmfh4MdsxJw4GTe8Qwl7S/UmbEdV59z472DmxBpWu+hfl3Cy56
smdIna3BPMewfypjPsg815ush68pXG+bu+WV6wWCL7he6U0OvCIb5WGsqJk2JrPjzuPjsy70Zsqp
4zTVgAE2Jw1MSjimubJpKsa29Qi2OQv8fRuQQcgU4py8MU4lqFhSwqTwGL/u8U/uZCcIttSmv5ro
i3H8yiQzoiG8D6OU5hJIKHZpffY0zYTwPF8Ed1LGe6/0g13g5G98rh+CIuseYIBTa5PlV2sYxQXd
x20jdHZvpHW7n4KehShXmQNBSKwX7cUHnrGKlD1tPP+WAuSVOZ91KmFX3DDwgyPRY0mxvDq7HZan
ZKZKErrQCoNgyPcKUhpPVWDcynpVc5m/JHX80kY+S0fuUIRQuAVZ0EwOBo2Adcz4osqHH2gAdrQv
I1ZzlIThN91K7uFbzvP9bhJzuU+t/GmwSXNCtyFsTb45NDjDgybttwQvzax0dnwGscmMjeA0R8Sj
TbO6SV2HUx2ru1XUZPSQkiBc90aRbpPEZOJe6PKCOTXYTiyzDyLhUjTRStq0dtPfDF5anWygsL5O
z3J5pgxmQLheJte2Rviy8P3C0mRe4gLGpH9EUWhODG6JHbfYcr6jiADCfvAEKCDTPxgTXU/dOPdp
P5gXUUYuFDuLZPHyLPUqvkkOorGvzJnUWbSv4vyL3x8RDhQRmyRIJHHtAAAuzWeAQYm+dZ3yzXAI
Ixh1pHc1SiGXcdy1GEH/TqNLCmS5LLLNtbbJclnM2CFtTYfEUj8R4OA/guNM2c0Mdarm1guHaNtN
0dIy4DRCcGcKZtYVbuCTMQach43C3pbSOXDVqK4GtqSK+NNjRHrCd+/cIRyfeB/syswglJQcmqT5
hP4T3rKzm48iitWu6zkqcZfJjmMXEiZlE8W7ZmMS51h7HCnWhi6e7YAzvtvRXe/5liiUSxEcuFfn
XCqsLz/sT+g99b5xrB8VRcktoaPk6LFeX3tBv61VbTIAq/utGQzmDciWFQKudi27jH5uOHBC8f1P
a5LBepBwhPK54DzSDESBmmbX1ne9JhGXjf1OSv9jDmyypla3bhpCqmDoCx7vyHwzZRzFHJ29NuAP
3Ss86tcESOKQkprpym8abAeK/Wy8MnM+TkFDpF6NPypP5ReAk+fQjX+NbmZdVNyEW9W2aCkyPooq
v/ceUpsDl0qpDblTwtx/9GIS6yLd9ooCC55q+D1t8kb+YuE6HRJPt1zTPKAxPqRKdu2mtpnOELzs
A1YwclG09JxSvj0mOl755NzCJuRSE7zMOLpYPTGENzktfyY3ET8Z0gNjtJD771PcHnviEsz+KQ/O
FPWDLCSvjUsnca+JfxeSNz0apn+qqYVsShEVm2YxORoaPFGH7mKiDX8wMthCWcHlV7uTpBtm/FJR
8d16SQZds6ezBsd7z7qhBPFZj+cgAUTWWuyyyInzyR1ZPjcj4yp89YOVUHWduQns5TQirsBMsHdv
pMhyzosWLyfXukz5OU3o5roQK4Z6zC7AYtDGk0Q+4Ken0WJ2tKsDTa3VC5odMdm3eOyyRxklJFvr
8qNX6lMO9QZEmNraYqwPdq7AYzaQ2kELMykqNyE4xqNsDX1OsjegbMmlZ8R7GdzHQlXl1Sms4s8v
oyTCQJ08WqvBoXJisMY1FPDBkDxmNSuDz9vnOCjjW58NS2VI5xgkSHa9KNjQuKZRBDT13Orq00sc
f689E3bkwAd0wd4qFZZ3zgZYt14YsZHVmcOCkvlpZCcfXTd911L551z13tYBXs2+75riMVpPTdVu
R6v/xqa2DYve3TV1ww2j5oAmc+p2/ahehDuZj5GceHLF0dFO0heO8bzUZgHTc6m1xowKWzcQJ3Yu
5kWp5I53wcFJ5pkfTFupuuoSQDfqm+ySLuJKI2PzRi3E2jRm/dzXDh3JpFv2mIv3EptKhwiT56z/
CuEtqft9tZgyU5SZtAKhnSwWTUBRzV4i1pwXw6ZZv9ORfS0W8ya+0Q2JIsKMv62cFE06OoB6kmrL
XOCDpNC+b87p4vP0kqalGVvBLzN/lpxk9l5xmkw1ndBqvze2XdwqhgeF5pMr1rCBYEyyG/VqRa7X
fO0WryjJwvwGQDShWl8e+O3CYet8ZyPtrLl2uXyaQYuzmGOq5i/eUpW29rZTmCBJmgT3mh3dyXJE
fttYuocT5V/q5b2ToUN1Aryo8LiZzqNKjWKcqQgV9Dny8KhWBUZV39Ht2Q0Xy6qdEtRGnfzAhc66
sxmcZkXx6KY6eCxp0Z+gwKBHrlgwWDlaHUWLvWByvnGcID8bRhys2kK+xHZk3JYusV8bUvypHVBt
sM81HXPemeGYnKbYrnaBaexVY4PrKn6CmiJC31nuyZmtHrCxoN4UMdqTSXuTs6Qfahy1wWKrhUhv
baYhLDBmMK7XbC3btMtRZ9X2rrasdfRm8wF7Xwz5JQ09yLCJLh/KxZHbIMs1iLeM7s8ih1PfI9MV
i1XXYh1Ofe7QOO2rIDC1j4iM80dFHFD5+2px83YaS6+1+HonisbVYvC1F5dvwl8KDzf61pEmcbgY
f+Xi/q0WC7CcuoQAP+sgxcXx6MN6QiXExP+3ZpFdBnLjEO9quviFFS2wYDEOk/jnk8TEQuwvPuII
Xikox/mkw67cqL6qSbrwpYIzBS5b0cags8bD19DfIVS76uRwiV8cyMNiQ6758yw0fmSJRJAucd3/
sBQ7uzbFo6wXo7JI5TtRm+oHv51ucS77oh0eLPbPh3Giu0YOBHSfs1iaJ3zNTm9xfF4MzprMhrLL
Tz83h7dx6tzN7A4GMw42lFZwo12lbmWdEO5C3r4zpwwAuW+DHszMdEMSzV1LMXSgU/Vw6vsq3Uqr
IEEBFRK+jhox5+n3OsvtnyM+9N7rl4Lk3B0AW0TbdPTVkRRTzKEz5uYeuupdYT1zwHSoyX2A0NBt
KkfRYF5yXPjI6k2KG4OiqI1vslxMPiHduoGwotHRy6M6alNCIyhsje3Zcgh4KwFMJKSKLUI+tW10
pPP8Bh70B+nhfiNRgD5KiiNUdPVLhanhaYjijwQ8AMNp3YBfKesj7zw6vLp6bjHYPCUlDzJCMhRD
KQ8f+KRJXhPYy73o4Q0F+akrU7WhM6rP1thPa0vXLlmKMd3PfogFPdXd1qz5YMhCjSxAOwfRwSUk
xhLd2lFxVbX4ml1PPbTu98DRlIFQrPYmgfx1aowoUGEkkyJxsO75rIbn1KupqYXxZtQwWeeGPrTZ
oVdxpHjsUuronSm2SoXUHt0KzmXNJ3hY6eqCq5V/1Dx4Sno3RESHVdXHYqdjKtrIUcSKSDpQodoZ
mBOV3k6Sl7xxA/RcDpUzCJXdtiE1vTMYQWd1ZZ3nNmn3VsQRq/DAD3teRTGl8e8t5z6OC3cbuwVk
QaWAmZav0mnyk1ETqE0sQgSRufS0yLpv2YnvTZ6m7PbITHQ6fp6y7morj8Z62gBDDaxtNKlfjQyY
XCZg1yf5VLoDx5pBvHhtavNRucNXNV5ZuFzE8kxu+ve4cNJrFCYPPUroU2VRSmt1DVcYFGHAJDca
gvtshOxmtZ4PWYhXMR8VkNV7HRyHSL2NDtAqQP3N2releRySeoc2tLxJqnAnwjG9Wl0J73oCF0sJ
msPJqk2A9RAhGk68CIgydZIDQZQWcGWgAPH+vw4VFFF61uF6dpbDdzL4kDR4tFl2kGwLl6lli8mV
Riz8GVtUNLxV7OxJOTPjCat2l3QuFSBRIySvYHTEDQcwHfmPRdWegFRcMgsbFMJFCiOgiwbP+kl6
g9+hMfrUat3kYHoziSA9kq9cR5OW574H7536nJVqHj3rzAbH9z8Dmv/SgMbxxMJn+99/B7z9f+OZ
94+vD/3z66P9FyDdn7/qH/5o8w8v4P8kXX7HZdLyT/5o8Ydjm54vmd0IzNLiP/7X38cz8g8GOtzM
pOX6dFdNaHlt2Wn1n/9hW3+YjpAi8CyH44Xn/rf80bSz/51Ix3eXfHvPtMjfSuvf5zM82tOUAaE4
Fq2l92VS//Bozx1Eof3jhC4rWIxa9m+F1u//+fuLvxi2/vqhjX6rKMCW9g38IcRccjF0Nai6Goxd
i7mLYVS/5/OQ0XMSGmcuKMY5R1xwrLE820YK5CO2023QVtUurkzWKInAU5EYO9zHtEJbbkr25AJ/
QCoWIRfLF8sYCdphsY6p1nuDepBxobiMo2YVHeQSRETrH3qvavfS6Zg252O9HfucOWg7J28Gpsea
KCYQ3/o0eCCCui73nwSf4D27GuWFwaXDwHHfokQ5p7b1/vtHxiJUqzid4bK0j4BvPoXPEiJT6QMs
92u5ONm0BpY+oGkTi68tbW+zxd+mFpNbUHKHJ/3O3E1u9GJ7wwRRoj0bH3yP9z652QaGHHY48ugo
b2PcA6Dd30U5TLc4fQGHmbRNqnJ+nlQ9P7AJ3Wepoe/GqNqy8Pn2Kmt4SVK5GUfLfu768WhEzggv
h9GyGXIK5qipruC1oj+/JOaOCG15CmvWQbqp6xedxy+RW3Pi00l5/lM0yTe9ENMXTzUNt4gO60Mc
TE+JZRFY7E3F3ZUDeWNa3SEMubv7lg5vLICtbA5scZ5qHqk2/14++iKL19ey9tkis6LVnzrOASss
EE6ubAdfsxljric3LbHde6vviPQqh6l5yJrVe+57r3mspzxmttVX54j0vVZSnBCxN1vCLzxMHVQO
ZMi5dEUmcI+0bS+FRVCAiiwYarceLniYrlnTsusxhuzO8bvmWqLS1an57HSpf1fDfCZGoe7BjFR4
onZOo8XBxnW0z2wZ7Oq+/B5rl9ctCJ9dKiJuCKUL9sLnulcL0zmHn7PhscDm223bJH9uB8sjv9Vm
d4PEiZqN9H2laezI2hjsWEVwgZ1I8K4eYn5nin/LMB0tGxNwmoc0ogaOfuDm002AOfQ81m3HfyE3
UTHn5PlYNkWV8zoE88rvp/q2ySt4CnE3nSPDfqj82d7hSFFb05rP1K0JI9Pcudoiiw9ZpLh7jlZx
U3qIb1ow0dxuxnk3cHc2eSJG64E+NECBhnK3/tkkLKCHUkw3sfSngznES2nqg/uL/1hipACmjfus
CVJeS04Mjskmx2n1wGdIAk/wKiBN4ao0CMThMcVfmSOyRMOT/eTzcZ0vjks45picZW/sjJ7iqWGr
Dw3x95a1n8OpHfJEb0JKF6gzOWOlL3qxafaK1lbHhdPOLTofGDdbekRwCedtvdg4R5uJiJPZyYFG
8Y6NDJJ3B5w+mfQjUOPowSX4pkf+5AUU+TP3ermtc17+TaPVbWjkkKDUnH850V7i0f3mrbdgAM3i
jkt9yUSL9ZYTxcVLYg1PbWLemIUv30LSgURO3G/SRmRfwOZfqGp9arjmV8MtTqHJ+TePPPvS16N9
+f1DEXHnbKpLMwQ0H9qkQV0gnnRprUqnL+76ai5vsRPStuhvudbcltMILZL4EzMhStO5YxjXkVc/
72oyDWwjdV9gtAxBibvgJTZ8rrV0dbvV2AfBu8SkA9jz6tVtdax69SuQ9KJmru6R34uXuOZEU4wM
FnVccCUaGT/N8Gg2xF84mmrrbKs+OlpGyqkRfM/RzJL3gZkT9XGljNOf/7NUCuPOSA2r1D4J6Ma7
zZmP7aLWcy6lcqeNbCZvWw5jvg+9Akd6Q2csCCJ7b8YpIAXZkRFDmQNNNFp7UMrOOde8Xa84+bXL
tRSaFYNL3TZv4DrvJtPnwz+CVVekAf7OLCebQiCOGZpBfiUx4mvtMNyj0wLFfsEkhUN6JA4SO2H1
2UQd43+R6Uvd9v4tcmPqY2FffQZRfVOJ0XiGOL0ELr15HzujA82ZCMok3Rk0Iq8PR6QN6W/H5ihL
x6+CCbKDj+gDULUpVNbta9MADC8KEprV/2PvPLYbWbIs+y8991zm0swHPYHWAAnqiS+SL8K11v71
vZ2vKl9mdlWu6nlPsABEMIKAC7N77zn7NP2XOZSHinimsCmcT98ilKI0VX3NC1KW3IjpZd9hAasI
W5hYIl+zxF4ZE8ZDQZYgW9vGmw32n3aqyZOL4fAelhm6BD0e0CXwSRqTpIJc5OHWn4Ab8w0UhIYn
ihpZegdcLNwZZWbfgdT7yLNJcMHhG+2Rcp/KrnBujSmcm5fCXgUe8AREwb7FGuLeoEr9A6hofWlY
mXMrad5DMl/+rF/DWH0Kpx1Jfxao5Lm5j9ZY7wKzYxX2R2DmAx7qIrnnSZbetam9iKTJTpZllSs3
tMI1bs4qr4K7ORndvQZi1InWf+in9ikbWpSanZ8f7LDIoT1kBHxnD4VG477qSSSJhIVmEFX4jFQy
98bQ2ye6kM1MbCuUSNeiRt8d5FzqXhtFl6Z1exBMTQcsPE5RXeXjH7UpoCiGwSc3LXzIk9ZfmlyL
sc21IQTO+Xh0fFtlFpSgzO2nQLn5Wx4XuJ0R2y1GrciXIPoAl+t6caM0IJavqZ1vw3nzmzr7Cuoi
wuQ4+pcV/Dbv/PNgw0Wg+bRiddCf/J2mpuEJur5Oxk4+q4CDW5B5zrVB07404vRtpK927YbReAmQ
9ZR1Pz1liZPfYUStc8KMX9qeRo5FuAl3Dl6GWkDDCgHb8udlOSK4gkx/6iqQqYYfyKNRlIj9qopo
kwTrlanTMYpKdEOlSqptNVpyqwHWfSXTZlVglf0kUxQmMHScbTWgRuiIkF02ZpM9ad7g3ka+LL5F
jQl+mFywVE6FPXJ7T1BfRsnrFATDIepURS5y886cJ3mdc4m8lEZc5rbRBVFmArwEPUnsFocae8nz
5NccLBvzqGQgsXZFYT+PRYMF3nPeBsV2r2nwn+d5sPUSkpByu4gWGYpcGF3NTYVGtvfMubLXKv3R
T7w1OdhEhvQcvcxvdiBp1xP9+FUPYmJXTtjtSvahR6/k9p2yTN9RXLl3xvjLShEoXftmvW762r3T
RB+XTTinu9bF1SqiP2o2Sl00lu9t3kJWsQbnLM10uNulfk5jqFEWy7WTMDkx2g5ep2KqCfItRZA2
ewYtSKtDFIx704IlrwYMGhBq4rtS4ilO7BddJs7jNJQTZPi8OOiMT59NxNizFYK23vyyllWznuCa
iZyWcZ6m5E4ZpbfPWzddYuQWp5JWC/2G+jsvFNMPW0/PnTkr1WKJUnkCFxaV40PtR8NLKsVI93PI
to1ig8kdSOc8IpJA6KO/GZMifWhbfiCI0/qzJiVM1YhQCCduuD8Y1bJyYuKjYnGcY12t8GzW4q2G
+DmXGOaCXmy/7wKAR4R6xHa8b722ucFjDJ6SDCSM/j1pXb0jMJBgSj2Ra6lqdtXA8rOgmTYyaJHN
huI1YWyKXhtvaBfE4ZJ5VbY2e3drZXDhZDgY59LPjPM0YqwF2tN76c11A5PIvtnM7/XRI+2Dc92F
RClG4rc1Cjqy1hnOHb7YQjgnpRlwuHNoK55jDk8DgYcyatqzGXvpurG7fDvHU7DQd3ulQdUZBA7h
tsTblzC4WzI5KLiex3Tjx98CbNm+mgzxNs/l3Ma/CJMbK+RTNpAIWSltYv0t17VxaQfRdAQSHr+B
4RkcYNpjTC6x5246aZq3VtTmDdqQizT/xpawX7ft0K0cXAMPQKwesQwWO6kbxzDrelZQpjCLykDr
ImnEryLCTjcp/ZpbO9XQho3O3IxOgP0PnY8NGhDO+IA9hpgp5WyiQhanNEZTxllycgrHORV/f9a1
6t7KLNwNvoOvsbHNTeOZxBqndmKekq4zT51piiVqYhCkMrROdWKbp5qRMxaI41/vpPmUbLu8+R5w
LJyUpbtruF4ImrVhlZixQzsbR16DbO/kwj0+sxiA6SrzWYbX30uQd31i+YfWxu0lg18mJe17IQDa
lOB0cPNhVVSueMrd6UAMsvMeJiAZ0AwMu0nh7aC/R8LHd8SM8IFhGDuciJ2kPtjWO3rRS6fnFmQc
Qhy0DLmsViELMqrGwcI+6cis3RnhoBAGF8Ts4jCUXCDuI7OG/8ipVPMzoSkmhpSLIwrlsl4SsTQe
psnCujI/6OyIFMEwLCn+cszDclN0bK0nw8xuFvHtO0WS0CJxc3myvMlaJVyzC8m5no02eU3BUC87
HyIuAur4bGFjPpfphC86NMlzjuLy9NcDMfExk7F10vZnrvXi9NdDMcGv/OtlP7wFqqDuqrhHATtB
x6mA/o01dxpamgsxtt2hKczu4OQfSeMOBzKpf3Txbp84hyx6S4yhOZhurBaG4cplr8fNoZ1+fNma
f6tpKy4mFqp1VYz7IPLSgwL2tHDNjjvKPP+ovOoMfzPfx2YUgseBsatJ7xLXzZ0JVXARyAGWVE7B
ZmLtBV0IURVNCpydcdhysbEntYi9jojDdGCiUkPDHo9UfvLnSNbUkvAN+pWuTxeYioiw++hZN0J7
pRLydogeXUIYnPNC60+QCcCdWyYLWVufscatjA6+hg4rbfLSbRGDfNNczV4KCRVaY3m+9cocr3Gg
rRtd9Wu94jSJJZqP+jIa0UXFzAfZ10PlgCIGttla1q7/XebJeztAqNAIp9zVQcYSqo3Hwi6vHeDU
vQ5Kqauj+DjAV9uOqSsY+Ja71HS7g5uk/rZ2rHNexN1noAyW3rztn9PiPctLRuhRVdw0EX3lkzHP
kRrxgFVtXDpV5L8Xqfk0h/TcqhDLoEeqGw2LMNnULhnbYyHKY2S7O7+tq2tj1A99XPrc1mPBCkEo
F5PxZyG8q2NXGsgF1mB8xvnVz8uvosM/W9k+WsI8595ARfHa6kCuI/vRd+j9IyDeEsnhnE2a90BO
LO3cv9aeO20YMTj7ou92rWcnZ28K9qXpJeClULcJ6YiTypnLJF7xSHhgdTDGUoItiaw3QxUmQxsx
HujFaY8CaumuJTbVdzTtYCepdbRM9hb61LzrtNGBO9nBretg0yHh4p5oGe+Gn6K86zLn2odjd0t9
TAOlI8x3zoR4hY05PZZOHL6oRKxV2nSP0uQ0T2igHIsOj34wOM7656XTK+/488ywC55p467RdX+P
ww9fsCEbcRyRL9PhtucNcjrSXUeA/xSLGIF7wi4tiAhrFI5AcjKhRsJyRzpiODLgVgYS0YH9feF1
aNe7ycb3Oz/towwcVxQdbccbtn+9lbSdj/D773+lyum8ZXrfI9wxpwcnCZt9IWnv/Lz8eehGrd6G
VV8DMO2cZSJUssFy4t/cLA9gPBVLCK9aofRrGLo90tkY1SvAa25adS9uGmvkzWrteKu71lfa23vX
SvXrOA36tSxNXIKppY5F1kvWZBVwPyzjJwOF6naqcOwYWwIC+TPD6VfAlcINkW/QqGXoPVtUGNvY
Obam7S4il1hVPGwrRwv0wzSnPf48lFmWobNldGbM6b2kD8RXktb9cw28JcmGX4kbZSdjzgD+edCy
NtlXtf5UteLvb2EwmObQ4BYTHNkHBAnDEfDPWsfAr55jhjkiLD0/t3zc0czJOxQ5P6//fOrM7/68
HhRip1o+JXPO8czBODFbXuRz4PHPW7lJCHI/xyGPP8nI+hySLArikrWU4OSRBOUCu/8up7sIgvf8
Ix9BGI/fE1P1StSuONgaWWiUwNcmMskAi9z+I3HsX7mRjQ95QTXikOacY5Yioah0Cbmbw55jY6VP
JB24df1Lr/L3fASHQoVfb6w5KnqcQ6NTrsM9d3GA7HXy5kiHnFF6nIi0Ku2JIEGdRTD+jR8rOtKO
UDMa4IcPkMxx1R251Tht7MvYEGXdFBt99s9qmqcuJKOqjUTZuHJMMFYBSSrLLGyz60h8L1OWVhdb
5Tm4JJQI/XWZYZifSKeL1Cc/ldw7+JIPJqiNwKOAGSeC6JMxNy4ICsn5/PNp5i19MJanIamqHYtO
sfTwVewsH46G9xP37SInbLqGDGrTazBa8pBxS1l2RPkWdtqfoa6G+zggRpxYzw8OUnhGFz2supSZ
sIRG6oxj9GTrxadjZesoxjBFXUqFU1Sjvs2ilHsoxVFm2+NjFMUa/zxdUsNtxkcjHGOwV4SfR5Dr
HlyMIdBIq3Ffk5Fez2HpPpbX3WSWV4Tf5c2CIgQNgx3/khqGgFiq8KduDl935hj2n5esO5hWyWjP
bfTQqJF6I/wjnUPcLdLcLUVWfOs9mtWwY8srkMZk24z8dyxhe1rVZ/T1atkKmMVcE9ZSTTFpd01/
pongr3MjCdearT4aqfLdaLXlUuh6ik+Ch2BCyyjothdV7D4YfbKE3htdPNodx7yZznFM/iPhaq+e
0g91YVK40i7UV8JxCBnWIpBa2JWIH8+jDbsfc57X8RJNJqVrRZPFLTf0s4ZdFMbZwZ/o7lj6W2ml
1cHyWYNtd5Crnkz6syJHCmTPZxKLq1k36sUPSqZoBsj/XDjqpWmmcRv2WrsuI0citgwQbwQy2xVx
hLOekfOpr+aWTiPkFmUl2ZoROOkJGf+HrijnfFl5p8oC2I6/V0Pioz3moinevRoeNupvaJ6cCyuG
pRQoYzE1i3RevbJi1PC4MpsGE7RPwCRcafD0B9wGybY18zuroL4nmPa3NvC2p8FO1yxx7Y3iqUGA
xflomQcaTa9UJt6RmS5hEC+DC14Kyn/CTbAipAUW3+uEgmQu3MgY+zLYtGmNbR3pHULuixQIL6s+
xVVXrf2IOiqtTYIEm+p3aZFCmbpBciuS9GhaVoLcBJpt18Z8GWnp3E390GaeuqrUjdeGfjHwvJwx
ggZbZtUQyxuDZnhYqxf2oVuXxADiVgBnl/7vcPLCPUjAk+3DixRB655KP/2KuLCehTOsShszukeD
6s331WdCKWIasX93M++Evt0iLCJKQTJYuL1H8RapUDt2RfCYUz89ULpfDR314kItWitgCw0K4QJx
NyC4NQZMro87H+joG7tw4X2VnEn0zHSxCcKOD61TNNckIdSkFnArrYGSO33DYMit56wA+0DpuLBL
G2dJ6ADgbxg2Lxq2XUeTihtXi5APo9QveutDEtVT44aPGoOpM3INGsT1Ws5jJIv2rHvt2vET/aEV
hEogkTOAUyB2qZIhWOtGsEVuhUYDofcLQXfjRkNMuylcsI9oxDhjp0Rdfx48Y53oU3Ul/m7m3J0G
TdonxhH2CSkJq4WID3nkT5fUNjwQKv1tqsiuqc0xWedFX24cq1dLlGbJ0Q4zlGJTSShmqSragdod
tWkEbM97xdOUvSR6Y52QPxMQxy9982N9R/KJPNC7esaELzeuneQ3SJr19Y9sjgXyrewGxBWnf4LB
1hd5QKs9otkmEgdWiGzIvR2ak25+t77n3JvQiFZeHHZnZNDoQ0tSO4LKlCuro6bUkRKvBdEYMPoB
PI2hbh96yEyvGSLyBCnhCkVCu6mDXntC4bRBW94+MAbTnkK3+MLUMJ5/XjGECZYYDrNDrg0PYy/6
S6v5IG/QwUqYlnEij1oI1pwQIe2lMbtqOwwkcKN47K7/f9T+Pxu1M/0meui/H7Xfw+wzyT//adD+
58/8fdBu/w2tNLFqf5kd+l9187//l6YL92+WpYTtCmUI2paMwP9z0C7/xtumReqXEMzG5xn8fw7a
jb/xtm66RL/ZjmLH+P/ig5jn/P9kgxCYKmCuKxsxm2Xwe/xzkJLea6IOamYY5qjDiE5AVa468ByL
KoP8PUysXcyPcD6MvkttDJXR9bK7XdlfQwJhaujHXUw7ahHBrlloVWhho7NegsB5Rjs8Vwc7o42+
tLFTm9Dc130yrSvX/YVC7oPk0nz7D1/+7c9gu39MBLMQIPxfH8eU5pyyN0sR7H8JBHMsQqFcDK/H
qal/s9mZtfPOS99PgNJNGq9KQy2TPXZ0U26EvO4nh18oF1xXjAuI2Yke6FUzFcxlNa89f1AJWjuA
S0zqDP9olMaWzjaLQhrLvexRr9sc3W0wur9mJTNWAT86SXaS6z6KMCQ4Ql/XmNTojHcFtDXHmVMu
8wfZmv2+TYptXWUf3tgXb0AbSHeDIr7go1HOD522+Pffjc458198N47CZGhw1OfT7R/D0ggrkOGk
quzYA1HdZGp6zAb1oQq0EVA2GvLSdOjQNoHMfn3QXD05Dar9w5/Bwl7VduveDi///lcy5sPx51Gc
8xY58fDzcIW5usTqYypjNun8Q36bPTfhcFBHR5E1TFO6QW6UoQH4amJU4G41140RnZdh2DqeX+z8
jql9ViSPeRkSIWohVfbz3zrhzGtr5vgL6FDHgan8MtSzn+b1Wk99D2OaxBCBezDJgj3gJfOxLtPV
v/8w+s+18i+fho+CNsYxMDcJB/PSP36aJu0MdussHnbNPsV0v8OMPERmMmpVt7htYFKF+87y1Nrs
4G8+ByVoLZQDVsEYsWEGNWbkvMRad5V4fiZ0N5dgIoqcYXpQGu37VAy/DeumIk5iF3G1T4TDDfqb
1jXtVhtxXbscJtPhk+sOZiRtSLZJOAEy1ztCD+Jpj0TtTRSEhKWOHWPm+JmbAtkrreEEZegjAjV8
z0hDWdoeYs10gvbkBCjCBnt8CpUnl6WlWUuqZ4ZZda3fvFY8ePXwCLdF3xuIAl9cZ96GgeypS8mA
QQFCRlDUXPJo/GKvKRdDD+C2x0VBWwI3tWCMlhUye4OueZbGKN8Ax+Aa0TFiaYAzXCaqfae+aj/R
nsSw9WvrMLBfevHBMs0ocrmMUalM2fg7ZrIfOAWhD5hTsf5fwZZga28BwyRZKNeETgqQAJV4F+W2
HMpqOaYivNey39Z08cLFb3dQ0Tqvx/hUV1h6YOi1OE4tcYmrGO3n8KHTLn8LGpkzo18DhinxO/TT
u044Te7ATS0sMRyVUcUbJAq64O+5naL5HC9njSEEwlL+6VP870MQkcX+y1WEK45zDinXfBU52Ob+
+byzQnuaRmSSh24WOSOJr1alCe4i6u1+1RIEzl2Kfk5a+fD6BrT0bm61t5b8IFIqHso6KR4CVICn
KYuXHKG5NZ1bR9FGvzOB6U11OqWqDaWXusY4yFIZB/K4IZGkkCCrIapOiQq7Y4YecoB/p08Femfm
F4y4AcP2dVIe8AO0fpB/6D5RS74LZcjTXlOWht+KG3DNQuDWlvG7CNaeompbFLp6jF3z1bYwJRNZ
55+Gun4KA2/VBsh1Wif97rMIYRXoIDBvDNdgB0LxLh7NuUh1Te2qC+fY2aYNrwxq2ka3kmHVt7YO
ajN3moM7P4B5QejMOHTDdzwcKB+Gw88zP+gHUiJpfUs5AYgI+5DpMGAhZQ3RhbZ1vMpqjAF/vufj
/GpzicvYYj9YkWXC6GHVTuuwI9OjKza2o3+FXv3tz1ovT6F2t0zAk7guSMEmLUNfWZH9JSJAGAX3
ADroI5EKCaEkM3SmIbPQtXYSxrled+sOyslQGw8ExCXbtA3vnZP8UkX2R6yXeD/G5NnxtW2YVERP
28PKYnG3tIKuL3xCRT4egd5v/iQWsnHNtYYWZUHse3b0Iv9h9LTfZce0J5ymN2iEzgqM59c02UyP
0abSPhmfhYfOxK1++QH1elruzMraJKV5dTJ+Rat+BWF1jCuPWsognX7+hJN9cW3toR8siMrDL8t1
4wXWjI1eJZ8Ed7wbQXKYA+yU4ppq4ovAEgagaHrJ2BWTx1Z+WHCYkHmgXS4M+WD4GG+m3HuptTUD
pWihl9m1y4z20En33RD2ViR8Xin9jYTQT94EbL3RMtb9NH1PeELXjBk3uexGuun+tnfRBw/tx9Qw
p+x77XeCzOfJnQICrDDlw64Ax+Dn2sYkqgY7TfEfD64lf/WECHGIwHgl3bhxQ1hHvWD0UJaRAt4M
5+OEP1s79aqXR2l+VSPlh9TgeMAbdrDGaIa7ch2g+GB8HaIWXY3oBlTvukl3TCj91mSqfKaOefGQ
Xje9ATNGVXdnxLBgGs3NZcS9pgf5xIYHQ0LOZ/I0lV/NPiTlvfTiT/pEt6yeVoELS5yY+qPvif5s
Rc6qjWcu0LSOhgQXXxTfQVAQi5rbG8Nv3RdGq0TUdMYmmf1+40SsZ2G2jKKnVTywROgeOXf07UzA
xma+oiMNDsOLXRLn48dG8dOhdCoqLho6OWKOtZ105UkzPg1D83duiuWdnG0LjSJc4siJ1YuFuYYS
GNQfI411H3azSQCbo0d0hB/jcZsfvPycK1b32Iu1Fa4+pG563WxAgvzSC/8w+O6rjVRuywD4VYhM
3MG/G4QgamgBYeLQ0UcLVm+zFOqi4+YTNB52HNUgtbVWdBMXZBTR6JilfyRu70gL+dCCMgUNFGqg
Q56ZAtyCWj2jm0tvWtcSdpACXW1tzJUDwUwLLcLrgw9rZVKWozp1aVun2YaecLeCB28+MfVY0YNk
/B+TtFpNd3jO4IHYhC3Q/eziAMeEO2ou6LzAY5VhqFW3SKZCrZB3A2naujJy/rRFKVdqgITjKD3r
pCOlH2A+XOsFWQydHNOWUMxhxlJh7LGu+ueKYxyzrK5LpUW3UjBSj+J6FZMl/iizAORUWH2mXeae
qzzeBo4Woo+r+sc4j8NVZ001NzgtJ/ICJ91Au62wDHPju2O+qWmSGkOxQtVGDAV0pSVWsLve0EDC
28vS2TUYNho49lqfka7AyDOaULUyIdlUSI4MbYrOxFbf8Zskz6ok5i8poX6JjkJ7NBdyyK7ApvxN
BP7aCZtNFsTXKqbXBnhuLrHxBIbeyegJJMIHs/KHSrwknvZYA4W+J0J8S4sjlcxMPrOyt3ZT1fYC
VGh59V3nCdKHf2iIv+vC5EbZgI0paVDmSUFs9JC9x1VANNTQGqvUcsL1kFPiA0h0rzX8+XGCP5ZG
5quh5f0uBr6pCGtERwgysJrGt6rO6q2sYrBk//yQ03c9lIoipc70nFab5uOcKsJ9BsGtlag5upFz
VFbTLeBKPrZWeI8CaV0lsRuaGaJu4mGqaHenFYj/RpkXwkc2fqbaTRkxSEsIekU8y3d9t0ZvZYeu
/q6A0i/0VkxUaEm8HrTMv5gtG+xIgzTZ2ytH6fENjKva4OjBS+pn0SrKCbgr9KDe2KauvycW+jKh
RUfXzMO1ZxHgB+wiOYnJbM8QGnaeRAJbGfH4BChsE1WxxXFUzjEx1tyjo4PIiL7Jw/BaaQadG3po
n7Ods1dcRHrACiJhEA7IBLDZbS2QQUvNYjARO+6iC2nG9dGqScU3fT/ATaz76xIysceYB3gzD16j
bcfeGhcZKOYg0bwTFN6cD0AuqmueByh918xjr5Q31nVAh9yI78p2epz6eL+KeqTdVRqPSHbXhkv1
21tdyJ0rJwTZmUE3ZEWW6WcqNUwoKFR5lH6/sMjrpMlN8GCJ/PCcVf4nEipWo9qpz10VI+FA+nbu
RdzuE5/+EP4Xo+nzvdWcY5dojUjLmk3tZnxP6Ka3bhA+wuEFkdd55ZqQ6Rh9D/LWjpwnkQKkIzlG
jxMPGohurM3QBLOC+3UpGIquSqoKnzChRd/Aog3aFmMOOGDITHZ8KGhsnYCYKB1Yi2FCqrb7XxN7
fq5BHn6elb5HGh/41SV1OmWAETxpVVvDVNKtVQGbaZm30IrMzLrW5aPpTMM5dYrh3EosMz/PfC/p
Njn0Ga1/9JTEtAM1Eb172B/aGAjRUD+LjJ2c5ZH9hxZ9BeX3M68IQ3IgRwmS2th2y2VBHtGm8z0+
nR/zfTtETHokseDtDY95biwHlC8cRR7y0EuvdlAiK5lkvPh5jybu0ov67JKO4LgiGaNg0eUmztt9
qMlb3cXWWeXqe0hKfddMQ3auW41g8MAaFoXqiSpzJusC9XuDgTZ+LAuYmK0BNmGS1R5xc/7cqZqR
gJT61k5R/ShpP/t+s9XmMGM97z8AJzBJw/dzSILOWBKNiHGHs0Y/8BuRnuWm5cb1URkhtNpbtjnt
Qb4xiKL9ToW4N0o1fFuJ/O5sEL/soM0tcuKAGfHUn2hPV+eub18HiNTEW9DJFeWg1qW9lnamY1sU
V82On+lQkaeSMx4sjW459Z1XL+w4/soKu0LslH7j5nUXxTg5G5Mv9wiwFhJpND4HIEhficMmBGgw
V74j/V1fwsGHktfOcRL0/Qc0NF7FTXocyRetE9BZZv8H3xgm9gDFnFujy+yb6JWMxa3DUePfgnVZ
+HryXLrOURsT80NBqFnlIYRAel4hEhjnVgEG+wD9CTVWMHkdGte/a518iRFJf5SQPZa27M0Ty5H/
6GJ3+3k/a5nwKN1jL4JQ7sEioHLx8wfY8rQFXbj2UuC9vTloVOH38D+Xfi8WDve2a2Ub0VWfeeT9
mIx7J6E5jQd7SWsn5SxLtQ3Cg6WSuPNZTajdSWwsK+J4rSE0T0Cv5ogymsEOXMg9YQeOpJ9DEamW
edmg64+bbFvO1FtD77ZK4fSoWkyWTeoRjCuIC1uGkaCAIOmuT1ULXhqI+OSYSGDirziV/LeS9M2M
1FJoB4shlHCo7ZHywruKOFqQlNvsgoaDJXOxSNE3L30v5/ZFe2GhfMq4GJlAiE15rQWQtbI6XM8/
n/upxGxHiHb/LosYpYqJ17HWzQC/A2xzrwOn3JRlSQ5vQbozbMlzUSMzyAgbktVn1VYdVAiPu3Ql
H7WUe2GcRUggyz2iwHhThmJcEq1qbgs1ywPTPXO4XRvpp5w007OB2z2acbOVJtcdyMFFQRzMsoCv
Rkvdaq+5APRWwSm2EJauQ9VmK9pwa5Mw431i19dJNs6mGeW3b9rahQRT1qskORCafUHnlpMneKXS
R8JX9TG6nO6tMsWbq0XdlUZCdpD9DJMlCuAekqW8jGo0TsmEaa+tEu8riuxbyhlz0PzWhhlaTGtj
tLQTQFj3UOQMD/E+QyJI7e4ht3t5k8mBXu55JNf0MWns8gD5nfqp9/MdsOiz3QFf8lR0JYOLpPDx
jWnFAwlCOnB821qOkcOQDJo4ZOIezfWY7lIre01byz3nFtoC3ZqalTA8yMiZftInbonFGM7cRD9A
TedwusL3Ooa1Na4wSaCtMh47v34oejJNWY7kosGUkITWRXhqmTKnPnDWWUdlt5ys7d3a9mVXoxYC
HxjZgk6K0is2tRp6ShDsS7vTH0sSE9nZGgQfO2yTQP/t3T+MPJhQe0zv0w0H9qZsUAA4sxpFIAR2
G6/H8x5DfXLN5ViT0xuY/TqHbrjg2y/ngDR1ykcxZ2qYu5A2iswL/xhU7cbm4iETIDyDaDaWDsvv
kkJ+N3Z4av2JgWM+EEiUAuvhYiJHh5STJJO7SqrdEDogakXjXABCJD0BQ+ArvypAdmundeUiHS3v
jMI/PCYi3ENRSe9mxzDcJXFiH/t8IZMfPngipZZnS07vOiPLxam/2IWkmypQ+8BjoXWzKV1rQLjh
GdtfbqNVy7Bu5Ipak8IotxkqJoTE5SNqPRd3WGBob4kCLsDdPIIIm4MP7LdRp4tT2hfR0unct2RI
XzN6w2vDJlOcCMbdoE/JBvtEvBPNJWGtWYmqcxD1VAyj45WIfRKXPajMWeByPkPfaAWSpcL0zI2Y
g0wkWghaAgSWRj5RwxEmclmZ/TJFXo5LoAmhtykyVBxfgMAnRNNEoNkMTN96qjxwtOmOCRcGhKpe
VjbKAdHifraSEtMCpOelbZsE+6RyE9Zuf8rCDqWaPdqLLu+/ExmPaxeLNCVkcJaiePNz0ijLLsQc
q+EQLaZ2EQL2WEnVvnGbsfam/xobhFq6fvsLNSRwI//sExq29vtQbcwcNqGEOw7+T5ww/4QsR3Bq
W0dfwtP1AAuiL5jgyFf0sxaDX01AsKuHYppamCf8K2z2cRcziI3j6ghz2F3j1OdwOAkAUCdqyT4z
9xFEN5K86lmlGHfipVOFWI2wD9q26cj/sH9nDkDRpLc/Xaa7/J3k1KIXxk2XcEmb3INx6OQ74gOI
ipPZndbSOkgzY2GyjC70TOeuKcvki2HwygZTdNcjH7dTjPPXE8K6zzSoihJ1GbXVMQtTgUvE3shE
/27HfKRQoUbI5wjtRlXawppN9lHZnNnqBbCq8Z85Nbgd6Tnr0i+QR4La4YCXuPCJ/ctGSesBmfo2
CPJfXZYsGCaaq9pmtzX2Ubyw5warFvgl2RD+ue9SsfQcPd8ZOVWEltNNq33IAqHOxyTIqGS5YMUr
syXgTEyVhtNsQv1qt0O00oBQrX3G+LT6qk0UGs6tDohK7ckXT3otPw3+wS91Kgu9oRIerIQ7URtt
MuxRlRWnUA+CQz9PpGiFPLJ/cteVUzIr6RXarPlgG8CAMMBBxjXDj5BzoVel/pTqQFTZLpzRQvwe
GVN1vrAvgYket7HOdgDN0MwNdBGteik8orNy3aOHi1Y/N/1L5iGT9LHHqLgXGE3A8XELFW6dHuLY
RFU4AZa1/g9lZ5obObdl16nUBFhm3wCGfwSj7xQKRSgk/SHUJXvy8rLnbDwWT8yL6fJDvYLLsIGH
xJf5lKlQNOS5++y99sBnuRO8lHSA7eWYnlKMyryuDttho3nOtQMwo+Iq46dRLbwNr2tJYGBwbnVG
eWyr94uEmCv8ys44SToPV2rHd9E8qz42ShuuqIanxguM1kq2Q3rAFce7muZMYXOLG9zpICFjDJli
Hy03T1dsGz0cMQ3pTVusB+GUT05Teju2MSWVFu1w+QmtdLyUtb6AnFBfCpTPs2JTh9WTRYrnZ0DI
wD4buBQ5JveK3+AjPjt2eTXtNH8MgMRXYxS4hxRy6MaOqOkoVGtb6MUl6qjoCylTps6Y54aiC27V
XM02MvE+8J9mWxqGOQppm4kWuW3ZKj+keWhqbdGU47x9VyLSeRA9xD6vlhWZ1m3cDrAKA/lGeRPQ
TJsbUk7pBD0AAVB5lRAb5/ouZq8ALqHGJTFiQV1pbnKB0VWtukTftUrt7Ey+biw4+IQRn7ZUbnUz
zZaAshBeKgzDlD9tsnH81FLt2jTNpzKOb55pE2CcZ76+UdONXjknEeWIB9QEv1mp+jwCUtm09oRn
m2fda9VhbUzghcn6ijWm63LJA3E3ucLRsU4qTgEGio4RlQomMgwDlUZdTopCCA9VnnGEdErEssIy
kjUYLtqvKuT0DIlJRHDMoXsvka7zLWpMYUTDZqxVhZ+wDDgi9x+qjPcaLwBDenz+e78u62ZceOko
/JJgwyoryktnheeqGp2b6ShXI7GPbVR7V12HBl/XuP6w4vR+2KKvkdVJUA6Tp6x179MAtszqGzJa
KdecQv9RJzIvUFIcomS3gfmfGvauWv59tgJ3ze0PBYxGbXLPersLBnayaQtfCWI0JcL5c1eiqWlN
8WPpzm1yBL1PnfyKbaPeGl4VIoXyhAZJck+UV2S1PR9jjmecXVZT22dr960D372czELunLF+hSna
LaHnO+sKilbaO+oyHx1cioDqF40aLukhR8fpsc8lE8XBPBcfI8+nk5jUq1uePA25crRYTp2ioPpU
tS7aKVQCbJVvLrMLIdpo4wGxXiZWDQRubre1dCozldiIn5XB+JGJGZ1IM7DuYehYtsAt2KRZOa7X
kql62OrFoP4J5wCMTrFbxvlvkcpNkznGRxIW38i6zIyqza20RlXzalR4p+5uSTcEWEldlXV2+i7R
mj8qwqull927KTKeKmF8FErwAvJXB//CCcuab1pBUPw2wXs9Cf0a5vGXrY6fEXza6zyQYYe6NQd7
/j405tjkOe1pkxmf0AzdY+wRA6JmcD4jj/EtMevR9yTrM+K+n2XX6kcnr5Uda/xjXdN+WTIzPuxJ
I5trubcePeLskV3LLACzcS2tc0yRAlJTt2vTZ5X+CKidLWA2XElYfNleBvRU9LYIFqFLPJrI1Nmj
SYtBMRruRs8Kt4N9ppb8RUsiahkahPnAy7wVtxabzUHibEcGy8yA6ooSAMjZ0ckXtsGuSItHzdES
MeAge6PlcDM91xoXAQMe7D7EHXEdEodiE8zxk3fTJ33yFaMpNyNzld2iyKoYLBOEgk1Rtl+2VJ5G
Fl+kl+K7Jnw1G8WpNpvihWictnft/r32oiWu92ATq9i7G8kHUNUHWm2a6VUz2Vhh+q13kYJ/XSkJ
vejYy/cWFNpgKBjE9NDb1ZU7rnklDy5j+0oYpCh0dXTJ0FqXyH1mGZpc8GlOK0X2LFBNRyy1hGER
foOx07TYXIXcM1Zukv2WZR5/eiSNdJGy/qiGY6GE4mGnz27Sd2+IuJDWyJT6f39bJJTK21liHFqi
f4RF8aUW4W/cCfPD0lB/NeTirSeF8Zj46Pz9c5r46IiQSrfrOrN5HSFMVVouniacMQvbnoplkqbR
if3ZdFZBfvsJpYC7kDjbqi6q1yTS5ZteUhwBkZYWA++RNDlbMNuzCbFEwUNxgQq5WXVJ5RTfeihz
f7+qBbuGd7oNfIZYqlecvt4PdXeerNx7SAxzksMsxYEN5c2K62JihgEcCmDRUjAxMP7+sH6pFwJW
5XUihLklGd9sNSzkV3SCg551T/qQ9D9m/+oqWvJHT5Qv026H18I0otVUOGyRqtz1Ye8OvqJMwwc4
8G/hNh74wHDceCZDo+vYb4nMMMKUYiTxZ5LEcfV4I5t0CyDCWeHc7Y7xMJISSoornj1BTyEXMhGT
qkL9D5/txjDw+oZzb7XVrBTazv28IaDcuUp30hTaU5QqzT66rr57eqUuKHAtzsoAaL/TEFBLHU+O
xAzom/GTk3e4XFQNMaN1dgW0A84Unr1LJjO/ZiEXa2BUnzr9YvvWcKO7FhfbPC7UA57hctnNK80I
mzdn5apYicZNn7pcUTelZRU7GKjbRDJySKAYH5NFZTEIrdoAbGWjCCyrsnsC5aH4BOJ4iqiCVCiV
oS+DMFEBM0vtvW2gehWly3nrxzK/ECuQy0hn5lHjhKodjWujZkhjb4uE/g1QD6d8CrZ2bp8Cw6nY
sa36xZ8K384vwFZOOroRvuhtXW3SdgoohRjyJ6+kOLyCA0ntk/Ka5gobZarRfgacypppGleVTZWf
wMVvg27u7qBLRkS69T32xRu3U+OjpkB7oTfxhSCIcY/oYkglF3Zc+hRGFPFnzrjjB3mRXofBfHPJ
ofiKG1OGUCssKZsUYhm10RRphckpsl4cKZ68fIB/BpXp1BuMIjZUscQMp3tgq8VBF6sJ5wlX/865
5xEydq/yExr9TW0UlxR5aV8K/WBHU5YuKDEcRHHikys3ioKanRIWVOTDrEBuujRnPlNEEe9CnNYb
mOvVOg/1flNBpy2EcK/k/Jq1I7DUJBmXt4Fg7NmsMuoTMUlAVqTDMPKE39FAfSObTE2pM4zrgWF2
ZwsKbrgIukdVypeORT5viwSEkzrivbGgWEZ2eRxZK1lxN/3kZvgJtWC6Zy1roBBT/2ayktUE1/yA
Ud79Xwad//JPVon6LxWHZOgo45B2sn/+7X87xd+yrMs/zX+d/9o/vuw/fNWtzPnf//VL/tN/6J/+
Xb79vz28GdLzT79ZFU3csEf4leP1t26z5t/jfP5f/89/ozLfRgGV+RNLPMCsupHxd/PvHYm4Qzyc
Vf+5i5EfJio/v//Hfy/+5ef3X56+P3NR/h/+gX9YGjEJ/sPDaPyrY1q256i6hufOwF/4vz2MsJxd
RnEsWo7uqCyr/+Fh1Jx/9TTTgbtsEFPS9f8/WJCu6f/R9mfZlgpiz8HYBn9I/wsT+vc+MhLHWuhV
Od0KxHap0bgobkvgFUNbbbBwDHp83UO/xo6kLVSaEysQaFiLsF642lD4RAzeKFl9oJ9228ZMuJZE
FAJ4iHL9qmENuLFadTXvD3KxnrIWwvwIdSRktSgmelcHyJtVQH2objUbApEEeUCSIIropzGtz22d
cv3uUHVt2l4GFwiaTnBkiKtmQRd7xp+PdH16Nt0AAMMo0mXp0oa7pLHJVxs2bbpu8R66RggspX8u
1U0AKnuVuhPtFpKkYI4VMzIIIbFzKhZDQGWG0wxf3siJylanfc59YtHBGSDiWkY4+SivCtOPUD8R
8EUEClueqKR4wQk+1+zx0046dumCA7a7pUrBgD8CP6c200elV94iQp23RPQ7KnRHeRk6macVK9O1
3pqGY3+q5GsBfmjZdQfeGLijA9YKSWwT/XF3cYyHHKdOKrjXSIMeukiJmIHQR0x3y+n3yWowP1jD
SzfAXNPdU6uwITGAURjSPcsgUPl3GKvUu81mFwqqfTP18G3qygrtKuE8V0erapOEDIqJKLhT08GN
8GG8R2p6r2okUqVSTojczyDPVL8rRzbsiKEqFCSymarB9kz/ruZBk5dnDbg6WyiULkSey4U7ZQdZ
M0mwzFp7xdyoTiYZ/euHut95A9c+6tjcsYopFqY2AoyuY4xqhT1s+to+S5P7CjwGGmEILCAz3BQ3
Ya/MaAmKQz47Ud68BDh1yVHoF1qUKaZqaFiywcDy9GcUsLNsLCn97XHnc64MBdH4ET1svjNnVvxI
1XfTLb4bwbtQR4SkUk6waEdWmaumOFzyvkw4K1F9i0WfBeGk7a2+2LQ0EkbvdAqsyTsg4Ch1DhcK
0w+a3o2BgikfuXyjffe0vHpxt/ZKCiVLQxOHqWeXAQHleRBWfARwvdIz5Y+t0WiHAIk9+mp7kw1/
swNGXNKGFnYVbXQEfTJnXJTSLinE40nOoX4vIhguUSEfAjOWU3bfZU2jIUNDv840j10H9OGcGQz7
H6uIPr9R1UM7a2p/mrWzD9VkiRztT4Jeu94IGx9ATBJ9uaF5zsrwHNMcFtQOprBKxCtwjYCKVB5I
ZGYTAadeW7RuQBFTxBsLJ+Z5kMYhNWf/Xmygx5AMI45BjiQKsqWCsSn16r2hOT3gLwblcgrWw2ix
La1Y+hCn/M5CihFxgBJlRDdZTMiEWm8oAEihf4woKzy9SrLkDUUNX2lcsSdROGQldFAP8NIzpVzm
bJgXpqdABik4uQIf+W7zApGTJh6/sVGOnJtW6/euGudOyujAdnudl5HYpWP6begaOpgSUP8s3Y9B
9peKo9hUF3IGJUA7VJeBVjz1fJ0vVS54aZ1gOikhVnHss9l499GDBf6T60QdXGvlKsZKsIDoBkxq
j4gOAI6wNJvnVGjQXBzdNPWRY3wkIH0aakRVmI3pInCUvYczAEVh33bU6HBUB7wZN0tEfXiTPb0l
Ii2WcCWe8Q5AJmmdO0Ln1hq1j7DIOL8D0xSJF1JE5qQrOE8HrjB+InWFuUXTfUkNnE9TF3Sy/jXX
a3cd9q5Y0d9KbIWL5MvnlPH5LDQaPVVLW8N05vWI8QdgB4Boxl+UdmRuFOvbJFazCSRqqVe826Ny
Lj3jSJPiM+U4OFq06U8hu3VTq6s+8h65y7fg9X7kEZiaYO7w5O7DnltJ0fhIqDYCb2T5Nbm0IKWS
HyXpMPp5A6dh0bP2tm3G+4zT77rQmviRW9TLRZAvu6gZ7m0ZPJeRGvkqGITNWJIaGcJvnX6/QwnZ
16e1yfNHNXtmZSYpcKaJmRgqtYd6jdNwSBD4rDLYeGI26U/gUKbWmPaGVVh3E7+Un9IbWIqaHqG6
olmTplQi5X/SJnobg4Qbgvaee0VyMizMS9zsEYj5r4JXZculkc5qwvZKOdmLrrKpqtG0Q1d33X5y
MmvdEaviKKIrW9XgU67K5ZBzHvZAiS5tyK8+695p2fXaVz1a0s9lGa+Vp5nDvbYko3jIu9Fz42ed
G4cr4zNqqQcEq4dzY8ZiyzsQU5KKQtaa73wqC19FOnBEwvlHKXNf+UlI7NuV/WnMIk0x7Skjek9c
2GaVp4FjzWfOPlZIYazC8tcyvi2lWQakcAFwODhshFxlfK1w94FmX0MHhqDUUFrjc6VMl5RehYVa
Jd8ofvvEUTB4WWJftMVruS2bqPTdPmEajrg5xhoFEbrVFRSBXsLBOXY6qHlwmRBah3ZZRGOznGJM
yHMVTkPZdsTHfkw8h3Pzgq0V6kNnbMwuzxdkmuWirfVihdw5LSwvfcPbuUIz8BtVu8eJhzOuLD68
MNxPcQE4x+0elhi/0iq+KJV1SmibXhRViUEZmXYah1/bKi+pkAWZVXqOYNyxwv8wOAiuk6j6EGZ7
QAPBXQNlGyKuPFTkSjfUjPqDyWc/QWbGXzes4vl8lg8ZDA+u1+RZKZXU4FqxIZyJve+lcO5eoOLt
7XEpl5RRL0RqtdQuDhxYtK/Atp68gokoVWO8hd46Ua13r8ELy7tcY60VGxWMqv47mEGKKiQJQnIF
e5jEYQXL1yZ19RU7+EjZdrPvoU182X5qVnLr8OssjGR4ZI38lcozlWL2i5KDdPDwJfX9ODtLphRX
fn7WyYhznQ5p9SNytRoqNqnSu3Rj1C9lXJ+quH8GztNBgmfLBFI41egKHWag/mhdgizApgAUtky0
u97qNwBrI9xl+OkYdI+poFLA3rpcRUBCkjZtOVihXWf2zqgdFLZcU3c4NDWhX1yWUqwZlHQFeZYf
kBJYyE49V/yclVjrjBsR9u8J9GcEXFo7yJzkeUVbpkUWdmi2akyrsi1tqlvV0g9Bt9lxoK4Sy6UM
DwWF7fUfpdtI1XgmknDpZtS3kchoZxfBzwD1xMAHP/MGi/UIPmFbubFYt0GC8RkPOUTeMVnZ5tuQ
UX9Vd1nl6wMZ+7R9iLYHc1bqDwM/gA6UC1euBkwkMMc9Dl8ff7q2A57FhaYw+kXYJe+Dp3m7yFIo
8+DtvxoE7SrCIzfZqY737FXKtlHl14RK+6Rxr06c2qY4JL+OcZQhB39YPEXADECDzbjeIkE/BN8r
e/OVKYBbnOXcGouCgRrWbwTzN/sL/83kErZDuI+D7pRr6T3DP7dM8XWss2nYeG7drkwmPjpCZrAw
S52FPcOGk/INkj9EXs4bCxsO20ok13w03Gf457708phRHBm2gIe4YdmqYW6YFoaIIISjB6NpY/uq
Zoa55gFC1jqH2ApL2B6+Az8VwOR2Ric3pTCpWwlIVQECOYMyvGYajE5bZw7E3rIMnT7dMJ+55Jds
c9VayqFVMuuFma5dGC4EymKwmF0xoqoz3HmaMc9pRrioqQdnXxtGukrTpIYyJvDYsZ1buuKXi3p8
heH4rZvlCdRG+MT1sViok2Zsh6Rbu1bERyZhhWqMCcj3yUw3qCWstBM8HobTNYecICh2wHIvCSLd
O5wo3Jq4TOmtsXVmw2QhKBVMLYVPpibvbQGEYmj6ajc6g/QNcv74ANLPpm7bG+zKVw12FZ/pUHkh
You+D3W7g75tzBhuCY/bmMHctFqD6DbWvQayW4fd3c4Qb95cfJYHwN7QCbKNxTTbztBvKuLKUzqD
wMGmTNTghMmuUYhFTx6lHLZi7FPdVW5FN1SLQH5kRa1fWkysW2ecAKqnGu0+4w+/0fZIgTYhc8M6
0o2yx1AMfznlisQsT45i3HIh5hBZZHQnaBfeXUePEIAPnBlzfPuumuERkh/WHcVJ/NDOl+7Y/zSv
muXFcLQtSiH03Pd65zbA2EDBCXzUYbl2Wkddt1X4WVD9ISVOvmrvMOyiFP4GNlhR08h/Ozm+D1hi
/EVPvxpIEfyQHj4wDqkJiR53PRmYmyZTWzculp1E4yEn1DnDTCjeIMeaXNx7n0Vmv3O4lY0cX/gH
MDkIc/qopfLLU/bHy9Hi8McshJV9YDJmrZbLwOfzNi4rp8W/S0dhXUfhE6MLXdSyArxBHmyHzSre
O2nYLuMQ101sO/qyxy8BNCyBE1rj3ud0F6/RaacX3f6CXhceAzN4MQxy+L2d7hIAaMdRp2NpatWD
c2aYks/RaH2RqIItGuvTvsYAvv/7X73BubYq2URMposTOJ1OojLsbVB46hGfw+tQA4qkpIBOF5Vu
R3Ar9I+bGWeEPtjX+kT3DnUi4ziSLeOJ0pgXiDfkfnlSo+4D9oWIXfzIEYKhEnT0ES66AfI4dAds
sS3vGDROr/S+ExoF4X9/9WxFgN0wpFXMoqdWJNjtJz4LfC+5QG5cQ4/AoWLKN+IU4HwcECSBGvzk
ZDKwM9A1rIBXGKw7mJj3kXOPpdHxWnF42zQ9zT61u6DxacWisdk/6Z3bPvd6R2qnBZJROt60DNzg
1o6DtcnnIgOM7se61+Qe7/WIeLiFHXkAGSzOyWStXHEzquhSsuvQa/1j6NHN1Yhexz5FaMFM52eJ
+OO2OGBC4JxUa1KJFfPHFY3uaUR5Zj6le2r9ylUjWrzxiH1tBrnGTPEpxBrlnk629QKDSgLB4ZSQ
HFPLIQ8a2hVzWGjSWJNG5bQjudjF0jxYqXu3O41ISWlaVHOifLqo5bhVe0ym5TWz23snmtink6Xw
YwvWS6JRH96wsiQd0a9VN7+HVXCo2MfTsLEzRp0s+FCsMpImsJ3w6UjDpL6JJabB1Lgsg/zdIVHC
hNL+0WepVVbOTlfMaZnluXcOJJbtCvE2H0eOzZbu8ZCVZUuJKsYI04InOlEVPbT+VPGThwi38x8g
iN8mJWj9sgjeIp3QnOWuRqsE9TAcRV6/Rtif6J1mlnUIidINIPzM5n4fuskudWJ3y23PV4gYUtVZ
/ikDs5sHYN4sOE4L/LmLubzN12iJ4L6gHlxNdPRoTXQudC5qSa6PbNGww/cm/mXD6mmEoE4gnpw5
yN/7emDVWz59hAIpH1+YrfnUCkdblDXnjBDblQMV2O1njzDwJzAee3J3uBNVwMAM/dreoXuZfhZO
pYaXtVjU+UUIey0m7+KS9ltPdl4jbhTQ6As5bSKYgE8EcIPJGi7IIStbTG/cFBnuu3A6iPn1ttlP
nOxYqhgFRgX824hlVqKPpFF+iMqsXjYRSE74IfHCSbMYnCH5LDfN1ZWhMvo5o2sc6H/z046qybbD
/SUapTkx0B/Ntr1SpkaMqWjTBR4nZjRhGBteTGWVRiwOErYW1KBMuzAd901PSqnOpsw3CwZixcbI
7npcgy1eMiqZUKhw+cUwfXEZgCTiMjzaLUc8L7ohTJZwGoY504ZuP1uKosRYKh4URzvsFkaO+TXB
aqNPydk22mOT4ImYQvznRIUwKG570P9JX/e7IB6Pg4f8VYxfxNVgyjndgHUVtzi4XO4wxDMcfS40
F++k9zpO2OwDMJh5i4Fkmaj1igtzz+GgyKnncmCeJOfRzehyMtqH1tp/+gQqX9RQHdKGt0rjfh8G
5smBall4hrUEL0kxGm5rlra/fyM2kmOum1dfug7jyG2xwfYD1EJcAgShZRpjcvCOxMF3blLcVW9t
DnAbGho+hGawWoIXB3TXwFAgGMN4VdK1+d2p9nWogzPLTizYvDTCFA8sf3+/M6GircGH6xiyH5II
nd0pHEoNqnLhG7AXF4WZ7MPUO0Ofxjjk2uQCkrM5yHdBCp62B7EyJ/OJ3nON3Kh9w4W7NUvIoIAe
rg31yXDNOZfTSO9T8rSuLa6WsQ3YZTo17ZureXjHORTrRkUN++TgQi/o5auj0e9a8qUSHXghDPGV
e/k2cqDOe5px7sNDGVl/Gqt+BuPRcLCFOh8yiLCS3IFwohowXIq+mba0emMccayPJv3TwDL06zK5
E/lC3x03loNhrwE2j+fvKbSsTRnJu+rCAXHwUDJpLQXE02XQFQxHUGNrZVBXHa+vTznR2uzfKZy1
X0e7XgIefYFwdSxjnfkD0VAWDAxx6swN8guySgExccQRsnjXPLeipUSsc6yvCKMPyLfboF5E8+Z5
EX00lqCo+09ZJtc6q++OE58sw7tnsLD9biJzjhyUjvorTS88oJh7WFNdndjaG7I7DJlzikSE5NAT
6YDFH7XoIJUex8x0hrcc9ChcjRcymFwzFeWWRc9JgkvUTG/OTF808GIB8mPNxpG56NaKOVyqAjkM
6zrCpDRXtuv6OmjShTGOL93Yf+MoPptefRdmzxikFDfHE8pqSJ2XbEyGhSqr97o23vp0fMHYrJM6
FfwQJFow8kXXKmawjXVt6aTBESAiNNYf1eNmjpdh3+h0n6Mn4BXlIaktk0NJz88kiydrLL+6LroJ
2zslunt33faE2v/hZbxpBr2/sEO/JqQYI5XTm3Mup+hTV+LnzLjhnNrIHCVg/HLt9hVp7DOPuW1n
n5J5YdGEChdqw/3NDKRXj+DB2ugUFrsjA9wSGGPtJnB79elisMr1Zc5IX464r0SG2l7Tw6jY029N
/ceq79vZbW4qTLshzes/VSGe0jD8UNhVF7p6iuqcUIKevXvZ0qq6iHRJ/xVLFzRau6ijGC67Xj+m
OLrGI007hZfjWLO5miTtTfEerinFkm0n+3ij/XS1w8AiD9XfwIFZhitW7JSqKE2/gGPx3AId4uP2
2ndMUFFkfuFMpN1NT3joXJAWmQn9WBtPcvJ2eQk5qKEXxUuDp2p48xp7M5q8Urr9q0+WPCZ5dkm1
gfSyGPwWIFTkvKAjPLi93McAxWp+fiYlfNZ8Nl0lk476mWRch1VC07njNCghYBbdGRtKoQNSrxfN
LGf6gTOMItGkXbSHObgbCFEccbEvG15IbJQ6IKU3ciIB8mxk3mNiwFWU4U5GjsNxpUCq6uSjaTnZ
UEeA0hFISiIcoSyYqYigRBzdCPphPL+ZZfxcg0KkYgdD9Bh9lppYkYcPF/0QDVu7y7MVdhPEQSf+
sclh7Jp5c1OI30wQyigIOC6SxsSrnDUr8Di3caopYne7A10Uay45h1altzBHL7FmHkEzLkk9fcBp
JT0c/obDQONTQDGA7XUPFUMAFXm8h5kxZEvfpoliIEo23qFeM2LA5yYEy6ubgIldc6DFWIZG4fXc
R5U0P1tct9sYtrDdYGYQDUDMgVnNM/0BwKqvsofyvZgpPtc6LgMqft2CVGDis9phCpT1k9bfQ8Y7
8PLVXsmydVLDSpK0v9lXro4ZiuaN6Bq+xaHBrM7vABmgR+Z0W0DF7ReRRQ8lAQ1yxrQ+4jQc0okY
G67pIKedPSz7dNsVWnCsbfmHnMqxHnS5g6XRbUGybvv0BayW5AVS8d/2JrGeAdEqHLv2Ge9foQzm
jvQXdtEpKPGscFimkoN31jC5qECVPE5yiMmjZ0+pXr+IzGmfm7D6NUApQDenXL4oQuCR4avBx/Ur
zgfGSYJZp8TjdmRU4dxtRFBB1HzgQ3K6pxYRTXg1ybLc7nZGXxOCnimAHg+JbrUYclM3iaeK/NgS
eimzJsmCs0QOloORXjJ4zpU8GOysNkrDJDXqJMiCKQfbxVVbKfJy3RP13PImAMgQ1MTcQqs+0VX1
w5uj2thzvUceHSZKQa94eG9eKYhHxS2UeTsnblik69SB5B6pA0DScrgUEVfsKh/BYDbeEWsI/rtx
4sPX2U+6YtlPU+t1y2ac3gIq0zcw8fQd5C9ObQ63Z4ukgEI250tpUNIzqf6aSOC7wiycox5swlzr
V7YaV4joMjhRg9kvsaJQmFLljCYEjxZS0Zxr21ArxljMqbDiPDx04Xai7Is3PpubhObPmGbv1jP3
pkZUJ0WWJ3LIgtSRpXGvCuXJElCz2EF7SyPsC9+DJIs12lZpxXKNN6yRw9Loq3TF3YGy0nrCUqMp
3VKyPtymMcZKBtiZotum56pJ0Qp6tiA2HTUjmGTF1TeVnRnLLqBtN++lt25DLPjuSMVwCYDruang
qhhm3a4ZE8tBax88cH050me+M6dkzUQPlyugkFIztfTAGfR1ZJrcdQN3Wjv67YkGvxaGtk7jwYKY
bkG8qwgQ633/aEsTN/0fY1KadaDbr5zYi2erO5sl2qTs8g+t9o340SnlznaU9uxGXMCpnj5DSlQo
P8FEolaCfEM3TNsaN7TP4t/yNY38x4zD82Ds7jz2VONsQi6S6knvqdSoufz0ZrQbu/SJK0+GIDjo
9p0g4DojE0BOS7kS5lk1bUqyBZCSrxf22a5y6et8GCV8WLifLL1CNKyUSA6FGFqybrpkn9nTvlMO
IiuOYcxNzO5eQnaGTl2/h7V6VSHlaSElavx7uUgudUUY3imvtYzuneW+ZwV0DD1ONxT5PKCFU0VT
rt2UNwankmfhLQXvbW/itjzZibtQBSMjr0pJM7sRIh47lDjrrOq4jykPTpRLLMjvhbrROmtcKHka
LocYjW20vifkmi4pyB6H0mG8aNQFK4qLXjOskbixWXZPD63o94NevKgFUVUdq2DVVfdCdTce32kt
pXkZ6VRZkXSpfIDz+wBJkA1sWR7rnD2Ws0tCXiIzzxH8srWJZgal3mqXSRG9ca76xvn+6rYzfb+S
b4ER/ngk/5Q4U9gQOPs4naxDrUOMJh8HyhsJNQ+A8KgDzfMCJ3oSIO3MjQaD8lZVWrrBS8Uuie1O
LHLtWnrtK94K7L8oDXAYG7CKPiL6p2ib94RyUl+LkAt5O8AjVgBVVz1YaRxqbs390OKg2omx3A59
d64Y2VaDp4wrgppya/XZkgdWfqVFdfkDDXG8OvOSlAL6pUEDt6SvYJHVMUFf3ZWLMnYFm2syjBb+
zYXHDhC0cunu0mDmlYtI7Ino+Qa6b1w26jYmIY19t+5XQ05SS3awQ9Fxc5+Y/iod+18sfMuGzOuy
bskD6Xx8e5K+ZK2YNChlDNZdF5q3mmMyYSUNBipGths6MW9KCmkXObdDlW4LEhvFhBhPA+xEIZ/T
A3YdIcstI2tkaeDxoEszgEnBhnHqzYOtzYcvbjNs73gk3jSxiKQqEiR+t8tG6uUyYq5xUbyGdT23
hUfjTmEwYJrJjBXCnrLlxj3QFNhfPDqWYm1L7fWOICTFw7gJdnaJFJ0H6oUrBNF/NjatYpNTGAki
J4OFqOA1L9X8SzpqLOwd5envH7EiMFdlp7Vo86J9kVoyXMIcKZ1vGFIYy9uyofNI3SWbHMPesrSo
oZJ6QzHRZLVswFmhsT1tF8LJ+6VrblwIuBtwBQkHMeHuWg1vfK+4oC6rh1ukNTVVUNyHINwWSrEq
6sZ9orN6aY5hd2pAqFD64B2LdFDOJmK4pSvllhXtuiFWt+iwufo6VTO2ZYf0qlet96R2P4ln19vW
BrdIGUd/juZf8A6L/NhAkf/L/Eqz/8neeWVHjqRNdiuzAeSBcDiA19CawQiq5AtOMgU04NBiW/8S
ZmNzwaquqeqeqT793g8VJ0kWMykAuPtnZtdymnMsnU6lyTlPFK+7NMEUofZuulgxE/3Q0K7J9qP2
WbfxGBio0AuDm3v56e36rw8OmMDf+uAYc9lSOn/rhCuqn2lR/9n89sdn/W5/89wv0qQ7jxiyiXnJ
ccF8/e6G87wv9ux3I98A/lc6Bq67391whvfF4LMwygnDxcHm8qHfiX6GS9+ei3au65bp2a7n/idE
P2v21f0FqiZNvjDHpMLM+o2t9lccVE07U6C7usRiT55WFuW0GlqTo3xU0F+Gb8XBJrq2A5wwmdVD
IuvsEkN3u2OJbzf5kD/ZTDXjPlpVYZvvQ+KryPzmJcit4vwpaivfgQJSmd0jMqxYakH9Tes42hai
aE4V91VqVM6O77jCOp4458Spl2DYfsQUQRO7+xEWkjmmCQaIFEG8miTeGg5xcPcnH34UDPeNPolt
rica9mPOUYGoYFPwjPYAR6xJACDUYRDZ6sMy52vZyzi65y4HinLEt2qwwD9qkqhKCLgILrF/6lJU
eIw9Jw0ph+cYyFjrrqJxPFol5Tu5D+AWMMbC9MWPxqHkQXk/8DyDkE1UtnLGV5VqWMezg+iNmkEv
TCiRkR7IQ/NqOY8RpVyvGoUaS/qWaMnQoFjUTINTdmgPgdHFaDVYbKXuLBwv7J9yq62gXrVsVsv+
wXbaYl+wnK+atK1PxUB/VNsacoevul/pA1vBhrKylcTTx1xAe+9bL38Uy1C4AFGsrFjaRCv2Jval
hRmX5a7v/WANhmtVtf63yEP8YdvySNQyvTshpTbKqjYoVUBMjaJZdxW2h0G57Q4qFEc0SmlOPAIX
CQaF40gwAafMyaEGXbL8PDiX7LMdfe5J1+fGdAIM6my74atBmXoxt6pjOKHZaG5ahyllLW2jHI7p
3MNuzY3sTk8Ut5lb2iPq2nVq26eR7AVZUHvqh62o9BcHwXxjj8vcNuoVaULtHoX0I/pWS+NhUJi3
miSKAONFSc6QbAY26SunhN/ChY1pe9Z8VBrhhpwCrIZcZ2vfJE7n2AzSE0G1IFWCSVwk77JLntpY
qe0kopSDmp+eo5AWFkEbG/sim0lR9tUtRQ3iIkl3iWMx4YqpQfDhAhIbogWxaeLvg+OT1SinMxip
nUXEDfzkAHWacjE8Lng+a5nRZF4aj3HapUDTa3fnl4ZYD5XGaqSGqz/FUKWU56+xYvJ9JH2DEb4n
wTsy1aqpVKLdKz6L0XlsgL5wyOAfaVsaZBDMEnAjF2kn3aqfB1BCmsN82z9SJZkuLQtgTdFf2eN2
TBJpms0bYBhje3T8cF2XVFUXluZt6LXi5JhSnOv7QPOcQawBWXhsp6u3WbHZ2UQpmurBk+TscTKd
RRL7YCKYKucNeM0pUYeqcjoMjngUTFmfx1L/8Xl2s6icNLpO7ke9Dy6Bfx2c6YFQ/ng1elqjZFK5
+yJdVBC3nlMrfqu5AfcanqKkm92ZuCuWXW/f7CY66TyjVgendk7sYcgSN/FXDk1nw5t+WkbxXcaY
EnRmlI73WlE/iTBFRXikBjadqb1OHprZm4JEX20AU9CVgWO0tXsB6VfsIc+fiRS9tkwFqbsh7sjO
/OsgjReubHEZ9ORpipstvjuTlkBCATs44UxNuOK71gBlHRMD8KJ3DCnl5r9L9s9PA/y/WbJN07Uw
e///reuXbyMZgb/Y3X//nD/c6tYXllTLkULOBnUH7Okf5nX5BRyqQ1Mh+zfdBaX7j+XatL5AxnWB
KvKpLv8PTMV/AHj1LxI5w6OYlqVc2M5/slrzL/xlrbaJkxj6/NfZjm6wcP91rQ7stB+wfBSHUlv3
zUfZ+Q03Wq1T69lzPMtSihFpHCj173/6IV1/g5L+GZRr/DN5lX9YmI7uGK5jkqOy5o//yTFfZQzY
J2bTB4rRcTRi4ZJhccAgOQEMTKF7KeoE0jrZ9MI8RewAyt5YFEPzq2HUw5wFTzqlHRAtcm/x91+a
5Pf7zz8TMCamREllWyTk/DP705fWxtikpKrLQ+EbWOEKHGCh2ezpWNoz5cemVsbJlsKTH0Oa7/Er
RKvCc7I1Y7+jlJW/McKYQ5DFuJx2ia0sc8YRkRmSJPZXjNWA9iTBk6lUvaIjhiGK3Z1C41lJEUPp
sj/aNj31WJfCPBEb+sT6FU4ZJOfGe0kT0zkorTqHQtOWQY84GS2Fjf9a0XS+YY5HkQBmDgptH5mi
fG8rLHGKrNti6shB9crv11nVboequFL1Z8B6mrzHdPLyg2ASuEid6T1DVD/ZmXEAnavtkzJ9aXR8
RcSF9r5GaxDbK7X8+5+4+JeuZSG4wnVbuuwbJUmOv/7EvTjLI3NM1cF2KtJd3XA0sMBoVdbtopSN
3EgVRN2g87Tpdzx/4DECWa16EyqrO6crLCQSMxuBvqhh2+odMJKR7JGu2D4MxcaJwNVn0/hNBrJZ
lar9Rfsualju4Sgzsuc8FjsrddllGoIKgSG6Zo4XXOv+nRQ9tjuO96tkxgnOJmqr2ZpjxJm5P0E7
bMB82RhkzPpHfoY6ItZ//6P5hCL/dvv8RijmPuEu4YUBu+N4pvjrjwbjo+XlrpMfLHapCytjuqbM
5AEs1mvRW8U6Kms6n8Zqlw9smTgop73xYNQD8m4inRWJw2oJ2jk6M795Dj3Oq15UpqiMnPgTm5EB
IIc9fJsGs4kJv58iAJ3M5t9/F/+CfraFY9iCVx51lnDNf6J8i6nIKhVE0UHVAF3t4JsGiGNIUAJ9
xIlu2pTMF5aUBn1rk77md2V+QDrwGEBVq5au039zwXEX/8s97hq6zXGIF8d2jX967qUgSiqaAwK8
OeSw+yBd4lz+AceoWNbDu4LFtoxaQXvHWB+nkDR4IBpm3vk3t4v3pBum5xIgDEX1XBX4QOm73k5u
/WvArAark1oIa2NU3Q2reEaqQzGgIL89mmdPkqgxMOUvxy68NpMNqrMYHt28/R5rH4UanDsPxqUz
au0WTYKnhz4xCjnoVXPS9DK5t3201vvnHGvCr6gKVoIvNICm3RBsU1hYF12+0QWESH7Vhzh/aMrc
Xmlau6HqNFm0R+E81pZzYoRPaS9+/SYrXjBV3p1h+FGGPXYrq802pLKfVF9htQlf6K866rW5dGht
tUJCMHxteycMbqOqmW2azE06RtxeRREQukvrCrUqRKLoNQ1+Mtl9I8HdHzULY15EY9hU4QVgyk2Z
bODdKbLGRhq8GgPBPxcstR4ZGX+7TlxSAcQFe7DQZYp7IV2MONFdA2yattNyx1/T5/Ti19OxjUg+
2AlUNuU3K3fmmnEI2VMbjE2Dm7PR38yJlOLQDvskxw7Rmv6DZ4CyCcTdZJxiKWlsgnKmKybAMY1v
DHwQVANHLpwUxnqU6gckuOVUFccIgXxpTlGHj9Q6tHBNh0A92bXkMJjA2mnmWAUDyeVUR9EaJbPM
RHbixr7LDsPeQEA98VOAcNGtLHpo9lj2s8GRq8pW7x2QbMJLBHq47CuH2gwL4BE95FgcoebEz6oj
fRPoGGpBW6rZ9zsuUiqvOhiESOwsCj6mcTPTztNcGsoqkdF01z87jKi6yBwefabD/tCptaGjbFV0
gWI9WidqWDQd/Hj4ymrtU1h9ZBZE++K97SBQhomBQ1Ix6J4UpiOtCLaAIT181lHHU7b5pnK+jqKu
3xKoGViQdAov1XtB68rs+LjpY0nNiE4BK7L/RO2fbuGKGSLRr5WyOWo7ROFEctLml7qe1uhvYi8T
DLUZ7XWnzz8NsoAfnuu7IXfDR4fTKrgfDrFDgy+xNdRzJwamZ9PwJChgpMsc+CXR61WZls1+Kmbt
OJusE/5D61S6db3uId0BJ4QgIDLZnxKzGI8R8Yq0ai1KUCneipvuHHF13VqyPITKx4esgsrl9fl4
0GrrMA6oHjDC6V3SxNGqcJ22U7NtOi7WVChMyGNCOKcgkJaSzyvvKmNFNTldjyp747e+BA6ymZO2
Y+vvBrfdGkbDHd4dHQ5EtPXhZ6YyFC9/vOiwzgdjmq0Hf9tQFTxERGNd983uWn+hhu5E2RebJGd4
gNKxyAgJEE52Pj+tRht1Rb4LI/IqsNcOPGefaSTYg/KMFxgpLpMbo42L74zCFfifnJsYJ2rl7VRI
b2+n6GDoE7UaquoxrQx4E51iCJlHE8b6+AolAiwnpWJ9RQLHqrOfypuG25wiBnG0jM0Km1YwMtav
0msf6heIdP6OCP64yPKRKjKmln5lOLvQdU8Tbqu4prBI2DtkgH6TaRloHzPKL6TtudJ5vvm1yOjG
8s39GPtk6SvvZknz4PLbecWLLji7MYoPq9Jb2QH3LuPtO/Oo6Xkgtr8NvakmuwG8p4Mt3CB33YQS
Cbs9/4cxF7rEKCSzrleunK5W199eYvUeKzpi3MFS174OmGnntdya4Rm+g/1mUh6kp0X/UqT+RoSN
9h1ODtuyug7ukemXu6QkopD0yZnSqAnPuEvta2xjzWz4oN0I54jDP9xXSRdSrg5Kv6Tf+hAJ7xbF
pNul7wcb3QRnbOfWrxKv1M8O/T3DPfEhao0SmK6CE1aZw87q3GmX1XZJXjRm/MR0ZUe4ugEEklR3
Z34xYhuSsOdeP9+FIjfNRhxcePMHXbPWrrKalqzJoPOIjq3K1jUeBsQAhE+573s1HjjaG9PKTiLn
zCT+gyBZCHwnaw+j20QHafbBPY01vLV+wax9riVyoyp99InbjUixBUlV2unmziJuy4UjQ+oAcIC+
Ch1kQuMkxh63RPbKz4kbJXIefK8RL4TO2nQ8jAwlLrGZ5NdJyPwaieqskpLGrLkJ/vP9gZGThqTg
E/vEWwzBv8i67kNgLloirIHhCJuty2PyVvd5fYAugplUJbu0h788WGkEqqLMWHQq8q6TeDKSOnro
yxIcleGmbwPo1g1acL79/N/k6H91ZNZdPSvN7jOi/vPdigVsJbup2ilM2XP5VnMA5NgcTMskatgX
XkhYKMU5Odw1coYhWGJv2xll+V22WMUoGClfy8awlg3I0ps+p5OMrKWTJ5RcNw6cLb8ZjeWovOYp
lpQEGHn5+PmWQRfTE1XtcLkw8sWxxEo/+0bzOQ3hDUb9hCMR2hN2g7UeRM1TqetzsIg79vOjbCXF
jRWSqMwwm6Ts8F7GbHyjdHjqRdVS4YZF+fNPBcvPb3/6f70v9LL3HAvUplKpXWLNtSlI8B6qKBpv
bjuqG3va1LGxiswc/W4m6jszW5+aTAayPrbW8klaU3DytLZ/cHuDjQIOCluQpzOcFV3w5i8qTLZ6
PK5bz49+teOrLWvw/mFtH03Qoe+AObq5AUBLEL3F3AqgT/QDFHNTANCsZG4OKOcOgWBuE1Bzr4As
XfOAO5KaAajuW2ymxip2lVhM9AVwTBXHivkUK0KCARELDuk19RjNXQaNdXTnbgN9oOXAVwyYGxqb
jj5p9EWeMUyVua3tmenDBhEmR5iZMqDPvAEd8EA4EwiymUVQz1QCSB3f5MwpmAAWRPP+biYYwDVn
+zZTDTAfBluOPPfOrlygeC39hLUCMpVWs5/OV2vmVMaTbgkFxMm8xj7M49JjR5TWzXBvs3CgQzPE
WzoFt8+3YINhdivL9xTs+hraEA7BVEO4lgEIQdNMUY4J/p0pCojPaRLJre+LrwxI67M3jIeWUr+N
RSQR07i/7gvZAYQ38mWHR8leBpO5xv5onT9fLCPCZ1jb+8gojRMT3mmRGJq31eJoE/dT+FCz3rB1
f+2t5qJGP7jhNSRRCJSdHx0SKOGv6RvJ52rhTZF3NZj0napmnK1fjndAgshXIhTEWJ08OOMxzl9q
kb6koHAfYLh6Dyz61xF0kefL4WJ7gTqNOTY6rxyRcgsLB75mj8deUSiH7TnZWYMxkLmhe1Pr8nua
VNGZQIBYdNYYvDW2M6zpNIt2FGLNTFBISZ7WPU6DjG9+6oJhC4t6Qy7kWbd59hQ4SNfIrNuq8tVO
5iGeRQx/hJQBb7EWhHZkUehHB0lqGji8GYaO1XCMM8wynmLPG0b3ga7TtZ6Z7qJHKk4EMjf+IXuB
xBqtvEFu49i4RlGb4btkjpEmMLUS9lmQgZqnXm+OYvZcq7z89ml6c3Po6I5VfNdDN2PunLhbmiea
R9ldDNeSZ0Ak7aJVAagxV44XED9fdb91N3ZcR0eFGNuWmbWKMNNglZgRqgJekV04LILqwwmcJ5Ne
e2/aWQmHDAQXLpLpaMzaf6u53mKQfOlEuF7JZ3hnRMt0Y3G59jUc1SBlBNPFmGOTGheO39LEC6qZ
1Ii+dJvgu56YP7LYRlQp2J5KWsEXtWTmsShDUNHCiQnfW4yPopb9S4SELYNe58iJ8lCKK1UlOuFW
G6HduuJKM7ZFNYETkuXZtLEXi1SHqy/bjbLdhQGVPDVK7ZqM3oruC2cJtOXiTWRzaVa4gqggoxiM
EZZxnaI1SvQyRadAqLY5afa8vOeYCSIzu8TCe0gDSx28xP4xGTHOIMvcwXTzmdUUOsFPHlccyIo1
T4t15sEsYGwOy1SsaN05Zfjvl54wyCMQu6EbV5y9RFJPEeKN8oT7INgvAIDFl2GhkBWJLSlNiA+j
jHOudqxxhhtt4740OV1uLb0fT5NRbMyOuQuJnY9YvDZmlW8SHzp8MkzWJieS52QBmcCyjJbs0dgD
xM4MsoOYmaXZBgc6badMMGgWDrydbEAgNoXDdD5fVWmV3pzK+n78HCz8V0r+d1Lyp7T6pyHMjHf5
HcZy+ZYBY7m0P7vif51+/u//yf8sJv/+ef9XShY0VHjSkbZh/aYX/zGbNr7AAOGjAsAgcjEzuX+A
VZwvrs7QmBOBzqDUnme7/5hNW19mGdnwUBJtgfxr/yfDaYxV/zwmNphO6660TVvnP8OdteY/zWLr
BK5UEXXGPhJInlFeWIgvmnmQNRWZRkd9pqjEIbB56duSk48z6fQzGXG9mbqBRPwABjNm9H5ovNsQ
hnAwY9CXJYx3aGPuRRnSvXCW/pCJdiuZTWWovw/gL+Arxrr5zU+aV7/Nxb1oTGfPDDBwAC6k3PnX
qIc2rtVh+IODX5H13XekWpxPrKbHIqnkralsUqW66KGFWPLWzS+6wrMjBLnJxURulvwP/MCufZsZ
Gtzf4bry6uERP/f4CHYhY1hpo9c1Ynj8fCmoOHE5Y970cEZQkZxcTSZeVJra76Lohq0tlVzpWlE9
w9cDSTeV3vLzTSo+J7gr49FXTr9rSCNvmoGgppPhe0sMETAQTgUG88SB3+jIg7C6d6cuwYP1YXeA
Tpyt8vyBDGxCR42RPny+dALSix6T8nKrhFJW3en44U9z/L8jcxD1pAy10jxhknMuqWJ4hPTrfGC2
XFGirX+l/9ZaS4jHNHC31Pcg1JHVwlyGqdRKKHjPfH8VOU52SeaXlCnh0WgmNn8ky2XdqGfbDCGY
GM/pyH4uLIYLqra7KjGqb2QX2Xs/8eUVQClNeRONeBMhdvbJ2ZkjhtiwDri7pNeXmH0PvUbHQqo6
sSoNMhQhJTRJfMDxStbCXWki4mHb54puCd1Ui2k+Dfld+quh7w5LmgXtP2x/YVXsdiPgqZUSkQ5u
k4ZxpdkXelCcjcjx4EL/NPZJGzxPVmptNXdO+RHwAEs3UgPyqwGSu9SKdth09OgQxgl7zvkdidM2
u/XDEnbhdAObiRXB6aItVc7tNvYSZw10hMUaOwNOvTA4QJRNH/ELyrapt1z/7hO57XxLltEh9QUC
xQ9dsWlI9FqwJB6H3tx2reNeDXZnC6eou5MuMvGUJcwY7VxVu883WxaZTWY2tMMl2ksl7rIJogtx
qWxF4gt3GXmlPuTw4uso2G1kvOs08pzn4V+AFLq1yLmtXAlfuALWeShjBx9uVDIO2xfQjNZ0PsYP
OnHsZRYRPehds9wGvZyhCMbBs5NTktgN7mFdAAvI2UwURHOZQP6UhM7bIX3SbOz/dsJ8aobKxyc/
j8lekBB4TNJqS+2AfI3H6tTgRMiCAtKCqEHbCPuHGJnrGU4HCCN0GNmW9r5xuHWtjmKTzu0pvMN8
wLjoIBql9oYRvrq2yp7jXGoH6dLJ8PkmnmvyMrX2EQyYKfIziUDvjT0HpZa5qy6eX5ZrBFt7qa+L
A0j4l2mujaiLFDN8LaEAVSAYPEBTGN60g07kZ+malbkpPebIdIBRpgKspUHST6Oeq6NeeRiX0xS6
J93ka1KbnAFqWDqtxxkIiDslRfqaZHsEpwAXpU+9NiQb+PTaDporTeZ2d1MdfLgyjB/8VOPciX8A
TZz9fuDyr9DIq0ikrCtqGgPqHRa24/6wB5ih5L8qs/7gcIzVr+wBhsMhKap6YxC1kMNLFmKYl417
cUud+p7J2mVVdi61GAXA2dbEocjbVvAmnea9STO1sMVN1h08Ad9aV1gX6CoKD0Xf32FJPytEqAya
3dIck03NSbm0o+k+RGyYGssy30t8MbCiMZC4+jlQ0FeUK19ZVsaVHUJqdyp3Z5hm9uD6xBDaILA/
gEmvkWC9t74D8zx0LY73uk5uvfm1Goaf0OItusfkvW7D4rnkFLarlCa2aV3Yz6MXPDruQPEW/dzL
rJT0C5Vt/4itwjgkIoeZqRvZ+yCYIVuW8dF0I0egUkAHwrezKpLaO3PFYl6iCPODR/0y64jKZEae
b6kI6RcG1btYNuUveJ2nTjDWhe/+Q9QjhnVODQABHGtJyExhAUgyfxdkGQZixcq9TJSEbtihT0jD
6LGG8zL5ULhjIPiHKQw5436+nTl5u0zGoFhKzE3jUvQBIz3NRMyUSysNv3FnG5s2yQcKU3jp//jT
55ti4ulcBe77FMlsm4lhB12yPkS9OZ2nIdBp41qmrZVS4ZgNMxLXoMeQANDgc+gdh1cHjo4TDeYZ
4lIF3tjL6oNr618Z5olbpScZDWOas40J9i0cV0Hzt1g4Mpuybk4rT70s+kfPqxi4wxtumpFpOz3O
y9yCLJy7FiuqMR3xNqmfRhddlZVkb7FBwZBtQSY10kTudI1gcDGOtLN2BCb9AhVCZT8zzpqYuYEm
6fH0S2M4ufZZlrjF/UNfv8ecu30PxnSCPuQcKJ47cEQkBGqHwwL+MHio5q01YZq5Xol9x2NTMG5H
v3ut8/FNH7LHiFwgXfQM+oB0W1xWDbXg/bWjrGsnZ4dX2N5HMTTnT7vXlFY1xX+LSFrhJcksKl6r
Akx8WF1w2DW7yOr9lTETeVwCckcxhkeoSF8JFoBa1evsWioTrlRha+hu7nOVFfkTHP1un5vR2e1o
MUUV8ZHi3PQsCAZb8kjQ1740QPAXWWJWi9QgAuMw/KnhoiQc5sYkn05cDtOp6r3xxJNyQjzUN1Xt
/bQ1eY1dd9igoieQTJCfA1mqLWL75fP/jjsWNaZ9mHx1DrSkzKut/lKHM3nEdVmp+wydKLNaLAk1
lRLmgIEYpIEypyfO2CxdkMF9v7tGiZ4/9RbEJV0ChO6pzUGJ92BRSI9kGZRufUC1MhT2cf8XkONk
Uyjrw65SNBwFHbuvBGlqMyZGGTrlby/R/GYs2gfAfJdUC74brJwEyvkFlL1DRefYXVOAuRsJkYxQ
PDbttp+WnI+Y4AmuJ8JO2aYEIaILH9PV6J8igzRIMowhePa4XxZtjhrE5Y2BekTaec/1S5BEG1hr
WMYgs9reuFRt9ZCF6buTT7fRAGgH0oVW5ITBvuetHYO7bRTdtiSsSG4BiFM63Sk7ufUUBKIJAY7o
9fxH6hibsMzfGCvewjYdjtwE+9bkKWlH4hSUVN1mw80bhzcn0z9ckfW7DLxTzpCDK3kZ+fkxDMur
XjT8PV19z8GXOpwTSLQif5F03av6I4dYzGITvtiDrI8qbM/0IJ1pp7/AoTLo/UTdwny28buRHHZc
6KemqF/JEx4HGjMexWRkL/D7iPh4m1zTsCEmpdrgsRsvUZQhvVQ24uGIXNOlVDUiL0my/6SZjWja
Gy31UZYRInYSP+tqgRmb6p9Hxgy8dAH29Lood9H8pqLzYosFQV9GVoUSFevnqqcy3uoILqFEsBPb
B6WXnCp6Ck+VU7/5g02HrfDrfR7kW3486cmXOP599jBHMnPOxc++RXNOTfTVZezG6Pr54iWBXAjN
fSMpgbRuNOaGlRQiN2vkJgLJmIpQO0Hr1k5zLd1W0i+Fp3xioGGSYItlna/dMc93gReOL9zxg6o+
7DYO2dP16ZWgJw2OII6/xhrxiLzL/L3uxvHXiOeE5H62YK82PhveEvTRs+ijUx+Pr7nJc0+K5ta0
5TcVwlMDPSNCO8fCSC8G+0MuNG1tD3Q3JkG3k0gaS8sEQmEGulqIsuyWQFMX7pAYjzgH5owMNGoh
45KoFN9VQEB42zENO01B2+5Ab5ELaxWajqsp8H02E9PU3o85ewnHz7b9FI8Hfj/xwdUrLu5+Ab8m
Qbe0siv5RPqbkl4ewhl3zU4EGhc1Xu9tqF/NMSjhXNTHsexb8sSxtxtDDnWssPSGetEKoMEqqOJv
o4cCkHCWW/ZycB8TI+k2DgGgJSCrcBm28kZf06K13P4Ws+TspZsRSoVW69dt9WbPRdWl03yolyAN
G0oIJp4JUoaX0SBUbYk2+9DJL47EQu2k9c6VllsXy5rOVOK2h8pPa9SupWhH6zJWoHiGWGz1rMyv
UDXhkFgFRWDwGuJOgyupZ8G6bfCrlGxRKRUkFqyl5k5UWF8UwYltbNXrMFXYLrWq5DFSkQAr824t
RkaTFGXv28q9wb/A9tyAdc+mYboQJpoun3/qZy5bUhA7Ms0BT1KNCtO2sBFzMhN2Fe00X4QvmGzl
sqe90U2vmmD5zdqOFCd4ShJ6nbZmV1XfBnIzeUdPLh0N7U8YKguZ6Ol3irDDJXxPUr/52gJWtrL9
PgSREv600krCg6cDWndgODj8LPQJBXAyvXg9RLssH3qalVAgNHK2zUR0Jp36dl271S8Ec/K6XHeV
jpRoGS/hUKBkIgJWoX4MeQecQGCSCsiqiLt4S4Jmx8aapaVz7gre6S7ls7taW42NoESSbOvKU/G6
m6idjZybETQYTf2efMewZ8vmnzsV/AhF/1DbVMRmhksdWx8Scy/ZohMtZp+B0SsgUqsP1ZmY9EeQ
NbiKS9T8JrXPOc+URTY3WZl826WaOlL4jQd9huF4UjXppm2IDMkYJb/yy43q0+KB+I85DSGd1u1w
hZwXrNyUnoNOSylggcyyqYaciUDdBMeuZaMWBmG9VrSHrWg3IM1twfkjM6DQwfiTFkKRb0V517UQ
0wFEC1AQ7JzBZJ/tJFtpUjOhKSvrhLUZaEnTrulApQ2hS55dnRawVPT1VuuY1joG769EGJ1QafEr
u8k6FqOxN0SCikp8sbNaviMftZtpOp3oDSb5MZHBqq/U3LuSxVsScy/SpXnP87z8Tgn2ohyH8LmY
X0qqsRgQanvCROO5Yf/C0LYsDp3pb/i7yjP+YiASQeq+MoB8dPQw/9n63sGzzPpr1OQV/fHZSUDI
P2TeQIMyQLMNDCzvboU9gdq2YwcoUXmc5AePsGDBVnsVNU56s3EPE9HxN3XXZ9upaIrXydb3kfxe
0kf3vdflvbWq/pVDs5vkAshmV50NzCuso26+aftMPmlNjsxjOc3POvyWwjS8VpxVeGwY2U5Xhb/L
xmy8TrPHsfK7+MObW7xanrAm7exXEFcsfNYYPvCF4VWR6LZahgbRkg54t2T8yxgtpj/WWJ+blIJT
0urY2vGdODLtn7QAM1fTuN8FxI8Vo17BOEEC9SlCATxjoJN8mDb2qMb9UPEIRzvsL4Ze3Dp/4K8o
x51KdEUCGIVsQhJbV5hFGZ1BRi1ac9PpTrtOgyZ+hE12DQEpcwKd6nWBZRB6aKztNZ1WyMTxdzYF
6xsm8dpCH8Ma17sisKaMawGOnhH/UD8mlB0/5BRuaI1Xk6Cf3xXzYOxsc9UxOfN4ArCxUvfadqyz
Ghi3T5jKv7oNLumxiq1TUWjjk2kYe8dM967umk9lgoavOLmtjGT4KkClPVtR+o53MflRG81FiuHX
pBzr2Y3VurNBY+RlebC4K0/aQBlXbZp3nuns3CyvBxOl4dOA0vfM5H+Hvz95DONrnLfO0syS99hu
n1KR1IvuMFoRLSutC56LK/gYDXF0nJs6jhQycQgmRbyEybUqu8JCdqCFI496asEUdaBFG4glfPOt
7dMMrFSuLVQE/ygT7a3qhn4VRIazrjWFWWfqn2JYEYUp8129A+rOTriB2FILke9V4ZRX0FwbJQtj
3U5hxVlOcHTOVLPl94vU0nykU7Xn6aAtNNCwOafxbeymN2Aw60xoUF/ohlx4NrHz2NOPRWeVB0I4
PEJIt6kcH4/nep/yKuR9n57q1MCgy7BWEtMASDdq5LjtGX3EhThPkM4J+3ffqIZHU6/hFJMTmb0t
yLvFfmic+iGIHXWyCJ1DnkxXPAkZThXJ3jQS8gyZgfUn3kaVB/8IfcceJtLmYltWabp1NYqm4PK+
MVfgO0WfHLw1wC8apgd9abch62hux/M1U8PFM6nJHeXb/2HvvJrjRtIs+oswgUyYBF5ZDmXpJYov
CMrBm4QHfv0eUNvRMxMxD/O6sdHTNSJFNqWqAvIz955L8TsBnyomNPksiTv2Zbu5EMBxNMgLUm/r
dmiDOm95mWJiC6fxQNxHd5d3NQGqpT54NeSCsJsCVScAAaw+frZdwiychhI7XCJS/SzbO1i6ZS3S
e9A2mYeax9bzt1mdL0eP4NVz+5aMRnKYeiRpxmrb7SaHkxJxOBj/qTeDpmI+qq3+UIYGsDi2x83i
vKGMsb604XJPZGpFpuMzUTTOvncxE3khExpoy84jG50rwqJ5S6Suf+BE7PajaZ4zTP1XZBUz6aNE
u5J/nT8wq7KvZC18q3p4oZ3X5dfSJUpXhjxZZdl/U3Sh8LRHWFfrh545HNcctmki+WPIzQd3ZtLX
4wLegVwLD+TNyk1vxQDi2uxetxR6KMJk1MxvUU4qhtK/fWKdH10mJkyPI1hUSv0S+ZLskynB2n+I
WpG8JOuDaNpvS7OMB2A2+bmbdX52aEjPo16AAX9+cv78pZeFITQOEi+UUbW7JG7rs9/q9EFmWYR6
c0p/DGLe4aopvzUxafbD+M1h0HnMxOI+LHIi4GsR8Y9lxuYd2cmbaQFV75UwjjLRPwVoslO+mn7T
fPomm5b8XH4aBtu8gkusPXRtmO6Fcqx/eviPnwtTs9xLv+8Iq4R5lLg4xwu5c+xcfPHJZuhaU938
WiEDmYkiH0mVX2ovO4jcDxbAO4G5ioGyrvdOXgcseqrieDfUPS9TVVVPjmPudDZdM5L6qDGWBSHA
54ON7V+Zw5f1uKAzaK+ymK62DNWpYa59h+2pPthR1lysHlCuGbb3YygxyRJiU13GHgI2MJJrvvbu
uUMwfExyam2Ut9AboRh144Jdu3ZOhYRK41Ug3quQ6yHD/crsi8MBdS3WqQH/EzgXebJqJNOoi8HP
KFvcRJiKG14YrjpbjZtyYG/fSbc4Dyuq03ZALslC2YdePYqubs5SFMafhzZCYfjfLxGJW+B//2cS
F9jMKWwN/9m2cv8xffz4+JfN4J9v+WsziGnFci12f2QkYE9ZF29/mUy9f3B/d2x0+n/sp2in/zKZ
Yk1leGb5roM1S6r1z/C/m0Hh8Fuu5ftKrpYX/vmvNoPu6nL9F5eGy41J8Gfm/zCtKvvfNoNQZQzC
3lQWYLr+Hhd0ztxI06C+NKTDwn3jpDOzOjx4vI+3ODG3ycJ0zohdtUPlQtilYT02lvzRJEZybIHn
bMZ+hEUBvYcviJ9gOfz2+/DUIbAMxJwi0szUk6vQfdoLHgoLwXM39iSG6RpW9NAdR56Ud1BZWcpN
2TX8q4wHdm4NwQVDp+PA72NWc9zeK8J8DpHBOKhqxcPMJGUTxbI88gcH91xOFwyLc+BoL0Dpe00H
33pIYNISQLdoUJEbWCQx7WI0o9MEVKKRMN31pk8+p9scJprFpBxN+P2xjS2g9n41trGHguBf/XL8
2c6jewGkry6z676WOBwOn5/KNUnThc23df7vNdYQiuZFCtCLjm/EOz9sOG+6oTg4teteimRoLkW4
+/ygGvtlxwiw3S4OuK+pVF7QDwWk5cK5WLhpAKIGUcTcwqNXYglYdf0LmBuSM+esH+6qwrSDrMYS
4IY083NphQdh6wdJ4XKwHcPZeEklbt5i/+AZP0nVMjKG0PHiWe3Jp3YBgsAkfxDiOoXqPUIneq9C
PI5T/TJScDyInogLo2VRTEF2V65gkrSOSGVc5k3vpwK1lO9v2DFda/uXbUYYeQClWqUadsWYvUpr
8YMq89lhqQlGyasyGRfIUZ7nqBhOyQBPzMVzsih7688UJ9r17Osi9WNeCLTyq1w1q42PMgKNGaa+
c0lV4V5Mqa0DPICPEcxcO4fZxev96fb5UHrlfANTs7PSyA7SATCIV6ZwvtdfsdQy6XScj1FKYjJ8
msSEZDrg3lhi49as2AiE93NOrlYxLv2d7SB3CatwOIxl8cWwIvPsrw+fv/r7YTRg5Avz5ImO/gYF
G7JyZLJ97fZ3pteYN6p7dOcGQngpeEM5w0bka8ZrUh0SB31NqfJvixv9wjbbb+x6qA/hbCFOccEn
GEYMr3qJH0Vp+Q/ursj8FB22A31Kzl97VPuMuOAYJW7MtemuLnm/eyKJ8mYTsrFZitTadXEhCDXg
ohKzS/3S5q/Z0D/zem8rMTX4o6v2jq2qcehtwdDNjfezaWJNTbPk7LgaSh/TR8J/psK4EdH9oo2B
hppKlCA40T/n7okE3mbHl1KhzyI/+HG/XYbVsiE4rzSh4chhOcVXp0LXwznxGf4/JRlLNcmbVmrp
HEArkm8OmjHsw1viGdOO02s4gKwVaRHR1836Wk1E8+bLpkVgcTHTzDs7oX7IhWSeCZeQmnDNgLA6
44hw9QmAcVwOp8iGjV6Qkm2FNVEJ2S5aw0uWjJz6cm6Dtqzof/NQkdIEhsZBlzPHpQ5y5WFUQXxV
WWx1a+LNgkF3iB9TRNwUhNWOgLYrnbCANi76wBDb3kcni5bqWE12cqAzViH9swQTNM/GHXznYu81
U73XPdxBq3zC21tvugSMWSzKJ7CP+wb8xsM0SQY8XWazpvaz7RRKqPJhPxIvT2PKLXWDqaBlNkg+
nQSVyivqH9ADxru506TSLvZ3lqby3bPSIHFbaorS/BGOBAlYXLc91hCsTN3WdQcaZK/0NpPr5iRP
wJ4mZFZhuGf7FhoO6k2oMFdbaHY12bPbEPMnOlijvVUVl14oKBk06Sww+PDPr9bPEW3j7RNNFVJz
AlRFdoM6xAPY09vnh+a4TJfMWe56h+0nJKNjzmt+//mAy0oeyNkkBp2t0Z/PVRGXZeA4/XsyuSzY
F7N5LrGjgXRquk3Wevo57ifYWmwfoChucr8dXjRF20s7rFo5kT2gCDNeUlUVzO+T76yNN4oQx5NE
h39aUPYbM/NcEe3wGTlbNtL5LtW9/ZBOP/KmPAHsms5tWp1NE5yVlsgX8akvdA7GsJurqcSNyEI2
lRBpDad/XKx6E6P0O5Fx6u7sAVJ+V3ko7afpa1mGR58lzTHyI323eMKlVQJZkqG2izDabWWe2tuG
1fbe8RhBOGjXZvOg4YHvR1+y/ArZX8ZQ88psoH2nO0M6IAiDjonl9pqKmMZshb/yQwnv9LZ9XZ07
+NHXciFiVeL/LKxpW9rBtIzN1uiK4S7rgAxWTRrTBpGYU1s6WFMTau4Gg8cUTK3Y2yKxjL1fJl87
fygC6CYhqx/Ww+YjStkwyC2gSoPHJDEkVtVwQyhgCQt40x82ZoNoLr42UbMflDmDLycqTo/ZqaxI
xiT/eseLEXP/sKZDNSZv6Ejhw0Oa5/KjMU2NLzYyrN3Yu1cOdJyuceXBC2KS4uwLxwMVg0fpEKr4
Cvl5ReAwp8T7s6S4r6LJIL1FD4GOsOw3cXL0dLrnrHI4eOr7bm4vumgjsBZp+tSfEZnf12uUIh6A
Z5X49cOUExng9+1vtW6qrAbm25wPO5WlxWaKQwbkhq2PeYM13hu8k8j1kVHn1Zeio1ha/VAJ6u1Z
wfDPkGxAD89ueQuaOtLJXjk9TOsWCbQfd8dYereqZJkyuPldohJ901b5s2kMcY0Mbm9EsYXXxnmN
oI5dSyJ3ZIHBQKVpcY8SGPFp0z8aI9O/oll9CLWYbwQWwyZlbkTHiFDDHsjYHZzuvqslT68m0zct
uZ9OeXR0LXUTll3c97nWB+wZQFzB9JWc8e9dg4UVVNt4Y5o4BIWb7aOlmQ9JoeLbYqOKGkOirHhL
v/rwjMQ8XcMxbD5gTjBDtghuSiczGKiAcavwHquBp/NcMxa8a9ZfKph9d06L58HVEXnVXvVQCxsO
JlPzs444U313ITNJLBeQ/XRgV4K+su+Cuos47lNHstK2G8BoV7I1QXwmG9Jwbm3Nght5VnGeiLA5
T+bMujOUmeLRcNt0//l7fz8U65dGEI7WyHWirYokPQHBQ4b855v+/so/H//50j+/nojCJb3i80e4
Q0glx7X6+R/89+/686P/+Xv//go3bkEDp/UX8gecSzmF0C9l2qNyNU99NRMYa0NynKbfbAMQvVXm
lZCVeN91WBOE4T5VCToL4zSmUft9JrFpg5rY30YE5TiY5B7UwrFIsMdAzBUupNFx+6feSUj0qLx2
n/YEe5ZWZO3ICWbHUU3xSYyKyUkls9dFmt+jRemf42SfwCyKt8Xvsp0DAOoyO1Fz7X1v2YppJLjW
l7w9+FIjQRpO+JHelan7Dd4q9gSpr1Nfg2pMGeybZU/AG0Gy8NiYdtZPduacSj0sB2GpYc+Nn8lY
D+ED+1IZtfckcNbbYbXnDC6Uq6UGBUk2g4wiqveR7DdCp8mfQjH+4FD275xZNgcAdy7Q+ANW4YuV
ctNiJbXTSAyyprlNs73iJc9AU3AL2PEm8sqPBTURY4AbAt6avUNzK9CPsIQekSyxK18SdTfW7sm0
8KHCHMGvUqaQqiVPHPdeLba1ZE2Bmehi8FQMKejoesnAXYh7F3FRmht4s9qF/OtFn8dKskjIW3/P
eXg/wDvvE7M/QP0cULMYXGPwq1xh/65a6rgOP/BGPciJvXy6VUZ9usPDevZcgpgmTVZyNAj25a79
Fdc51vROvXdl90Oly4/GrZ+SsXjlfGfalqEJaUmk2HjZxZkBwMMaRa2/sC22cZYRgHJvRBB6C6EJ
pHpOMnvaaLLe69dy4O+DmPvcj/2wF75zJrkYc4p8q0T6iCkzKCviqbJhfu9ld2Z7hQ8F4CR8+dRo
H+IMmiohou/9anLI0hYxuhMH4OOrKH2MwjbfAgbAPBg9oxTLN6Ou0UXCRZvyHEUKAq001R8JFJGI
PJMOADuQm+JYOO5pLh13PxIUC7GEaQ/ro35ubgRcvXuKm2lqAfrJBFGeqQh0aVPiJw2Ot+c63OE6
2YcY8hILUWGhTYzjTGLaruxPkWv3J5HSQn1+GLsE0RFwH52XdpmP8JtbNAPaf5zXh0ZVkmUjSoy/
P5cs0cr8NiD8rF/y+dCb+bYMQ1qmmORwndAQA7jjBjL+UDUbfrtNjvHkuYFbRZBn4A6iQ3SvXbER
gBSO6/WSEZCyHUcTQIrBhrrp63JvWERzgIxJD4MFLerzww4EaDBqEnI7LDZIakxTtw9iMpo/D3E0
gVjPwwaa4xQdM6P90arYhxFhvmfgvPeSkd9geO2RTuMlxue5YZSbHsq8UugtoJrmSUVQcxPdKhVv
vZibblXiP9Dzlb6nO2UTwkO7Yua2Js+B9V+uDe7iaa2JGn98Q/hUn2sMEENBqFVITGpuGohqQxtC
pfcx6SSgNaSbmex6F4VX3+DmpXPvV5bRFVu9dZxZn40av1uncE5WzQ5zV7BUTbnrC97MSUncgGqe
3HHbdQ7+qA79rWtytSfCeY0JSPhKsgt3lTSagGlAtVq4iO2FkyiavpH00Ad10jxluroRAwkaqW/0
SRb9cZxAnFZMGo0x6XERFF9MiaGiVhWaqqrKdjXFc93MBHQUUCbof+JdSuRA1bLxLW6TMb4U4F0D
u60elWyKC+NjyvMRZn/Pgnsx1OvgMfIeRuOnmfwQc42+BF31nZq67+xZ7kpbnswcYkN1jef8y9wB
tWNIGpR5E4QIq19d7tb1VCTw1Um2SKqjQGrsktBndgSRKzAQVngMc/sjY+uPBWwIiE18oRsgxqiu
3B8EQoWIdPLv8DwAOo/DHlrlserfw4lYzXGOMqZASXSYwjDeo8r+idLomFLUb3huPsBPkGliZtfB
TilQYDW8Gpq1AxRD0o70jYgBblZOurHY8B/1EgN/7TEyTu2aszIErT+UB8+vom1PP72zHUiObswd
sOrYwyWKN3U5/6gixWg+ucT+6FDs8eZQsrQv4YAdXeL1C4rQ0uc8Vdd6HvJDFLFtC+FwmyE+Cyze
kjVspGrzAD2uOYMNbrPiCorTDIyaKmuxCWQenUTskpC7EOkvqkjPvszSy4gm+BgZDVZYtsFtNZgP
XuwaxzgNoYRYkpePw9xKi+mRUA1ijasUFr2rWVPwfm9iRSxpKavdNyOtC1JKuud8ASlqVeNvYaAf
CYmM3uVF5F4mbbwnaEBs3aVXA/OL4wuBU8aIvnQ6vFIPNKwq4wOybBIPYmcO5n76lTJ430HKLHcO
oYBHz8qew8UOz4Pr/1RWaO8rEJBbSIzTVppkG/jEx9y13BRppqB8wHqLYMZzzKaprK5sxhuiOLCh
Zl8r+vk5pFsoq+4l8voLLlEvAL8jt7k3rbEiI46aOQp3enBsdvAXAuL9B7q4zTCo6OzS/xyMGC1E
vqT1qdD9rRO6eQpp8K+TniFLUYy5YcxmvXvVZZPf3IleBXVTHBD1RXBXrsVbiLex9NJ4V5S52Omu
G0/R6O/j1ERJakBTkFbzVOaon8fCeEZw5SNwHdijVJ0KDMVMxOzUY0mg0qWdsugmFkWKOj4mLEXf
NM8ZPtts3rGLJ6utQS6WkDoWw9AiN4wI5kWqKxL3Ybe03VnFhEGWTNygU7sHy4Hthox+28Zdf0l1
d0UtWD3VDTxiCY/TJRzxzauK54F0tV+Vs/L7Ff7+vONIaJxtDwE5yKL2xpvcONR6azGoPTQ1voM+
sfWhi6Zoa3ZlSiRa+hiHUhxaLiw/7YNssqGK43ElgaXYmr3kpmtU0w659ZeI4QZBos5yXiSeg+pn
10zxT6WQ+xbEk+dxOB9t8XuZQtik+DixZYWXMZ41OSuaNAFSCgltQtw7Mue1ovJclyHTApSi+4JN
TdD7IzsfxRaGPJlzNyGBQCMbbgo8evd4JaDjlcYu0VPNGIFZWgPAMM+jXaxti7/dGLHr6bM3tA97
039x6Jl+jJbxYVXW9w5MGUQ5/egnLHPCJpwRMzvPHNTGtZkKcW0r4zlyxxefMNt3tzv1UW9ADwnn
a0k4Cr1tfgOtysTbNfmBqzfeirxqSzoT2RxL87tmIsKAq32t3OXNwnh5oD+j1Mu95big3qAIac5+
Px9iv/ROMyLSUz/6Agbz8msy09jZhLMqjuPCM9CR67W4K1DE4gkz8d5QuVBaECy4N5r6o4g8L5hd
633ib7MhN8uspwXZYwrZJHaXB8Fmv2YlAIAmTS7M6o7UewDllU9EuEP4bw8c5uxIbKly5oXvvfVG
FusK/GJsbQuXs46WSXD3JdsuNRiuaX3BYcmuPV6izdgRwM6r3md5ShFfpTeP1psVFabZGCFC6noR
pS/c05IByrYfUAmqCih8W+gzreLjBDeB5trHK1C/z0vnBeOU6nsv6+t7Ui+4WTYJIQHKru8bwXTM
qq5ksg5rAeQM/tXVnAyTjvNjHKMsIW7lFjUZ4qDOqy+CzgLhL2L0EBhBxwodcZfxguZCbhPZ/p5T
umfmpht7AarSmWgErNCqD30EZq6wNKkhAgUncJ347IFsjHrZnEtADoHAgg7MujuX8jhQe567RLwp
P2yxly/O3Zb1LwFLkgicchh3kZtaj1W1oNYuAQdjmN0QfQeWy3mG6V+cetJ83JBg4dEer7OT+6gj
Bv/iCLy/GDTqbVKREUCmCES6c+oVU9BWQee21i8VllcBRHCMpHqOiNo+GCNFKTyj6lSiXi8rJWia
M/NlZOuxmQv/ZE0lacEieiM8wN0LQqVTxleXGGVI6Pk20nB0ShZekuc6yVPoeWl/6PU33Aztibid
GFpToxElpwK9ca9aMjaEffl8QBJnX9D7TKdpQNnHHvHETQeNDnrUsJ6nQE6+E/hRei+UMeG3wcVo
o5Hd6mSbeHBOOJTr+paotEBEtp2YOh9DzvZNOfn6pbX8L+gbxAUsdZov+mmwc+sJa2mGuxPVVBQ9
5BKDfzleOqP/2ad5eHAL8cqCyAE243wZ8Zpu+9lPjmUqjmi1EbCgp059rgLyVHaA/VBSMC88uG3G
gaWcm9WkxkkTBHQxSBjfoEXE1V1iBcqRRCWYQaTlcGb1Xc0QUIR7LFKsjIT3Fbkpq47QjF/SnPwe
S5EnvEQ/JzgJVlnCJMHUcj9k1ngpm2S5IQakTrTDknn3/Iv0iGZeDsuUzyYsb0afVd+PgWUVP9Z/
5wTxeFFCdVmcNL6GKaJ6LqWgAZwIbhPITZ33Od6YGGmlC4T488Mo7plbx/joul6HxyLGdWJGHSN9
lUenaWyHL3mFGFONKLOVgquUDoP+QgThEyks3XnM5CNS4+TRGyd4NE1efuRDzEkKjuQBtvxwXZy1
eVx/A+HbU2N/TZDj3AZRouglcmuDmnWMe/sFRetXV8crWd0YibcGQCVMkscI9D2j4AD9Msv7vvWc
+6ZsSeNht4DintheQSwrGTDbSTnr8L7TFzthhKcUNBoBrjUwfU4sv844+bPlLllkeXArRO93/pB+
BSaFkWL0moe5xdVdVnNgeBHiPCuGKi0QYXBzJkyXM3gVpef7JnbsU1slt3kisBtFY3OTnnhE0hoe
kVw1raxIAqXZIkUTh1yI9NRYGJGYc7hrZ++FTHP7eSiJgbK6EsVmySaAIqO/cqBYZACSFjWpmn2G
nzIXJeVtC/A1uWRFvM0zJb94gITY23GBGsCsccFQ33SlfV7KDNvcmNyXaT/DvF1Yl8Rlfz8b3UNb
m8UrP9xk/K7afWfipatSd3lPZmfAGl7x0nmdPPW6FRup8Ril3fyrXIsks6hloGxsJJEz3j5B1mUy
mGeZkUskXmvHGV5N2ptX9o5FKc+jMLM7PRjZAxlN+UO4AUVLk1A6N5G7zd0C7GFfQgAJ/l8vwH4d
6+1/1gs89L++5/+qF/jzLX/pBdx/KKmYEzlSsuv0rX/SC/j/MF0cwQ4waMvj/fm3XkCa//CkwjGM
LkBgtJL81l96AUzGthKuaVnQKVEb+P+VXgDD+7/rBaSylC25jgVobEv9G/FNuyW6okRIlsJczii4
mN3AZsKEZWHV8pOnsXHekPEs95HMzz6jlGS+j40a15lr1eiyzeoorWSb4gG4T9oSZpGaix2LLQZl
pJ1zZVBxqLX2sNcqpFvrkXytTMb5Oq+VSm3nyXmI2ktXM3K38TPpGn0MuQrTFu49tU42VYdurX/E
WgnZa03UrdWRtdZJ6VoxZWvtZDBITc02uQhyoq8IspkLIM4SIx46sDDLJVk++C0CNBr3XbJwDlJG
2FlYRnu2cdRujDpYZIbo1ins5Frh4c7b9DItj0KHlH/1JH/1ZsoccC0QhTOS+mJzHqx140wBSXjI
cnTXmpJbjDyUlJnqs9yk7pzXAnStRFmUVdtorU55maNduVas1En5raCIda1quYYGSw3WV8wU03c7
Wl6yPn4ZllFclWNSC1MUG2t1HK51MmHQj/1aOduU0IRsfKxr3R/Cx9ia7tPPWvuz6l7r74JCPGqp
yPFOnvUigKhp4jzzjqrdDdV9v5bzU8cC1Kph0ijckMUCaUdyFgQhFfU+T5iNYhEqz17d/CY77jmB
ewD6kd5hWLsIZRmXYWD8wp4jP9i4wyZdgGMGjU0Y0LLFBp78zNvm52CceFuZ59EsShKb1BdvbWGW
tZlBlV2gXabBSel0vLXlSddQO1ogVcSPZquS55oSESDcyNjXBjeuRt0fiBKm7DQOTMdvzKWSwFkb
LZYLxWfnVdKDQcMxf7EnfHbW9kzQp1Vrw1asrVtCD9eszRyIpa0SFq96VriHgo7PXVu/mR4wXJvB
ma6wXdvDaG0Uma8rIi5pHlVX7nSFjNFVGAW9MHqfawftJtgwGiWmZ59t6MAQMRTLzkU0GkSsEfcG
0uR91VKStHF/7N3uSSxtHRAJZO4iK9zPmRxPUmO3I+CQVti3vjq+Jd6k1LTsmRsHrsHgyB1Efovt
4dWhq/48OUb67NDJCybyktYb1UBctvUJQgpGp7VB79dW3aZnxyDqP6y5lmsz761tfbY2+Nlnq9+6
kvEf1XU1jxdsQt0LE6y7MRo3PgEhX7kDRnuyxqKovmrPBfA2RzHEAdwvLU1lEBdZdocwMb/T3sJq
8nMksQ4n0jn6JY3YOGcegKgxUkcjskl+CEdvx3Dyl+9GS4DD3Tr4xP1kcd3A3ItuuQl+kWZRbBtP
/aTWTMnPcI+5F3/Ufu1e+g6bhWOH+Y7AwN+O2zgPnhyem5yNPS6+xKt27TqZadcZTdR03SO5xIZk
cVCWptg7BEju2Lt6h9aPnK9NOcMvufZwzR4GWrEHI5puAwZpolwHInQzR35h3mTWRXgq3mQXtaCd
Ikbv5GQgtik3PW0F28AWmYkff+glzU8ZKbk20XajJB6Td2Nyp/1mfumTWd5hTNxbXW7srKLlSQ3r
NeTVnY5NbGV0aG58QrscvaLTIdpRLXLrDdVZkOQVLAVezWWp5JHoy3PRCkhtHCWvIsrZAav+N0mj
y1nL/CQNoyViKvweLjk6SBxsR5udeKTd6tSaX5wMHJTjdZcCxC6JfFm0r2OPRabMu2sIOI2aJzoV
eKnJ/bZx9rkRg3fUy8e2bxHSdlHQGgv77vCix5EQAyP/ktZrvC2CV9TIz3IaiscZ65OdZ8N91Pib
pi3qA3JQe+PpCIxOiSHddPDbiCU6tJYI4S0QPknmMbChOT0POd5xl1RFB/h7ULcFyW/IK7w2Qnxk
u9e8m+pdDqYXzOWMu9qNYflGUeA1CXSKBMWFGmh4RfhoJstwQfr/PEjRMLhlvBvbuDSLLD2iv7G/
0T1SSQYaKwGIrcx/Kvr8qUmcLnAHCZ+OYQh1fdfsxNgMF8uF0l6IIJQajahZcY3kKr70Lu6Y3FLN
djBZ9xitv/XQR/9IHWwKmngg6lN3AG/p5/KZQwxRmeFlR42pA1Fqg5rasQvSWLyDCG25lTUuCqFR
Xs91Hj05PC0mWqLHUfATzKZzAjeLOb0QXuXNdMQDxqJxWuAvElh7iMMYgytdlptHgnkzPA6lJ+Q1
bSzP0QUdu3fJQzeFwapzDL8263DikDDtlMV5zlKSXKSEQFiCNnD7EuqEBY2Sq9Nm0n+CJfWzZV6z
z4vpNg3GdBcZy3JPHvF+7hqbFnPcyyWyj4mRq51agL7yFj5E6UhcdornqRX9d4Xh7q6YwjgoJuGw
rUqLU+Muu9iI5pOsCvSDDaBOt0N1VaQsY4v+CCMEVCQd+CApNJRDWloq3D1gVfyzzs2sI3MdhWK1
C/W5rfMKgkModjYb1l23JQJAYSDUH5itoPakYt4OmWEcyIMrNvwt2kcOAWujmnLZlz/7zEZUUEBX
3ZZgFXdOHWUQo+v00cBIv53YAe1CPbNgKBr+TCRppVLE+8Vp4/fQsFjRCPFq6pK77yw3iCa9bTYP
ya139RT0scZq2yT+Oc/r6oCO2KP6AhILepPpF94waEMFcoLQONmkKG3ZQtSMDgxnv/RVh5ohtx4T
dFpojHEmQuS/xqVTXX1Uc8in0J5prbIDwKuWZeskMMh6w9bXDkw7N/bu8jGXH8D/vsAn955bZJUs
p9FBzSSofMALJCZjn5oJqvaIJS6+5zUUaAhPaR/fIqdTl5zQLlMnRTDFrXeci+halSMc6jixr5W7
S63eeQrjrNwYqu/fJsP55aWW+UM7aTAW7UuydDoIK5BJiWFisqQ3UhYjeei29qWeSfkROne3fSJj
ut8s4O0HZbFUEhc6InjCG1nixh675VB9dZ3sGk+S0dTcmHumOYg1SAmW4/zBfsG8JAWQipId8jYa
B//kkVIpdUwypkiahxbCKcPU9HlRiAhDuyp3U4qvPYxd7AMxuLpOA4tRC510BsMK/cVxid/ZlxIb
rUdqseXeU82bt0BEkC+dMshJZa4/pyz0OilZ4Fr1s0aMGNflV3gUz/lUZxuNR/DOytxjh/wG24pz
XxVE4NZdu5k1J1I+AVr14YPYbNyt6WxKxUDK8U9y5pYYcdisK/PAVz81LuPNPJG+oksWfUj98b+C
Q66QE2YyuTeXOYiIfL8Dh24cojj/nYv4d8XWbrfMbx36lG1TE8mcGuM1RXB27hXJrSPTphfIZN3F
aqcdsfT2ShQ/LCXzoC1VuYXiFXxM2wnnjLNzDdiKHv1ytn4UM2pDxNU7neOk6Yz8bMInwDiOHbQa
G3mfZtWbExE/2APzzNG/zd6dztb9ajQv24i8kieZhNnWip386Cv9nvi9vk2lo4EoMEvM7O+6g45S
5/bBUGn8dZAfSK7y76S+I50L6300FN9cmWeXamGCH6OPOUiF8361gzhrgssQ4hStUDTcxQ0EYOJ5
FiJVivlojjaC/r49pHhKp5kAsZ6NGSsg4igNUSC4BSPK3jEjI95pwyvBe8iH2BUdQhsATe1CLDEB
khMtvho/8CBf04K32rJ0r4NfTU8Vdy9Au943y0jKl96yWwxW5VdWodUbHsfM9ty3kpQ29FP51soN
66nhv3Q3YcX8MQEj7p3U/dUNQOeAwS/aEQyvJncnhMdAZAFiopbhf9g7syTHkTU7b6U3gGuYHf4o
kuDMYAyM8QUWEZmJeR4dO+p1aGP6kLdbqiqZunRfZXqosKrKzEgGCTj+4ZzvjNtmzOCceikpk/Pa
YjF1n5MJDuijIJWlnjlMn5PUtt9Nq2Px4abVTvHNn6Bh1aeiUCwJ2uapT6Zo76D4YUtnIyDvpsSf
naja5wM0/SFOoF0vyh/LSrxT0zg+b0PKs1tzP5R8H2s0Te1oleuOqv/YGJD49M6J70i/gfs6ZxcK
gu4exQhAXTH/FtkxQ7GdWzvPEcNlzrcqnb40K3tUTXZMImncOcFgPnbgfhCpFO8ob9OtMLXER0h3
mUh2W82qHS61ACiYBsODZxVXD6T6e5lT8OkDIrf0qnlj+26+apFTvwtvrg+hhWjGsqf8IHNu05KN
Ule4IaWi9xhntncqFL+uaoymiENOmZx7Jj9B7TPPfOVIcn2nKKLTZBBZZ3uY1qJ+LPwwRo+jPFLB
eZ6sHM2yHi0GVkOtiHtrp5vqwH/w0RzjfspPZdFGd721Z6tsYv9lMxpMo3lKAjilw3hAYfDilsrb
qr45qk2XDfXzlCLhoBFlb5sheK3Sowq0Ac2PmVDmWeFhVBUXuWxNOjUmXiilQ4XuCvBGMZEF24Cq
xFxoUW1jxYItc/YWDGRSfOlJHjCibiAL4WfpUn2+gti6JXW6Z7Y/PJSu4Y9BF130UCO1iFaP3Ev6
OeFwv8Rm4+xaY0Rz6JIzjCiDFUKL4n8q7OEopOUeBxdHp6MNK63RHIz0pEU6lbyiuSv9Ed4v5vSw
uZaDhIWhCpPySQu2FsZusnWweSop8107J2/dAKdkyAxnF4qJ9iVXPL/aTxO9/bovXIfGL4rvrEg+
gStwHrCTUtGI/pkfKH+qRms1/zLCqXkZneDUIeo+SxZdnYtJz6ExbBx6OqK6EX4TFoijq/6U2Zte
6c57rNn2tveUDqDWu7eKqrvZYy02s2Zm14iDZB+xuT/2UafOmZZ1W6hX4SMiZLUuC69/C8zkIyts
Y/H94z+D3dUVolgnTc+ouiLbwyqzF/5W06eozInd04x7S0ZgCO36lQd2vI4aaF6NaRf3XZVj+uNM
w6kiXkK3xNAVtC+zndarLChWDBbMhzn3cCfoyFwyc8ZCOEUNQKR5uMKw5GNYPrwwcCbaV4GPvHNv
CfSnNVmEXdwb33LYzgEwBy80ALAqdjMsisddZyKK8GoATOQiVXdlDaWjM3P6B8plfKiITRJLEbJK
VoSuip9xTQIlav3h3p7YYE7dDOVLPWYMN1/ko60re/HLWyskZ2LlFOQpel0rwEukDFlTgjadaj4W
JgUy4vkvWYvqFOXwi3MRUmon+UupOdZB8DSJ2NxcRfNMWjeoCbJT11zaDlnRposczrhv6Y7XIxB1
TLFGcfn9JSfc9zLgei6D6gxzOTnH2bvdat1JOtXI0LnYODEmiElTSGeZHBRIMdZZZ4bbcG1HqngY
a/lRi2S6OE09wradcg5pwsNydsl7dvq8Lj1tz3ZKFrzBwPZgdf01tTj/GiblfsFvvrnByGQpopEs
q2SLh9G8TixlWUURbGYvCWc9hP1oCT0zxQOLhHuqpvooGxiBgD7bO63Mj4ijN0P2CvEeBv4SpVbL
H/BJsl1fmD+GTJorFsZvZk38WrkEsWUkspkEUiwBbdRU2rnHZtks4W327xy3gEA3XCnLeRz4uUfY
GxDep3yJf5sn9kGcQSTvWRsH/CVbd8Li8N/szBh4e/k7SG62d+biDJ+WkLk4Im5OX4LnAE4km9qE
FRwvsXTR8ENLcodiUPxo43YthONeGOQ1qwnN316bNQT5WnsWY6StRF+hd2nBbLHifuhImtyCusMJ
UmP+rEr9LuugIFiSoBrQ3oBV5kPSEK4tQWJXIZoTd1oKUCDvErfvViu7zEfWyoFDEc4TxjzFMkWn
bNvCx/i9NgcINZrSDozbdhku6ju9ycQWjbwWZcNdpVFdpgnEg8glCxXb+dZSjbeDzfRj7uJkNfHY
WHo6IoKrRT0jpl3S1PANYoG6OVc2FxVFMF2QvUUanqC/Dh+T2SE0TEcwJEyGb2Un/RjZ0WYsGEpx
cUcA12mpsMZCfCIYGxSNqT2VTloc8iY6UN+Cp5CEYQdNiIgx5cJOhm+WsfW+Q8i77nFXrnWbz4v9
Wdhk+pVxBTwuSFrcVFfPKbo9bUG4X4IM2cjGjvQru3oj2JmLuZ7PyWgXZzWMRw2bBjdz9A028q7L
yVPN9OnLhJyw00PbT40WUVeOvNLm9Ag0OIasTakybxUym7vcjTh3RPvRuWikk5HFyQAb3YDztTQq
PMwZ21WLKkA8OYKs8yKGPhPw2BpReiXIlPCc23dd+5Hnqet3Enlp3RQDDoRlsck0ddUBNfOcZ4vD
GiAFCGvZdP8fyfofYNW/iwoTeOj+qx3KQ/+z+e//3n025b/9t6b7+Rn+eZ/yzz/+n/sUliaWaViO
rkvgrK75x9Qw/R/IXpmAu8xm8VL+YZ9iEA3qGEKakDZBQHksQf5znyL/AVmDAtjTbUamrm38K/sU
St6/rlMMx5JkZFnYQ7lJ/proo48pN1lb5gdAM/GZtDqWFob3GJBK+WQgc0mq+KPGe7KzpcNIU6Ux
cBoQKXaAMC9B5rwio5OBmmH+tJvxQ3j99AaSmCmS6Bx/LobUh+E8Hg0cdOs0EwuXQU+RZJnmnaEI
dXArRZdbQ8Gfuja6VuWVArZ90yoA60aigzsu4undAJtkRtzJQRthImJgykzPbOtzWLAQGC2s5VqW
1Off/29cfuH3f+ZzwJrEpS4jid27wyNHgIQRPbtaMT3Gg7ku6jh+TseqP5RqwMQDm6q3xj3M8G6T
hvHNAt21rpNjXkqSjHrEyXP31cLYiXXgcVEkWCbX3ffoZpvKA70SBYO+imJvF1UhaDPOYpZI7SHs
xV0bzs+VQbM4QVTFE7vAD4FBE2AV4PTZ0uPywWvbqS09UAThQmV+mPUeeZpbIpfIcZUQjUXhhhZS
W7cVSvAydT8yiyQYK32YzY5Cygo/c6l+km98LbT2o0WbuZGtYNKoole4VCcpWNdGVin3mERJdRyZ
I1reue+Hzh+hK6C8E5jTi4saB8R7Sbgt53TrmiYzm+TOnFO1ngDHbCEXkrsF7hy/X4NCgRojWk0R
LnIhhkNiRWcodcgdvJ3UI2bvpv1E9s0FUMdP1rkIzYsAyWyPd0hcU/3ZirrPIJLZiXl1k1T7En8t
T3uBHaN1bjzBX0QfXhiisCh29cPYyIcOCz4Xh2KoRgKpWJS8RaZaHsH5uWy/oyExV5NyoPO0C87X
IaJgVMjKGbSKFfEDp74O7Y2bubsstj7CWTEvFtNP4nXCddM76M9Rf+dIVrcTYOGNgrYZB+jlFVrx
OWf6xOjdmgzgDfbWrJnIE3txESm+kYihYlXLk2eB1gzz8rNUhLA3TB4yK16HRb/K+vyV5zuz6ll+
UgA8/rZWgc5K0wlnTP0mF+QeWtpx0Yc/UzkVe9ucHjN1HzkT+Hzw9Gs2NAXjGFTSWh7u2Bbag4Ms
wLwHH89FW/bvMEmw7ClWfRNi/SkilHfIV+zT3rnzLobdg2aAOyNyFkIJwR9WNexCCsSdIdqbOZ6H
qAdVR/7RIi8uR1CXpv5byH2tcvvRiqkO9Rj2nF7OP6RgkhtN9kWrwvoK7m2rYtfbtm333aUDmA7y
ZhAH6tAklAtMQD+ju81IAPxEJr0XafjFGYlEO97L2WEK7pHdW0+AQVlItRO6CmyocxM8x035wzDd
aj33DnMyoBXa4NTo2Gok0dORA2c+UXMp0IldyzN1+dfUwME5EmKehI13szXUc8VoHGpcVOtGpVAS
nfhaZkZ5RO/2AIxjmTOxIrDCbt45jJpXgdfMx9ZR7hMB9REDz0yAgtHcJ3A5RDLpdsfP3r7VgWpe
7VCvD3GstxsgwO1rKj1FEloYHX7/KrqezykO9Wth2u+NtyB4G/u7vDmkRmykGSAYxj8KVjlEvcKc
3UpfiQHJMd2FFy2qSRFxq3I1six2zTj1syY5Fg027wq1rBYl4y4Lw55rgwoHwZovp+YJUvZJFMMt
o1kvPYMqBbPCjGdrbbgVtlbPZQ3IOUR1DTGWthfVZUosUc3gJidwCRO6pAMg+Dbtoi1l1EPGwHfV
yW47GPhBUuNmdEXAMn4ChEPqgw80Hg2mNd6GrLrpcIc3hbdMNxxuzfEpiAYkaCr8RJn/AVq5Watl
W9nk2nZMS+TmAjdZzFKawW2ENxR8bxr37o6j8Ye+9DouoOXOwd5EhsYm570FBeMsUqKtKllWKCI8
djGnHkJIDwNxytJRjcJXlo72K90xGnuRHqE2Gs5qfGXwoCPtIOO83lTdSE9UjM9jbr5PHvqkBkPB
HdGL0WPSh+RInNN5VB+BIEAgty0JaY/GMoocbcOwNboPk/xpyrP+ZcrsG5m+1b6tQsX0ni+iewYC
02Ee0dwj8wvD/ue/wveIVklvpttheXLRYsJJwje2b6PgFda6wqbAPUO0j3ZC0q2dxrG/2EBvnhw9
DFYll1bspHC2QMUcA54QaHEz4xi5g7riUH1aGKJF1z6PbZI9Tro86L0ofVEV4zHHGLkZjPduWRbJ
lM/fjGxjZ7i3NBx4S+t4fjM174dXQJA0Y/WDZWTFnDI2N7Og1u+GrjlGhZy3uUeabdYKlnDu1J07
kDzAXhzcmQHbiLS5eKDnmM7Zq0zN8Uuca8Zx9tgkYiOrTuADwLgJBbs17pE/uDlgOCevUPXVJXV+
HRyHgMYxzcKbjKuvKqABllb0ihuF5BDiRn1RU5Zkjsi2dZuMD4Xh0piugxtsSqSCvW5eB/3bMet+
odGqW5jM1ToHFhOXdXEaGKAdMXRH9TCc9JBpJ5WQxMPqBiekZhfX7dUGhjZZELwOoIrsH5hNvbrK
CM9j5sYnmyQX1B7ztYfu6rMlRknXhIBmzPDEXuWDm244ekkJiE8bvpcYh7RtbhbAcXJfyHhy48ZP
G+a1Yc2Mych1Ml60/k5JvTnm33JENDlmNVxXV12F7YJXsLroGspaPrctepEmuhkV0dGaPST7IheA
anqWplYlonU6Ovl2Zqtzjsr2Hc/9tFbcVuc6AIWhsdhRcVZ9xIGoNlphVFgOufjsaSDKcfDCS/dR
d7jXAzpEiZETVb5OvnPeFDw1EkM+NWGV3jljcyi7HJnnKD/rjjEOG/T2xXQsFhUyIcmiQf+tTIV3
sbQOus1AatRHuctG6kGjb3AMouygWUqrVzKS+0MFNmgN2bXf9NaMQqcHx1R4obe2WYnvZPCdjYpA
8OULfRPf1TjqYDIuQ8rgfRapeOsy90wUpPAdMXbbdjJx4RVy3AxVF/lWmKdbTiVaKjWfuhqnCRsR
8142H/kAAycxPe1Wuxr5cLJf84xFadKHyeFfF6Fd4u+GTfKv7r/k1vy/hrahr6Gt+T9L1R76uOg+
i89/eyzLPwFu/vkH/6PB8hCsGbrn2Sgyzd+ytP8JuPHkPwzHNuihCH82EYH9ucHS6cY8IjPIgKD4
+18NFoK15Vvxj+PiWfH+lf7KBpTzR7qNw7Ep2afT+9HHSWn/JTB1aEBbofeadqRf7DmomRwhmuL2
rVdTPq7CxIWSxmJYkiPjz9qFiFS7GoG0hQOO6wFYjJYyCgwAjONqqEMMbk7mjDuxxQpNkFUlk53t
vcVivm90d4dc00CQgQ+xjHUwTjZsqsXh1Tn6OoDiLRMMbqP9RXDpC2fmtNHb7gDxYFpVAEzAWhbx
xqptBbYu2QsLTf4fPsH/i7hox5bQ/EhSMHUJu1lIwfv1hxwQSNPcfy2cDVtDaeVi3YM+0z7rAH1X
baiZm1TX5vtByx/jjjhldAV7Q+tPNoOQK/NTNEN2JdbE0DBXHEdz9Tcv7y8x2svL47OSvDbd8ZBA
LrCiP7w8u8HArtAE7/KC6qLEAHcMiB9eBa7Ay0lwVKfVjq87CUqyXj104miy29wELH8YEYW7MnC+
hVTNFakaIvti2rpknRzThnn437xU/S/gJF6r5Zh07IZhMgwg2+DPrxVubhAIpu0LZyBkla1dZWK9
JZHJfDm08uvc7/Q1ZhhsE3bgnkPDXVa8wlhSCqBqej8Aql6GqM4Q5CZbN2SDYcegTozAtI9Rl7Xb
CTHErrRFsUlm9ny1kXypsSXJSIHJ1u/YkLM4ZwNR2fpI4mGj1i2iLGRR0WNLAiYFkQpW6LQiTBTG
TrNs2ubZ/fCq1gLeYxbPlmaQpoEwxgicEGdcuBlGfAVLxtMEL26dK3Kee3Menr1r4eKTgalyBz/0
aFWZexEEyW4wCdeM8mLjrO3yob2yrX4VI0gSgeWPuQRISLvAN45gz9o0AOl3GuIOyC8Dc98JqWBj
CbqGIntdAKjIEeV1gsFhzzGZEVMKpaKoToYlq8fqzhxqd1WYyLcy1sKrduqPi1H54shgy0TCuoPr
G++0nsVm4U3xOQGe0dKOhJWMaCkTTHvI1VitlY8spHewZVlaJ3ToTlj/Td70ovr988EDf81xmC+h
yhGWbSwH0x+uZEUEcqghSNpFIrnQbabjXG7HiPC/xxlVKKh+dDpYUFfwninc9RcjgcYttca5/BrG
SjuTQPd36dFAx/63V7VohDkV0cDZICf/8qoC0ZKhFtbDMkYlUoA47qLgWkw3A2jQgoWOG2Aw1l7x
J61gX28cqv2UwsZ7NKJ2NxRyA9/Tj6Zhk1+IGsm4vEiyYJi0Vmqx/u1jQkBHzkUkI3H+I3be3OyX
1SEIJe81Ry8MVadNi63bVdtBN/eVBZA4I5CoIsqXD9dY7Kx4fvUx92OrPNWYllIka6J+KOmvQjly
j6Afm8OjSazDVEJMQcPG/pTVkUb6WLopw+oEZvAg2GMjJN1oUI1wgbNivFOaHyGoYKh8XwT1O5H3
O8xLfhIM6HOFb6fO51w6PCIseJgUIFzA7OfBAKWbeKEmGOWunz9rNJbAO4jaXIFYWFmdx2YQlUBy
I6NNi+JNKsO1xgYiDeVKG+1tEBCml4FVktOKLOzNCIiroaMcbIbS5ImSxoFkSx1FJL4q9sK5q+1I
r3kRsfABYR4xYwHIMB8Ldt6yW4IOwO6YcH0ItwkYuZMcjJ/FJM8M7eou+aESAuiaC7JhPwN5AEce
C+8FV45PEhPjkgYhyYZl/27Oy3Mckh4SmJs+HHeFktvZDe6zTMfoEC1/uT/hudCSsxXre4+lEXHY
m6xkBC89zuLFBvZt8U0VlXakvLNVNUc06kfslms0mmtBaI5sp50Y0CL1oT8EECGwGCW+QOwpG4aO
7HLzutk4pJg6M/Z/dG2ErPotVp9R0booLs68XhvzT73/Yoi58virB962PjvkkMgmugyV+LGjbwhO
23ZhtY8ThI8pOKC4OzSVu4iGEAP/Us0SS6Xj2nMQevOZIjtdNdp8nVUOlgyAjU2OhlWvJyNC0stD
mLwi2wkPXh4R+AMTKvvVB9Uj6Mi9h9E4Kk1gzS1t32FA8WJm1cHNyzXxC3gn5F0o3qyJRCtb466q
9kHwQj/lt0KQA0MWdDztMgp8Z6BRx+QIQGrrYd8vBXh8oW20mNOcCqMSJqfC4KddfiCaGBmMZCpI
l6LQeVXfcMlgJstV37csOIBBn1RPMzOyms9PVB23SCenw9SPde1t7QmVwRQeDYoONuRBwhZbuPdV
DSrYZf/f1+0JaxUYHctvT7mOARkSKpY7nw6+iuOXUne2muz8RXc/yXAfyHRv9PV6qEqI8SxiCc4D
+z7EOQ2/WhsyW5sIgzQ21fpQrj1eu4smgkGD7zreSbkDOjBW4hRgApVM7tZ+BsQvhewCTIwPKdqB
MyD8MtwUiM3NYF2HBKrEyQMpOydkeJeYgMgBSk4N1kwSdG/a9rfokEJ7xP+0xEWSLebi4+vbfpWb
4UFlxoMWO7uoN+HoBr+i9hCpJ+Zu2JCEuhFXxJ7denGszs+H8GDzTscZRtmKxbB5CdFBYHjD9aze
qj5+nrri3rLLt7CMPiwa8USwyE29txaFfplzIuqp2I9Oi7gyfLBrazfktFf8YLZ5V0bVFmnQCVXU
aYg/x8q4nydG7kV/ifMnwgsuSayeIjm8I+T7MZNaORCX04TT2qliHQmQc45M/RHS8qWmM4+hcTQH
o7UeUkTddp88cc4e52E6pZG2dlSwq0qoQTJ+CgzsWEH4zoj35hn6pi/6W1skZ0IY92YMFJsLIYCj
hONCdP2e+oUZaL+h3WUH4T2BoArM+3GKTzU+yMCZ/bIoNxZWw6CefNEhwTX5f+gTR/hRXnCGwgpd
Sts0pTqWhjypRD8ub4OpCHUTR3fkl/nwiQvZmQNe0+bBm63DIBjal7uGYV/qVOdI8bAYkgsxexeO
w+W23+YRpBZ1X1s6yAckMhM2sF5cnXI8hMSzO8ESEt4d6xI1tXtJ5uC5Mc1zIcWpqIwjtqsVCPa7
BCFEw+R3IazDqdzV88cEE12VySE2+4PnlQc95GlneX5jt9uRYBKMhuu+PSfax2jpzLjR3jKgDthB
WNOyBm2ZHH9rDKoHC4B39Y3pQZX3wnjJJ1D6GdhpX7cHRgZvLpO7+Z61Qgd6BG3uvMnSjUxOgXgo
h1+zfV/vtei+73/msANjRPgMF/i9N2vcsV2XJtf9QyFeAHGh/8IyViJKa71HRPusTxVR6VX7pIUZ
a9lhjDeehyCj7Z1PiQ39eUYOtGrq+ZcbVzFVYGliUGH1OxcchzFunMIhTalo2+wOpCR3aIS2j+kE
4yym6LNNdrqVmtd4dN4Mx4xgDGxYzIKhU2Oxm0+Vo1c+we3lbiLmFCq9s43YvEQA58+YQ+/AzB+y
wpn8iWS7HREvnzV159bNuG2mrNr3fYxknLSYLSHPmHCzc2jaJqLV+hR66A8VkLPt4KU3QxvYX83y
EBQI8nNCkqPGmzYA0nhMmfZBSc/cLukeWFGqI2pQ56nXx3BrmN3Zw9576XSmNhpPltDk0cJ48Wde
uvd5b0/oHrJfaXNDM6EOLqFM7MrNL7Ico8Mi6aibcpt3LXOjGLDEnFb61mwCuG8WENKhUCwFaiwz
TVoyj6ZfOKDaBYsdDD0k7F9zZKAK8cBqDNIrEONM+wY/ICSSeuvxPN9mqfcdLxZjhkOoihO1aWfO
KQu94LpdYjOiRmQ70kMeSum9FLYdr83Yjrcg1Ru/VgV5iYP37dYedsqq3Oc6VVQijFsjSXrqKAla
q0AtZ33VaAct2sEeLMUaKzu+4Di0dqGO2Bx0rMX0l5M4SjWY6Lge/ZgWWnMb2JUOZU7u6Xd5U6EG
x95ljl54AHtYsK+pND8rAbqxN2TC7DrWXvTjBjzbVatIQ42GzFzbIAw8b0IbZYTpYxDSjpg2s9We
jO6kpoVhFrvVChioac9BEesGgoY6u8Ru/cy3TY9RYxt7q5s57hNKtqqotqiznpIeL6qmPoyAfNnB
MUYcLfNdSJbqSDgbXESn3oSd5ezHEblJ5J5lBPFW0Salwr53XbgLtChLzIfdHlyNs74evNjPEi70
vCmT5wir2q4DCOYPhoifWU9EB+e1JBaIMpDdEaTvYpfVFWacxnjLkQ1FGxnzniXkfq+UYQ1nDt+f
WZ5jSCnzezkZPK1Y8SFsbfaZcR9Vs/U48VhcGZ7C7WLFt1oNHxMzsP0QRc0qsKFzo49xDmRa8B3n
8jxpX0Qb7+qxzvfBpP8kXKs7AtInKimuH8dOPXrWYl0da1wV2fBmRuig3fjSBcq9wPOz94ifX5wo
69C58SWTbkdhC1Ujzx4SgtpXS+N3CnXxK1zYXfMU1cT7wN0peZCYYHHXUaK9u1zTOgyVox5x+BUO
d742divXw3Sdpv2jDG0e9uHwc2D9vVZZTJqRdBUB6zbr3wLVfRiT8OgEiAADJJ95hCuir2PwSxDB
3JmfZzBldoh14qAIsaIMmNTLjBzXNgoHdXTkAJUKjiIbxmfgfe3BYb9A2h8/OnNWbPuw5sB2+jIl
/qWA5n5m5ZCsyZ0H8mPZxznlimUUYftVgYgHmTpeAnuLSxqXd5y+YV2eOdiTLxGgcjMyHqwB7oC6
l+b9pBINA9YQncF0jUejQ7glF11toEluyBGER0OzM5lqX8NKINBy3STBQzh2xRtKhm2ZqmQ3aZG5
IzNNrGEG/zBCE9eBZIw+etlD1LT3bAK4/cH8rLE8CR51DQLuaBMuXEYba+/BcjcWKqZLUgmPGlJH
45JGh1DH3i6zJzVq13Q2phf2MydNLpGIWXYrqYnSlmU0rnfyiqFEmghfumKnBRJaTk8uwsBztaul
4NMIiy1yvmAfi0D4kTwAhw7r+rFQuFi0ZXFgu5uyHHmetLhKIlQauyEiZK9Z2JT9IomCHj8clcCk
PQ7lvGy+dwkP73stItfRHdu7UUAESJNguk0ZN1pmyp9MA0JSkLPsYOXZr8kNvENQ4xx3OUzYzyfv
GQprsnqG8xiCAjWK5EagZ7aKwORuppBNDjzEO49hOdpFD3F9RRqLXYTOKiEyh7tdvLI1WaGxQ047
pw4RnjzGkp5MhJ7jLTD1YeswTZjERHrM8kXv1WqqUA9xNEQ8EtyXGvgAGMdhX/defErSK4MC0irT
BWZkh68JouejRkqKrErMnMWwrZdtHdEJ2UZ45Eg10c86R3RNsNGE44NncbHx7DraxWEC/DOOyy2x
s+w/AEodSkJ2kBcz7VKg6hPHfQmcsjz3enfAq2KuAocIGq81z9qIwLRs9UPg5u8CzZk/eNSNIQRQ
PuTA9RtoQ1u9pBIz2OEVWjJeROJ8InXPt7Ge72EcjSeTV7cCxYcDZ3y5dyBrrDI7+6R42o+2M9yj
9nRQV0TPjgmp055NjfaW3LKgHtRGL1OwW8n4C14OasTmo3Dxy9cBrz4O2HMGxPWuSltJ4N0sJfOs
ZbUKOCsAfbTJjaGii/PuIo0hQg+nrksy9aUSPIgO9tJhfHNKknCnGEGiAMIS6um2qxHe6zZpxS1K
tLK0OCKcCTYUk2AbQqfK1FOvNOojUIW8htSXER2VbtxDKCUytM9/hQBs1hl0rt4AauYt2hzwr+th
Cu4WYt8mAQRRYmSgQ4GUHZIRz3vaZ7tUE78skLkpxraHOs93QQn/RrXeu2vYTxSMhC/2NYixbHxb
/BY70+uTVwCojN60Kzf0RSuHYWtD56RAWFI84D1F9jfs44BQmYEb3NLeM2PYDgq0K58SBIdSe5h0
/FFuiXC8x/G6INS+IFfdJ+SbAw30Fm3IRGplOJ9VNYIDZRVNv7dzydvclD2vXunVr95o15i64Tg2
0w5j6ykM0mc0dvSfC5dD9AbVq8GH2ec/ATcIn/i3XDRwpBDMUVU3W2kWx56Z9jFGgzejqduxCLo5
pZHukDS05Mwy+6lOcM6cbRlrbwCokl3eDbgRbO9cKBKH9XKJ/eusSzCxJo4JeSksYLmN28ob+bmJ
n9PZTOiUMdWYxbngSF8xNMKL5QpSh5vZWzmuwj00oGWc5qo/9hktYpHPD5Xh5du+0eRjizqopYv2
44mxfzxXxfNscAQBTbWY5m/bxlJnmesct3TSPHjlq5v+JmPzuYgoI9mlbb0HjdXVGshf7+uLY4LZ
ICWYHbWUdbq8alZ6dUX4MNo2QdPYlw6O3S37Vg3mR1nsGXq0h+YcAJg7RFKWDy4mV5actvoR3Rri
Q6th/DZ/NS1P0TEPWFNY1SfgJXPdBlX6UMRZwQXpEtYEHY1MAd9Nl5Re12Gyi+/z2HfRm5GgioyM
zNygmbaRxRSQxkaoigmtbsXeIewksyqGA8R8CaOz9451BlHEFtx8nxH0H7OUSZ1hjNjWU42LF+Ig
sztmiQK1K/2947e0nqkdZ9ulkRtjfkMjdduPO7TNZmu9dKk57HUo03A/Cl/TrZ+cAFjYDIBGTvRo
9pPxQNnX7npcppXd6T4eN1IYOfhT8e7YWrUxWlo9SwZLonDeAmztxIp7MVwXMlP+cqV7tVHeEOCC
GKF6bylY9nUKtlKxuZT6gqzysmlPT1ySdC06/A26HN8j9bN1VYU9v/1phDi2UAt5k9KObZAVUIDG
fl1P7bvEFne0BpRbrdT9zHNugEvS1RA4EJ41jDR2V0LTaXq5QYUn1go6VzAxSdUTdRCk1RxC8gKP
C/erbrdOW8XYoLvu0E7JVsMhvzIdCchR6F+Zbh8zLNNcULaxCdPMt0SGFipjvFZWaLGblBs5SSeP
+Zj5GJuzs4Geiku0x1Ra/3IcY9hgmrawbYHV1BRrcxPVBJbbGPGOCB7MIay2BdXsqnUdh14Za3qo
5CmZyIyrEL/boxo2njrGOcZ01Az7rtdhNGVp6082/iuJQn49mQ1jSqrgJj50iq4EDHmBvmjSdhH4
SBIZxi+AxtVmVIz0wzodVxVmQlpk8ZiMZn9UuX5fiwBiII9tNj14tnMd56M9IYjr4Dp0FsbEAElK
xWIIMNCbaS2QWAmbIGfaKe3wRcep71UUPU0NXylh9tVkFu6v3MbtYgQgIbIvfe7GnVtF1Sa0zeG+
tbR7xX2+xx7jq0C3ruVC0nU9GnHs2SIjk40oo20YBsWB/u6RnbRcRf+DvDNZcltJs/SrpOUetzEP
bZ214DyTMUkR2sAkheSYJ3eM79RP0S9WHyhl3ntlWWmVva0NjASnCBJwuP//Od+x4oCvC6VUxZcO
AN84dnm0UDmYBC+74d1YDEmkHea068rzjqo/abOsTnYRIRSVAtqU7frGkztHkWxZdoBwA4+Vh/lS
cnyt4fAf8g4J9KCAawic5/jnrnWg9A3FbsqADS7uptNx1ugZGGpFmGJdcqIpgaYHc0izRn1DbLQf
7BwiCdM8RaHTxi3/2nZsZjeF9wmOr8Lyor274N1XjTeRhON8sYZu2hlBdCD4TAD2Lr6XXRgfh3Sk
QJX6e18lLPuMkRj3eoZm+doJi6B2NNz6ogRXfd+Jn1K4IRjY15UdU7tNBrUvI+tRZN45DFjgZASM
USxHT5RKinmDsM+yryHaE1AarTRbYQwzK879ECx/l/vZZhBEceei9tZpYRhIiyg0kY6RrKADUtvz
bOlRUSuQR9rh+X7AQWuPaOXGV+nq7a4c0HCNhAsYlnq3kMCsYHCPG2IWxSnJdLi2BIDFCLnICagC
tfcn7wnzMxWDlg6TMU07ywy/KJzYLKAVQkoEb9Xk4b5l9gqu3SeWPqJV51Rf/axsZv/Si29MPguM
rrqOnXRPvhLbIPVfUstsNipb4XDFvuFgPwCZSPs5tnZ55e4CMFfrTFG8TwkMPgzEuJv5vCg6UMX4
QGxVuHZnn2M3Z8zdN7/c/W/ss//xBm6V40NUyeafvR0sg48yx9dbJ/oxmbr2tT/1XlDS3Sz8IxRV
ubzvVT6p9sCDqKZVQfsK4LlsbPeDX7CI0HBdLn48i4g60iECa3+/2+iMBUncvuiR0IhNRj5/3x/Z
Jh0KCK584w+eMKtbEGXm2uuy9FZp5KfkmRFcs/m8nELPIgoAEG7eOeM1s4gdn2SsroOKi41lR0TB
e329YQ0QcRg4akM6iX9RbY0QtxnMixPEFI96o7+kPhWFbuqai1P4dPXNOgcmQNALLjMAHH0L1rb2
3DMncbEdrYTOXW1BQ4esdA5iGxpDmzVnQtzGrc9zzgJT5NaTVXQWceBs6efhbhZM76apNk82wNxd
auXD7NvJdyTW4ODRvGqXVkZxQgbe7nowYqdGkCjYOE1wVFFh7hqKIkeCV9wdbZGJiq4f7oiHao9p
6cf7rmvqY9oF+d4ehuyIU7fZF14ujr6XUAqtO++ArwrtzlBb5IIrey9SYzyILAv2fmoznyuJ/Y2o
Mh2KIMgOmu6lBz3vkZzatZgN490hHUdvb2fIoyaUHntbZPYhJbZ639mef3Dobe+Zb0VHCeln3xvG
PABnkA/tvCEogXpZmjc9MgIJBxKS1THrMmc3UanBkMVVc8K5f9TTZNj5dpKeBFdhMtC98sTsuyRA
MFAn4SXZDk8gszErwb1tpfYpagJ/W9D0PrGIJV/My2OM47WxTboWnJ7OipKkY3V2uMRuuzgazykS
zi1iM+vsmBVsutz2z1JP460FsPIy2C3TPpdsWmyOHuIklssNJ/3on6eyKw5eHOYHu8AKy1Sb+z9u
3vf+/rhu5D+fybIAN9L94U6ZvOj+0I+b973/9P7vb/fj7Uk9KQ73Z/7+zvdPk6YXjstf/5A/fNLv
r/z9037Z94c/8Q//1/3prWZbS3KFL10lt/j0Ni02JM9KWASr7d0pQxRF/x035T4f63VAM0trMU/m
iEtkvc4dJGPGsG0JnwUtjEtwpIAVfNGqMwwFo8NcdW0YiXtkgnn33SAX0zLlpqtIraDfplPg19Lx
Mn5XWHqiibxbmiU5KWwiVivH23p+egBUApYjWUPNOUIB3AM0eTCaOQG22Fp7sgjOROIRJlLcysk8
Vnp0dFDWZ42+juayhrVEf9DJft+O7j5q59DscidacRAyZM3f0zsG2IfmVOwybdjNcWx4wVatZx7D
ZAAUVz+Po//dQTYblseOVEKg3uVTbKaHtiLIpa2ghzu7ZpslWMY6mBwxywiS2jE/L0Fkb5FTYHWe
TiUsPx0qhSmDg629hZ37YMHd7bv3+WuYWJy7OV0SZBkGPm4xgYqghZvq/iap/W3vt49T+E3qzZau
GOnNu8SeNhbxL217cjomXXq8yjSC6R06FIagGcA1XOanuYWHzWNZqRKpUsq8DNLylC9pw70bWr1J
p2znlHMgfbqKsFf2olhhr9/W4PtaA+ETHtq0JZ87wH2HngM/2kZ541aQEuY3z+EU0iphjk65OOIj
OtY9WJivieU8VtUjuo9nPZ92jITPyu62BnOmcbK2MjIekjqGfI1XLoMBm/KVd6ThyoIas64eBQ54
gwxBD5K1UetLMZFPhADcpbhmcwlWAZSdgkpuWq0ribVMOazSkYARtKmjEpj+Lgb6X1+H/y2+lT91
VfI//g/3v5bVSPU7Ur/c/Y//mSLCmSn3B+HU6rP6/NPldfmcf/vbX58+F3+hcyj/ciPzV/6///sn
IeGPF//dqeX/Rt6Cq+uEfrG54+1+JuXhB/vtnk3n+HbwE4r3MynPtH8jmlHH6G07YPOM2d/106ll
Gr8ZHq4vH+gduR+O928pCQ1L563+KOkxXGRGuMVQzBqkJzgWcsY/SnqETseoVlAkjJ7wh0KLhvPg
dY+JGKsnK6/rJ3Tz2AH7zDuQBuWuDAQb6zvmzrMMlL1Yy1nHzUnUNrWaunLgb7vBFxL4JNxwh85Z
3PvbLFT6UahmG5i0+NC/lnNIaVkf75sGiOYeBqG/KFpcFxbsz2syEYQRkUsKtai7pExSTvcNqZfp
j1v3u5bO0iHu6BIZ5E4cg6p96zo9ewwg1S8SOhIns62WmlPYL0lIft5YDKuKZR9m9HxhUNk253pi
Iz0Hj7mA3BoTSjMWKRQqwnnrGA5SwFy6fnP18i0Z20NaI9iTktgVTVERR+iRmuVtLupTno2S5l3T
XGcBORTNhHL2IH6yRaFmmokrTiEh0qhvwp0foiJwoUmnKihQ3VB/9Hssv5YLRpCI8rh5E2OK/DwY
vrvp3O3ejqRl0G0/tpr1mca5BbqXhFkW1wWN0eXkZk+DIgGl7KEooVgm1Iue/PQNqcFXcr+yhTN9
HA3jU13F76QzFauwNB6ECLbEdUarfNRXgUZuVFCXdGs9Y0GoUCc/u8W4Uan1SDxetcosg770ZWi1
EybDnZ9/pz3DGysBuBiFUGR5B8tAKUeZKEga+tiZ8ZwnjGHedKLIjnhdEAkC+MKPExQemftW9JQg
g/QxoMW5RN5+TCcSr1NyjvmEayjydlGN7ueKytPCkBldRcAS6FBRN23yovoeuTTL4lHb1DmUsCT4
kNlzsHCyCzOowyUOn9aHdGgQ/WZbyScrjh47xTwajxZQ/xgZWLLvLC1f848OK3p5MT5YKyb0wnvT
IkRQYVMSwJoOG8eIP3TJm01xl1BwnaABfoKcuNFkojIwzMG+wbG1HAJUan6GzM/E0qIhkVZfyOW1
aJJYLq5Gh7VZOT32UXyFYfyJEE1oEPU20cK3oLMDlOkU7/By2XpiEA0hERVmHhqmol5Ebn1GuRke
ax2/le2ifxi+izGzF607EGoGuTXu3RymdUMBJHqwRAK/PWgClm/pLQybW1AZ+apnCqBnTrEyh0Yh
r6F2asjn2QyUfqY2e3QdkIJuZKPOEpT0MctjES9Q+8mn3i8/kNpoLhxqOHRAp3dYv9BoUSKR+UqU
tEcsvfOc5GoupXPEWJycSAS50IcY14LwopfFwYCRREwA1EXayghcy30TzolagOgWTs6KoyuuXiUo
aSUfjWSkSG6m4U5EKb9GMOyb2sjIK0RY0jonTZqvU1eJLUW2l8JID2GIWCGU3TeK5c1y8im7NLey
xj9iq/fKJ20cdC0X+cFgIhSSq1Hp0/fGJ4YIpll7w/n/KfDikd8femAwltYpoZlJBbnb0AyjRYd3
haB7+Y3wW/uSSN6g9fK3xISqVCtSpouJc8rsQR27ejO9Sl/FK30klTuLSNCJqWp8SGvEv2TVx+f7
3Sion4MLE4L2ZcwphhlEZh8H4UExbOhpBwXe9LzxP0KmasiqkyFzgRrtl5TFa5879FT67GC7RbWM
uyJHUDsEj0MaBqtEmvoKXGN5EOb04DPuLNt55jTlsKi7wX6HhSKObQOpyxdxfkXwKpaj0d3uSCnW
0bDT7puIE/N+S4ILXnTF/GdZlJTJwn6EdiIepTmIjZ8OBJDP++4bEzU0A2hE391CbOXbTr7ye4L0
dBhSkrc7sYhRJ6kRHD5F84nEumnwKzg5nRsfavgstI/wc2AyMi5xBClhaIkIBkPgP4+WnwG4LrMd
Qnz/GdUEgeveqNb3R30/fNEwiiypKcmdQZjqs+YQuCYJEo5sEnQi+lBr8s7bLdzTDv0my+V6bHde
UU3fad5thtCSrw6VwYWamvoiMDztfNlMe2esm7NTIBKn4kiIUCbrbW+N4jUo9a+dablXV4xiE5sq
OWgekDh0KMQtxoa/aelhYipqk37RqwArDC6kYwkb5EFHQrsL7XGZjOkXaIkMYaBvmls+sSQEn3LC
QcL4bbQ3KqbicZh/R7d9zLOkfRwDgxwUxy2Wlda2UM15QCVgClMkDPssL8KdBCuDjDXXH0TjLNux
r66E4aSsP7wdqkDKdzEtLDjYwTMxdfklCVdV1oYM2fW5GNxsj4F5V+iJ91hingFwGjy3eg1kqJgz
iqKnrMRbRPbjwRgnUjET9DN+2JpXzeZgKxPjltEFvfZTjCMH78RrGju3wN+T8Z2dcew4q4FUFnJm
t7IRQKQ813/2e+W8mrRwlqYu4oc6lHTwspg5iEw9YhfTGd+PKTpUlLAdkZ7LXtXkfcDUlR97A2Ju
MguUJ9bqYXgr4lq7+VFMGmpD+wSKycWpyn5bmX6+pc/ICic3xgd8zhMavD6iyt+Ua9HVxGKKcmdi
dVyOUWQc2+CR9QnZXRERnKw4BgaooNlodoNm07F5ozIk/psUQ/tgCfL5HNlsXEksQlRA1YWS264U
CxfaUERW3zemqhp6rg/WnGjtzNnW/Zxy3ZrkXZdz8nVik4HNSYr1ac7FDj0Ssrs5K7vByLgSsjIP
VZZyPHYkOTn3eO2MoO1qTtzmoJxxMPin83J0kA4408EMSOSqJ76DBPJENOd35wR5EznIzA9wByUt
NBehOTiLfk7+tokA5xtuTkZHKric88GdOSmceg/AYSVRrnWsMaP+Q8Nqq5kIGb9vsnvoeJMOZ5dI
pHDOI8cR32/HOaM8UKSVZ6oFHzwnmOtzlrlJqLk+p5vnc845cPJjOCeft3MGOlaVV3dORQd1lGDR
3sNg7AAGcvXREjLUKzRCB9Mjdf33zX+5zyKmHXlKiAwITfXSwgy+TYlz5yLFlzwnvFtx/d552Phg
0CC9uefAkw4VTSTD6yYZ8RkIuZs758b3/ZuMyJEnobh46xGvqDlj3prT5kNJ7jxCjeoI1FeucYYM
S5m5Ex429QqH8lyMbv9k6ARe5S068QRS5xukJ6I1xLsiufXqpGrVJAwMTi6CJz2mlk4vNURJki97
nNNP7bwJKzNdjMK1gBnP3nArmgh9wSpRJAMCQqpOYorLV9tMLn0UUJsXxqNp1agQNFXs9dSVtwnN
d+nSagzHwn0WEX0Lir9rFaY+UJnefY1nviJIiZcu9nC5+ZxHxYAyRiofoLssD5CsyCTITJgBKKEv
Zj6n2ZKu4ioz/ShE81Y0fQMLwe4PoRV/1PxororX42fRvpqulV5E6oM3raONZ+TBjcyM4jlJsZx3
ykuWDbF324nJJTpCR302ceg2RhV+xCfjbWs7hH9MhwwNRY9mvXThzMRCu7US1Qo/sXtsWhWQuKdQ
hiM266HWfahGHBtu4xSH+11CMNCKoSO/3O+WNRmkcVs+jWTKPQd4S7wmMz8goeqvzNBfB5/cYVVP
7lVM2hVYE1jPWWhD/MLwbG9AIRrPihzfWNdXXqIFqA7YMFUqSN+RabKig5oz1r8iqna+mo6WLPup
rm413aED74Tebu6j2140bVXRU6SW1rPrGNVDN+DLRxlNfkNZxhv02ulRyyn66hKxpxA6Dmh7Wlmo
EN9FDSWB5nEHAM1mFClmtlyAUg4ir7My4i5fg0MNTwIg8NA72Hl66tkDmVydCYSiCM12mVW1BsSz
elA5+bedwHgEM45EswpNgJLPTZ2IB0R1WOfr7kkrNPE0xctIjjRLKQ+vJODwU+PIS5l42dOUJU8R
tXJUKwVJWeinJ3uUuz7UY7pT0zqFSnDtx+ZzPFrNCT98pblyS0imexMVaRCiybEladAXZRE6t4a8
lAAJ+1FaOprvrnJvY52eqjBL9gbopGXDmYO/wbOfojSTgNrG8JCVGr4IbarQ0jnautBLsmssG4l9
3XLSGOmwjuoiXPs4pZ9scGintG4+e6YKn8Afa6j2PZReGeL/PjY/AtEhZIXkcJ8JzKaouvJQWb6k
PZ7ZLAEr93PNNNMc6kOGD/xLXpAn0rTxN7OWr3ZmGm9GCGwUJ+e4sWTdL5rSMk+mjdrMby3OQ8fF
aN4TQBZZDDxt6k3boKLxVtqD9uILgI9hV30plAuRXHb+dbAzdaoF/0lEFPSX1Ib23sPQTVoCNgNz
XfFLI8TX4nPraBN9Qfh02AEnAPOEbtOeJ4ZRpO420sabkG7zBgw/2qRpXu6aMPQXpnTaTTd4yGZm
ETValmNvgc3Vo4bLSVma2ybA5tU2yl7Zg51v1QQfypbauCrjjLyyAdiIWwZX28zLS8j1HAJWjhGl
0TwmFAgsDz9u+kb2Sc8KXL1a6j8YEcr1QiF6MbhIjRH4037wymcZA+vIB2IoaGEwzfE6+wPEwg4A
WnQou+i7W8tqH8jpbAw02uOOCT7iLIjNoAebDru+PxDOJnxJKCME9GhYB+gPNkRuaeciInsjrejJ
sjyMXuBgXlN+4avSPrTVVF4Lq0OgXBoLuDrPhkwaVIrBeNKbpjpZgsZ8YZ5oz5g0SzzzdL8busUh
St3+PItue9dMT7nB8B3Sdn7Pgd6QLOS8cTBcurZ99jQ9/4CEBjlMopcHFFHFjdjDfJnNaS0cbp1I
869tg2aiwEJ0HVO3OCrl2WuQUNSGi7BBemj4mA6Yy+ngby560j1HOaNC1WUXfAzTolRSba0UOJgm
25f8Q1t4uDHonFyx+FhSdBdpD3s63v2jYDWxqKqg3rV4f65loZYIP7eDP7hvmGc+iD4PtrnEVw/V
tgsbIg6ZO31z3UNjRfm7DIObWTmIv3K3J7cmwUSS0f+tgePdynnjsGbCWlenm0qFgh5ms3fwVqJr
6KZ8h/HnwQuD5gFHSa+/13Rfz4jrrFWAVnCVWmDfktIKXttseGXhoX0DXbEAgIy5qm2oyUrGDnNA
dBBVY0s5w49OXm4Ht2my1QLRhg8tRvviDUX8NGneKoqhunm5jt+y6rQPoswvJJKrr2ZEpz8nYOCp
YxW1gynRbmMF/Fm2GQChQDAYGEBIUdHF6fF+S1oSCmETrEvhNrcEU9bCh+iPYppwZ5qqWLRQtzd5
3G2CwWofB0NyBjYdCuGpjiGNBcFjZBnFxmaKfJTug15kkDuyyQQersadc3O9sXmYKB4HzjRt/XaK
tl6FSklndXLB+ZYtI9OFPZB176Cng2ctTtqHusGsG6wmeluXEtssuNT5pj7XNdLKyqjEaK99rTkP
943VKUS3oPu2ZdzLAyWxfDnFlBI0v4SNUEzEc05tcfECpnOWR4RWPGsh6tGxdzhwqTkJEOa0tmqC
jm2gEC2dcgfoT5cYjDqRS+w4StGFQg2LMNLG15XFX9KakjfTEuc1StJskXamu+1wWFGULL1D7VAn
Xd5vysZWCMlf9K4C1DJvHNC1ux5mRj/DMzQsKNYdpzGDNRCUuktSm4NtMGM3khnA0VUn/AggRQFz
EL1eXvoZ1oES5a2f8R0lHA9/Bnr0+I2a2dpHWPxhmCHswDw/pFpGnJf5PLmmN5vCGP0jkyshyBDU
UTM8xMTQOzLswOQ0PVsgBPIhAlIFsWsQuzKLCBRs3mkj8+PPgBKbVAPGJKAlEfQSYTaoMmegyQDZ
pJkRJx6sE9abn81pJCDd54AsTxNzaIoI4FF6OCnkwj27xcwqAmuJ0crEvTRjVeLGYngRO4dDbqgV
5bUSGOyMYjFgsgwznIVId3YT+03eWrWkycG6hTk+Cdzkfc94F30GvYwz8iWowCFCY3lOocG4UGHm
7u1gqqc4DtdBg1RnUCn5CmXdbw0NvSyE7mUOZcabcTMlpKBI0EwRMSiatI7PUYhaMxk/1h3kd2yz
V40vFTsdktKAo2PVf+gi76tlDkigTPutn9E3DgycakblEC4Z7ZMZkCNnVE40Q3OsGZ9zf1QMEqkz
nRV7huzkM25HzeAdYv4iutPAeIjHnA72DOgxZ1RPWvn1MkO8fw2q6MGGFwMPiHudhluomuSyGG1j
b8H/iWcQUDQjgWyBgol4IvGMbVVfukyasSBJOnSiOHU5YsaWetAGvVqNu0AfFxn5YytCqtO18kcy
h5v88xSG6qJpxbgaMrkmBqN7Sqpxhc8WnAQ//BM1tALpuS02Ntqq/48co/+R3R/LsGae3X+NkHjC
+tX8ic738yU/ez6AI36z0QtgVMYuTWcHIMXfez6G85vuYK23vUDnGToG6589H8v8DdgdbD7PAKfg
zY2df/R83N9M/iYszr4N88/x3X+HHmH80vHRPcexaB4ZuuXMrAT/FxwBxX2qZ7FWn15NknOuWYSm
pCVsBz5s71+s3tnXiMuOvpE/8JemFy8qc0reGc56Qx9YY9rbfxc7AB8BW7kOF8MwgRAa7vw3/8FY
nuSsF4SM6lOp4n4daS2kzBZSHkYBOrdl+cHQVXRBlBivmTLdgCpDR5o+ecC/P/YUlXda3tCdZ2n+
sa/AW02DeQgZMSanQ+UAHQJnQ2zvcS12F2fWAJUq3ZOZRNBGPtOvhG9wnXCH5xjb7Tb3SDZ0Q2fL
hdp+HUY9WtLJd0+eHrenFp7RwiU7/txWPZlLMRVtz8YGD3boSUNzHBEA2TgRnZrgMYu6+NwN8Kxa
BhXo7XH5pJU9Gp55eQWt8cQaNT1Fnkx3mgzlNtQRHkZmWYMXD2yU6bZ+8Gc0lx3UOJJLU5HhDX7O
9GkeDQJ8x1jVLqtik4RvDcMqobnnqa0CMH4BEeUhbgnSKb44gfaSTu0uN2zjqauZIZaDXZw1LFcH
RwtwaGTu2s/adCnMov80Dg5AnkFZNzU5+WV0EvHjAcnFeKFXRXOziZGzzF4SNj/KS6hXl5R8y4NL
wJORkeCnSJp8AFPurWqCVdeJr63+cNb9E+zHL7b/+ZjB7z+Hg5m257reDCv44zEDxbgyqrg8OY2X
7Ek6nsHeylwOEo8PAQxo9M09Hf58/a8/99cTiMaty1RpPmANGqdz+NifPhj+f2vVbczkUcWfGfzT
qwYxNxRQzgfDL54Gh+lTQcsPm3nN4gZVBiZpAoEEynUrbr97wLD1yfgB/flTu/4vRZvfypiS99/+
OneF/9TKhUij0+R0ANCYHiPGrydRpQWiTQfnKIb8aWrUPL2R0dIG6bwyss5YV4kaQHklHvWr2qAW
EhmnPnG+xckQbJIIFsGoVL3Q0cLRqWHjd1spqu49TjkFvNJulzTijKOUQYJrpuh3TD79hQ+D8l9/
xdZMsClxppfF/v1vf3X4iuHnQHWhbc4gBeP0z1+xZ5leUcSlcYSuBr8D44OH+P859loSqZ18GWJA
P8vWBM/QDt87mBDwFskCD3P/NOtzTeUXhzHGUx9RFnKmMV2GVsbYYKtzlfuYDyjt25jbN1Jzqj2o
Q6API3X3QS87+Py9oocDY0zv9DNc0K//+t+D7PwLSYPB17YDaFQMeTNQw/ml7Q6dvshbR7ZHQzTI
bosQB6xD3Q4YcrtQIvLWVk+hyAbAbOJ8zqbnEf8mcXDPg4txXnohcqU0/2iEWgLbShkQTbpPneFo
N7v93mf5LTLNYtnQ3lhrmklyrldhKwvbl6YEv1gH2W5EmrnpPTXunb6jlaGi9BorCe1En3Q4EZP1
Ka5ctVCRHd08yu0XBStugbrb/gQUklpvIMVDOke1NTbagfsDjvC+jmYjHoPBtU7jEFs/9lMe/BCo
KnryUA4f+1KSXaH39icR+DeZ5MmziEcWNmGINvT+yaPPLx3lL/FMX6i9jIGfkRlvZvIxEngNKzsh
fwr8dN9O7xOz91diBgAWGvwr8NAsakDF96GHJNEHfQH/DHkdK3FrxWvoTovyYyT1l9rx0yXSXT5M
4jRgskzrxSm/Jh3+OlInv3RdrMlF57jdcsjIhg94AmmWL6TgXLtyNGb8hs/1dA2Kj2lZr3cL7LAf
Y8NpzqUK+lPok6vjNDF473zy8ZSh3icd+dj52JLafWDm5j6Ma6bcudjlwggOCAOvLeXMbU16GdGg
zkhCb/6mAnrn+AWBq0hdsjjcElyj7zlRPkyg7M6T2X0xO73YEUu/U3N6l9+7/cZo83I7ppiitC5a
do5F0QZfX7rJDfjYpucBbGitVciin+unv/LLNjjXs4XSrANzUQ5cfPICMoVoKTxz8dPXrZZ+tOLi
RRhWtY+9S9bXDUb89JPenczcfQkGJtbaiO4dbkVyDSJHXILkDWv2SCtGfIlK0mJs5bAC7B1UTo2D
BL0f07NILRg9UqMt11HtJBNu1CywSQAGU2KQQ9jGSzWXHXOa8ESvTxvWES/k1OUfW6mJg+tR0icD
Jgxj/VlJSCQtVWdqmQS5kUGekFlBd9/I5FJjIrbCzPnJmF0WVl4IWCH4+xyj/qIJ583AYjX7zuit
9xrgPP6yhwo6pZiGr4FLfKnXldqxFLl1CHvH36b+2F176QF9dDzqLkb+oguEIpFXp7c2dPkO/Z7W
VoTJfgobYCUsPt3JUnumi+O6Q7y/0DMskkxh1lQB3YNkrDrgPzCgDKbZ2UcKukHs78IQBa6atHRN
pmJWUcAiI4KgFPuknmaDVElQCwZuOzl1WpucKIeui8qNUBpSjBi6Y6Nh/ByNfjPVKQI9h4C6lQsL
Q5knUk6cUzaqaGeUw7M0Y/LYWw0fMfoDtSJLPtuyINKfHAdmbP4tFE3zHfzNkHE2+Tmwrdhq9KuY
N6oKb0mm6oPfr1mx6FezaJf4s6PTRJnfQiZssGY5CqoOJHihPJm7MMTQZG+pwdm2IH/chU0z9itj
sMxrQJzuxQu/jJHnzYRn/zJ4zRet6XEL1B0BusJ/54rqI2f0nIumctjzCrCloRDw4TpStPsWgWPr
q0ZRm7tvhIFR0OqSY+1V/um+kf+4VapaLmIhso1KhH9yHKnR7CUNAGOU6BeuHafLtC17bBfudzOe
JZ8Ih09VT++4gj4vjGLn2P10cqJUP3XT2LZUopx4X+rlMWcJe7pvfAXWCRJzuUEI2pM02LlQ5t2J
RW8l44uhqnGZeRhSozlYNAGhAlKNU5HUZGzM8oy6KEfHoGnUBi3tQD0R62EuU3yzHcEW9533jWFr
2FJJ3LrvnwCyIVE4NoPWH3tXjgshLTxU94LKvKFrRHeXQ1gWxJ/Ptx2bcN+FkgMll/kZvjedicxw
t35ffRANVIw0agh7cGzsADjtnrhCrVMd58fEOUYhsR3qE73cWlFP0ehqxsWSTmy9bDWXoORQvgS0
Dn/0I+9NSZUoY1dp8qlOyM6RxXhkUqZdK5bH18opBRc48ENVNmTrpk8aHL/2pfYbrvn0pvmZre7s
W5O44W0St3ZAPgBb9NPQWbRUx+xFxt25tMr0pLcELKFgQ1Ha9+G1HAEUIcbEi6OQqml5np1zKtrg
Q6S9cWprZXlRADfUoXkd99kZPo+1AYxVIKgerfMzeQQW2fUEFSQyprEQ+hMAJRSjAmT4uQGackkc
BmG0OPa6CBid4yGGCDs/UP1jI8a42hVN9sXsK/PomsG6nQwsxwhuoW0MfGTnFeMZy/dQm+cfmyIy
Dn4b11ccU2er1PDXRy2FLgp/Zxl2Yhn3ujh4Rj9d3c6b+FdFtiViFysKtp1TRdCaH326C0biEXJg
a9ifMAwYm+KofbOFekVPVR9c4wn+hVjlZb3FTL6sLeNd15tvYrK09byEpYIRfSKxngKhDy5gqPMj
khskrUDvGppHuJqx14p1MGbMbuZ9Px7GJdQsKidAh1WrASQESNZDQ+bMz5v9nHrN0d3jCu/cr/eH
+27qfz7c3m/ewxvvmz5n/efWLqlpYoZix55iC5ajwGfCos0xJw+GYfrRlJJMKHypBfanObrqfvP3
TZjm4UZ648kPAGxRhEQur0AUE1QT9c/GkCSbgoKTaFKS6Oe39/MehXwHWeAwzJv7zvvmvu9+q5A5
9ns6pq6NN4oQrMP9VilmhUUT64KCZPZRq2Vz+LHRg5+37t8YgROsdhqFyLBWhA063ngYh3T6sUkd
jVS6gaR1DAWcuhT4911dxw9q3iBsbpe+qqlSkdiC4sceU3LRHJ+SaBg9BCMirhz2+CZMpbeNCclb
2MPk3UQUuLcm7ZxTH48HRSom0r1Ibaqq9G7NfQM1j+HOvvz+fKNiIYkYRtJA4OX3B8wIX3JN/Pv6
/qr7A9UYqx1oAPKaYsM6OlZwC4H84aEzo7PWjgTKs0tLfDQ0kPgWVJe76/0ZUdgEN9tqP0VpNPFV
/v2VeYuBGIbs2RpNOPr0DR8cAtUf3LrXoVNzQbvv641BPGh+Ue28ujQX97v3DQ7u4Wgl4JDnV92f
G2a5vI4RNf75RX94ajmuiipv/5O9M1luHEmX7hOhDEBg3BKcJ1HUmLmBKSUlEIF5Hp7+P2RV/9V9
p7a7vxtaimIqpRSIiPDP/fg5zuTF0wvnQLeBhX0HWibQBH9rSWVd4ttzUw6eL4vmZjlbKQtTr/im
CST/uL/k79fB/oVDpT3cvxCTYZotKbBZJY33IJzxIkub5qvbF7w/AF+0gqaYCQeNtnW5fxndLr0N
PEzyeLnHvzTj/g5IHxNBk/hkdI3pS2on9sXSkOjn8LZb5++q21Nag/afTeRu78/dH0pC8Gt/xnn2
93OIJekR3uEJ8G+4G6uRjLUhH0s3mS5luRqjWOE705ZOVkqmCgiXjjM9qUS/Talicbk/1U11id2T
ujxMJDf0nnm5f1JNnBZZ0KCU3567P/hiavhl//MzWsXrI0iPlhmaBA7+8dL8BpXMSmrC/NtL7p/A
O0C3tWO9/f2v358fAZKA05QPfz/vT1yLil7C7f0V0+3rZm1brztH4yBVutWF7EPu2SFLEg+1py1g
UcKDmD3FkXiwL0bh2he9i/GrOlO1uT8nbs+BEh5vvLQ5uD93f8ABWxyaIWAc//j35aU0Oz07FocS
eaAjalwkVeeuYE1yoOmpA1Ra9DI6Sh3GOekXKXbaRefWVBQYw6ZNreHSVk9WPD/VLWSFmQawYRYf
TZtol+r2kNfg+0mFx0tD2eHl/gm9GDJOFeAL0IWAcTdEY09AO+nN4CV/PkcmvmIb+tdHSjMeGz85
DExsNmlrxCzbzNoxac3nmVEHYZ40UD07nd4nF9NE8jWOK7Z8jv9lxfFWsq4viB9uLc34IWa6F+Sz
NUZnhmOLVsmzLEnhkahkYJQ9df3KL+Wj6WqbhJK7NlQPvXOqZLfXbJiiQ82pVyaNzZwa23ru3aw1
t/nSwjfUgwmoGdSttraT5NWaRpr+PGoBNJsqAZgzi6Jz3jzV/m5UdJaKAIgvhkVjw8FwGskoJUko
HxGn2dXxjdPxHmtPLsC66SmapmrBvcoit0E+o7+ZW26W2rQsX6FrOCC96iUDsufWaA801QXEaD9G
bY9JajNFF8pVD/jT+vVEsmshlLYPkfqRCwG81YP/CIZ6iRnmhxg5fuXs/CgubK8WxivNhLCLxYgb
TarXi8z2p0WjZ/lCG8UxwrC793VVL2JNl3ik7VdbI3pec4Et/BCUAO2ZHRSZ1O/fGUc4Rv2r10Bz
i3kA4loKtmma+z61/sHXlPlDqOSxfqEZL9CAwwXc2gpOpDZ4fwE7P2uN05R5XoDndU/B+LZgqg79
a/gux+Tilc5KNN1Ode0lAbBh9/ZnWfSfHJCgynlbCPeuXnzRZf1cZvPe7+sdCekQC+TGry1UrKT+
aGrXW1ddjRGhrxdk9rz15ICkobZA88uPoVUUO1vhQ2gYT5YR0sYM1GpZNHRSRq6Ui0zQsDFJTru+
s54y2qrm7i0PQahxGo+S8MmjEI6j4Y5GZCoCBuOJCOCbGY5Pxty/I6G+TkzMFyyiLyEuUpejyrqI
KQjzv8vGejSr6uL13Q+PAvkHRqxNj4fOg05Ho52cVqTLzgi5tgdTocewpwGmCESlF8QPdNwhFgut
02u4m3DpddbA7kCHE+QNefvlFXlKOLofDohJRCdSrd53pBcDXRP9xkZ5XXW9VoMYTarV3HCiHNz6
EIHpIGZRfo2ZsjejqK2VD86BL0QbTdZfYEWNT7Xegxsavgdr0jdR1c0wEs2TI1xvM1m0tPRZ+8wo
9K2Cv/TpR/ln6dZqCfPA34B4hml4c4kzqcbeAlaUbQRHoTixllrhz4e+31F8wBkipiceRzhGCpVg
oFbtczNSUDXV5kWDUPk6+FA5MWA+VVqavgrmp2iVL57fZc8Gw06lLkk5+1/d2P1oh2l4y1ImeLqe
PYeVaa+s3PMeedNbuzGaz6YialsOKa5sK1/TftoDb6HF1mi7g3JMNLc0uQJ2Ibg8e8jteeHt3Djp
P0BLnAxGbbeCUTJwb0PXfneie4cTXrxEodzVXv8mS40u7wwEwlzP3JPSYd7FHFw5HubTTsS19+Bg
9OG2sSkjR66idvRPmoNYKi2LQPkPU0+Gg9Y2lG+XVFd6HBBec7gsBjkZVUa0WcdR4PpoBmBinGvF
pqrLvAL3jAsw6bZshivLKYxnk2k8Gd/8rTXm+gS7gAqYXmF0cRml8oP2uzlBvBBi1l/il94GfET3
Ufsw5iI7jaT1TGceT/eH2rEOo0/0NhzTvY8N7ImmQrmMvar80IraPCO3cRKdbX+X4ULnqDsfKFgr
T/VUbr3ERmNwe43oL3B9HwTDNsfNefLdeVc2Tbcf3N4/TXNH++H9Ewqc44oQDbPT2+to7ZD7srNh
otTZpcoL66j7EkhjOmysPhOftlfBgaDiMdAr/5YhBujftBGpDJ87lcrrdtv23Oezgg61aVTWdY7H
cj8o5Et3wEyjT+PPMqdbzfPH6iEZHeyYE0xPXasfdUMrA3fQyciW2aEnfUuhwWxtc416AVsbsGlK
Qr+x++dHSYTA0BEDL4p5PuGSpL7RQ6HocbS2dh9/u+LD6Ab3dzVVT4npUoNEjGlnarbzwFL9omRe
Uz3PR3nB2BmHn7d0zbo8RZ0d7kpPl5TAxuAlLYiFrTPWx4TK7Cnu+2ND+DoQqPhrVSPtCTzJq1Ky
ZdY9dRW3h4b4DkbI6aEIB3W1TOoYhlw+hqFPnZMRviJwhEEZGfhmGsmyyZ03CJX0ftnZr4aK+w9l
p6BDAB2HhEzOcWzJZRdG8fso03eqgPzfYbHUI734PQ/iK0shlGsyLS5NPLZA9tCtfMufnnqfBiYp
/ZXgGLrAjog92ho3VdEz2uYKPzoVFVS55wOYbO0MPIu9zTgVnM0WO1jZmdPGzMOSNbyuPtrBvjo1
LvzeJLCCN3I6I0KxtR+tC63ne5+Fp2NI6Pb7WuOwjAtwDuj9HGDkEBAAHMzyUMBFIQ5ir2rR5kcH
9NUQ42BwEXdHhAtu+3p0Il6OBUynYIiYRvrWDtiChoYjsuYdRsn52EPa4e7qPMWDHbS5Fu71YbYW
bauPD4xQvzSaug7dfBu65B61KhOqgHRG/Vl6w75hgacVJe7eesxFBI4ABU40SyRYgpaOV5Z7u0rd
d1C/SXTs3Wz4nEFNLcaqqU7Qyr/SsqCiexTT6+hiRp6aN1iq+AGMqPxooQ5GWZ+QXRqsq8QeA++3
PnOeEseCX9t5aqHylqEf5H1kcCw23cc0U/V2rF3OFlXinSksLrZ5wb6W6hIq0GfT4ww5mcZCNITy
6nkqNw4dFnxD3Eh8r8rAftCS2Lk4OZsoyg6W8pdt0YtLJqT+VJXuBFM2xddpkFEVWpEfRacdiCRU
R8OwoqPZjO9zPRmB42rursnKZId3xfqRSyvdjq6Iz3nP6d2dTiJCR+pJ1l1c+2nsS+MgcJWu+56o
kwbFh3OROS7ZtYlNXtP8lkXk7CADuE9Fj6o2bCM5QFus0WYp9AjgS7lXgba1J7u/hmABg4sT2rvX
o6XCxWOLhp1mHmkNtajZPadkfGAvA5Cuxj79horUHoykKFZ1BtFDzDEHgV6jGdKqjq5q5vc0Hfwl
B0ovOZOIzHbkiH4TicaEY0T6lYCnOE8WwZiWrfYMtnOXYEpLYEu/4ozbj32LWa90gWcVzUs5amKZ
dkBViFIczXE2T1Zbq4U5W8MVmSZIU+MBUcx+jJFn0NCbd6lN8rmvNPmsEXST8Zw9CsWlHecp2032
9w+GPNAjqT1EymInmI7WTpKzo7CGdcwglnWdYNrSWsqgrLXGR2VFV5uR1bmeSDdMTfQUObh4ZgnK
qZy7b4s6bPZOr8ArhqtUXrepcBpTABatamSRR+6s3kINQLBd1u4x8T+E/C7Ksr8WIX8jncKfnP8+
AdtoF7paX+3QM3/lzYDbSzMuBorac6GcfSKFT4av2VvlvCQTU32HnfNBEEu+UpvTQPTV0Tmy+lpn
VRk4WRr/lHJ+sGW28qJsuroRO1M9l1hHFe/MULNZlDmQn8CNgtqFRMSYzKH2eyo/DN1dFxFGw8R0
3iN/GtaNKu3tNCTji4Ie1EpOT1P5U2uJEWZuaS/i2mZIVTvZxpag1GND9zelIcTC0uyOYrsx3zT6
mC8b0ph739BfdSv5Ae7JoTEqbx5qCgK5wQW+NSq4Mlw0mhu/QO25FnYFCnzyqICfOA4294c4Tc/b
nDLTAEOGHQxuN0KUzYCLU4E3xxkSTxNWZ1mPLdyYMFtTeVqT81QjtamQ5kOSbjFiIakSSxwgEUK3
zGuNitW5Yeo6LcImxUkw9PZJy5lMCHHbj9aAKBbNXJcLUYXzS1/Ne5FEvFp81CwfZz2tm7MeZhv8
Wrj/XE9bO/j1As/FXW7aFc3UXKU/29a42hI/tVtKRSOf34PJkd9p4dhPFsLdE3rkJlJij2l5ekS+
4r2gV8U2cUSP52109pm04JNk4UmWOe4znf4vX3vnfwZ3tsU9H/lKlvFXo0RFZ1tSHVzBHbDA4EDD
Er8sqQ3pmn13fG7KcIu3v75W1TiyiQvdUxL37gskfryJQR27lJhxkMEahu9N4cobIrrdlcj90wgi
cjasdK2MOToUnf5LTuH8QJ6LrqDWQuDCtXySSndXNqNNMJF8eH+YaEUSHa24VlM2j9n8SxmTvIyN
zzEhuavQ6RIx8EFp+YuecZykeujJSyeYVPb8uxXo8sSj2iP5yPAVr39+REePUJYgPFuMDq2qPdQz
Z67KQtViythxXWTGbq6oIOlKR20GmX4RezLWeBRGG16klsljmkbEoASY3IJFqWcT4jJZonsDa8DI
b90vKEq5gcIyvgGv8LLnvGQy4gzJNibTGejJ1ByL5GvkUxsddATkFJoobokC+FITW+2vmUxLpTfv
YRVBEpsjsWJFF1tJvwtHczEEes2iGHu0mFcdpx5TeSGFYwMR0/xLMNM/qMzHRWg5NbiJ0sLSmsVr
Jd38ODfNjxCu+qLBh74fujS8ID3qRw/0vugGnP6z8dZO9oBhLjV2So+d00QJcOk4THNC+j1G5uF7
skSAqbDHLNtbmo5xFA/m+CslLYL8XS65hb5PlqSlsWwSCswYZNb4fCr9pYfcdihwWBwsEhQHWQH3
mrzwV18LpIv2bI/s2VMFLgucMPDr6LuLqYjKeiHhdMPVCnPvN64Rf+MxHT80JWpwJ1p1aCHcKlo9
Vq0FvR77Yb0qp+hLv9kjqsjs8HaEV1VrG6DW1DOWonggME4QXUEF1whzLNNmWNV6Gi5j9drGtgeA
Et8h4Pt4USbVGIR4hDe65rUoJbdsFmtpHaZvXp/0CDM5kqvOIcTWTUUzzYbz7kMjPbm0K6cJ/CiB
qxFjxWn1jOuDvbdfN5/A2TQGyJdmZBQ7ueZ+9GIa1m6JPpuKCrer5msHZWihaeFzmA3W7zg555EX
7gbdUrvGM1aZjxePfSK4RRb2TWcPHyk47sZp5+1Q5dFe7znYjyrSD1Sg6oc4LMkd2tYmrMnKt5lV
L7VsmALTnOLzv3Fx3GqF/sWkAp5B5zozuImbAlDCv5pUCmaEtUal6CF25+rIOAEWSoItQYcZhMSA
tkJD3Qd9R/0lFLST+kh7/cTmN56p6uCQV0BUICBK7WRooZvoqV+s/ufv0fwvv0f8xgaMCUc3HLyI
/2ySQvHoJXSp7pCn4n0up/dGAaSKSbGv+8po0dBAhBtEI93mxhdIsP63MBPcaVu2Y8kdnOxd67lL
2XU/GxiGJJ7lE60Y6bOAv8hMAKXNZylY5DlFFn06LRm2O0eZ+X/+JP9HI5n+TXO0wOOHe+i/96M+
f/z6aD7/pc3sr7/zDwiJ/ofvuR4Ja9Mgoidc3FR/GVJ964+be871XCqjKae6eVX/MqQa3h8EMz0f
myhmJawVXFp/QUgM9w+TKRGVIrBDONCZ5v/KkErI9z+8kxzbYs+LJUp4uofj4T9Y+VyLXsW29syN
1gsEWlkW++aWNCvMEQGTvh4oE7cn7x/fP3P/8P4gbp/4+8MONiZuN6Ry0kT3z91ff39AMv/rC98/
pP0mLGmcdqlmpEs4NpcZiS/YVlPGDnFgu4qckO/vD2UIQoIMdb9UtxHf/bn7n/L7sO/+sUwse0EL
KxRYuFtzgMyfk2O/DR9pb8o3vTfuTbOs9q2Mqz3Dm3KvNzVQplIRA8y7vasTTxeUdcwRGfXbn0iC
OgATknbfueKRsf/aQpCC3JviEGlvQ2at7UCNOWnn7HNL/9ANb95Zck4f7RaraJiXz90YqAGKUIiH
94o1mVLUrPc/IQ4vWb5o96nG7AHRhcyWmitic0WOfX9+7WV3mSmHv7bdTHCFKP4GtqD/mHoQ/jsm
wCWaOVYOZbIxxQu2EJxGzjHnLSfs1rWeEf4M45e8ia99Fn45dkwYc6i3c5jXpDsIZ3HYCDPtSdwo
KoMolr5b/eYKQP+qHnygnYF0sOmF/qNtaD/Jh0xngBKwRXtR4IDb6EqLA7avY9A53nduq02piV2i
RQ3h5GwFC5cWpZ7NC7hJ27yh+cFSTKa2gtAZPzcZ/Ql0NFJclGxi/SPGpwTzgljM3u70bn//00C8
aZ8PXmRQFfOPz/ADWFsu2C321PwSaS7X2jiPH7NhfJfoktcpk5T6ZNDoTjQnmRxSs6G2aMdipC8T
AkNhjFGqRcHOnm2zZf8fgjGGNbbyGkQpxvKLdMTKY+E72o0pNM8hHLdNkeirb5w5kL6Ts4cewmK7
0JvijPp+VlWjrTOm7A1UG7q3qLqgMfabsmcZ6C0EXOn9qNLoXesoa9K98oElE/LUSDYqwUgZGGn9
lpXq1QmzX5Uffzq9xfZMfdt+ZlDODSGt7ORzZ8YVZpquXcvbxX2/wu9/+vO9kOK6vP/p/tx/9ZL7
c5YSNxR4iztC6wmypoSRDn8+3HbpcEsAroI++/O57v4a9f9fk4RWu537nmol6rsafdo7cTatk6aA
AFK0TH+yFb7mZMN3bfyIZLg0btE/RhOSTmY54ABECrIHa1k180efYfPsQtMEgMmUlMDjuHDqaN7m
SczWypXUZgF5JgkVNmsKbCDiQvhbIWlUZxMrhl2Yx3uG1jO7I/7wHMqs+i5Aoy7rwb0mNl0+Wpm9
R4b9BG3+K4FYXVQ6XIeqp8yVzSoogu+s5Ruvbe+paui7slS41lz7V8avyZ7By/eGc6zAI2YgQos6
OkGKYbaE645ak3rrQH4I9Nv7YI4GekUV5IAJJGNnUHTcj6OEtjvkj8zye5KETg8NVcd/s3Wq3uBk
lj0ygDP2DC8V23plPMYwN5jfKVvlj2pwWiqzunRJkZp3bhdxCceoAblDo5c3BMRq3FUFxAjAUXLr
F6r9K2jJKCBJSWYol4JaNOM8h2MAngfUqg8bcgyHPZvAdNsoCS8iO101kjYLM8GDHleegbE9flMu
DSXyIZ6tY59GQ2BVfcDoFrBFXj87brIbfP2Z3Q3fUpz/VNamRshb6Jr1VOEas6mmW+hdby5zf8yW
caRoDCjzcd8280xLrgZYiHDnXmjAeqjbzlbslhUHX9Uv2ctQoC2wER2KkZub8MJ6JQWTSOR0xOHy
01R1d3b4/+Ltnq5gZHB9DO2MAMS7LqduxFpCwI4XjWFRR+1ctT65Sv2XxohXtPa+AY/f6aiPojgN
2XRCNv6wahqXSmwBYLgBiq/SRvuJ1HxNsf+RhJoPGl0MGoQjky/QUyIkoVsUdlcedM/hPFNfCD0v
J0lrRpaO/BPuF03nXnBb2FelW2QbNg1DQLJADwab/3ccDeOqM2koA1ZaPA69ArzUhB15Xfs7bLki
hsr2H3sX1/r9wyiN/ZPRT2ggGeL1b4IigvKYKl3P00oohd1znD41jnhwBV/9muTWQMSSAuSxvwzD
EysPGiVifNb5bogXMhEI9m60ZUzghQwG4mFdYdkKYiyNFy/KxaU3KHxuLfyhTN43sV9szHlG+jfF
1Y0xTQ0AaFPjYDOHSKNPY/CtHR3adqBs5BhsfrWxipky0ytFXWQsqOuzo3enat8Nr7RuqIf9nEbo
8xtoZZ9h0RPdCw8ZzUyFbS2GlOLoMeZ+Ydp7dvOgCt03W+YcZZL+h9Cx2tmjly9hcPWBb+fUnXKB
renPiRZE+cWycLwXjqre2o36nas9TYTzhrFBymj3WWcWRwLmDJEmxlsRwPpCh2Wu+yHVZlx2gScp
SFD8dxQTb/4QJlQ/qWWKiUM47cdADQOqRL72M4hmDXmSJZVIRHjVYzuM84LGFOjVt2F7/RgDNzNo
k3QU3vKC04jlIoFBQ9jwDv4OTRj1tVM4p9FJXsPGjndx4e/qWFlLRPMfclZ0qxS39bMJYNgQ0dHs
VQ99KGjFq+ElO9iGP9F5DybsfAIfCd1tjbxG9fwyTxHquJ8/+umtHW+of7QlNQthJ3YNvGX6ZMqn
1usu2ugbizqJLrQAfQoxHmRNgZyL62dw3sA0JNpyIBJjJvVbGef7VO8tIs2dhUMRv2NK42NH0UWt
7IeQnsK1bQ5n6uX49M0hO0gDRhXWHRbVgP+thJ47tj2t523NAkfFlOeBiU9pXWc3Nkccm3AjvZLR
VLID4RhiLkX6QstnoWIIuIAfCseXv1d/caZ1gjwmdz5Zu2LUz155STrzaoaozb2jgaYzyNMLyeTN
BsrgQqkaVMqFi7EibLPDFM1iMfvhQZvyeNmHlN3B9aAqyciroMw/tMTZavrQr90yepe4mdDd8AuH
NJOL1sG2MZFtzGsHcBmG1NAQ0X7wG8wuNk3dY3pWLb1EjGtW6Qi+JLnAi2Jwjt0AfgER1xaiWsw+
12miY069YvtAWvoGI3thGGDsFQDywpssfjUkNGeEd4IVGXKBf3JyHGZt+u1m+C3EUHxAO0jR6juK
0pktgF8jyl7OWEpotzOZ5c3NM5HQIQXJVij7t2PS+sHde5MN6uJUGHOtjFgTYedbbLbqNqFdJQuj
NfRtuqLRO3kZ2bc0Y9JcaoFP1hrXTWOgUupuBmP9aCB8+gzfA0v2gsErdy+towtntEGl+e2zU1X1
flRmtmr6tjmxafPgQKibCT+LnhiYcJ2qaPiM2H620Gh+J0b4ntb5pUwrilgM+xAjTBPqlxm1ypkK
xJh/kP95Bcc/LRCFqAwxyO9OuUcQtos5LLRuvxAlxLFSL6ClOOYTcdWfJHBZWlw7MHrAggWVR03E
Lva2G4hUPQaFd9Nict5F8F/3JbnWpoxwmZbGqUnHS8z8+s1ifFnTRXGc6KsIfJLzoLHy0yzn8Cj0
TEOBS1AoJxqbDWFlGGRIu/kNIy7kfKdfeM7cH0ed/74sNXV6eepyNzrza2SUDP8s+3sKG+hc3c1m
sistmPV5H+s3c8kJIYO4XDN+Inm/tpLBuccV4bQlTghzyNeA1eNFbaj3TlkBVFwnDx9ixtFO14l9
ZXnrISPNDHesWsJxcFgFwNsX0AcBHEVE8/qt04bYzxVlgFL/7db+a5UA9J5jqrzCMfkltRpkIKeq
tR5V66ZoVzil/aBy/ehgOdgNcFAswk7+rEKd3ngwm+B2jCQQ+Rgu6/JlaLFv+zQE96LzlqHFHk4W
ez0M6agqGfyNGd7oZhWKcVyFWKd5VwyfPXnNhWOaJzgDHG+Y/U8Mc6Y4s/ejSW8xFR9lYEyliYvE
/J55X100F/ySqPxdbFlPUbO1Yk8s4yL81EMFLb0xL9FsvyY4e/Fs+kuGYMKpacfIwl0eZ4eUypcl
8ZnqpfXfsaqEvCsmmu2yXGf3jsNCI4tStwnYyYVBjuva4rES3BfXIFvk2KNXC+sXajA/uIlmnlZN
ALgirs3neJ6+E61/m3u6xUjJbzQMn62fbRn0rycsVz7+olzVIACEsRkMN6PbNKWKxLiZHCrW+6yt
cJ1D5AsGBL29IxuWEw0lyAA6dpy75yjU4rUYjOasJdI4hfrVHT3/xHtQYXQeudKitFoUM0AXU6P7
WrYtt27Hw9inL1I3nn5bTvkJGqznXTDKB1sv2FQVFZEXPV5aoC1XMU4IJs4fgB28bcu2L0gyDQ4Y
wYMlm5zyvey7cwOK4suW/UXzcHYp8kKrSIR0TNZRewxZplaRNeVvzVg/3V8qfe1QGZn3rkMFXbpe
OJ1MoLsHs6MOqsiBcSSd+oHAEn7VLdN5OWs/OFtQf1J3ZCC1Idx3YC/WiU5+LA67bTXmySvM8B+n
XkvHNyYyeFJpYZLCnFZSRe6hMYeLP1sY6igmOBD1eLalYKoCf9lM0zZIQ+EvbUp8Lq0DL2joLpLo
z9gZ2gq/DZIFpLOdIZ1nyAMDs29XMFdPG5xbpbscG/g/3titZkM+e6F8YGPEjdZttwPWk1NTjjus
ely0zc4htUOnwMx8zSt/D1X0FpEqOWUuHtbELxh4kTPDUa3r8YUilldBxQ2ulSebHipwadQMxkUw
RH280ML8HGZ4bjXd/DB6c9v3zRYf30MN6jSTxgcbrE+LbXUktxF2pksWDaCWO4o2K3PKVgnWsiJq
fg7Dcf40/JsFHrdF1KH3A6a6LeXDtoktOE0hxh4dp2kunkZfYpDq3C9GAkFW1k920hwbuzxLw91p
hfbszPqBUSXD4KqFqpFWvytcWWu7hNQIn3/NCZdRWnUrPAPLbkDhr5UxrKLy27EdjuzE6KJtHMcn
WJZkD+wc5A6LIsaeR7scbBgm2peJ5awBJ9kiOWR1pwK3KV6LmGlxnF5GlOrVoGXWQsVtv2NRp4x1
fknlt1773M3cB3758dOU3woxibEsCYsP25gg+UL1PdbbMXvMbkcW17WOjt09cNCHN+fUdC53/UJ5
0cke2rXlU/2jsg8E65K2audXmjOWIaSwIMj70zWTZ7NyqgV1mD+hPhQLSbHMshbenmKusgDIM03m
Zhq0d9O2rSUuhj0/yZKdxe85bZ+lFIfRyaZgoGVYGMlFi6LfNH7D7abT0ukgnMgBdOf0nlp4b+rR
cxdeqzsrtK9+kWWYAhU72Hs2WMfYNCa68XBni2CZjB9aD2ol2TwVkDqy9oRjvn3KD2mhdLagWtkU
8zNTgMZNuC5JhA3hROioto5ifhcO1ifiHTW7RZuuaTqbhtt8M07l5mfvc+xx6uJXbHhfcdZQlOL+
rIss2Y82B26T5sWgoZRk4XqrCFV+BQoqPsWielKAe3DmbFIvO8bDtfBmyPnGHG4KnbYe5ccbJ6Ws
yYCVtcLV1NP1W137vOhWnssN/S7s/p8I/m9FcGHfYtj/gwiefoyfH+m/Yhn+/Ev/UMHdPxwDfVnX
maWYgAb+SQX3/nCRxXXbBcFgGK6BPv0PFdz/wzVw/PDX/sRx/y2C+3/gq3KgD/meDZzBs/43Irj4
T4lg50Z40B3HMj0PZvhNbv/nSU1KdtMVgFq2uWvIFW8cg9xl9tPyy/6dSCzF2arBhTE29H4Yt8KI
8VZ7mFHECCMlexjk4C5n08CsOTD27OkPjjXLWs+lbv/w0vfKraoPvZ1mfHe0U+uITWin9MTgSKbN
JWgI2hx7OzyQb6nRfsEzWxy0NVqb8Rm/xLa1BnfgPNa59lTWsTz3EHkCEQ2AbjvkiwnTaWFPFIFR
AjPqWs6+NnuvqBBDzmCWa+Zw9ZtWozp0AuIYRQpqQVLXD4OpNLCIRrEyco2uk1bS1YMQ1GBVXgAn
Pzm+cPZDbvV70Zo3XHRs0IvF6bgp2S1A3rVhfZly4bMfW8a3gwfE12gxhm18Kh0UgNbrH4EIQf3v
n7tEnx/YeXO6rxFHVBa+J/kvP0eaYkkGxlUxaBTRucmsMCjGJgMN5miBSqNp42pgFSLlYmQvyoyT
U0Vzdl/QtTVD0g3mMtlPIQNW0+5cIrewehC0Xya6i5r9hBC4JkT9Ogy7JMT2qY2DecioaUKEr1gj
xbZEKT+rbrwZqcr93I7mKWvG5wE5a2+x9XI0Ia5ejZ/ecxRwKq9Zy27IV7aHVDwZXr1w8jxm+gyH
oJ/8t3oCu2uXbUcVnasOc5NlAS1Yq8rpvMOsHAqVJxBb/bzCZc0QsKU7tLSjF5boaZMX5WdhpR2m
BtbxX1RzWgdnZEqNRrc1JzM+dPFAoHbQrvM8XowqopPac3/F2rDEqsL+t44MvK0f7JHrE1W2p7mP
cOnNSf2kkM+lyF7LESgj17JccdD0Aqwwp5RsdKBu042Z2s7c29T4V7ZMGZmsUzTJEIPkofQXABIC
0odBKT7d8FaG4S+lBUiuqrHJ+mgnpLSLemfpzW7s6qOH6sL57chI8xF709Jp6HyLeU3SBkPinI3H
buacFlHxzReOe2eBgQBfykg1k0O/pI02S00Ir8byCHO13Un7WjJD51ey0eHZ5cV8sF3mMHF6SHQd
PtWMQ4R+DBf1oFnTRxjougezGf+G+Chy0r79Na4IACTg55XDxSmMatM07pOl68Yqp2cq4W1KzaK3
EmVmbJD2uV4xUhypiVvV/4+9M1luW0mz8Ks4ek8FhsQU0VURJYqTSEryJNe9GwZKZpEAMREDMbxN
L2vRq3oEv1h/ACgVQcsqu3AXXDTC4dBAJZCJHP7h/OeAcVyUIp5azvaBySHBo4y02n6LVJpHuM2t
07r5QEmmvr59dCx9MBV6cbOB2etjVmwfha+o1+RztTk2OWi+4KCPCxScc/nwFZxHwhshTmN5jr9U
oltYTIghaltznmbl14Hs2t5eQbVaKsUCNS7M9MdNiRIvahohtQc3OKP5g16axawqg7VC4cokdFVw
svX7YD9lX/HTJZI21TVcoNEdlVfbYaKU8XVBRGoSlnuCERvZWJSrPB2ah3HiZPJTrNeEkXg5bqp/
CsCJDiytwF5h1Qs3oRNldbh3iy3mt1LFw1zSEzJdlOWA6FPeQ/RMkAZ8f2qskkfouMY+IouPGsGp
JCI2tAcr/rCJAb0quukMdbH/olioqAegjjG9D/5NAiRypITeI/m6cOrEpKaIsgbDnIzM/x/z6yB1
0n97zBuq+mau+7fsyU6//U9wqrihtn90POZN44r8MZQmnM1CocADeqPnZLd0JSRdhZpMx3Ws1The
jnlkNTh/hWKJmpypm+y2rhRQLZoF04xAGFz/pWS3JmrExQlqRAOIIQtRM5jg26tk37vn/MGtiRRC
IVM3xNJKiswYu0xOlN/k1di1wE2Cr3Mmh9ixllRwIefkJCqlxtF+ErtxufRQbEM+JobIxESJSI2h
8dkUBcow+ElLAxj9pNrtrYUldtakSjMEpcJ4OwWniCRPGnvTge5nC6g4Ae6rbCehOkCWyk93i521
L6ZwEq/meazK0yBAFVuLU20amLlM6E6yplIs5fNkB0exMA7wVocp+lxEO+cJqN4ZdNXO3LOcwyyW
d9atlB4g4DZSgc4pOmn5aiPdSgPdAEuPRvImBIW4M8T+1vB33m118H1Qkdg0lSBBZeqb7JYAgTUL
Tau8NWEDnFFvgdSXlEuz0BecAy4iRxA8beYoW8azvNS9uVR6wQygEKC/aOfO8oSaBokymGkCJHkO
FZs+PWw3Nc98xpm7A+R6ADY0Zc912EHTbCqJVbDIJXc/hcg/XeTsvVNpnxcLuDScaRBJykLLitXE
oCh9ERLBmgwoUVqSiFEmcDT4y3CnE1FJDvFyS1qO6hi3WFrpaj9xYEJeWqskmFQZyoGbHK0hxFgp
+vYGg3EM0+edR6PjeAUHMWl8McYtzO88OULUjYzIXeEWBdGdzLyj9CEbi0pFBi5R92M3SwJcpzAY
B7uUEK4rU7sb7gC+hofNONB9ca+hbz1aOZvVvezp2mhAJOQBZQRlNACK8BA7H6Aw30/T3KQ6tBa9
g+OgIHq+HyyFmWWfUYm8aX7uDDwxi7Rd2X7ryj5qSBTwLsLSMx4D/StMz5SSZamMY4VGRPNHEEKQ
tIghWQnzOPpriPYWt4iKRJongFpNdPnyBPk/Y5Ptb5uv2v9c4n4Gin7Nd9rLL88/9tqfvvKz5s+i
WnCQufQI9ptKkmJeky9mBQH4UPHUkbGVrLroKr4DvxHfhTDBXXs1gjaMpPFqn5XLbSLKpeM8KJYO
2hXigftA2jxSIinPDCDaum7pd/6OAXWdOuFgqeosJkQ1ERvfZzRcZZJjy4/SHTmJQR4nsxL49wOE
j+iiwO408osCgOnetMaJZ21ggTTMcnjYU4EIF7p2B40r/CvMUdKh+Q3cAOh1hBCxDz7nYELu/DT/
IvzgwdvymgQaO1TsZBRuAlW0SsUchqou3VZVIBHnLElzxFv1Gt+3wmKWVKgNQQSw2zC3NkKDprsC
7qUgyneoMF2crQ/nPmI0gyD6chCZtBhUoTmm1gnZGHjJ7gdm4lH14aVjGdTEvQKJwn2yS0CGlwcx
CQaWvQrjGHPpRkq8r4RSgrEDCcWtGsVDVMjMeyOALHvjO9IIXDHFt1D7S5HmPipwD1MLleyGJAy2
D8ThRq7l60t9F+xuYj0Kh9D4JHCJsJLRETeuV7lazV2RPDjR7jCSd7J7TS21jOGcOigOVdPVllSm
Gu+SawB+UC7qGiJeK/kjebfBIqjKZJ7IddFIgfQsxFPQHFeH/UgUSs33lgi0xHbyjS950Z2GVjCF
2Ehsb1Ii/5a7ckcJEQfPTx9BcMY1CUu8KOuvTKpTFuJa9g1kFIlKLM2dephLDkRUmWvNPD0fmfsk
WuBgRDBf8x+r3sW7Wuk3u32oQnYBsdosyMs5OoOrhUUibliQ2b85ZIq5RPyjqshKaeo4OygUyuyE
PPRBjN94paYvQ8mKZqbI3je5a2jNVrdlup8131F7jyjxgZmWOYX/AGlSOkdn+36PBMKtL6m/Dzx1
9wGIIQFqV1g3mUCviOwmDAamuxsmPts+gdftCCMUiGhaOTN4vYjpR9VmEumSO6lk4s/+jgg6NQPp
ONlKKA4k8pO/MsDUV4dHjqhg4Shbg0IeXR37g+3M3FfaFy1Rx+jHh5PDSjduzIHs/CZglL92hK7c
o8psvReq/9kQSjWBmz1E4VVlC82EMnb9KvhrEUhry4SjU1DySkEpOSp2+U8byVW/mObfyA3P/G1g
QCC6ulUOSglZSXWdCEMmVL9f3fiWJ7+H60UZxhDikegnEQOP3/sN2cxBtaXA2EFlwa0sdT7YU5cp
U5xw45hQrbhVSMWPQAhi1HwPHppQbPPltv5V8xVYHgWMaBHNDpm2WzT/CdPxFqkUKZNtuf2IK1Ul
13FM5faKFNeE8pjsTt6pwWy3d2GaKJHakL3NAzU+kIgXG4z20iko89Tr2lsP1er5SiHPjip1stRg
Mrg3BEMvRVUAp3vljxRImG9WaNaQL5O8jxoyCFtNSmwq2EjmpuHmHvKF7I7J5Q2dvZvaupF9RmtW
/4hKbIpbrtWxMn6uUSMk4E38zd1vdhNYydzpRt8UX6qSkGD9AWIz+U2CwOcc9YzgQ1n5f4+MIrUD
r5QQN9GMe01PpOVGRHl7JzOHFBpo9ieQBGLmqQO1bajKZzKZnt99AWU6ivbqNN9sD49SuJs1NwoD
w6XIIkoWjnmI3qsgXIhy8gRkdhGQcjxBfjQ2FjlEcO2dkiyfW7lrfPYr4cxWWgKPYmh49u5j83ee
LrZjnKV4Vh6M9HOpR8tmjNRBpA6Bjnsol0vJg1VTxzVdijykjFVtL7+nFMJZpIFDKLZ+gkyCBszY
IFN12GdTs4LBW4Xk/XdNtHcaZGYxikgI3kaCEtlc8z80d9JjE0JKoa+WUObk95uMcG7TINSLT9sK
+NevOyCfQp9//13HJl/kAbtigT9WB+z8EZqCxwBnLaTX+WbUOAXvs3VcfljX7Nhv/7ZVJ0S8sG6o
oUH8FH7XxE99qOnIDxs6iv21wNynMAvS+vng5uz4HbJ+7qo0j9T05q0WPBtPKPuKjqCiXmEAaHAA
4lvUFxSXXhig9dn8egAN4hWsqNgMVnurk3H8Ufff7tnzKLekkq8PY+fZ7a8+kTQnSWPnKe14XfL3
NLk/6P9ZGyf9t67omW5qBgHXTsdl6QpKc6xc8+I6joYiLmA3FP2rHQdATbfrM7B979ZZ/y3rylLw
YnVZIfDM1ca+L+j1Q4HKM3fi8b86CIrG7GcI5Nrl77595Uqi6wr0mKf71uvT9Wem9M985uemPbKD
fbtN5ySddIPavlqJBju9Z9GrumzVdSXNJ4hSMM4X9O6PAZd+L58FLnQMKdF28nwUTLNeAaQ4ETtt
r0sbBVbAOU34r64AlYAUXLdAv4x2LpxPhZouXDIkmHCJEl3WJNAMqj76bQBUmMCcAQEuBc/NddZ9
S6oXAngjPtVc6qUNArCfn7QBfngGyqQRBRVkukwqsbnOtwOMBBlaeEu+uO7D3wdxc699QNavYFMR
0NDXKVau8zkALb5OllXnLGiuyxsEduqeg6CwEGpjoF5R3aOA0dExgyiOuripL+rIdq93r1BGRgkZ
4qqifbevmL8SBPcwgF+c/cNqbF/JmSX9vfX/1sonB2CSjqWl09eO9SejHqESjm7HBSjAZW3+PJ7a
PtR/3n2Fw4+QpW7SzebCzumMAosC/nddkf61MV7WKCDX0dcCQOndQn8QhMmZB8Cxx7avAishIFNf
F2cFUlNcb9b9dgDpCvp7+goZfnudzQELC4EKKatOvtXXxe0D9cn8B6wES9JQiiEU0F7dUcBCvKK6
XBOoOlzcTqCpWt+NkJ2Ad8xeoCCKc5zrpzuBLKk1dIvM7DHickG+kKkSBtL6zgCMQFXTMX7qlPRp
1zkKyFXjJRuXugBEbbf23AboviIZsqLXgZXT7tczn8p1CVfx4lY+b15DdaZv12voIZ3HDmjn/tkI
MAHoPbTZx0PyAiNB4BZ77wC8ZgnYhakcp/krpyFOoEVU5OIiQjyy6H0Oalf40xrWUHf+13FAHRUx
UCLtwdB6Ghe0/ykCVGrfNaDTS0aR9fTq+WfhBamGTKDgGDK7vFHQ0SzrOwqsdEmXdIB1r+8ExlV9
PEK7cdwKLm5HrFlm+vqEHAXUUWHsEF9+zRYiLoglIGEJHSPj7QZ8SSvCUrX21fTwjcj7mFiEuvqd
S4zXhDyejM/czLcL6rgq/QEbIV4PsSDJxBpurrPjENY9vEaC8M/r7ZL6/wpRz69GhEkM4VmDEjIo
TKyvc3uQiWFxEKqq/LI8LsspprBB9D0Q8IoVCInM87SgBSWRIVNs++wnXdxBQDb3uzqVX54DFvKh
dU5UPR53Z2uAUZDJmbJDHlMnlzcKYFz7zoHaJWKZU+Zy3OjPVwJGARYBO+QxOXB5+2EduelpFIAQ
YAwIktZysF3PSCGFLOE06r8QGfqJ3fIFPjHcQgDZoCucdXIC0fi3H3hGIHzfwDHFWks81uCJzgdr
sEXb9PoFKf7nTuy0SYGe/PI5Jdrc5/jnxw5+f+vOvZ579fzDqbOO7fgJFdLm1sfHvLN9MBp/2WSw
q9mUYQbpOjlFQDSp4H89z5/+q/O0Jy/+reavbdd+N6T5v6On6din7bcJxj/4Bu8+ZvHZTfCo+t5k
aPvR+mm7fm6pEfFsEoS9W946dmR3xr3NOv0BDW8zm3+nz6w3uZzeTYe063RrEY0mXdK/ZSpuOk/c
ZiD7trtcF85T+G5IhcbpcLRJjr6N32SxHWw6/IRt5Lxvw5PMDmw3s9NO28eIbP/G13G8jrtNt9Cf
vk1Pna82koinI31MqPRt+ZaN5IwKUm4DtH1bvrNLO3bS02dW2sBP75az9SF8t1h/+2cHXXcMq/Rt
/d4u7KfOijlGLPo2/JCt/9Zd4tSF1UGAvg3XR+23f6R2d+odsy39G3cCILX2uw9hZ/4dXfe+zX+0
g3eLzEnePYRpmHz73+fRqM8Dip1qv7j3LZzA9sLOGz06nr1bppoj7jbcYhz7NvwGQeuLqfOfWQ+f
bN/OYLToHpBHF6z3Y79RUt/zuR+xt57irHqeDvX8UFunoe9Tv1Uh2POpf2cnSddPZ4PdWvl9H3vp
PG1D++mstPGYXOndeBjDnd8xol6yF73b/vaP2nY4fZMvObG3237NVn/BOX5vwT9jOF/7s657Un/i
yVvb8Z//DwAA//8=</cx:binary>
              </cx:geoCache>
            </cx:geography>
          </cx:layoutPr>
          <cx:valueColors>
            <cx:minColor>
              <a:srgbClr val="FF2D2D"/>
            </cx:minColor>
            <cx:maxColor>
              <a:srgbClr val="92D050"/>
            </cx:maxColor>
          </cx:valueColors>
          <cx:valueColorPositions count="3"/>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microsoft.com/office/2014/relationships/chartEx" Target="../charts/chartEx1.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microsoft.com/office/2014/relationships/chartEx" Target="../charts/chartEx2.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687124</xdr:colOff>
      <xdr:row>35</xdr:row>
      <xdr:rowOff>157828</xdr:rowOff>
    </xdr:from>
    <xdr:to>
      <xdr:col>4</xdr:col>
      <xdr:colOff>710046</xdr:colOff>
      <xdr:row>55</xdr:row>
      <xdr:rowOff>48971</xdr:rowOff>
    </xdr:to>
    <xdr:sp macro="" textlink="">
      <xdr:nvSpPr>
        <xdr:cNvPr id="2" name="Rectángulo 1">
          <a:extLst>
            <a:ext uri="{FF2B5EF4-FFF2-40B4-BE49-F238E27FC236}">
              <a16:creationId xmlns:a16="http://schemas.microsoft.com/office/drawing/2014/main" id="{00000000-0008-0000-0000-000002000000}"/>
            </a:ext>
          </a:extLst>
        </xdr:cNvPr>
        <xdr:cNvSpPr>
          <a:spLocks noTextEdit="1"/>
        </xdr:cNvSpPr>
      </xdr:nvSpPr>
      <xdr:spPr>
        <a:xfrm>
          <a:off x="687124" y="28589953"/>
          <a:ext cx="5337872" cy="3701143"/>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xdr:clientData/>
  </xdr:twoCellAnchor>
  <xdr:twoCellAnchor>
    <xdr:from>
      <xdr:col>6</xdr:col>
      <xdr:colOff>272142</xdr:colOff>
      <xdr:row>37</xdr:row>
      <xdr:rowOff>163294</xdr:rowOff>
    </xdr:from>
    <xdr:to>
      <xdr:col>18</xdr:col>
      <xdr:colOff>244928</xdr:colOff>
      <xdr:row>54</xdr:row>
      <xdr:rowOff>54428</xdr:rowOff>
    </xdr:to>
    <xdr:graphicFrame macro="">
      <xdr:nvGraphicFramePr>
        <xdr:cNvPr id="3" name="Gráfico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232382</xdr:colOff>
      <xdr:row>55</xdr:row>
      <xdr:rowOff>16329</xdr:rowOff>
    </xdr:from>
    <xdr:to>
      <xdr:col>16</xdr:col>
      <xdr:colOff>38879</xdr:colOff>
      <xdr:row>65</xdr:row>
      <xdr:rowOff>68035</xdr:rowOff>
    </xdr:to>
    <xdr:graphicFrame macro="">
      <xdr:nvGraphicFramePr>
        <xdr:cNvPr id="4" name="Gráfico 1">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687124</xdr:colOff>
      <xdr:row>35</xdr:row>
      <xdr:rowOff>157828</xdr:rowOff>
    </xdr:from>
    <xdr:to>
      <xdr:col>4</xdr:col>
      <xdr:colOff>710046</xdr:colOff>
      <xdr:row>55</xdr:row>
      <xdr:rowOff>48971</xdr:rowOff>
    </xdr:to>
    <mc:AlternateContent xmlns:mc="http://schemas.openxmlformats.org/markup-compatibility/2006">
      <mc:Choice xmlns:cx4="http://schemas.microsoft.com/office/drawing/2016/5/10/chartex" Requires="cx4">
        <xdr:graphicFrame macro="">
          <xdr:nvGraphicFramePr>
            <xdr:cNvPr id="4" name="Gráfico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7124" y="28589953"/>
              <a:ext cx="5337872" cy="3701143"/>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mc:Fallback>
    </mc:AlternateContent>
    <xdr:clientData/>
  </xdr:twoCellAnchor>
  <xdr:twoCellAnchor>
    <xdr:from>
      <xdr:col>6</xdr:col>
      <xdr:colOff>272142</xdr:colOff>
      <xdr:row>37</xdr:row>
      <xdr:rowOff>163294</xdr:rowOff>
    </xdr:from>
    <xdr:to>
      <xdr:col>18</xdr:col>
      <xdr:colOff>244928</xdr:colOff>
      <xdr:row>54</xdr:row>
      <xdr:rowOff>54428</xdr:rowOff>
    </xdr:to>
    <xdr:graphicFrame macro="">
      <xdr:nvGraphicFramePr>
        <xdr:cNvPr id="5" name="Gráfico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271260</xdr:colOff>
      <xdr:row>54</xdr:row>
      <xdr:rowOff>191277</xdr:rowOff>
    </xdr:from>
    <xdr:to>
      <xdr:col>16</xdr:col>
      <xdr:colOff>77757</xdr:colOff>
      <xdr:row>65</xdr:row>
      <xdr:rowOff>48596</xdr:rowOff>
    </xdr:to>
    <xdr:graphicFrame macro="">
      <xdr:nvGraphicFramePr>
        <xdr:cNvPr id="3" name="Gráfico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36934</xdr:colOff>
      <xdr:row>2</xdr:row>
      <xdr:rowOff>178642</xdr:rowOff>
    </xdr:from>
    <xdr:to>
      <xdr:col>20</xdr:col>
      <xdr:colOff>254000</xdr:colOff>
      <xdr:row>4</xdr:row>
      <xdr:rowOff>1084877</xdr:rowOff>
    </xdr:to>
    <xdr:graphicFrame macro="">
      <xdr:nvGraphicFramePr>
        <xdr:cNvPr id="6" name="Gráfico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925286</xdr:colOff>
      <xdr:row>42</xdr:row>
      <xdr:rowOff>29935</xdr:rowOff>
    </xdr:from>
    <xdr:to>
      <xdr:col>10</xdr:col>
      <xdr:colOff>68045</xdr:colOff>
      <xdr:row>55</xdr:row>
      <xdr:rowOff>40820</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727982</xdr:colOff>
      <xdr:row>42</xdr:row>
      <xdr:rowOff>138792</xdr:rowOff>
    </xdr:from>
    <xdr:to>
      <xdr:col>20</xdr:col>
      <xdr:colOff>387804</xdr:colOff>
      <xdr:row>57</xdr:row>
      <xdr:rowOff>24492</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681158</xdr:colOff>
      <xdr:row>12</xdr:row>
      <xdr:rowOff>97970</xdr:rowOff>
    </xdr:from>
    <xdr:to>
      <xdr:col>17</xdr:col>
      <xdr:colOff>546687</xdr:colOff>
      <xdr:row>23</xdr:row>
      <xdr:rowOff>117661</xdr:rowOff>
    </xdr:to>
    <xdr:graphicFrame macro="">
      <xdr:nvGraphicFramePr>
        <xdr:cNvPr id="2" name="Gráfico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381000</xdr:colOff>
      <xdr:row>21</xdr:row>
      <xdr:rowOff>159545</xdr:rowOff>
    </xdr:from>
    <xdr:to>
      <xdr:col>16</xdr:col>
      <xdr:colOff>619125</xdr:colOff>
      <xdr:row>36</xdr:row>
      <xdr:rowOff>166687</xdr:rowOff>
    </xdr:to>
    <xdr:graphicFrame macro="">
      <xdr:nvGraphicFramePr>
        <xdr:cNvPr id="6" name="Gráfico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255985</xdr:colOff>
      <xdr:row>22</xdr:row>
      <xdr:rowOff>21430</xdr:rowOff>
    </xdr:from>
    <xdr:to>
      <xdr:col>11</xdr:col>
      <xdr:colOff>255985</xdr:colOff>
      <xdr:row>36</xdr:row>
      <xdr:rowOff>97630</xdr:rowOff>
    </xdr:to>
    <xdr:graphicFrame macro="">
      <xdr:nvGraphicFramePr>
        <xdr:cNvPr id="8" name="Gráfico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101202</xdr:colOff>
      <xdr:row>37</xdr:row>
      <xdr:rowOff>152399</xdr:rowOff>
    </xdr:from>
    <xdr:to>
      <xdr:col>11</xdr:col>
      <xdr:colOff>101202</xdr:colOff>
      <xdr:row>52</xdr:row>
      <xdr:rowOff>38099</xdr:rowOff>
    </xdr:to>
    <xdr:graphicFrame macro="">
      <xdr:nvGraphicFramePr>
        <xdr:cNvPr id="9" name="Gráfico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178594</xdr:colOff>
      <xdr:row>2</xdr:row>
      <xdr:rowOff>45242</xdr:rowOff>
    </xdr:from>
    <xdr:to>
      <xdr:col>21</xdr:col>
      <xdr:colOff>577453</xdr:colOff>
      <xdr:row>20</xdr:row>
      <xdr:rowOff>35717</xdr:rowOff>
    </xdr:to>
    <xdr:graphicFrame macro="">
      <xdr:nvGraphicFramePr>
        <xdr:cNvPr id="10" name="Gráfico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464343</xdr:colOff>
      <xdr:row>1</xdr:row>
      <xdr:rowOff>23813</xdr:rowOff>
    </xdr:from>
    <xdr:to>
      <xdr:col>12</xdr:col>
      <xdr:colOff>238125</xdr:colOff>
      <xdr:row>21</xdr:row>
      <xdr:rowOff>35719</xdr:rowOff>
    </xdr:to>
    <mc:AlternateContent xmlns:mc="http://schemas.openxmlformats.org/markup-compatibility/2006">
      <mc:Choice xmlns:cx4="http://schemas.microsoft.com/office/drawing/2016/5/10/chartex" Requires="cx4">
        <xdr:graphicFrame macro="">
          <xdr:nvGraphicFramePr>
            <xdr:cNvPr id="12" name="Gráfico 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483768" y="357188"/>
              <a:ext cx="7393782" cy="3821906"/>
            </a:xfrm>
            <a:prstGeom prst="rect">
              <a:avLst/>
            </a:prstGeom>
            <a:solidFill>
              <a:prstClr val="white"/>
            </a:solidFill>
            <a:ln w="1">
              <a:solidFill>
                <a:prstClr val="green"/>
              </a:solidFill>
            </a:ln>
          </xdr:spPr>
          <xdr:txBody>
            <a:bodyPr vertOverflow="clip" horzOverflow="clip"/>
            <a:lstStyle/>
            <a:p>
              <a:r>
                <a:rPr lang="es-MX" sz="1100"/>
                <a:t>Este gráfico no está disponible en tu versión de Excel.
Si editas esta forma o guardas el libro en un formato de archivo diferente, el gráfico no se podrá utilizar.</a:t>
              </a:r>
            </a:p>
          </xdr:txBody>
        </xdr:sp>
      </mc:Fallback>
    </mc:AlternateContent>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l.gob.mx/Portal/DetalleTramiteReTYS/020256010000/1724" TargetMode="External"/><Relationship Id="rId13" Type="http://schemas.openxmlformats.org/officeDocument/2006/relationships/hyperlink" Target="https://sds.yucatan.gob.mx/tramites-servicios/documentos/consultores_sds_20221908.pdf" TargetMode="External"/><Relationship Id="rId3" Type="http://schemas.openxmlformats.org/officeDocument/2006/relationships/hyperlink" Target="https://app.ecologiagto.mx/servicios/public/PAPSA.pdf" TargetMode="External"/><Relationship Id="rId7" Type="http://schemas.openxmlformats.org/officeDocument/2006/relationships/hyperlink" Target="http://www.imades.col.gob.mx/index.php/imades/contenido/Mjk3MQ==" TargetMode="External"/><Relationship Id="rId12" Type="http://schemas.openxmlformats.org/officeDocument/2006/relationships/hyperlink" Target="https://qroo.gob.mx/sema/tramites-sema/" TargetMode="External"/><Relationship Id="rId17" Type="http://schemas.openxmlformats.org/officeDocument/2006/relationships/drawing" Target="../drawings/drawing1.xml"/><Relationship Id="rId2" Type="http://schemas.openxmlformats.org/officeDocument/2006/relationships/hyperlink" Target="https://www.sedema.cdmx.gob.mx/storage/app/media/DGEIRA/ListadoDelPadronDePrestadoresDeServiciosAmbientales/PPSA_CDMX_2023_01.pdf" TargetMode="External"/><Relationship Id="rId16" Type="http://schemas.openxmlformats.org/officeDocument/2006/relationships/printerSettings" Target="../printerSettings/printerSettings1.bin"/><Relationship Id="rId1" Type="http://schemas.openxmlformats.org/officeDocument/2006/relationships/hyperlink" Target="https://www.cdmx.gob.mx/public/InformacionTramite.xhtml?idTramite=11" TargetMode="External"/><Relationship Id="rId6" Type="http://schemas.openxmlformats.org/officeDocument/2006/relationships/hyperlink" Target="https://www.semabicce.campeche.gob.mx/formatos-impacto-ambiental/" TargetMode="External"/><Relationship Id="rId11" Type="http://schemas.openxmlformats.org/officeDocument/2006/relationships/hyperlink" Target="https://www.oaxaca.gob.mx/semaedeso/wp-content/uploads/sites/59/2022/08/PRESTADORES-SERVICIOS-AMBIENTALES-PRIMERA-QUINCENA-DE-AGOSTO-2022.-ACTUALIZADA..pdf" TargetMode="External"/><Relationship Id="rId5" Type="http://schemas.openxmlformats.org/officeDocument/2006/relationships/hyperlink" Target="https://www.bajacalifornia.gob.mx/medio_ambiente/Servicios_Tramites/Padrones" TargetMode="External"/><Relationship Id="rId15" Type="http://schemas.openxmlformats.org/officeDocument/2006/relationships/hyperlink" Target="https://www.semabicce.campeche.gob.mx/formatos-impacto-ambiental/" TargetMode="External"/><Relationship Id="rId10" Type="http://schemas.openxmlformats.org/officeDocument/2006/relationships/hyperlink" Target="http://retys.nl.gob.mx/sites/default/files/psa_11-22__3.pdf" TargetMode="External"/><Relationship Id="rId4" Type="http://schemas.openxmlformats.org/officeDocument/2006/relationships/hyperlink" Target="https://www.aguascalientes.gob.mx/tramites/tramite/EDO-SSMAA-24" TargetMode="External"/><Relationship Id="rId9" Type="http://schemas.openxmlformats.org/officeDocument/2006/relationships/hyperlink" Target="https://retys.nl.gob.mx/sites/default/files/riesgo-2023.pdf" TargetMode="External"/><Relationship Id="rId14" Type="http://schemas.openxmlformats.org/officeDocument/2006/relationships/hyperlink" Target="http://sema.qroo.gob.mx/sistemas/movil/padron_vista.php?id=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l.gob.mx/Portal/DetalleTramiteReTYS/020256010000/1724" TargetMode="External"/><Relationship Id="rId13" Type="http://schemas.openxmlformats.org/officeDocument/2006/relationships/hyperlink" Target="https://tramites.michoacan.gob.mx/tablas_ext/tramite.php" TargetMode="External"/><Relationship Id="rId18" Type="http://schemas.openxmlformats.org/officeDocument/2006/relationships/hyperlink" Target="https://pagosenlinea.guanajuato.gob.mx/servicios?tipoServicio=0013" TargetMode="External"/><Relationship Id="rId26" Type="http://schemas.openxmlformats.org/officeDocument/2006/relationships/hyperlink" Target="https://tramites.tamaulipas.gob.mx/ciudadano/index.php?id=3526" TargetMode="External"/><Relationship Id="rId3" Type="http://schemas.openxmlformats.org/officeDocument/2006/relationships/hyperlink" Target="https://app.ecologiagto.mx/servicios/public/PAPSA.pdf" TargetMode="External"/><Relationship Id="rId21" Type="http://schemas.openxmlformats.org/officeDocument/2006/relationships/hyperlink" Target="https://retys.nl.gob.mx/sites/default/files/riesgo-2023.pdf" TargetMode="External"/><Relationship Id="rId7" Type="http://schemas.openxmlformats.org/officeDocument/2006/relationships/hyperlink" Target="http://www.imades.col.gob.mx/index.php/imades/contenido/Mjk3MQ==" TargetMode="External"/><Relationship Id="rId12" Type="http://schemas.openxmlformats.org/officeDocument/2006/relationships/hyperlink" Target="https://sds.yucatan.gob.mx/tramites-servicios/documentos/consultores_sds_20221908.pdf" TargetMode="External"/><Relationship Id="rId17" Type="http://schemas.openxmlformats.org/officeDocument/2006/relationships/hyperlink" Target="https://sma.gob.mx/ia-tramites/" TargetMode="External"/><Relationship Id="rId25" Type="http://schemas.openxmlformats.org/officeDocument/2006/relationships/hyperlink" Target="https://tramites.tamaulipas.gob.mx/ciudadano/index.php?id=240" TargetMode="External"/><Relationship Id="rId2" Type="http://schemas.openxmlformats.org/officeDocument/2006/relationships/hyperlink" Target="https://www.sedema.cdmx.gob.mx/storage/app/media/DGEIRA/ListadoDelPadronDePrestadoresDeServiciosAmbientales/PPSA_CDMX_2023_01.pdf" TargetMode="External"/><Relationship Id="rId16" Type="http://schemas.openxmlformats.org/officeDocument/2006/relationships/hyperlink" Target="http://sduecloud.chihuahua.gob.mx/index.php/s/LG9B5qLMxZRrekC" TargetMode="External"/><Relationship Id="rId20" Type="http://schemas.openxmlformats.org/officeDocument/2006/relationships/hyperlink" Target="https://ruts.hidalgo.gob.mx/ver/696" TargetMode="External"/><Relationship Id="rId29" Type="http://schemas.openxmlformats.org/officeDocument/2006/relationships/printerSettings" Target="../printerSettings/printerSettings2.bin"/><Relationship Id="rId1" Type="http://schemas.openxmlformats.org/officeDocument/2006/relationships/hyperlink" Target="https://www.cdmx.gob.mx/public/InformacionTramite.xhtml?idTramite=11" TargetMode="External"/><Relationship Id="rId6" Type="http://schemas.openxmlformats.org/officeDocument/2006/relationships/hyperlink" Target="https://www.semabicce.campeche.gob.mx/formatos-impacto-ambiental/" TargetMode="External"/><Relationship Id="rId11" Type="http://schemas.openxmlformats.org/officeDocument/2006/relationships/hyperlink" Target="https://qroo.gob.mx/sema/tramites-sema/" TargetMode="External"/><Relationship Id="rId24" Type="http://schemas.openxmlformats.org/officeDocument/2006/relationships/hyperlink" Target="https://tabasco.gob.mx/sites/default/files/users/sbstabasco/ListadoGestores_27092022.pdf" TargetMode="External"/><Relationship Id="rId5" Type="http://schemas.openxmlformats.org/officeDocument/2006/relationships/hyperlink" Target="https://www.bajacalifornia.gob.mx/medio_ambiente/Servicios_Tramites/Padrones" TargetMode="External"/><Relationship Id="rId15" Type="http://schemas.openxmlformats.org/officeDocument/2006/relationships/hyperlink" Target="https://setuesbcs.gob.mx/tramites-y-servicios/tramites-y-servicios-bcs-08-rpsia/" TargetMode="External"/><Relationship Id="rId23" Type="http://schemas.openxmlformats.org/officeDocument/2006/relationships/hyperlink" Target="https://www.queretaro.gob.mx/sedesu/contenido.aspx?q=q05znG4LZglK+Stt5u4vmrYAD7J3BwYz" TargetMode="External"/><Relationship Id="rId28" Type="http://schemas.openxmlformats.org/officeDocument/2006/relationships/hyperlink" Target="http://transparencia2.zacatecas.gob.mx/portal/?p=d&amp;inf=117931" TargetMode="External"/><Relationship Id="rId10" Type="http://schemas.openxmlformats.org/officeDocument/2006/relationships/hyperlink" Target="https://www.oaxaca.gob.mx/semaedeso/wp-content/uploads/sites/59/2022/08/PRESTADORES-SERVICIOS-AMBIENTALES-PRIMERA-QUINCENA-DE-AGOSTO-2022.-ACTUALIZADA..pdf" TargetMode="External"/><Relationship Id="rId19" Type="http://schemas.openxmlformats.org/officeDocument/2006/relationships/hyperlink" Target="https://smaot.guanajuato.gob.mx/sitio/papsa" TargetMode="External"/><Relationship Id="rId4" Type="http://schemas.openxmlformats.org/officeDocument/2006/relationships/hyperlink" Target="https://www.aguascalientes.gob.mx/tramites/tramite/EDO-SSMAA-24" TargetMode="External"/><Relationship Id="rId9" Type="http://schemas.openxmlformats.org/officeDocument/2006/relationships/hyperlink" Target="http://retys.nl.gob.mx/sites/default/files/psa_11-22__3.pdf" TargetMode="External"/><Relationship Id="rId14" Type="http://schemas.openxmlformats.org/officeDocument/2006/relationships/hyperlink" Target="https://catalogonacional.gob.mx/FichaTramite?traHomoclave=SEPUIMMARN-2023-8133-009-A" TargetMode="External"/><Relationship Id="rId22" Type="http://schemas.openxmlformats.org/officeDocument/2006/relationships/hyperlink" Target="https://www.sederma.gob.mx/docs/ma/papsan_2018.pdf" TargetMode="External"/><Relationship Id="rId27" Type="http://schemas.openxmlformats.org/officeDocument/2006/relationships/hyperlink" Target="https://tramites.yucatan.gob.mx/tramite/1c588b0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l.gob.mx/Portal/DetalleTramiteReTYS/020256010000/1724" TargetMode="External"/><Relationship Id="rId13" Type="http://schemas.openxmlformats.org/officeDocument/2006/relationships/hyperlink" Target="https://sds.yucatan.gob.mx/tramites-servicios/documentos/consultores_sds_20221908.pdf" TargetMode="External"/><Relationship Id="rId3" Type="http://schemas.openxmlformats.org/officeDocument/2006/relationships/hyperlink" Target="https://app.ecologiagto.mx/servicios/public/PAPSA.pdf" TargetMode="External"/><Relationship Id="rId7" Type="http://schemas.openxmlformats.org/officeDocument/2006/relationships/hyperlink" Target="http://www.imades.col.gob.mx/index.php/imades/contenido/Mjk3MQ==" TargetMode="External"/><Relationship Id="rId12" Type="http://schemas.openxmlformats.org/officeDocument/2006/relationships/hyperlink" Target="https://qroo.gob.mx/sema/tramites-sema/" TargetMode="External"/><Relationship Id="rId17" Type="http://schemas.openxmlformats.org/officeDocument/2006/relationships/drawing" Target="../drawings/drawing2.xml"/><Relationship Id="rId2" Type="http://schemas.openxmlformats.org/officeDocument/2006/relationships/hyperlink" Target="https://www.sedema.cdmx.gob.mx/storage/app/media/DGEIRA/ListadoDelPadronDePrestadoresDeServiciosAmbientales/PPSA_CDMX_2023_01.pdf" TargetMode="External"/><Relationship Id="rId16" Type="http://schemas.openxmlformats.org/officeDocument/2006/relationships/printerSettings" Target="../printerSettings/printerSettings3.bin"/><Relationship Id="rId1" Type="http://schemas.openxmlformats.org/officeDocument/2006/relationships/hyperlink" Target="https://www.cdmx.gob.mx/public/InformacionTramite.xhtml?idTramite=11" TargetMode="External"/><Relationship Id="rId6" Type="http://schemas.openxmlformats.org/officeDocument/2006/relationships/hyperlink" Target="https://www.semabicce.campeche.gob.mx/formatos-impacto-ambiental/" TargetMode="External"/><Relationship Id="rId11" Type="http://schemas.openxmlformats.org/officeDocument/2006/relationships/hyperlink" Target="https://www.oaxaca.gob.mx/semaedeso/wp-content/uploads/sites/59/2022/08/PRESTADORES-SERVICIOS-AMBIENTALES-PRIMERA-QUINCENA-DE-AGOSTO-2022.-ACTUALIZADA..pdf" TargetMode="External"/><Relationship Id="rId5" Type="http://schemas.openxmlformats.org/officeDocument/2006/relationships/hyperlink" Target="https://www.bajacalifornia.gob.mx/medio_ambiente/Servicios_Tramites/Padrones" TargetMode="External"/><Relationship Id="rId15" Type="http://schemas.openxmlformats.org/officeDocument/2006/relationships/hyperlink" Target="https://www.semabicce.campeche.gob.mx/formatos-impacto-ambiental/" TargetMode="External"/><Relationship Id="rId10" Type="http://schemas.openxmlformats.org/officeDocument/2006/relationships/hyperlink" Target="http://retys.nl.gob.mx/sites/default/files/psa_11-22__3.pdf" TargetMode="External"/><Relationship Id="rId4" Type="http://schemas.openxmlformats.org/officeDocument/2006/relationships/hyperlink" Target="https://www.aguascalientes.gob.mx/tramites/tramite/EDO-SSMAA-24" TargetMode="External"/><Relationship Id="rId9" Type="http://schemas.openxmlformats.org/officeDocument/2006/relationships/hyperlink" Target="https://retys.nl.gob.mx/sites/default/files/riesgo-2023.pdf" TargetMode="External"/><Relationship Id="rId14" Type="http://schemas.openxmlformats.org/officeDocument/2006/relationships/hyperlink" Target="http://sema.qroo.gob.mx/sistemas/movil/padron_vista.php?id=5"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zoomScale="40" zoomScaleNormal="40" workbookViewId="0">
      <pane ySplit="2" topLeftCell="A3" activePane="bottomLeft" state="frozen"/>
      <selection pane="bottomLeft" activeCell="D2" sqref="D2"/>
    </sheetView>
  </sheetViews>
  <sheetFormatPr baseColWidth="10" defaultRowHeight="15" x14ac:dyDescent="0.25"/>
  <cols>
    <col min="1" max="1" width="18.5703125" customWidth="1"/>
    <col min="2" max="2" width="34.5703125" customWidth="1"/>
    <col min="3" max="3" width="10.7109375" customWidth="1"/>
    <col min="4" max="4" width="15.85546875" style="37" customWidth="1"/>
    <col min="5" max="5" width="23.140625" customWidth="1"/>
    <col min="6" max="6" width="20" style="37" hidden="1" customWidth="1"/>
    <col min="7" max="7" width="22" customWidth="1"/>
    <col min="8" max="9" width="0" hidden="1" customWidth="1"/>
  </cols>
  <sheetData>
    <row r="1" spans="1:12" ht="26.25" x14ac:dyDescent="0.4">
      <c r="A1" s="1" t="s">
        <v>0</v>
      </c>
    </row>
    <row r="2" spans="1:12" ht="60" x14ac:dyDescent="0.25">
      <c r="A2" s="7" t="s">
        <v>1</v>
      </c>
      <c r="B2" s="2" t="s">
        <v>2</v>
      </c>
      <c r="C2" s="2" t="s">
        <v>73</v>
      </c>
      <c r="D2" s="2" t="s">
        <v>39</v>
      </c>
      <c r="E2" s="2" t="s">
        <v>3</v>
      </c>
      <c r="F2" s="2" t="s">
        <v>42</v>
      </c>
      <c r="G2" s="2" t="s">
        <v>4</v>
      </c>
      <c r="H2" s="2" t="s">
        <v>5</v>
      </c>
      <c r="I2" s="2"/>
      <c r="J2" s="2" t="s">
        <v>75</v>
      </c>
      <c r="K2" s="2" t="s">
        <v>73</v>
      </c>
      <c r="L2">
        <v>103.74</v>
      </c>
    </row>
    <row r="3" spans="1:12" ht="48" x14ac:dyDescent="0.25">
      <c r="A3" s="8" t="s">
        <v>24</v>
      </c>
      <c r="B3" s="28">
        <v>51870</v>
      </c>
      <c r="C3" s="4" t="e">
        <f>B3/#REF!</f>
        <v>#REF!</v>
      </c>
      <c r="D3" s="10" t="s">
        <v>131</v>
      </c>
      <c r="E3" s="55" t="s">
        <v>214</v>
      </c>
      <c r="F3" s="9" t="s">
        <v>134</v>
      </c>
      <c r="G3" s="5" t="s">
        <v>132</v>
      </c>
      <c r="H3" s="4" t="s">
        <v>44</v>
      </c>
      <c r="I3" s="4"/>
      <c r="J3" s="4">
        <v>60</v>
      </c>
    </row>
    <row r="4" spans="1:12" ht="90.75" x14ac:dyDescent="0.25">
      <c r="A4" s="41" t="s">
        <v>8</v>
      </c>
      <c r="B4" s="93">
        <v>38895</v>
      </c>
      <c r="C4" s="30" t="e">
        <f>B4/L1</f>
        <v>#DIV/0!</v>
      </c>
      <c r="D4" s="94" t="s">
        <v>235</v>
      </c>
      <c r="E4" s="4" t="s">
        <v>214</v>
      </c>
      <c r="F4" s="39"/>
      <c r="G4" s="55" t="s">
        <v>212</v>
      </c>
      <c r="H4" s="4"/>
      <c r="I4" s="4"/>
      <c r="J4" s="4">
        <v>60</v>
      </c>
    </row>
    <row r="5" spans="1:12" x14ac:dyDescent="0.25">
      <c r="A5" s="41" t="s">
        <v>14</v>
      </c>
      <c r="B5" s="78">
        <v>33420</v>
      </c>
      <c r="C5" s="28" t="e">
        <f>B5/#REF!</f>
        <v>#REF!</v>
      </c>
      <c r="D5" s="39"/>
      <c r="E5" s="4" t="s">
        <v>214</v>
      </c>
      <c r="F5" s="39"/>
      <c r="G5" s="4"/>
      <c r="H5" s="4"/>
      <c r="I5" s="4"/>
      <c r="J5" s="4">
        <v>30</v>
      </c>
    </row>
    <row r="6" spans="1:12" ht="48" x14ac:dyDescent="0.25">
      <c r="A6" s="8" t="s">
        <v>23</v>
      </c>
      <c r="B6" s="28">
        <v>32927.075999999994</v>
      </c>
      <c r="C6" s="4">
        <v>317.39999999999998</v>
      </c>
      <c r="D6" s="40" t="s">
        <v>124</v>
      </c>
      <c r="E6" s="5" t="s">
        <v>214</v>
      </c>
      <c r="F6" s="40" t="s">
        <v>126</v>
      </c>
      <c r="G6" s="5" t="s">
        <v>125</v>
      </c>
      <c r="H6" s="4" t="s">
        <v>44</v>
      </c>
      <c r="I6" s="4"/>
      <c r="J6" s="4">
        <v>15</v>
      </c>
    </row>
    <row r="7" spans="1:12" ht="60" x14ac:dyDescent="0.25">
      <c r="A7" s="8" t="s">
        <v>28</v>
      </c>
      <c r="B7" s="28">
        <v>31122</v>
      </c>
      <c r="C7" s="4">
        <v>300</v>
      </c>
      <c r="D7" s="56" t="s">
        <v>146</v>
      </c>
      <c r="E7" s="5" t="s">
        <v>214</v>
      </c>
      <c r="F7" s="9" t="s">
        <v>148</v>
      </c>
      <c r="G7" s="5" t="s">
        <v>149</v>
      </c>
      <c r="H7" s="4">
        <v>20</v>
      </c>
      <c r="I7" s="4">
        <v>50000</v>
      </c>
      <c r="J7" s="4">
        <v>90</v>
      </c>
    </row>
    <row r="8" spans="1:12" ht="84" x14ac:dyDescent="0.25">
      <c r="A8" s="8" t="s">
        <v>20</v>
      </c>
      <c r="B8" s="28">
        <v>20961</v>
      </c>
      <c r="C8" s="30" t="e">
        <f>B8/#REF!</f>
        <v>#REF!</v>
      </c>
      <c r="D8" s="51" t="s">
        <v>40</v>
      </c>
      <c r="E8" s="5" t="s">
        <v>214</v>
      </c>
      <c r="F8" s="10" t="s">
        <v>43</v>
      </c>
      <c r="G8" s="5" t="s">
        <v>38</v>
      </c>
      <c r="H8" s="4" t="s">
        <v>44</v>
      </c>
      <c r="I8" s="4"/>
      <c r="J8" s="5" t="s">
        <v>44</v>
      </c>
    </row>
    <row r="9" spans="1:12" ht="168.75" x14ac:dyDescent="0.25">
      <c r="A9" s="8" t="s">
        <v>27</v>
      </c>
      <c r="B9" s="28">
        <v>19451.25</v>
      </c>
      <c r="C9" s="4">
        <f>150*1.25</f>
        <v>187.5</v>
      </c>
      <c r="D9" s="57" t="s">
        <v>142</v>
      </c>
      <c r="E9" s="5" t="s">
        <v>214</v>
      </c>
      <c r="F9" s="40" t="s">
        <v>145</v>
      </c>
      <c r="G9" s="5" t="s">
        <v>143</v>
      </c>
      <c r="H9" s="4" t="s">
        <v>44</v>
      </c>
      <c r="I9" s="4"/>
      <c r="J9" s="4">
        <v>20</v>
      </c>
    </row>
    <row r="10" spans="1:12" ht="48" x14ac:dyDescent="0.25">
      <c r="A10" s="8" t="s">
        <v>10</v>
      </c>
      <c r="B10" s="28">
        <v>18921</v>
      </c>
      <c r="C10" s="30" t="e">
        <f>B10/L5</f>
        <v>#DIV/0!</v>
      </c>
      <c r="D10" s="40" t="s">
        <v>98</v>
      </c>
      <c r="E10" s="4" t="s">
        <v>44</v>
      </c>
      <c r="F10" s="39" t="s">
        <v>44</v>
      </c>
      <c r="G10" s="5" t="s">
        <v>99</v>
      </c>
      <c r="H10" s="4" t="s">
        <v>44</v>
      </c>
      <c r="I10" s="4"/>
      <c r="J10" s="4" t="s">
        <v>44</v>
      </c>
    </row>
    <row r="11" spans="1:12" ht="75" x14ac:dyDescent="0.25">
      <c r="A11" s="41" t="s">
        <v>9</v>
      </c>
      <c r="B11" s="95">
        <v>18673.2</v>
      </c>
      <c r="C11" s="102">
        <v>180</v>
      </c>
      <c r="D11" s="33" t="s">
        <v>95</v>
      </c>
      <c r="E11" s="35" t="s">
        <v>214</v>
      </c>
      <c r="F11" s="39"/>
      <c r="G11" s="34" t="s">
        <v>96</v>
      </c>
      <c r="H11" s="4" t="s">
        <v>44</v>
      </c>
      <c r="I11" s="4"/>
      <c r="J11" s="4" t="s">
        <v>44</v>
      </c>
    </row>
    <row r="12" spans="1:12" ht="29.25" x14ac:dyDescent="0.25">
      <c r="A12" s="41" t="s">
        <v>12</v>
      </c>
      <c r="B12" s="97">
        <v>18673.2</v>
      </c>
      <c r="C12" s="28" t="e">
        <f>B12/L5</f>
        <v>#DIV/0!</v>
      </c>
      <c r="D12" s="39"/>
      <c r="E12" s="4" t="s">
        <v>214</v>
      </c>
      <c r="F12" s="39"/>
      <c r="G12" s="106" t="s">
        <v>236</v>
      </c>
      <c r="H12" s="4"/>
      <c r="I12" s="4"/>
      <c r="J12" s="4" t="s">
        <v>44</v>
      </c>
    </row>
    <row r="13" spans="1:12" ht="60" x14ac:dyDescent="0.25">
      <c r="A13" s="8" t="s">
        <v>31</v>
      </c>
      <c r="B13" s="28">
        <v>18365</v>
      </c>
      <c r="C13" s="30" t="e">
        <f>B13/#REF!</f>
        <v>#REF!</v>
      </c>
      <c r="D13" s="40" t="s">
        <v>161</v>
      </c>
      <c r="E13" s="59" t="s">
        <v>44</v>
      </c>
      <c r="F13" s="39"/>
      <c r="G13" s="5" t="s">
        <v>160</v>
      </c>
      <c r="H13" s="4" t="s">
        <v>44</v>
      </c>
      <c r="I13" s="4"/>
      <c r="J13" s="4">
        <v>28</v>
      </c>
    </row>
    <row r="14" spans="1:12" ht="60.75" x14ac:dyDescent="0.25">
      <c r="A14" s="8" t="s">
        <v>25</v>
      </c>
      <c r="B14" s="28">
        <v>16898</v>
      </c>
      <c r="C14" s="30" t="e">
        <f>B14/#REF!</f>
        <v>#REF!</v>
      </c>
      <c r="D14" s="40" t="s">
        <v>137</v>
      </c>
      <c r="E14" s="5" t="s">
        <v>214</v>
      </c>
      <c r="F14" s="33" t="s">
        <v>136</v>
      </c>
      <c r="G14" s="5" t="s">
        <v>135</v>
      </c>
      <c r="H14" s="4">
        <v>20</v>
      </c>
      <c r="I14" s="4">
        <v>20000</v>
      </c>
      <c r="J14" s="4">
        <v>45</v>
      </c>
    </row>
    <row r="15" spans="1:12" x14ac:dyDescent="0.25">
      <c r="A15" s="8" t="s">
        <v>21</v>
      </c>
      <c r="B15" s="78">
        <v>16477</v>
      </c>
      <c r="C15" s="28">
        <f>B15/$L$2</f>
        <v>158.82976672450357</v>
      </c>
      <c r="D15" s="39"/>
      <c r="E15" s="4" t="s">
        <v>44</v>
      </c>
      <c r="F15" s="39"/>
      <c r="G15" s="99" t="s">
        <v>236</v>
      </c>
      <c r="H15" s="4"/>
      <c r="I15" s="4"/>
      <c r="J15" s="4" t="s">
        <v>44</v>
      </c>
    </row>
    <row r="16" spans="1:12" x14ac:dyDescent="0.25">
      <c r="A16" s="41" t="s">
        <v>19</v>
      </c>
      <c r="B16" s="97">
        <v>16420</v>
      </c>
      <c r="C16" s="28">
        <f>B16/L2</f>
        <v>158.28031617505303</v>
      </c>
      <c r="D16" s="39"/>
      <c r="E16" s="4" t="s">
        <v>214</v>
      </c>
      <c r="F16" s="39"/>
      <c r="G16" s="99" t="s">
        <v>236</v>
      </c>
      <c r="H16" s="4"/>
      <c r="I16" s="4"/>
      <c r="J16" s="4">
        <v>90</v>
      </c>
    </row>
    <row r="17" spans="1:10" ht="84" x14ac:dyDescent="0.25">
      <c r="A17" s="8" t="s">
        <v>18</v>
      </c>
      <c r="B17" s="28">
        <v>12656.279999999999</v>
      </c>
      <c r="C17" s="4">
        <v>122</v>
      </c>
      <c r="D17" s="40" t="s">
        <v>113</v>
      </c>
      <c r="E17" s="5" t="s">
        <v>214</v>
      </c>
      <c r="F17" s="40" t="s">
        <v>114</v>
      </c>
      <c r="G17" s="105" t="s">
        <v>211</v>
      </c>
      <c r="H17" s="40" t="s">
        <v>115</v>
      </c>
      <c r="I17" s="4"/>
      <c r="J17" s="4">
        <v>60</v>
      </c>
    </row>
    <row r="18" spans="1:10" ht="60" x14ac:dyDescent="0.25">
      <c r="A18" s="8" t="s">
        <v>7</v>
      </c>
      <c r="B18" s="28">
        <v>12574.47</v>
      </c>
      <c r="C18" s="30" t="e">
        <f>B18/L16</f>
        <v>#DIV/0!</v>
      </c>
      <c r="D18" s="38" t="s">
        <v>234</v>
      </c>
      <c r="E18" s="80" t="s">
        <v>214</v>
      </c>
      <c r="F18" s="10" t="s">
        <v>88</v>
      </c>
      <c r="G18" s="5" t="s">
        <v>89</v>
      </c>
      <c r="H18" s="4" t="s">
        <v>44</v>
      </c>
      <c r="I18" s="4"/>
      <c r="J18" s="4" t="s">
        <v>44</v>
      </c>
    </row>
    <row r="19" spans="1:10" ht="30" x14ac:dyDescent="0.25">
      <c r="A19" s="41" t="s">
        <v>37</v>
      </c>
      <c r="B19" s="78">
        <v>12482</v>
      </c>
      <c r="C19" s="28" t="e">
        <f>B19/#REF!</f>
        <v>#REF!</v>
      </c>
      <c r="D19" s="39"/>
      <c r="E19" s="4" t="s">
        <v>214</v>
      </c>
      <c r="F19" s="39"/>
      <c r="G19" s="5" t="s">
        <v>195</v>
      </c>
      <c r="H19" s="4"/>
      <c r="I19" s="4"/>
      <c r="J19" s="4">
        <v>30</v>
      </c>
    </row>
    <row r="20" spans="1:10" ht="112.5" x14ac:dyDescent="0.25">
      <c r="A20" s="8" t="s">
        <v>32</v>
      </c>
      <c r="B20" s="103">
        <v>12448.8</v>
      </c>
      <c r="C20" s="30">
        <v>120</v>
      </c>
      <c r="D20" s="66" t="s">
        <v>175</v>
      </c>
      <c r="E20" s="5" t="s">
        <v>214</v>
      </c>
      <c r="F20" s="40" t="s">
        <v>176</v>
      </c>
      <c r="G20" s="5" t="s">
        <v>174</v>
      </c>
      <c r="H20" s="4" t="s">
        <v>178</v>
      </c>
      <c r="I20" s="4"/>
      <c r="J20" s="4">
        <v>30</v>
      </c>
    </row>
    <row r="21" spans="1:10" ht="96" x14ac:dyDescent="0.25">
      <c r="A21" s="8" t="s">
        <v>26</v>
      </c>
      <c r="B21" s="28">
        <v>11500</v>
      </c>
      <c r="C21" s="30" t="e">
        <f>B21/#REF!</f>
        <v>#REF!</v>
      </c>
      <c r="D21" s="40" t="s">
        <v>139</v>
      </c>
      <c r="E21" s="4" t="s">
        <v>44</v>
      </c>
      <c r="F21" s="39"/>
      <c r="G21" s="55" t="s">
        <v>140</v>
      </c>
      <c r="H21" s="4" t="s">
        <v>44</v>
      </c>
      <c r="I21" s="4"/>
      <c r="J21" s="4">
        <v>33</v>
      </c>
    </row>
    <row r="22" spans="1:10" x14ac:dyDescent="0.25">
      <c r="A22" s="41" t="s">
        <v>17</v>
      </c>
      <c r="B22" s="78">
        <v>11421</v>
      </c>
      <c r="C22" s="28" t="e">
        <f>B22/L10</f>
        <v>#DIV/0!</v>
      </c>
      <c r="D22" s="39"/>
      <c r="E22" s="4" t="s">
        <v>214</v>
      </c>
      <c r="F22" s="39"/>
      <c r="G22" s="4"/>
      <c r="H22" s="4"/>
      <c r="I22" s="4"/>
      <c r="J22" s="4" t="s">
        <v>44</v>
      </c>
    </row>
    <row r="23" spans="1:10" ht="146.25" x14ac:dyDescent="0.25">
      <c r="A23" s="8" t="s">
        <v>35</v>
      </c>
      <c r="B23" s="28">
        <v>10999.5522</v>
      </c>
      <c r="C23" s="4">
        <v>106.03</v>
      </c>
      <c r="D23" s="66" t="s">
        <v>186</v>
      </c>
      <c r="E23" s="8" t="s">
        <v>44</v>
      </c>
      <c r="F23" s="39"/>
      <c r="G23" s="5" t="s">
        <v>189</v>
      </c>
      <c r="H23" s="4" t="s">
        <v>44</v>
      </c>
      <c r="I23" s="4"/>
      <c r="J23" s="4" t="s">
        <v>44</v>
      </c>
    </row>
    <row r="24" spans="1:10" ht="120" x14ac:dyDescent="0.25">
      <c r="A24" s="8" t="s">
        <v>15</v>
      </c>
      <c r="B24" s="28">
        <v>10374</v>
      </c>
      <c r="C24" s="4">
        <v>100</v>
      </c>
      <c r="D24" s="29" t="s">
        <v>228</v>
      </c>
      <c r="E24" s="5" t="s">
        <v>214</v>
      </c>
      <c r="F24" s="43" t="s">
        <v>77</v>
      </c>
      <c r="G24" s="5" t="s">
        <v>74</v>
      </c>
      <c r="H24" s="4" t="s">
        <v>44</v>
      </c>
      <c r="I24" s="4"/>
      <c r="J24" s="4">
        <v>60</v>
      </c>
    </row>
    <row r="25" spans="1:10" ht="84.75" x14ac:dyDescent="0.25">
      <c r="A25" s="8" t="s">
        <v>6</v>
      </c>
      <c r="B25" s="28">
        <v>9000</v>
      </c>
      <c r="C25" s="30" t="e">
        <f>B25/L24</f>
        <v>#DIV/0!</v>
      </c>
      <c r="D25" s="38" t="s">
        <v>83</v>
      </c>
      <c r="E25" s="5" t="s">
        <v>214</v>
      </c>
      <c r="F25" s="10" t="s">
        <v>81</v>
      </c>
      <c r="G25" s="5" t="s">
        <v>82</v>
      </c>
      <c r="H25" s="4">
        <v>2000</v>
      </c>
      <c r="I25" s="4">
        <v>20000</v>
      </c>
      <c r="J25" s="4">
        <v>90</v>
      </c>
    </row>
    <row r="26" spans="1:10" ht="84" x14ac:dyDescent="0.25">
      <c r="A26" s="8" t="s">
        <v>11</v>
      </c>
      <c r="B26" s="28">
        <v>8957</v>
      </c>
      <c r="C26" s="30" t="e">
        <f>B26/L20</f>
        <v>#DIV/0!</v>
      </c>
      <c r="D26" s="40" t="s">
        <v>101</v>
      </c>
      <c r="E26" s="5" t="s">
        <v>214</v>
      </c>
      <c r="F26" s="40" t="s">
        <v>104</v>
      </c>
      <c r="G26" s="5" t="s">
        <v>102</v>
      </c>
      <c r="H26" s="4" t="s">
        <v>44</v>
      </c>
      <c r="I26" s="4"/>
      <c r="J26" s="4" t="s">
        <v>44</v>
      </c>
    </row>
    <row r="27" spans="1:10" x14ac:dyDescent="0.25">
      <c r="A27" s="41" t="s">
        <v>34</v>
      </c>
      <c r="B27" s="78">
        <v>8649</v>
      </c>
      <c r="C27" s="28" t="e">
        <f>B27/#REF!</f>
        <v>#REF!</v>
      </c>
      <c r="D27" s="39"/>
      <c r="E27" s="4" t="s">
        <v>214</v>
      </c>
      <c r="F27" s="39"/>
      <c r="G27" s="4"/>
      <c r="J27" t="s">
        <v>44</v>
      </c>
    </row>
    <row r="28" spans="1:10" x14ac:dyDescent="0.25">
      <c r="A28" s="41" t="s">
        <v>22</v>
      </c>
      <c r="B28" s="78">
        <v>7780.5</v>
      </c>
      <c r="C28" s="28">
        <f>B28/$L$2</f>
        <v>75</v>
      </c>
      <c r="D28" s="39"/>
      <c r="E28" s="4" t="s">
        <v>44</v>
      </c>
      <c r="F28" s="39"/>
      <c r="G28" s="99" t="s">
        <v>237</v>
      </c>
      <c r="H28" s="4"/>
      <c r="I28" s="4"/>
      <c r="J28" s="4" t="s">
        <v>44</v>
      </c>
    </row>
    <row r="29" spans="1:10" ht="48.75" thickBot="1" x14ac:dyDescent="0.3">
      <c r="A29" s="8" t="s">
        <v>33</v>
      </c>
      <c r="B29" s="104">
        <v>7780.5</v>
      </c>
      <c r="C29" s="4">
        <v>75</v>
      </c>
      <c r="D29" s="40" t="s">
        <v>181</v>
      </c>
      <c r="E29" s="64" t="s">
        <v>214</v>
      </c>
      <c r="F29" s="40" t="s">
        <v>183</v>
      </c>
      <c r="G29" s="69" t="s">
        <v>179</v>
      </c>
      <c r="H29" s="4" t="s">
        <v>44</v>
      </c>
      <c r="I29" s="4"/>
      <c r="J29" s="4">
        <v>60</v>
      </c>
    </row>
    <row r="30" spans="1:10" ht="75" x14ac:dyDescent="0.25">
      <c r="A30" s="8" t="s">
        <v>13</v>
      </c>
      <c r="B30" s="28">
        <v>7780</v>
      </c>
      <c r="C30" s="4">
        <f>L22</f>
        <v>0</v>
      </c>
      <c r="D30" s="9" t="s">
        <v>107</v>
      </c>
      <c r="E30" s="5" t="s">
        <v>214</v>
      </c>
      <c r="F30" s="10" t="s">
        <v>109</v>
      </c>
      <c r="G30" s="5" t="s">
        <v>110</v>
      </c>
      <c r="H30" s="4" t="s">
        <v>44</v>
      </c>
      <c r="I30" s="4"/>
      <c r="J30" s="4">
        <v>40</v>
      </c>
    </row>
    <row r="31" spans="1:10" ht="45" x14ac:dyDescent="0.25">
      <c r="A31" s="41" t="s">
        <v>30</v>
      </c>
      <c r="B31" s="97">
        <v>7645</v>
      </c>
      <c r="C31" s="28" t="e">
        <f>B31/L6</f>
        <v>#DIV/0!</v>
      </c>
      <c r="D31" s="39"/>
      <c r="E31" s="4" t="s">
        <v>44</v>
      </c>
      <c r="F31" s="39"/>
      <c r="G31" s="60" t="s">
        <v>158</v>
      </c>
      <c r="H31" s="4"/>
      <c r="I31" s="4"/>
      <c r="J31" s="4" t="s">
        <v>44</v>
      </c>
    </row>
    <row r="32" spans="1:10" ht="60" x14ac:dyDescent="0.25">
      <c r="A32" s="8" t="s">
        <v>16</v>
      </c>
      <c r="B32" s="28">
        <v>6472</v>
      </c>
      <c r="C32" s="30" t="e">
        <f>B32/L21</f>
        <v>#DIV/0!</v>
      </c>
      <c r="D32" s="40" t="s">
        <v>197</v>
      </c>
      <c r="E32" s="5" t="s">
        <v>214</v>
      </c>
      <c r="F32" s="40" t="s">
        <v>199</v>
      </c>
      <c r="G32" s="5" t="s">
        <v>196</v>
      </c>
      <c r="H32" s="4" t="s">
        <v>44</v>
      </c>
      <c r="I32" s="4"/>
      <c r="J32" s="4">
        <v>40</v>
      </c>
    </row>
    <row r="33" spans="1:10" ht="60" x14ac:dyDescent="0.25">
      <c r="A33" s="8" t="s">
        <v>29</v>
      </c>
      <c r="B33" s="28">
        <v>5705.7</v>
      </c>
      <c r="C33" s="4">
        <v>55</v>
      </c>
      <c r="D33" s="40" t="s">
        <v>155</v>
      </c>
      <c r="E33" s="59" t="s">
        <v>44</v>
      </c>
      <c r="F33" s="39"/>
      <c r="G33" s="5" t="s">
        <v>157</v>
      </c>
      <c r="H33" s="4" t="s">
        <v>44</v>
      </c>
      <c r="I33" s="4"/>
      <c r="J33" s="4">
        <v>90</v>
      </c>
    </row>
    <row r="34" spans="1:10" ht="168.75" x14ac:dyDescent="0.25">
      <c r="A34" s="8" t="s">
        <v>36</v>
      </c>
      <c r="B34" s="28">
        <v>4788</v>
      </c>
      <c r="C34" s="70" t="e">
        <f>B34/L3</f>
        <v>#DIV/0!</v>
      </c>
      <c r="D34" s="40" t="s">
        <v>190</v>
      </c>
      <c r="E34" s="5" t="s">
        <v>214</v>
      </c>
      <c r="F34" s="10" t="s">
        <v>192</v>
      </c>
      <c r="G34" s="5" t="s">
        <v>193</v>
      </c>
      <c r="H34" s="66" t="s">
        <v>194</v>
      </c>
      <c r="I34" s="4"/>
      <c r="J34" s="4">
        <v>15</v>
      </c>
    </row>
    <row r="35" spans="1:10" x14ac:dyDescent="0.25">
      <c r="B35" s="107">
        <f>AVERAGE(B3:B34)</f>
        <v>16315.23525625</v>
      </c>
    </row>
    <row r="60" spans="1:5" ht="60" x14ac:dyDescent="0.25">
      <c r="A60" s="55" t="s">
        <v>213</v>
      </c>
      <c r="B60">
        <f>COUNTIF(E3:E34,"SI")</f>
        <v>24</v>
      </c>
      <c r="D60" s="38" t="s">
        <v>241</v>
      </c>
      <c r="E60">
        <f>COUNTIF(J3:J34,"NE")</f>
        <v>12</v>
      </c>
    </row>
    <row r="61" spans="1:5" ht="60" x14ac:dyDescent="0.25">
      <c r="A61" s="55" t="s">
        <v>243</v>
      </c>
      <c r="B61">
        <f>32-B60</f>
        <v>8</v>
      </c>
      <c r="D61" s="37" t="s">
        <v>242</v>
      </c>
      <c r="E61">
        <f>SUM(J3:J34)/20</f>
        <v>49.3</v>
      </c>
    </row>
  </sheetData>
  <sortState xmlns:xlrd2="http://schemas.microsoft.com/office/spreadsheetml/2017/richdata2" ref="A3:L34">
    <sortCondition descending="1" ref="B3"/>
  </sortState>
  <hyperlinks>
    <hyperlink ref="D8" r:id="rId1" xr:uid="{00000000-0004-0000-0000-000000000000}"/>
    <hyperlink ref="F8" r:id="rId2" xr:uid="{00000000-0004-0000-0000-000001000000}"/>
    <hyperlink ref="F24" r:id="rId3" xr:uid="{00000000-0004-0000-0000-000002000000}"/>
    <hyperlink ref="F25" r:id="rId4" xr:uid="{00000000-0004-0000-0000-000003000000}"/>
    <hyperlink ref="F18" r:id="rId5" xr:uid="{00000000-0004-0000-0000-000004000000}"/>
    <hyperlink ref="D11" r:id="rId6" xr:uid="{00000000-0004-0000-0000-000005000000}"/>
    <hyperlink ref="F30" r:id="rId7" xr:uid="{00000000-0004-0000-0000-000006000000}"/>
    <hyperlink ref="D30" r:id="rId8" xr:uid="{00000000-0004-0000-0000-000007000000}"/>
    <hyperlink ref="D3" r:id="rId9" xr:uid="{00000000-0004-0000-0000-000008000000}"/>
    <hyperlink ref="F3" r:id="rId10" xr:uid="{00000000-0004-0000-0000-000009000000}"/>
    <hyperlink ref="F14" r:id="rId11" display="https://www.oaxaca.gob.mx/semaedeso/wp-content/uploads/sites/59/2022/08/PRESTADORES-SERVICIOS-AMBIENTALES-PRIMERA-QUINCENA-DE-AGOSTO-2022.-ACTUALIZADA..pdf" xr:uid="{00000000-0004-0000-0000-00000A000000}"/>
    <hyperlink ref="D7" r:id="rId12" xr:uid="{00000000-0004-0000-0000-00000B000000}"/>
    <hyperlink ref="F34" r:id="rId13" xr:uid="{00000000-0004-0000-0000-00000C000000}"/>
    <hyperlink ref="F7" r:id="rId14" xr:uid="{00000000-0004-0000-0000-00000D000000}"/>
    <hyperlink ref="D4" r:id="rId15" display="https://www.semabicce.campeche.gob.mx/formatos-impacto-ambiental/" xr:uid="{00000000-0004-0000-0000-00000E000000}"/>
  </hyperlinks>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L38"/>
  <sheetViews>
    <sheetView zoomScale="40" zoomScaleNormal="40" workbookViewId="0">
      <pane ySplit="2" topLeftCell="A3" activePane="bottomLeft" state="frozen"/>
      <selection pane="bottomLeft" activeCell="K3" sqref="K3"/>
    </sheetView>
  </sheetViews>
  <sheetFormatPr baseColWidth="10" defaultRowHeight="15" x14ac:dyDescent="0.25"/>
  <cols>
    <col min="1" max="1" width="18.5703125" customWidth="1"/>
    <col min="2" max="3" width="22.5703125" customWidth="1"/>
    <col min="4" max="4" width="27.28515625" style="37" customWidth="1"/>
    <col min="5" max="5" width="23.140625" customWidth="1"/>
    <col min="6" max="6" width="20" style="37" customWidth="1"/>
    <col min="7" max="7" width="22" customWidth="1"/>
    <col min="8" max="9" width="0" hidden="1" customWidth="1"/>
  </cols>
  <sheetData>
    <row r="1" spans="1:12" ht="26.25" x14ac:dyDescent="0.4">
      <c r="A1" s="1" t="s">
        <v>0</v>
      </c>
    </row>
    <row r="2" spans="1:12" ht="60" x14ac:dyDescent="0.25">
      <c r="A2" s="7" t="s">
        <v>1</v>
      </c>
      <c r="B2" s="2" t="s">
        <v>2</v>
      </c>
      <c r="C2" s="2" t="s">
        <v>73</v>
      </c>
      <c r="D2" s="2" t="s">
        <v>39</v>
      </c>
      <c r="E2" s="2" t="s">
        <v>3</v>
      </c>
      <c r="F2" s="2" t="s">
        <v>42</v>
      </c>
      <c r="G2" s="2" t="s">
        <v>4</v>
      </c>
      <c r="H2" s="2" t="s">
        <v>5</v>
      </c>
      <c r="I2" s="2"/>
      <c r="J2" s="2" t="s">
        <v>75</v>
      </c>
      <c r="K2" s="2" t="s">
        <v>73</v>
      </c>
      <c r="L2">
        <v>103.74</v>
      </c>
    </row>
    <row r="3" spans="1:12" ht="75" x14ac:dyDescent="0.25">
      <c r="A3" s="8" t="s">
        <v>6</v>
      </c>
      <c r="B3" s="28">
        <v>9000</v>
      </c>
      <c r="C3" s="30">
        <f>B3/L2</f>
        <v>86.755349913244658</v>
      </c>
      <c r="D3" s="38" t="s">
        <v>83</v>
      </c>
      <c r="E3" s="5" t="s">
        <v>80</v>
      </c>
      <c r="F3" s="9" t="s">
        <v>81</v>
      </c>
      <c r="G3" s="5" t="s">
        <v>82</v>
      </c>
      <c r="H3" s="4">
        <v>2000</v>
      </c>
      <c r="I3" s="4">
        <v>20000</v>
      </c>
      <c r="J3" s="4">
        <v>90</v>
      </c>
    </row>
    <row r="4" spans="1:12" ht="60" x14ac:dyDescent="0.25">
      <c r="A4" s="8" t="s">
        <v>7</v>
      </c>
      <c r="B4" s="3">
        <v>12574.47</v>
      </c>
      <c r="C4" s="30">
        <f>B4/L2</f>
        <v>121.2113938692886</v>
      </c>
      <c r="D4" s="38" t="s">
        <v>234</v>
      </c>
      <c r="E4" s="5" t="s">
        <v>87</v>
      </c>
      <c r="F4" s="9" t="s">
        <v>88</v>
      </c>
      <c r="G4" s="5" t="s">
        <v>89</v>
      </c>
      <c r="H4" s="4" t="s">
        <v>44</v>
      </c>
      <c r="I4" s="4"/>
      <c r="J4" s="4" t="s">
        <v>44</v>
      </c>
    </row>
    <row r="5" spans="1:12" ht="75" x14ac:dyDescent="0.25">
      <c r="A5" s="41" t="s">
        <v>8</v>
      </c>
      <c r="B5" s="93">
        <v>38895</v>
      </c>
      <c r="C5" s="30">
        <f>B5/L2</f>
        <v>374.92770387507232</v>
      </c>
      <c r="D5" s="9" t="s">
        <v>226</v>
      </c>
      <c r="E5" s="55" t="s">
        <v>216</v>
      </c>
      <c r="F5" s="9" t="s">
        <v>215</v>
      </c>
      <c r="G5" s="4"/>
      <c r="H5" s="4"/>
      <c r="I5" s="4"/>
      <c r="J5" s="4">
        <v>60</v>
      </c>
    </row>
    <row r="6" spans="1:12" ht="75" x14ac:dyDescent="0.25">
      <c r="A6" s="41" t="s">
        <v>9</v>
      </c>
      <c r="B6" s="36">
        <f>L2*C6</f>
        <v>18673.2</v>
      </c>
      <c r="C6" s="4">
        <v>180</v>
      </c>
      <c r="D6" s="56" t="s">
        <v>95</v>
      </c>
      <c r="E6" s="35" t="s">
        <v>97</v>
      </c>
      <c r="F6" s="39"/>
      <c r="G6" s="34" t="s">
        <v>96</v>
      </c>
      <c r="H6" s="4" t="s">
        <v>44</v>
      </c>
      <c r="I6" s="4"/>
      <c r="J6" s="4"/>
    </row>
    <row r="7" spans="1:12" ht="45" x14ac:dyDescent="0.25">
      <c r="A7" s="8" t="s">
        <v>10</v>
      </c>
      <c r="B7" s="28">
        <v>18921</v>
      </c>
      <c r="C7" s="30">
        <f>B7/L2</f>
        <v>182.38866396761134</v>
      </c>
      <c r="D7" s="40" t="s">
        <v>98</v>
      </c>
      <c r="E7" s="4" t="s">
        <v>44</v>
      </c>
      <c r="F7" s="39" t="s">
        <v>44</v>
      </c>
      <c r="G7" s="5" t="s">
        <v>99</v>
      </c>
      <c r="H7" s="4" t="s">
        <v>44</v>
      </c>
      <c r="I7" s="4"/>
      <c r="J7" s="4" t="s">
        <v>44</v>
      </c>
    </row>
    <row r="8" spans="1:12" ht="60" x14ac:dyDescent="0.25">
      <c r="A8" s="8" t="s">
        <v>11</v>
      </c>
      <c r="B8" s="28">
        <v>8957</v>
      </c>
      <c r="C8" s="30">
        <f>B8/L2</f>
        <v>86.340852130325814</v>
      </c>
      <c r="D8" s="40" t="s">
        <v>101</v>
      </c>
      <c r="E8" s="5" t="s">
        <v>103</v>
      </c>
      <c r="F8" s="9" t="s">
        <v>104</v>
      </c>
      <c r="G8" s="5" t="s">
        <v>102</v>
      </c>
      <c r="H8" s="4" t="s">
        <v>44</v>
      </c>
      <c r="I8" s="4"/>
      <c r="J8" s="4" t="s">
        <v>44</v>
      </c>
    </row>
    <row r="9" spans="1:12" ht="45" x14ac:dyDescent="0.25">
      <c r="A9" s="41" t="s">
        <v>12</v>
      </c>
      <c r="B9" s="86">
        <v>12124</v>
      </c>
      <c r="C9" s="4"/>
      <c r="D9" s="39"/>
      <c r="E9" s="5" t="s">
        <v>217</v>
      </c>
      <c r="F9" s="9" t="s">
        <v>218</v>
      </c>
      <c r="G9" s="4"/>
      <c r="H9" s="4"/>
      <c r="I9" s="4"/>
      <c r="J9" s="4"/>
    </row>
    <row r="10" spans="1:12" ht="75" x14ac:dyDescent="0.25">
      <c r="A10" s="8" t="s">
        <v>13</v>
      </c>
      <c r="B10" s="28">
        <v>7780</v>
      </c>
      <c r="C10" s="4">
        <f>L2</f>
        <v>103.74</v>
      </c>
      <c r="D10" s="9" t="s">
        <v>107</v>
      </c>
      <c r="E10" s="5" t="s">
        <v>108</v>
      </c>
      <c r="F10" s="9" t="s">
        <v>109</v>
      </c>
      <c r="G10" s="5" t="s">
        <v>110</v>
      </c>
      <c r="H10" s="4" t="s">
        <v>44</v>
      </c>
      <c r="I10" s="4"/>
      <c r="J10" s="4">
        <v>40</v>
      </c>
    </row>
    <row r="11" spans="1:12" ht="84" x14ac:dyDescent="0.25">
      <c r="A11" s="41" t="s">
        <v>14</v>
      </c>
      <c r="B11" s="81" t="s">
        <v>227</v>
      </c>
      <c r="C11" s="4"/>
      <c r="D11" s="39"/>
      <c r="E11" s="5" t="s">
        <v>220</v>
      </c>
      <c r="F11" s="40" t="s">
        <v>219</v>
      </c>
      <c r="G11" s="4"/>
      <c r="H11" s="4"/>
      <c r="I11" s="4"/>
      <c r="J11" s="4">
        <v>30</v>
      </c>
    </row>
    <row r="12" spans="1:12" ht="60" x14ac:dyDescent="0.25">
      <c r="A12" s="8" t="s">
        <v>15</v>
      </c>
      <c r="B12" s="28">
        <f>L2*C12</f>
        <v>10374</v>
      </c>
      <c r="C12" s="4">
        <v>100</v>
      </c>
      <c r="D12" s="29" t="s">
        <v>84</v>
      </c>
      <c r="E12" s="5" t="s">
        <v>76</v>
      </c>
      <c r="F12" s="82" t="s">
        <v>77</v>
      </c>
      <c r="G12" s="6" t="s">
        <v>74</v>
      </c>
      <c r="H12" s="4" t="s">
        <v>44</v>
      </c>
      <c r="I12" s="4"/>
      <c r="J12" s="4">
        <v>60</v>
      </c>
    </row>
    <row r="13" spans="1:12" ht="60" x14ac:dyDescent="0.25">
      <c r="A13" s="8" t="s">
        <v>16</v>
      </c>
      <c r="B13" s="28">
        <v>6472</v>
      </c>
      <c r="C13" s="30">
        <f>B13/L2</f>
        <v>62.386736070946597</v>
      </c>
      <c r="D13" s="9" t="s">
        <v>197</v>
      </c>
      <c r="E13" s="5" t="s">
        <v>198</v>
      </c>
      <c r="F13" s="9" t="s">
        <v>199</v>
      </c>
      <c r="G13" s="5" t="s">
        <v>196</v>
      </c>
      <c r="H13" s="4" t="s">
        <v>44</v>
      </c>
      <c r="I13" s="4"/>
      <c r="J13" s="4">
        <v>40</v>
      </c>
    </row>
    <row r="14" spans="1:12" x14ac:dyDescent="0.25">
      <c r="A14" s="41" t="s">
        <v>17</v>
      </c>
      <c r="B14" s="85">
        <v>11421</v>
      </c>
      <c r="C14" s="30">
        <f>B14/L2</f>
        <v>110.09253903990746</v>
      </c>
      <c r="D14" s="39"/>
      <c r="E14" s="4" t="s">
        <v>221</v>
      </c>
      <c r="F14" s="39"/>
      <c r="G14" s="4"/>
      <c r="H14" s="4"/>
      <c r="I14" s="4"/>
      <c r="J14" s="4"/>
    </row>
    <row r="15" spans="1:12" ht="84" x14ac:dyDescent="0.25">
      <c r="A15" s="8" t="s">
        <v>18</v>
      </c>
      <c r="B15" s="28">
        <f>L2*C15</f>
        <v>12656.279999999999</v>
      </c>
      <c r="C15" s="4">
        <v>122</v>
      </c>
      <c r="D15" s="40" t="s">
        <v>113</v>
      </c>
      <c r="E15" s="5" t="s">
        <v>112</v>
      </c>
      <c r="F15" s="88" t="s">
        <v>114</v>
      </c>
      <c r="G15" s="35" t="s">
        <v>211</v>
      </c>
      <c r="H15" s="40" t="s">
        <v>115</v>
      </c>
      <c r="I15" s="4"/>
      <c r="J15" s="4">
        <v>60</v>
      </c>
    </row>
    <row r="16" spans="1:12" ht="96" x14ac:dyDescent="0.25">
      <c r="A16" s="41" t="s">
        <v>19</v>
      </c>
      <c r="B16" s="84">
        <v>16240</v>
      </c>
      <c r="C16" s="4"/>
      <c r="D16" s="39"/>
      <c r="E16" s="5" t="s">
        <v>222</v>
      </c>
      <c r="F16" s="40" t="s">
        <v>223</v>
      </c>
      <c r="G16" s="4"/>
      <c r="H16" s="4"/>
      <c r="I16" s="4"/>
      <c r="J16" s="4"/>
    </row>
    <row r="17" spans="1:10" ht="84" x14ac:dyDescent="0.25">
      <c r="A17" s="87" t="s">
        <v>20</v>
      </c>
      <c r="B17" s="3">
        <v>33420</v>
      </c>
      <c r="C17" s="30">
        <f>B17/L2</f>
        <v>322.15153267784848</v>
      </c>
      <c r="D17" s="51" t="s">
        <v>40</v>
      </c>
      <c r="E17" s="5" t="s">
        <v>41</v>
      </c>
      <c r="F17" s="10" t="s">
        <v>43</v>
      </c>
      <c r="G17" s="6" t="s">
        <v>38</v>
      </c>
      <c r="H17" s="4" t="s">
        <v>44</v>
      </c>
      <c r="I17" s="4"/>
      <c r="J17" s="5">
        <v>30</v>
      </c>
    </row>
    <row r="18" spans="1:10" ht="45" x14ac:dyDescent="0.25">
      <c r="A18" s="41" t="s">
        <v>21</v>
      </c>
      <c r="B18" s="83" t="s">
        <v>229</v>
      </c>
      <c r="C18" s="4"/>
      <c r="D18" s="9" t="s">
        <v>224</v>
      </c>
      <c r="E18" s="4" t="s">
        <v>225</v>
      </c>
      <c r="F18" s="39"/>
      <c r="G18" s="4"/>
      <c r="H18" s="4"/>
      <c r="I18" s="4"/>
      <c r="J18" s="4"/>
    </row>
    <row r="19" spans="1:10" ht="120" x14ac:dyDescent="0.25">
      <c r="A19" s="41" t="s">
        <v>22</v>
      </c>
      <c r="B19" s="89" t="s">
        <v>230</v>
      </c>
      <c r="C19" s="4"/>
      <c r="D19" s="39"/>
      <c r="E19" s="4"/>
      <c r="F19" s="90"/>
      <c r="G19" s="4"/>
      <c r="H19" s="4"/>
      <c r="I19" s="4"/>
      <c r="J19" s="4">
        <v>60</v>
      </c>
    </row>
    <row r="20" spans="1:10" ht="45" x14ac:dyDescent="0.25">
      <c r="A20" s="8" t="s">
        <v>23</v>
      </c>
      <c r="B20" s="28">
        <f>L2*C20</f>
        <v>32927.075999999994</v>
      </c>
      <c r="C20" s="4">
        <v>317.39999999999998</v>
      </c>
      <c r="D20" s="40" t="s">
        <v>124</v>
      </c>
      <c r="E20" s="5" t="s">
        <v>127</v>
      </c>
      <c r="F20" s="9" t="s">
        <v>126</v>
      </c>
      <c r="G20" s="5" t="s">
        <v>125</v>
      </c>
      <c r="H20" s="4" t="s">
        <v>44</v>
      </c>
      <c r="I20" s="4"/>
      <c r="J20" s="4">
        <v>60</v>
      </c>
    </row>
    <row r="21" spans="1:10" ht="75" x14ac:dyDescent="0.25">
      <c r="A21" s="8" t="s">
        <v>24</v>
      </c>
      <c r="B21" s="28">
        <v>51870</v>
      </c>
      <c r="C21" s="4">
        <f>B21/L2</f>
        <v>500</v>
      </c>
      <c r="D21" s="9" t="s">
        <v>231</v>
      </c>
      <c r="E21" s="55" t="s">
        <v>133</v>
      </c>
      <c r="F21" s="9" t="s">
        <v>134</v>
      </c>
      <c r="G21" s="5" t="s">
        <v>132</v>
      </c>
      <c r="H21" s="4" t="s">
        <v>44</v>
      </c>
      <c r="I21" s="4"/>
      <c r="J21" s="4">
        <v>40</v>
      </c>
    </row>
    <row r="22" spans="1:10" ht="60.75" x14ac:dyDescent="0.25">
      <c r="A22" s="8" t="s">
        <v>25</v>
      </c>
      <c r="B22" s="28">
        <v>16898</v>
      </c>
      <c r="C22" s="30">
        <f>B22/L2</f>
        <v>162.88798920377869</v>
      </c>
      <c r="D22" s="40" t="s">
        <v>137</v>
      </c>
      <c r="E22" s="5" t="s">
        <v>138</v>
      </c>
      <c r="F22" s="33" t="s">
        <v>136</v>
      </c>
      <c r="G22" s="5" t="s">
        <v>135</v>
      </c>
      <c r="H22" s="4">
        <v>20</v>
      </c>
      <c r="I22" s="4">
        <v>20000</v>
      </c>
      <c r="J22" s="4">
        <v>45</v>
      </c>
    </row>
    <row r="23" spans="1:10" ht="75" x14ac:dyDescent="0.25">
      <c r="A23" s="8" t="s">
        <v>26</v>
      </c>
      <c r="B23" s="28">
        <v>11500</v>
      </c>
      <c r="C23" s="30">
        <f>B23/L2</f>
        <v>110.85405822247928</v>
      </c>
      <c r="D23" s="40" t="s">
        <v>139</v>
      </c>
      <c r="E23" s="4" t="s">
        <v>141</v>
      </c>
      <c r="F23" s="39"/>
      <c r="G23" s="55" t="s">
        <v>140</v>
      </c>
      <c r="H23" s="4" t="s">
        <v>44</v>
      </c>
      <c r="I23" s="4"/>
      <c r="J23" s="4">
        <v>33</v>
      </c>
    </row>
    <row r="24" spans="1:10" ht="108.75" x14ac:dyDescent="0.25">
      <c r="A24" s="8" t="s">
        <v>27</v>
      </c>
      <c r="B24" s="28">
        <f>L2*C24</f>
        <v>19451.25</v>
      </c>
      <c r="C24" s="4">
        <f>150*1.25</f>
        <v>187.5</v>
      </c>
      <c r="D24" s="57" t="s">
        <v>142</v>
      </c>
      <c r="E24" s="5" t="s">
        <v>144</v>
      </c>
      <c r="F24" s="9" t="s">
        <v>145</v>
      </c>
      <c r="G24" s="5" t="s">
        <v>143</v>
      </c>
      <c r="H24" s="4" t="s">
        <v>44</v>
      </c>
      <c r="I24" s="4"/>
      <c r="J24" s="4">
        <v>20</v>
      </c>
    </row>
    <row r="25" spans="1:10" ht="45" x14ac:dyDescent="0.25">
      <c r="A25" s="8" t="s">
        <v>28</v>
      </c>
      <c r="B25" s="28">
        <f>L2*C25</f>
        <v>31122</v>
      </c>
      <c r="C25" s="4">
        <v>300</v>
      </c>
      <c r="D25" s="56" t="s">
        <v>146</v>
      </c>
      <c r="E25" s="5" t="s">
        <v>147</v>
      </c>
      <c r="F25" s="40" t="s">
        <v>148</v>
      </c>
      <c r="G25" s="5" t="s">
        <v>149</v>
      </c>
      <c r="H25" s="4">
        <v>20</v>
      </c>
      <c r="I25" s="4">
        <v>50000</v>
      </c>
      <c r="J25" s="4">
        <v>90</v>
      </c>
    </row>
    <row r="26" spans="1:10" ht="60" x14ac:dyDescent="0.25">
      <c r="A26" s="8" t="s">
        <v>29</v>
      </c>
      <c r="B26" s="28">
        <f>C26*L2</f>
        <v>5705.7</v>
      </c>
      <c r="C26" s="4">
        <v>55</v>
      </c>
      <c r="D26" s="40" t="s">
        <v>155</v>
      </c>
      <c r="E26" s="59" t="s">
        <v>156</v>
      </c>
      <c r="F26" s="39"/>
      <c r="G26" s="5" t="s">
        <v>157</v>
      </c>
      <c r="H26" s="4" t="s">
        <v>44</v>
      </c>
      <c r="I26" s="4"/>
      <c r="J26" s="4">
        <v>90</v>
      </c>
    </row>
    <row r="27" spans="1:10" ht="45" x14ac:dyDescent="0.25">
      <c r="A27" s="8" t="s">
        <v>30</v>
      </c>
      <c r="B27" s="91">
        <v>7645</v>
      </c>
      <c r="C27" s="4"/>
      <c r="D27" s="39"/>
      <c r="E27" s="4"/>
      <c r="F27" s="39"/>
      <c r="G27" s="60" t="s">
        <v>158</v>
      </c>
      <c r="H27" s="4"/>
      <c r="I27" s="4"/>
      <c r="J27" s="4"/>
    </row>
    <row r="28" spans="1:10" ht="60" x14ac:dyDescent="0.25">
      <c r="A28" s="8" t="s">
        <v>31</v>
      </c>
      <c r="B28" s="28">
        <v>18365</v>
      </c>
      <c r="C28" s="30">
        <f>B28/L2</f>
        <v>177.02911123963756</v>
      </c>
      <c r="D28" s="40" t="s">
        <v>161</v>
      </c>
      <c r="E28" s="59" t="s">
        <v>156</v>
      </c>
      <c r="F28" s="39"/>
      <c r="G28" s="5" t="s">
        <v>160</v>
      </c>
      <c r="H28" s="4" t="s">
        <v>44</v>
      </c>
      <c r="I28" s="4"/>
      <c r="J28" s="4">
        <v>28</v>
      </c>
    </row>
    <row r="29" spans="1:10" x14ac:dyDescent="0.25">
      <c r="A29" s="62" t="s">
        <v>159</v>
      </c>
      <c r="B29" s="4"/>
      <c r="C29" s="4"/>
      <c r="D29" s="39"/>
      <c r="E29" s="4"/>
      <c r="F29" s="39"/>
      <c r="G29" s="4"/>
      <c r="H29" s="4"/>
      <c r="I29" s="4"/>
      <c r="J29" s="4"/>
    </row>
    <row r="30" spans="1:10" ht="75.75" thickBot="1" x14ac:dyDescent="0.3">
      <c r="A30" s="8" t="s">
        <v>32</v>
      </c>
      <c r="B30" s="65">
        <f>C30*L2</f>
        <v>12448.8</v>
      </c>
      <c r="C30" s="30">
        <v>120</v>
      </c>
      <c r="D30" s="66" t="s">
        <v>175</v>
      </c>
      <c r="E30" s="64" t="s">
        <v>177</v>
      </c>
      <c r="F30" s="9" t="s">
        <v>176</v>
      </c>
      <c r="G30" s="5" t="s">
        <v>174</v>
      </c>
      <c r="H30" s="4" t="s">
        <v>178</v>
      </c>
      <c r="I30" s="4"/>
      <c r="J30" s="4">
        <v>30</v>
      </c>
    </row>
    <row r="31" spans="1:10" ht="60" x14ac:dyDescent="0.25">
      <c r="A31" s="8" t="s">
        <v>33</v>
      </c>
      <c r="B31" s="28">
        <f>L2*C31</f>
        <v>7780.5</v>
      </c>
      <c r="C31" s="4">
        <v>75</v>
      </c>
      <c r="D31" s="9" t="s">
        <v>181</v>
      </c>
      <c r="E31" s="5" t="s">
        <v>182</v>
      </c>
      <c r="F31" s="9" t="s">
        <v>183</v>
      </c>
      <c r="G31" s="69" t="s">
        <v>179</v>
      </c>
      <c r="H31" s="4" t="s">
        <v>44</v>
      </c>
      <c r="I31" s="4"/>
      <c r="J31" s="4">
        <v>60</v>
      </c>
    </row>
    <row r="32" spans="1:10" x14ac:dyDescent="0.25">
      <c r="A32" s="68" t="s">
        <v>180</v>
      </c>
      <c r="B32" s="4"/>
      <c r="C32" s="4"/>
      <c r="D32" s="39"/>
      <c r="E32" s="4"/>
      <c r="F32" s="39"/>
      <c r="G32" s="67"/>
      <c r="H32" s="4"/>
      <c r="I32" s="4"/>
      <c r="J32" s="4"/>
    </row>
    <row r="33" spans="1:10" x14ac:dyDescent="0.25">
      <c r="A33" s="8" t="s">
        <v>34</v>
      </c>
      <c r="B33" s="41" t="s">
        <v>105</v>
      </c>
      <c r="C33" s="4"/>
      <c r="D33" s="39"/>
      <c r="E33" s="4"/>
      <c r="F33" s="39"/>
      <c r="G33" s="4"/>
    </row>
    <row r="34" spans="1:10" ht="78.75" x14ac:dyDescent="0.25">
      <c r="A34" s="8" t="s">
        <v>35</v>
      </c>
      <c r="B34" s="28">
        <f>C34*L2</f>
        <v>10999.5522</v>
      </c>
      <c r="C34" s="4">
        <v>106.03</v>
      </c>
      <c r="D34" s="66" t="s">
        <v>186</v>
      </c>
      <c r="E34" s="8" t="s">
        <v>187</v>
      </c>
      <c r="F34" s="39"/>
      <c r="G34" s="5" t="s">
        <v>189</v>
      </c>
      <c r="H34" s="4" t="s">
        <v>44</v>
      </c>
      <c r="I34" s="4"/>
      <c r="J34" s="4" t="s">
        <v>44</v>
      </c>
    </row>
    <row r="35" spans="1:10" x14ac:dyDescent="0.25">
      <c r="A35" s="62" t="s">
        <v>185</v>
      </c>
      <c r="B35" s="4"/>
      <c r="C35" s="4"/>
      <c r="D35" s="39"/>
      <c r="E35" s="4"/>
      <c r="F35" s="39"/>
      <c r="G35" s="4"/>
      <c r="H35" s="4"/>
      <c r="I35" s="4"/>
      <c r="J35" s="4"/>
    </row>
    <row r="36" spans="1:10" x14ac:dyDescent="0.25">
      <c r="A36" s="62" t="s">
        <v>188</v>
      </c>
      <c r="B36" s="4"/>
      <c r="C36" s="4"/>
      <c r="D36" s="39"/>
      <c r="E36" s="4"/>
      <c r="F36" s="39"/>
      <c r="G36" s="4"/>
      <c r="H36" s="4"/>
      <c r="I36" s="4"/>
      <c r="J36" s="4"/>
    </row>
    <row r="37" spans="1:10" ht="168.75" x14ac:dyDescent="0.25">
      <c r="A37" s="8" t="s">
        <v>36</v>
      </c>
      <c r="B37" s="28">
        <v>4788</v>
      </c>
      <c r="C37" s="70">
        <f>B37/L2</f>
        <v>46.153846153846153</v>
      </c>
      <c r="D37" s="9" t="s">
        <v>190</v>
      </c>
      <c r="E37" s="5" t="s">
        <v>191</v>
      </c>
      <c r="F37" s="9" t="s">
        <v>192</v>
      </c>
      <c r="G37" s="5" t="s">
        <v>193</v>
      </c>
      <c r="H37" s="66" t="s">
        <v>194</v>
      </c>
      <c r="I37" s="4"/>
      <c r="J37" s="4">
        <v>15</v>
      </c>
    </row>
    <row r="38" spans="1:10" ht="45" x14ac:dyDescent="0.25">
      <c r="A38" s="41" t="s">
        <v>37</v>
      </c>
      <c r="B38" s="78">
        <v>12482</v>
      </c>
      <c r="C38" s="4"/>
      <c r="D38" s="39"/>
      <c r="E38" s="5" t="s">
        <v>232</v>
      </c>
      <c r="F38" s="92" t="s">
        <v>233</v>
      </c>
      <c r="G38" s="5" t="s">
        <v>195</v>
      </c>
      <c r="H38" s="4"/>
      <c r="I38" s="4"/>
      <c r="J38" s="4">
        <v>30</v>
      </c>
    </row>
  </sheetData>
  <hyperlinks>
    <hyperlink ref="D17" r:id="rId1" xr:uid="{00000000-0004-0000-0100-000000000000}"/>
    <hyperlink ref="F17" r:id="rId2" xr:uid="{00000000-0004-0000-0100-000001000000}"/>
    <hyperlink ref="F12" r:id="rId3" xr:uid="{00000000-0004-0000-0100-000002000000}"/>
    <hyperlink ref="F3" r:id="rId4" xr:uid="{00000000-0004-0000-0100-000003000000}"/>
    <hyperlink ref="F4" r:id="rId5" xr:uid="{00000000-0004-0000-0100-000004000000}"/>
    <hyperlink ref="D6" r:id="rId6" xr:uid="{00000000-0004-0000-0100-000005000000}"/>
    <hyperlink ref="F10" r:id="rId7" xr:uid="{00000000-0004-0000-0100-000006000000}"/>
    <hyperlink ref="D10" r:id="rId8" xr:uid="{00000000-0004-0000-0100-000007000000}"/>
    <hyperlink ref="F21" r:id="rId9" xr:uid="{00000000-0004-0000-0100-000008000000}"/>
    <hyperlink ref="F22" r:id="rId10" display="https://www.oaxaca.gob.mx/semaedeso/wp-content/uploads/sites/59/2022/08/PRESTADORES-SERVICIOS-AMBIENTALES-PRIMERA-QUINCENA-DE-AGOSTO-2022.-ACTUALIZADA..pdf" xr:uid="{00000000-0004-0000-0100-000009000000}"/>
    <hyperlink ref="D25" r:id="rId11" xr:uid="{00000000-0004-0000-0100-00000A000000}"/>
    <hyperlink ref="F37" r:id="rId12" xr:uid="{00000000-0004-0000-0100-00000B000000}"/>
    <hyperlink ref="D18" r:id="rId13" xr:uid="{00000000-0004-0000-0100-00000C000000}"/>
    <hyperlink ref="D5" r:id="rId14" xr:uid="{00000000-0004-0000-0100-00000D000000}"/>
    <hyperlink ref="F5" r:id="rId15" xr:uid="{00000000-0004-0000-0100-00000E000000}"/>
    <hyperlink ref="F8" r:id="rId16" xr:uid="{00000000-0004-0000-0100-00000F000000}"/>
    <hyperlink ref="F9" r:id="rId17" xr:uid="{00000000-0004-0000-0100-000010000000}"/>
    <hyperlink ref="D13" r:id="rId18" xr:uid="{00000000-0004-0000-0100-000011000000}"/>
    <hyperlink ref="F13" r:id="rId19" xr:uid="{00000000-0004-0000-0100-000012000000}"/>
    <hyperlink ref="F15" r:id="rId20" xr:uid="{00000000-0004-0000-0100-000013000000}"/>
    <hyperlink ref="D21" r:id="rId21" xr:uid="{00000000-0004-0000-0100-000014000000}"/>
    <hyperlink ref="F20" r:id="rId22" xr:uid="{00000000-0004-0000-0100-000015000000}"/>
    <hyperlink ref="F24" r:id="rId23" xr:uid="{00000000-0004-0000-0100-000016000000}"/>
    <hyperlink ref="F30" r:id="rId24" xr:uid="{00000000-0004-0000-0100-000017000000}"/>
    <hyperlink ref="D31" r:id="rId25" xr:uid="{00000000-0004-0000-0100-000018000000}"/>
    <hyperlink ref="F31" r:id="rId26" xr:uid="{00000000-0004-0000-0100-000019000000}"/>
    <hyperlink ref="D37" r:id="rId27" xr:uid="{00000000-0004-0000-0100-00001A000000}"/>
    <hyperlink ref="F38" r:id="rId28" xr:uid="{00000000-0004-0000-0100-00001B000000}"/>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L61"/>
  <sheetViews>
    <sheetView topLeftCell="B1" zoomScale="55" zoomScaleNormal="55" workbookViewId="0">
      <pane ySplit="2" topLeftCell="A37" activePane="bottomLeft" state="frozen"/>
      <selection pane="bottomLeft" activeCell="B61" sqref="B61"/>
    </sheetView>
  </sheetViews>
  <sheetFormatPr baseColWidth="10" defaultRowHeight="15" x14ac:dyDescent="0.25"/>
  <cols>
    <col min="1" max="1" width="18.5703125" customWidth="1"/>
    <col min="2" max="2" width="34.5703125" customWidth="1"/>
    <col min="3" max="3" width="10.7109375" customWidth="1"/>
    <col min="4" max="4" width="15.85546875" style="37" customWidth="1"/>
    <col min="5" max="5" width="23.140625" customWidth="1"/>
    <col min="6" max="6" width="20" style="37" hidden="1" customWidth="1"/>
    <col min="7" max="7" width="22" customWidth="1"/>
    <col min="8" max="9" width="0" hidden="1" customWidth="1"/>
  </cols>
  <sheetData>
    <row r="1" spans="1:12" ht="26.25" x14ac:dyDescent="0.4">
      <c r="A1" s="1" t="s">
        <v>0</v>
      </c>
    </row>
    <row r="2" spans="1:12" ht="60" x14ac:dyDescent="0.25">
      <c r="A2" s="7" t="s">
        <v>1</v>
      </c>
      <c r="B2" s="2" t="s">
        <v>2</v>
      </c>
      <c r="C2" s="2" t="s">
        <v>73</v>
      </c>
      <c r="D2" s="2" t="s">
        <v>39</v>
      </c>
      <c r="E2" s="2" t="s">
        <v>3</v>
      </c>
      <c r="F2" s="2" t="s">
        <v>42</v>
      </c>
      <c r="G2" s="2" t="s">
        <v>4</v>
      </c>
      <c r="H2" s="2" t="s">
        <v>5</v>
      </c>
      <c r="I2" s="2"/>
      <c r="J2" s="2" t="s">
        <v>75</v>
      </c>
      <c r="K2" s="2" t="s">
        <v>73</v>
      </c>
      <c r="L2">
        <v>103.74</v>
      </c>
    </row>
    <row r="3" spans="1:12" ht="84.75" x14ac:dyDescent="0.25">
      <c r="A3" s="8" t="s">
        <v>6</v>
      </c>
      <c r="B3" s="28">
        <v>9000</v>
      </c>
      <c r="C3" s="30">
        <f>B3/L2</f>
        <v>86.755349913244658</v>
      </c>
      <c r="D3" s="38" t="s">
        <v>83</v>
      </c>
      <c r="E3" s="5" t="s">
        <v>214</v>
      </c>
      <c r="F3" s="10" t="s">
        <v>81</v>
      </c>
      <c r="G3" s="5" t="s">
        <v>82</v>
      </c>
      <c r="H3" s="4">
        <v>2000</v>
      </c>
      <c r="I3" s="4">
        <v>20000</v>
      </c>
      <c r="J3" s="4">
        <v>90</v>
      </c>
    </row>
    <row r="4" spans="1:12" ht="60" x14ac:dyDescent="0.25">
      <c r="A4" s="8" t="s">
        <v>7</v>
      </c>
      <c r="B4" s="28">
        <v>12574.47</v>
      </c>
      <c r="C4" s="30">
        <f>B4/L2</f>
        <v>121.2113938692886</v>
      </c>
      <c r="D4" s="38" t="s">
        <v>234</v>
      </c>
      <c r="E4" s="80" t="s">
        <v>214</v>
      </c>
      <c r="F4" s="10" t="s">
        <v>88</v>
      </c>
      <c r="G4" s="5" t="s">
        <v>89</v>
      </c>
      <c r="H4" s="4" t="s">
        <v>44</v>
      </c>
      <c r="I4" s="4"/>
      <c r="J4" s="4" t="s">
        <v>44</v>
      </c>
    </row>
    <row r="5" spans="1:12" ht="90.75" x14ac:dyDescent="0.25">
      <c r="A5" s="41" t="s">
        <v>8</v>
      </c>
      <c r="B5" s="93">
        <v>38895</v>
      </c>
      <c r="C5" s="30">
        <f>B5/L2</f>
        <v>374.92770387507232</v>
      </c>
      <c r="D5" s="94" t="s">
        <v>235</v>
      </c>
      <c r="E5" s="4" t="s">
        <v>214</v>
      </c>
      <c r="F5" s="39"/>
      <c r="G5" s="55" t="s">
        <v>212</v>
      </c>
      <c r="H5" s="4"/>
      <c r="I5" s="4"/>
      <c r="J5" s="4">
        <v>60</v>
      </c>
    </row>
    <row r="6" spans="1:12" ht="75" x14ac:dyDescent="0.25">
      <c r="A6" s="41" t="s">
        <v>9</v>
      </c>
      <c r="B6" s="95">
        <f>L2*C6</f>
        <v>18673.2</v>
      </c>
      <c r="C6" s="102">
        <v>180</v>
      </c>
      <c r="D6" s="33" t="s">
        <v>95</v>
      </c>
      <c r="E6" s="35" t="s">
        <v>214</v>
      </c>
      <c r="F6" s="39"/>
      <c r="G6" s="34" t="s">
        <v>96</v>
      </c>
      <c r="H6" s="4" t="s">
        <v>44</v>
      </c>
      <c r="I6" s="4"/>
      <c r="J6" s="4" t="s">
        <v>44</v>
      </c>
    </row>
    <row r="7" spans="1:12" ht="48" x14ac:dyDescent="0.25">
      <c r="A7" s="8" t="s">
        <v>10</v>
      </c>
      <c r="B7" s="28">
        <v>18921</v>
      </c>
      <c r="C7" s="30">
        <f>B7/L2</f>
        <v>182.38866396761134</v>
      </c>
      <c r="D7" s="40" t="s">
        <v>98</v>
      </c>
      <c r="E7" s="4" t="s">
        <v>44</v>
      </c>
      <c r="F7" s="39" t="s">
        <v>44</v>
      </c>
      <c r="G7" s="5" t="s">
        <v>99</v>
      </c>
      <c r="H7" s="4" t="s">
        <v>44</v>
      </c>
      <c r="I7" s="4"/>
      <c r="J7" s="4" t="s">
        <v>44</v>
      </c>
    </row>
    <row r="8" spans="1:12" ht="84" x14ac:dyDescent="0.25">
      <c r="A8" s="8" t="s">
        <v>11</v>
      </c>
      <c r="B8" s="28">
        <v>8957</v>
      </c>
      <c r="C8" s="30">
        <f>B8/L2</f>
        <v>86.340852130325814</v>
      </c>
      <c r="D8" s="40" t="s">
        <v>101</v>
      </c>
      <c r="E8" s="5" t="s">
        <v>214</v>
      </c>
      <c r="F8" s="40" t="s">
        <v>104</v>
      </c>
      <c r="G8" s="5" t="s">
        <v>102</v>
      </c>
      <c r="H8" s="4" t="s">
        <v>44</v>
      </c>
      <c r="I8" s="4"/>
      <c r="J8" s="4" t="s">
        <v>44</v>
      </c>
    </row>
    <row r="9" spans="1:12" ht="29.25" x14ac:dyDescent="0.25">
      <c r="A9" s="41" t="s">
        <v>12</v>
      </c>
      <c r="B9" s="97">
        <v>18673.2</v>
      </c>
      <c r="C9" s="28">
        <f>B9/L2</f>
        <v>180.00000000000003</v>
      </c>
      <c r="D9" s="39"/>
      <c r="E9" s="4" t="s">
        <v>214</v>
      </c>
      <c r="F9" s="39"/>
      <c r="G9" s="96" t="s">
        <v>236</v>
      </c>
      <c r="H9" s="4"/>
      <c r="I9" s="4"/>
      <c r="J9" s="4" t="s">
        <v>44</v>
      </c>
    </row>
    <row r="10" spans="1:12" ht="75" x14ac:dyDescent="0.25">
      <c r="A10" s="8" t="s">
        <v>13</v>
      </c>
      <c r="B10" s="28">
        <v>7780</v>
      </c>
      <c r="C10" s="4">
        <f>L2</f>
        <v>103.74</v>
      </c>
      <c r="D10" s="9" t="s">
        <v>107</v>
      </c>
      <c r="E10" s="5" t="s">
        <v>214</v>
      </c>
      <c r="F10" s="10" t="s">
        <v>109</v>
      </c>
      <c r="G10" s="5" t="s">
        <v>110</v>
      </c>
      <c r="H10" s="4" t="s">
        <v>44</v>
      </c>
      <c r="I10" s="4"/>
      <c r="J10" s="4">
        <v>40</v>
      </c>
    </row>
    <row r="11" spans="1:12" x14ac:dyDescent="0.25">
      <c r="A11" s="41" t="s">
        <v>14</v>
      </c>
      <c r="B11" s="78">
        <v>33420</v>
      </c>
      <c r="C11" s="28">
        <f>B11/L2</f>
        <v>322.15153267784848</v>
      </c>
      <c r="D11" s="39"/>
      <c r="E11" s="4" t="s">
        <v>214</v>
      </c>
      <c r="F11" s="39"/>
      <c r="G11" s="4"/>
      <c r="H11" s="4"/>
      <c r="I11" s="4"/>
      <c r="J11" s="4">
        <v>30</v>
      </c>
    </row>
    <row r="12" spans="1:12" ht="120" x14ac:dyDescent="0.25">
      <c r="A12" s="8" t="s">
        <v>15</v>
      </c>
      <c r="B12" s="28">
        <f>L2*C12</f>
        <v>10374</v>
      </c>
      <c r="C12" s="4">
        <v>100</v>
      </c>
      <c r="D12" s="29" t="s">
        <v>228</v>
      </c>
      <c r="E12" s="5" t="s">
        <v>214</v>
      </c>
      <c r="F12" s="43" t="s">
        <v>77</v>
      </c>
      <c r="G12" s="6" t="s">
        <v>74</v>
      </c>
      <c r="H12" s="4" t="s">
        <v>44</v>
      </c>
      <c r="I12" s="4"/>
      <c r="J12" s="4">
        <v>60</v>
      </c>
    </row>
    <row r="13" spans="1:12" ht="60" x14ac:dyDescent="0.25">
      <c r="A13" s="8" t="s">
        <v>16</v>
      </c>
      <c r="B13" s="28">
        <v>6472</v>
      </c>
      <c r="C13" s="30">
        <f>B13/L2</f>
        <v>62.386736070946597</v>
      </c>
      <c r="D13" s="40" t="s">
        <v>197</v>
      </c>
      <c r="E13" s="5" t="s">
        <v>214</v>
      </c>
      <c r="F13" s="40" t="s">
        <v>199</v>
      </c>
      <c r="G13" s="5" t="s">
        <v>196</v>
      </c>
      <c r="H13" s="4" t="s">
        <v>44</v>
      </c>
      <c r="I13" s="4"/>
      <c r="J13" s="4">
        <v>40</v>
      </c>
    </row>
    <row r="14" spans="1:12" x14ac:dyDescent="0.25">
      <c r="A14" s="41" t="s">
        <v>17</v>
      </c>
      <c r="B14" s="78">
        <v>11421</v>
      </c>
      <c r="C14" s="28">
        <f>B14/L2</f>
        <v>110.09253903990746</v>
      </c>
      <c r="D14" s="39"/>
      <c r="E14" s="4" t="s">
        <v>214</v>
      </c>
      <c r="F14" s="39"/>
      <c r="G14" s="4"/>
      <c r="H14" s="4"/>
      <c r="I14" s="4"/>
      <c r="J14" s="4" t="s">
        <v>44</v>
      </c>
    </row>
    <row r="15" spans="1:12" ht="84" x14ac:dyDescent="0.25">
      <c r="A15" s="8" t="s">
        <v>18</v>
      </c>
      <c r="B15" s="28">
        <f>L2*C15</f>
        <v>12656.279999999999</v>
      </c>
      <c r="C15" s="4">
        <v>122</v>
      </c>
      <c r="D15" s="40" t="s">
        <v>113</v>
      </c>
      <c r="E15" s="5" t="s">
        <v>214</v>
      </c>
      <c r="F15" s="40" t="s">
        <v>114</v>
      </c>
      <c r="G15" s="35" t="s">
        <v>211</v>
      </c>
      <c r="H15" s="40" t="s">
        <v>115</v>
      </c>
      <c r="I15" s="4"/>
      <c r="J15" s="4">
        <v>60</v>
      </c>
    </row>
    <row r="16" spans="1:12" x14ac:dyDescent="0.25">
      <c r="A16" s="41" t="s">
        <v>19</v>
      </c>
      <c r="B16" s="97">
        <v>16420</v>
      </c>
      <c r="C16" s="28">
        <f>B16/L2</f>
        <v>158.28031617505303</v>
      </c>
      <c r="D16" s="39"/>
      <c r="E16" s="4" t="s">
        <v>214</v>
      </c>
      <c r="F16" s="39"/>
      <c r="G16" s="99" t="s">
        <v>236</v>
      </c>
      <c r="H16" s="4"/>
      <c r="I16" s="4"/>
      <c r="J16" s="4">
        <v>90</v>
      </c>
    </row>
    <row r="17" spans="1:10" ht="84" x14ac:dyDescent="0.25">
      <c r="A17" s="8" t="s">
        <v>20</v>
      </c>
      <c r="B17" s="28">
        <v>20961</v>
      </c>
      <c r="C17" s="30">
        <f>B17/L2</f>
        <v>202.05320994794681</v>
      </c>
      <c r="D17" s="51" t="s">
        <v>40</v>
      </c>
      <c r="E17" s="5" t="s">
        <v>214</v>
      </c>
      <c r="F17" s="10" t="s">
        <v>43</v>
      </c>
      <c r="G17" s="6" t="s">
        <v>38</v>
      </c>
      <c r="H17" s="4" t="s">
        <v>44</v>
      </c>
      <c r="I17" s="4"/>
      <c r="J17" s="5" t="s">
        <v>44</v>
      </c>
    </row>
    <row r="18" spans="1:10" x14ac:dyDescent="0.25">
      <c r="A18" s="8" t="s">
        <v>21</v>
      </c>
      <c r="B18" s="78">
        <v>16477</v>
      </c>
      <c r="C18" s="28">
        <f>B18/$L$2</f>
        <v>158.82976672450357</v>
      </c>
      <c r="D18" s="39"/>
      <c r="E18" s="4" t="s">
        <v>44</v>
      </c>
      <c r="F18" s="39"/>
      <c r="G18" s="99" t="s">
        <v>236</v>
      </c>
      <c r="H18" s="4"/>
      <c r="I18" s="4"/>
      <c r="J18" s="4" t="s">
        <v>44</v>
      </c>
    </row>
    <row r="19" spans="1:10" x14ac:dyDescent="0.25">
      <c r="A19" s="41" t="s">
        <v>22</v>
      </c>
      <c r="B19" s="78">
        <v>7780.5</v>
      </c>
      <c r="C19" s="28">
        <f>B19/$L$2</f>
        <v>75</v>
      </c>
      <c r="D19" s="39"/>
      <c r="E19" s="4" t="s">
        <v>44</v>
      </c>
      <c r="F19" s="39"/>
      <c r="G19" s="99" t="s">
        <v>237</v>
      </c>
      <c r="H19" s="4"/>
      <c r="I19" s="4"/>
      <c r="J19" s="4" t="s">
        <v>44</v>
      </c>
    </row>
    <row r="20" spans="1:10" ht="48" x14ac:dyDescent="0.25">
      <c r="A20" s="8" t="s">
        <v>23</v>
      </c>
      <c r="B20" s="28">
        <f>L2*C20</f>
        <v>32927.075999999994</v>
      </c>
      <c r="C20" s="4">
        <v>317.39999999999998</v>
      </c>
      <c r="D20" s="40" t="s">
        <v>124</v>
      </c>
      <c r="E20" s="5" t="s">
        <v>214</v>
      </c>
      <c r="F20" s="40" t="s">
        <v>126</v>
      </c>
      <c r="G20" s="5" t="s">
        <v>125</v>
      </c>
      <c r="H20" s="4" t="s">
        <v>44</v>
      </c>
      <c r="I20" s="4"/>
      <c r="J20" s="4">
        <v>15</v>
      </c>
    </row>
    <row r="21" spans="1:10" ht="48" x14ac:dyDescent="0.25">
      <c r="A21" s="8" t="s">
        <v>24</v>
      </c>
      <c r="B21" s="28">
        <v>51870</v>
      </c>
      <c r="C21" s="4">
        <f>B21/L2</f>
        <v>500</v>
      </c>
      <c r="D21" s="10" t="s">
        <v>131</v>
      </c>
      <c r="E21" s="55" t="s">
        <v>214</v>
      </c>
      <c r="F21" s="9" t="s">
        <v>134</v>
      </c>
      <c r="G21" s="5" t="s">
        <v>132</v>
      </c>
      <c r="H21" s="4" t="s">
        <v>44</v>
      </c>
      <c r="I21" s="4"/>
      <c r="J21" s="4">
        <v>60</v>
      </c>
    </row>
    <row r="22" spans="1:10" ht="60.75" x14ac:dyDescent="0.25">
      <c r="A22" s="8" t="s">
        <v>25</v>
      </c>
      <c r="B22" s="28">
        <v>16898</v>
      </c>
      <c r="C22" s="30">
        <f>B22/L2</f>
        <v>162.88798920377869</v>
      </c>
      <c r="D22" s="40" t="s">
        <v>137</v>
      </c>
      <c r="E22" s="5" t="s">
        <v>214</v>
      </c>
      <c r="F22" s="33" t="s">
        <v>136</v>
      </c>
      <c r="G22" s="5" t="s">
        <v>135</v>
      </c>
      <c r="H22" s="4">
        <v>20</v>
      </c>
      <c r="I22" s="4">
        <v>20000</v>
      </c>
      <c r="J22" s="4">
        <v>45</v>
      </c>
    </row>
    <row r="23" spans="1:10" ht="96" x14ac:dyDescent="0.25">
      <c r="A23" s="8" t="s">
        <v>26</v>
      </c>
      <c r="B23" s="28">
        <v>11500</v>
      </c>
      <c r="C23" s="30">
        <f>B23/L2</f>
        <v>110.85405822247928</v>
      </c>
      <c r="D23" s="40" t="s">
        <v>139</v>
      </c>
      <c r="E23" s="4" t="s">
        <v>44</v>
      </c>
      <c r="F23" s="39"/>
      <c r="G23" s="55" t="s">
        <v>140</v>
      </c>
      <c r="H23" s="4" t="s">
        <v>44</v>
      </c>
      <c r="I23" s="4"/>
      <c r="J23" s="4">
        <v>33</v>
      </c>
    </row>
    <row r="24" spans="1:10" ht="168.75" x14ac:dyDescent="0.25">
      <c r="A24" s="8" t="s">
        <v>27</v>
      </c>
      <c r="B24" s="28">
        <f>L2*C24</f>
        <v>19451.25</v>
      </c>
      <c r="C24" s="4">
        <f>150*1.25</f>
        <v>187.5</v>
      </c>
      <c r="D24" s="57" t="s">
        <v>142</v>
      </c>
      <c r="E24" s="5" t="s">
        <v>214</v>
      </c>
      <c r="F24" s="40" t="s">
        <v>145</v>
      </c>
      <c r="G24" s="5" t="s">
        <v>143</v>
      </c>
      <c r="H24" s="4" t="s">
        <v>44</v>
      </c>
      <c r="I24" s="4"/>
      <c r="J24" s="4">
        <v>20</v>
      </c>
    </row>
    <row r="25" spans="1:10" ht="60" x14ac:dyDescent="0.25">
      <c r="A25" s="8" t="s">
        <v>28</v>
      </c>
      <c r="B25" s="28">
        <f>L2*C25</f>
        <v>31122</v>
      </c>
      <c r="C25" s="4">
        <v>300</v>
      </c>
      <c r="D25" s="56" t="s">
        <v>146</v>
      </c>
      <c r="E25" s="5" t="s">
        <v>214</v>
      </c>
      <c r="F25" s="9" t="s">
        <v>148</v>
      </c>
      <c r="G25" s="5" t="s">
        <v>149</v>
      </c>
      <c r="H25" s="4">
        <v>20</v>
      </c>
      <c r="I25" s="4">
        <v>50000</v>
      </c>
      <c r="J25" s="4">
        <v>90</v>
      </c>
    </row>
    <row r="26" spans="1:10" ht="60" x14ac:dyDescent="0.25">
      <c r="A26" s="8" t="s">
        <v>29</v>
      </c>
      <c r="B26" s="28">
        <f>C26*L2</f>
        <v>5705.7</v>
      </c>
      <c r="C26" s="4">
        <v>55</v>
      </c>
      <c r="D26" s="40" t="s">
        <v>155</v>
      </c>
      <c r="E26" s="59" t="s">
        <v>44</v>
      </c>
      <c r="F26" s="39"/>
      <c r="G26" s="5" t="s">
        <v>157</v>
      </c>
      <c r="H26" s="4" t="s">
        <v>44</v>
      </c>
      <c r="I26" s="4"/>
      <c r="J26" s="4">
        <v>90</v>
      </c>
    </row>
    <row r="27" spans="1:10" ht="45" x14ac:dyDescent="0.25">
      <c r="A27" s="41" t="s">
        <v>30</v>
      </c>
      <c r="B27" s="97">
        <v>7645</v>
      </c>
      <c r="C27" s="28">
        <f>B27/L2</f>
        <v>73.69385000963949</v>
      </c>
      <c r="D27" s="39"/>
      <c r="E27" s="4" t="s">
        <v>44</v>
      </c>
      <c r="F27" s="39"/>
      <c r="G27" s="60" t="s">
        <v>158</v>
      </c>
      <c r="H27" s="4"/>
      <c r="I27" s="4"/>
      <c r="J27" s="4" t="s">
        <v>44</v>
      </c>
    </row>
    <row r="28" spans="1:10" ht="60" x14ac:dyDescent="0.25">
      <c r="A28" s="8" t="s">
        <v>31</v>
      </c>
      <c r="B28" s="28">
        <v>18365</v>
      </c>
      <c r="C28" s="30">
        <f>B28/L2</f>
        <v>177.02911123963756</v>
      </c>
      <c r="D28" s="40" t="s">
        <v>161</v>
      </c>
      <c r="E28" s="59" t="s">
        <v>44</v>
      </c>
      <c r="F28" s="39"/>
      <c r="G28" s="5" t="s">
        <v>160</v>
      </c>
      <c r="H28" s="4" t="s">
        <v>44</v>
      </c>
      <c r="I28" s="4"/>
      <c r="J28" s="4">
        <v>28</v>
      </c>
    </row>
    <row r="29" spans="1:10" ht="113.25" thickBot="1" x14ac:dyDescent="0.3">
      <c r="A29" s="8" t="s">
        <v>32</v>
      </c>
      <c r="B29" s="79">
        <f>C29*L2</f>
        <v>12448.8</v>
      </c>
      <c r="C29" s="30">
        <v>120</v>
      </c>
      <c r="D29" s="66" t="s">
        <v>175</v>
      </c>
      <c r="E29" s="64" t="s">
        <v>214</v>
      </c>
      <c r="F29" s="40" t="s">
        <v>176</v>
      </c>
      <c r="G29" s="5" t="s">
        <v>174</v>
      </c>
      <c r="H29" s="4" t="s">
        <v>178</v>
      </c>
      <c r="I29" s="4"/>
      <c r="J29" s="4">
        <v>30</v>
      </c>
    </row>
    <row r="30" spans="1:10" ht="48" x14ac:dyDescent="0.25">
      <c r="A30" s="8" t="s">
        <v>33</v>
      </c>
      <c r="B30" s="101">
        <f>L2*C30</f>
        <v>7780.5</v>
      </c>
      <c r="C30" s="4">
        <v>75</v>
      </c>
      <c r="D30" s="40" t="s">
        <v>181</v>
      </c>
      <c r="E30" s="5" t="s">
        <v>214</v>
      </c>
      <c r="F30" s="40" t="s">
        <v>183</v>
      </c>
      <c r="G30" s="69" t="s">
        <v>179</v>
      </c>
      <c r="H30" s="4" t="s">
        <v>44</v>
      </c>
      <c r="I30" s="4"/>
      <c r="J30" s="4">
        <v>60</v>
      </c>
    </row>
    <row r="31" spans="1:10" x14ac:dyDescent="0.25">
      <c r="A31" s="41" t="s">
        <v>34</v>
      </c>
      <c r="B31" s="78">
        <v>8649</v>
      </c>
      <c r="C31" s="28">
        <f>B31/L2</f>
        <v>83.371891266628111</v>
      </c>
      <c r="D31" s="39"/>
      <c r="E31" s="4" t="s">
        <v>214</v>
      </c>
      <c r="F31" s="39"/>
      <c r="G31" s="4"/>
      <c r="J31" t="s">
        <v>44</v>
      </c>
    </row>
    <row r="32" spans="1:10" ht="146.25" x14ac:dyDescent="0.25">
      <c r="A32" s="8" t="s">
        <v>35</v>
      </c>
      <c r="B32" s="28">
        <f>C32*L2</f>
        <v>10999.5522</v>
      </c>
      <c r="C32" s="4">
        <v>106.03</v>
      </c>
      <c r="D32" s="66" t="s">
        <v>186</v>
      </c>
      <c r="E32" s="8" t="s">
        <v>44</v>
      </c>
      <c r="F32" s="39"/>
      <c r="G32" s="5" t="s">
        <v>189</v>
      </c>
      <c r="H32" s="4" t="s">
        <v>44</v>
      </c>
      <c r="I32" s="4"/>
      <c r="J32" s="4" t="s">
        <v>44</v>
      </c>
    </row>
    <row r="33" spans="1:10" ht="168.75" x14ac:dyDescent="0.25">
      <c r="A33" s="8" t="s">
        <v>36</v>
      </c>
      <c r="B33" s="28">
        <v>4788</v>
      </c>
      <c r="C33" s="70">
        <f>B33/L2</f>
        <v>46.153846153846153</v>
      </c>
      <c r="D33" s="40" t="s">
        <v>190</v>
      </c>
      <c r="E33" s="5" t="s">
        <v>214</v>
      </c>
      <c r="F33" s="10" t="s">
        <v>192</v>
      </c>
      <c r="G33" s="5" t="s">
        <v>193</v>
      </c>
      <c r="H33" s="66" t="s">
        <v>194</v>
      </c>
      <c r="I33" s="4"/>
      <c r="J33" s="4">
        <v>15</v>
      </c>
    </row>
    <row r="34" spans="1:10" ht="30" x14ac:dyDescent="0.25">
      <c r="A34" s="41" t="s">
        <v>37</v>
      </c>
      <c r="B34" s="78">
        <v>12482</v>
      </c>
      <c r="C34" s="28">
        <f>B34/L2</f>
        <v>120.32003084634664</v>
      </c>
      <c r="D34" s="39"/>
      <c r="E34" s="4" t="s">
        <v>214</v>
      </c>
      <c r="F34" s="39"/>
      <c r="G34" s="5" t="s">
        <v>195</v>
      </c>
      <c r="H34" s="4"/>
      <c r="I34" s="4"/>
      <c r="J34" s="4">
        <v>30</v>
      </c>
    </row>
    <row r="60" spans="1:5" ht="60" x14ac:dyDescent="0.25">
      <c r="A60" s="55" t="s">
        <v>213</v>
      </c>
      <c r="B60">
        <f>COUNTIF(E3:E34,"SI")</f>
        <v>24</v>
      </c>
      <c r="D60" s="38" t="s">
        <v>241</v>
      </c>
      <c r="E60">
        <f>COUNTIF(J3:J34,"NE")</f>
        <v>12</v>
      </c>
    </row>
    <row r="61" spans="1:5" ht="75" x14ac:dyDescent="0.25">
      <c r="A61" s="55" t="s">
        <v>246</v>
      </c>
      <c r="B61">
        <f>32-B60</f>
        <v>8</v>
      </c>
      <c r="D61" s="37" t="s">
        <v>242</v>
      </c>
      <c r="E61">
        <f>SUM(J3:J34)/20</f>
        <v>49.3</v>
      </c>
    </row>
  </sheetData>
  <hyperlinks>
    <hyperlink ref="D17" r:id="rId1" xr:uid="{00000000-0004-0000-0200-000000000000}"/>
    <hyperlink ref="F17" r:id="rId2" xr:uid="{00000000-0004-0000-0200-000001000000}"/>
    <hyperlink ref="F12" r:id="rId3" xr:uid="{00000000-0004-0000-0200-000002000000}"/>
    <hyperlink ref="F3" r:id="rId4" xr:uid="{00000000-0004-0000-0200-000003000000}"/>
    <hyperlink ref="F4" r:id="rId5" xr:uid="{00000000-0004-0000-0200-000004000000}"/>
    <hyperlink ref="D6" r:id="rId6" xr:uid="{00000000-0004-0000-0200-000005000000}"/>
    <hyperlink ref="F10" r:id="rId7" xr:uid="{00000000-0004-0000-0200-000006000000}"/>
    <hyperlink ref="D10" r:id="rId8" xr:uid="{00000000-0004-0000-0200-000007000000}"/>
    <hyperlink ref="D21" r:id="rId9" xr:uid="{00000000-0004-0000-0200-000008000000}"/>
    <hyperlink ref="F21" r:id="rId10" xr:uid="{00000000-0004-0000-0200-000009000000}"/>
    <hyperlink ref="F22" r:id="rId11" display="https://www.oaxaca.gob.mx/semaedeso/wp-content/uploads/sites/59/2022/08/PRESTADORES-SERVICIOS-AMBIENTALES-PRIMERA-QUINCENA-DE-AGOSTO-2022.-ACTUALIZADA..pdf" xr:uid="{00000000-0004-0000-0200-00000A000000}"/>
    <hyperlink ref="D25" r:id="rId12" xr:uid="{00000000-0004-0000-0200-00000B000000}"/>
    <hyperlink ref="F33" r:id="rId13" xr:uid="{00000000-0004-0000-0200-00000C000000}"/>
    <hyperlink ref="F25" r:id="rId14" xr:uid="{00000000-0004-0000-0200-00000D000000}"/>
    <hyperlink ref="D5" r:id="rId15" display="https://www.semabicce.campeche.gob.mx/formatos-impacto-ambiental/" xr:uid="{00000000-0004-0000-0200-00000E000000}"/>
  </hyperlinks>
  <pageMargins left="0.7" right="0.7" top="0.75" bottom="0.75" header="0.3" footer="0.3"/>
  <pageSetup orientation="portrait" r:id="rId16"/>
  <drawing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dimension ref="A1:R41"/>
  <sheetViews>
    <sheetView zoomScale="55" zoomScaleNormal="55" workbookViewId="0">
      <pane xSplit="1" ySplit="4" topLeftCell="B41" activePane="bottomRight" state="frozen"/>
      <selection pane="topRight" activeCell="B1" sqref="B1"/>
      <selection pane="bottomLeft" activeCell="A5" sqref="A5"/>
      <selection pane="bottomRight" activeCell="T33" sqref="T33"/>
    </sheetView>
  </sheetViews>
  <sheetFormatPr baseColWidth="10" defaultRowHeight="15" x14ac:dyDescent="0.25"/>
  <cols>
    <col min="1" max="1" width="18.7109375" customWidth="1"/>
    <col min="12" max="12" width="18.140625" customWidth="1"/>
    <col min="17" max="17" width="16.5703125" customWidth="1"/>
  </cols>
  <sheetData>
    <row r="1" spans="1:13" ht="26.25" x14ac:dyDescent="0.4">
      <c r="A1" s="1" t="s">
        <v>45</v>
      </c>
    </row>
    <row r="2" spans="1:13" x14ac:dyDescent="0.25">
      <c r="A2" s="108" t="s">
        <v>46</v>
      </c>
      <c r="B2" s="12" t="s">
        <v>47</v>
      </c>
      <c r="C2" s="12"/>
      <c r="D2" s="12"/>
      <c r="E2" s="12"/>
      <c r="F2" s="12"/>
      <c r="G2" s="12"/>
      <c r="H2" s="12"/>
      <c r="I2" s="12"/>
      <c r="J2" s="12"/>
      <c r="K2" s="12"/>
      <c r="L2" s="12"/>
      <c r="M2" s="13"/>
    </row>
    <row r="3" spans="1:13" x14ac:dyDescent="0.25">
      <c r="A3" s="109"/>
      <c r="B3" s="11" t="s">
        <v>48</v>
      </c>
      <c r="C3" s="12"/>
      <c r="D3" s="12"/>
      <c r="E3" s="12"/>
      <c r="F3" s="13"/>
      <c r="G3" s="11" t="s">
        <v>49</v>
      </c>
      <c r="H3" s="12"/>
      <c r="I3" s="12"/>
      <c r="J3" s="12"/>
      <c r="K3" s="13"/>
      <c r="L3" s="11" t="s">
        <v>50</v>
      </c>
      <c r="M3" s="13"/>
    </row>
    <row r="4" spans="1:13" x14ac:dyDescent="0.25">
      <c r="A4" s="110"/>
      <c r="B4" s="16" t="s">
        <v>51</v>
      </c>
      <c r="C4" s="17" t="s">
        <v>52</v>
      </c>
      <c r="D4" s="17" t="s">
        <v>53</v>
      </c>
      <c r="E4" s="17" t="s">
        <v>117</v>
      </c>
      <c r="F4" s="18" t="s">
        <v>54</v>
      </c>
      <c r="G4" s="16" t="s">
        <v>55</v>
      </c>
      <c r="H4" s="17" t="s">
        <v>56</v>
      </c>
      <c r="I4" s="17" t="s">
        <v>57</v>
      </c>
      <c r="J4" s="17" t="s">
        <v>58</v>
      </c>
      <c r="K4" s="18" t="s">
        <v>59</v>
      </c>
      <c r="L4" s="16" t="s">
        <v>60</v>
      </c>
      <c r="M4" s="18"/>
    </row>
    <row r="5" spans="1:13" x14ac:dyDescent="0.25">
      <c r="A5" s="8" t="s">
        <v>6</v>
      </c>
      <c r="B5" s="47" t="s">
        <v>106</v>
      </c>
      <c r="F5" s="15"/>
      <c r="G5" s="14"/>
      <c r="K5" s="15"/>
      <c r="L5" s="14" t="s">
        <v>85</v>
      </c>
      <c r="M5" s="15"/>
    </row>
    <row r="6" spans="1:13" x14ac:dyDescent="0.25">
      <c r="A6" s="8" t="s">
        <v>7</v>
      </c>
      <c r="B6" s="14"/>
      <c r="C6" t="s">
        <v>85</v>
      </c>
      <c r="D6" t="s">
        <v>85</v>
      </c>
      <c r="F6" s="15" t="s">
        <v>85</v>
      </c>
      <c r="G6" s="14"/>
      <c r="J6" t="s">
        <v>85</v>
      </c>
      <c r="K6" s="15" t="s">
        <v>85</v>
      </c>
      <c r="L6" s="14"/>
      <c r="M6" s="15"/>
    </row>
    <row r="7" spans="1:13" x14ac:dyDescent="0.25">
      <c r="A7" s="41" t="s">
        <v>8</v>
      </c>
      <c r="B7" s="46" t="s">
        <v>62</v>
      </c>
      <c r="F7" s="15"/>
      <c r="G7" s="14"/>
      <c r="K7" s="15"/>
      <c r="L7" s="14"/>
      <c r="M7" s="15"/>
    </row>
    <row r="8" spans="1:13" x14ac:dyDescent="0.25">
      <c r="A8" s="41" t="s">
        <v>9</v>
      </c>
      <c r="B8" s="46" t="s">
        <v>62</v>
      </c>
      <c r="F8" s="15"/>
      <c r="G8" s="14"/>
      <c r="K8" s="15"/>
      <c r="L8" s="14"/>
      <c r="M8" s="15"/>
    </row>
    <row r="9" spans="1:13" x14ac:dyDescent="0.25">
      <c r="A9" s="8" t="s">
        <v>10</v>
      </c>
      <c r="B9" s="47" t="s">
        <v>106</v>
      </c>
      <c r="F9" s="15"/>
      <c r="G9" s="14"/>
      <c r="K9" s="15"/>
      <c r="L9" s="14"/>
      <c r="M9" s="15"/>
    </row>
    <row r="10" spans="1:13" x14ac:dyDescent="0.25">
      <c r="A10" s="8" t="s">
        <v>11</v>
      </c>
      <c r="B10" s="47" t="s">
        <v>106</v>
      </c>
      <c r="F10" s="15"/>
      <c r="G10" s="14"/>
      <c r="K10" s="15"/>
      <c r="L10" s="14"/>
      <c r="M10" s="15"/>
    </row>
    <row r="11" spans="1:13" x14ac:dyDescent="0.25">
      <c r="A11" s="41" t="s">
        <v>12</v>
      </c>
      <c r="B11" s="46" t="s">
        <v>62</v>
      </c>
      <c r="F11" s="15"/>
      <c r="G11" s="14"/>
      <c r="K11" s="15"/>
      <c r="L11" s="14"/>
      <c r="M11" s="15"/>
    </row>
    <row r="12" spans="1:13" x14ac:dyDescent="0.25">
      <c r="A12" s="8" t="s">
        <v>13</v>
      </c>
      <c r="B12" s="47" t="s">
        <v>106</v>
      </c>
      <c r="F12" s="15"/>
      <c r="G12" s="14"/>
      <c r="K12" s="15"/>
      <c r="L12" s="14"/>
      <c r="M12" s="15"/>
    </row>
    <row r="13" spans="1:13" x14ac:dyDescent="0.25">
      <c r="A13" s="41" t="s">
        <v>14</v>
      </c>
      <c r="B13" s="46" t="s">
        <v>62</v>
      </c>
      <c r="F13" s="15"/>
      <c r="G13" s="14"/>
      <c r="K13" s="15"/>
      <c r="L13" s="14"/>
      <c r="M13" s="15"/>
    </row>
    <row r="14" spans="1:13" x14ac:dyDescent="0.25">
      <c r="A14" s="8" t="s">
        <v>15</v>
      </c>
      <c r="B14" s="47" t="s">
        <v>106</v>
      </c>
      <c r="F14" s="15"/>
      <c r="G14" s="14"/>
      <c r="K14" s="15"/>
      <c r="L14" s="14"/>
      <c r="M14" s="15"/>
    </row>
    <row r="15" spans="1:13" x14ac:dyDescent="0.25">
      <c r="A15" s="8" t="s">
        <v>16</v>
      </c>
      <c r="B15" s="14"/>
      <c r="F15" t="s">
        <v>85</v>
      </c>
      <c r="G15" t="s">
        <v>85</v>
      </c>
      <c r="I15" t="s">
        <v>85</v>
      </c>
      <c r="L15" t="s">
        <v>85</v>
      </c>
      <c r="M15" s="15"/>
    </row>
    <row r="16" spans="1:13" x14ac:dyDescent="0.25">
      <c r="A16" s="41" t="s">
        <v>17</v>
      </c>
      <c r="B16" s="46" t="s">
        <v>62</v>
      </c>
      <c r="F16" s="15"/>
      <c r="G16" s="14"/>
      <c r="K16" s="15"/>
      <c r="L16" s="14"/>
      <c r="M16" s="15"/>
    </row>
    <row r="17" spans="1:13" x14ac:dyDescent="0.25">
      <c r="A17" s="8" t="s">
        <v>18</v>
      </c>
      <c r="B17" s="14"/>
      <c r="F17" s="15" t="s">
        <v>85</v>
      </c>
      <c r="G17" s="14" t="s">
        <v>85</v>
      </c>
      <c r="I17" t="s">
        <v>85</v>
      </c>
      <c r="K17" s="15"/>
      <c r="L17" s="14"/>
      <c r="M17" s="15"/>
    </row>
    <row r="18" spans="1:13" x14ac:dyDescent="0.25">
      <c r="A18" s="41" t="s">
        <v>19</v>
      </c>
      <c r="B18" s="46" t="s">
        <v>62</v>
      </c>
      <c r="F18" s="15"/>
      <c r="G18" s="14"/>
      <c r="K18" s="15"/>
      <c r="L18" s="14"/>
      <c r="M18" s="15"/>
    </row>
    <row r="19" spans="1:13" x14ac:dyDescent="0.25">
      <c r="A19" s="8" t="s">
        <v>61</v>
      </c>
      <c r="B19" s="47" t="s">
        <v>106</v>
      </c>
      <c r="F19" s="15"/>
      <c r="G19" s="14"/>
      <c r="K19" s="15"/>
      <c r="L19" s="14"/>
      <c r="M19" s="15"/>
    </row>
    <row r="20" spans="1:13" x14ac:dyDescent="0.25">
      <c r="A20" s="41" t="s">
        <v>21</v>
      </c>
      <c r="B20" s="46" t="s">
        <v>62</v>
      </c>
      <c r="F20" s="15"/>
      <c r="G20" s="14"/>
      <c r="K20" s="15"/>
      <c r="L20" s="14"/>
      <c r="M20" s="15"/>
    </row>
    <row r="21" spans="1:13" x14ac:dyDescent="0.25">
      <c r="A21" s="41" t="s">
        <v>22</v>
      </c>
      <c r="B21" s="46" t="s">
        <v>62</v>
      </c>
      <c r="F21" s="15"/>
      <c r="G21" s="14"/>
      <c r="K21" s="15"/>
      <c r="L21" s="14"/>
      <c r="M21" s="15"/>
    </row>
    <row r="22" spans="1:13" x14ac:dyDescent="0.25">
      <c r="A22" s="8" t="s">
        <v>23</v>
      </c>
      <c r="B22" s="14"/>
      <c r="F22" s="15" t="s">
        <v>85</v>
      </c>
      <c r="G22" s="14" t="s">
        <v>85</v>
      </c>
      <c r="H22" t="s">
        <v>85</v>
      </c>
      <c r="I22" t="s">
        <v>85</v>
      </c>
      <c r="K22" s="15"/>
      <c r="L22" s="14" t="s">
        <v>85</v>
      </c>
      <c r="M22" s="15"/>
    </row>
    <row r="23" spans="1:13" x14ac:dyDescent="0.25">
      <c r="A23" s="8" t="s">
        <v>24</v>
      </c>
      <c r="B23" s="47" t="s">
        <v>106</v>
      </c>
      <c r="F23" s="15"/>
      <c r="G23" s="14"/>
      <c r="K23" s="15"/>
      <c r="L23" s="14"/>
      <c r="M23" s="15"/>
    </row>
    <row r="24" spans="1:13" x14ac:dyDescent="0.25">
      <c r="A24" s="8" t="s">
        <v>25</v>
      </c>
      <c r="B24" s="47" t="s">
        <v>106</v>
      </c>
      <c r="F24" s="15"/>
      <c r="G24" s="14"/>
      <c r="K24" s="15"/>
      <c r="L24" s="14"/>
      <c r="M24" s="15"/>
    </row>
    <row r="25" spans="1:13" x14ac:dyDescent="0.25">
      <c r="A25" s="8" t="s">
        <v>26</v>
      </c>
      <c r="B25" s="14"/>
      <c r="C25" t="s">
        <v>85</v>
      </c>
      <c r="D25" t="s">
        <v>85</v>
      </c>
      <c r="F25" s="15" t="s">
        <v>85</v>
      </c>
      <c r="G25" s="14"/>
      <c r="I25" t="s">
        <v>85</v>
      </c>
      <c r="K25" s="15"/>
      <c r="L25" s="14"/>
      <c r="M25" s="15"/>
    </row>
    <row r="26" spans="1:13" x14ac:dyDescent="0.25">
      <c r="A26" s="8" t="s">
        <v>27</v>
      </c>
      <c r="B26" s="14"/>
      <c r="C26" t="s">
        <v>85</v>
      </c>
      <c r="F26" s="15" t="s">
        <v>85</v>
      </c>
      <c r="G26" s="14" t="s">
        <v>85</v>
      </c>
      <c r="I26" t="s">
        <v>85</v>
      </c>
      <c r="K26" s="15"/>
      <c r="L26" s="14" t="s">
        <v>85</v>
      </c>
      <c r="M26" s="15"/>
    </row>
    <row r="27" spans="1:13" x14ac:dyDescent="0.25">
      <c r="A27" s="8" t="s">
        <v>28</v>
      </c>
      <c r="B27" s="14"/>
      <c r="C27" t="s">
        <v>85</v>
      </c>
      <c r="D27" t="s">
        <v>85</v>
      </c>
      <c r="F27" s="15"/>
      <c r="G27" s="14"/>
      <c r="I27" t="s">
        <v>150</v>
      </c>
      <c r="K27" s="15"/>
      <c r="L27" s="14"/>
      <c r="M27" s="15"/>
    </row>
    <row r="28" spans="1:13" x14ac:dyDescent="0.25">
      <c r="A28" s="8" t="s">
        <v>29</v>
      </c>
      <c r="B28" s="14"/>
      <c r="C28" t="s">
        <v>85</v>
      </c>
      <c r="D28" t="s">
        <v>85</v>
      </c>
      <c r="F28" s="15" t="s">
        <v>85</v>
      </c>
      <c r="G28" s="14" t="s">
        <v>85</v>
      </c>
      <c r="H28" t="s">
        <v>85</v>
      </c>
      <c r="I28" t="s">
        <v>85</v>
      </c>
      <c r="J28" t="s">
        <v>85</v>
      </c>
      <c r="K28" s="15" t="s">
        <v>85</v>
      </c>
      <c r="L28" s="14" t="s">
        <v>85</v>
      </c>
      <c r="M28" s="15"/>
    </row>
    <row r="29" spans="1:13" x14ac:dyDescent="0.25">
      <c r="A29" s="8" t="s">
        <v>30</v>
      </c>
      <c r="B29" s="47" t="s">
        <v>106</v>
      </c>
      <c r="F29" s="15"/>
      <c r="G29" s="14"/>
      <c r="K29" s="15"/>
      <c r="L29" s="14"/>
      <c r="M29" s="15"/>
    </row>
    <row r="30" spans="1:13" x14ac:dyDescent="0.25">
      <c r="A30" s="8" t="s">
        <v>31</v>
      </c>
      <c r="B30" s="14"/>
      <c r="C30" t="s">
        <v>85</v>
      </c>
      <c r="D30" t="s">
        <v>85</v>
      </c>
      <c r="F30" s="15" t="s">
        <v>85</v>
      </c>
      <c r="G30" s="14"/>
      <c r="J30" t="s">
        <v>85</v>
      </c>
      <c r="K30" s="15" t="s">
        <v>85</v>
      </c>
      <c r="L30" s="14"/>
      <c r="M30" s="15"/>
    </row>
    <row r="31" spans="1:13" x14ac:dyDescent="0.25">
      <c r="A31" s="8" t="s">
        <v>32</v>
      </c>
      <c r="B31" s="14"/>
      <c r="C31" t="s">
        <v>85</v>
      </c>
      <c r="D31" t="s">
        <v>85</v>
      </c>
      <c r="F31" s="15"/>
      <c r="G31" s="14"/>
      <c r="I31" t="s">
        <v>85</v>
      </c>
      <c r="K31" s="15"/>
      <c r="L31" s="14"/>
      <c r="M31" s="15"/>
    </row>
    <row r="32" spans="1:13" x14ac:dyDescent="0.25">
      <c r="A32" s="8" t="s">
        <v>33</v>
      </c>
      <c r="B32" s="47" t="s">
        <v>106</v>
      </c>
      <c r="F32" s="15"/>
      <c r="G32" s="14"/>
      <c r="K32" s="15"/>
      <c r="L32" s="14"/>
      <c r="M32" s="15"/>
    </row>
    <row r="33" spans="1:18" x14ac:dyDescent="0.25">
      <c r="A33" s="41" t="s">
        <v>34</v>
      </c>
      <c r="B33" s="46" t="s">
        <v>62</v>
      </c>
      <c r="F33" s="15"/>
      <c r="G33" s="14"/>
      <c r="K33" s="15"/>
      <c r="L33" s="14"/>
      <c r="M33" s="15"/>
    </row>
    <row r="34" spans="1:18" x14ac:dyDescent="0.25">
      <c r="A34" s="8" t="s">
        <v>35</v>
      </c>
      <c r="B34" s="14"/>
      <c r="F34" s="15" t="s">
        <v>85</v>
      </c>
      <c r="G34" s="14" t="s">
        <v>85</v>
      </c>
      <c r="H34" t="s">
        <v>85</v>
      </c>
      <c r="I34" t="s">
        <v>85</v>
      </c>
      <c r="K34" s="15"/>
      <c r="L34" s="14" t="s">
        <v>85</v>
      </c>
      <c r="M34" s="15"/>
    </row>
    <row r="35" spans="1:18" x14ac:dyDescent="0.25">
      <c r="A35" s="8" t="s">
        <v>36</v>
      </c>
      <c r="B35" s="14"/>
      <c r="F35" s="15" t="s">
        <v>85</v>
      </c>
      <c r="G35" s="14" t="s">
        <v>85</v>
      </c>
      <c r="H35" t="s">
        <v>85</v>
      </c>
      <c r="I35" t="s">
        <v>85</v>
      </c>
      <c r="K35" s="15"/>
      <c r="L35" s="14" t="s">
        <v>85</v>
      </c>
      <c r="M35" s="15"/>
    </row>
    <row r="36" spans="1:18" x14ac:dyDescent="0.25">
      <c r="A36" s="41" t="s">
        <v>37</v>
      </c>
      <c r="B36" s="46" t="s">
        <v>62</v>
      </c>
      <c r="C36" s="17"/>
      <c r="D36" s="17"/>
      <c r="E36" s="17"/>
      <c r="M36" s="18"/>
    </row>
    <row r="37" spans="1:18" x14ac:dyDescent="0.25">
      <c r="A37" s="41"/>
      <c r="B37" s="76"/>
    </row>
    <row r="38" spans="1:18" x14ac:dyDescent="0.25">
      <c r="B38" s="12" t="s">
        <v>47</v>
      </c>
      <c r="C38" s="12"/>
      <c r="D38" s="12"/>
      <c r="E38" s="12"/>
      <c r="F38" s="12"/>
      <c r="G38" s="12"/>
      <c r="H38" s="12"/>
      <c r="I38" s="12"/>
      <c r="J38" s="12"/>
      <c r="K38" s="12"/>
      <c r="L38" s="12"/>
      <c r="R38" t="s">
        <v>207</v>
      </c>
    </row>
    <row r="39" spans="1:18" x14ac:dyDescent="0.25">
      <c r="B39" s="11" t="s">
        <v>48</v>
      </c>
      <c r="C39" s="12"/>
      <c r="D39" s="12"/>
      <c r="E39" s="12"/>
      <c r="F39" s="13"/>
      <c r="G39" s="11" t="s">
        <v>49</v>
      </c>
      <c r="H39" s="12"/>
      <c r="I39" s="12"/>
      <c r="J39" s="12"/>
      <c r="K39" s="13"/>
      <c r="L39" s="11" t="s">
        <v>50</v>
      </c>
      <c r="M39" t="s">
        <v>111</v>
      </c>
      <c r="N39" t="s">
        <v>62</v>
      </c>
      <c r="Q39" t="s">
        <v>208</v>
      </c>
      <c r="R39">
        <f>32-R40-R40</f>
        <v>12</v>
      </c>
    </row>
    <row r="40" spans="1:18" x14ac:dyDescent="0.25">
      <c r="B40" s="16" t="s">
        <v>51</v>
      </c>
      <c r="C40" s="17" t="s">
        <v>52</v>
      </c>
      <c r="D40" s="17" t="s">
        <v>53</v>
      </c>
      <c r="E40" s="17" t="s">
        <v>117</v>
      </c>
      <c r="F40" s="18" t="s">
        <v>54</v>
      </c>
      <c r="G40" s="16" t="s">
        <v>55</v>
      </c>
      <c r="H40" s="17" t="s">
        <v>56</v>
      </c>
      <c r="I40" s="17" t="s">
        <v>57</v>
      </c>
      <c r="J40" s="17" t="s">
        <v>58</v>
      </c>
      <c r="K40" s="18" t="s">
        <v>59</v>
      </c>
      <c r="L40" s="16" t="s">
        <v>60</v>
      </c>
      <c r="M40" t="s">
        <v>111</v>
      </c>
      <c r="N40" t="s">
        <v>62</v>
      </c>
      <c r="Q40" t="s">
        <v>209</v>
      </c>
      <c r="R40">
        <f>M41</f>
        <v>10</v>
      </c>
    </row>
    <row r="41" spans="1:18" x14ac:dyDescent="0.25">
      <c r="A41" s="77" t="s">
        <v>206</v>
      </c>
      <c r="B41">
        <f t="shared" ref="B41:L41" si="0">COUNTIF(B5:B36,"X")</f>
        <v>0</v>
      </c>
      <c r="C41">
        <f t="shared" si="0"/>
        <v>7</v>
      </c>
      <c r="D41">
        <f t="shared" si="0"/>
        <v>6</v>
      </c>
      <c r="E41">
        <f t="shared" si="0"/>
        <v>0</v>
      </c>
      <c r="F41">
        <f t="shared" si="0"/>
        <v>10</v>
      </c>
      <c r="G41">
        <f t="shared" si="0"/>
        <v>7</v>
      </c>
      <c r="H41">
        <f t="shared" si="0"/>
        <v>4</v>
      </c>
      <c r="I41">
        <f t="shared" si="0"/>
        <v>9</v>
      </c>
      <c r="J41">
        <f t="shared" si="0"/>
        <v>3</v>
      </c>
      <c r="K41">
        <f t="shared" si="0"/>
        <v>3</v>
      </c>
      <c r="L41">
        <f t="shared" si="0"/>
        <v>7</v>
      </c>
      <c r="M41">
        <f>COUNTIF(B5:B36,"No sugiere metodologías")</f>
        <v>10</v>
      </c>
      <c r="N41">
        <f>COUNTIF(B5:B36,"No aplica")</f>
        <v>10</v>
      </c>
      <c r="Q41" t="s">
        <v>210</v>
      </c>
      <c r="R41">
        <f>N41</f>
        <v>10</v>
      </c>
    </row>
  </sheetData>
  <mergeCells count="1">
    <mergeCell ref="A2:A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T36"/>
  <sheetViews>
    <sheetView tabSelected="1" zoomScale="40" zoomScaleNormal="40" workbookViewId="0">
      <pane xSplit="1" ySplit="4" topLeftCell="B5" activePane="bottomRight" state="frozen"/>
      <selection pane="topRight" activeCell="B1" sqref="B1"/>
      <selection pane="bottomLeft" activeCell="A5" sqref="A5"/>
      <selection pane="bottomRight" activeCell="K26" sqref="K26"/>
    </sheetView>
  </sheetViews>
  <sheetFormatPr baseColWidth="10" defaultRowHeight="15" x14ac:dyDescent="0.25"/>
  <cols>
    <col min="1" max="1" width="18.28515625" customWidth="1"/>
    <col min="11" max="11" width="38.28515625" customWidth="1"/>
  </cols>
  <sheetData>
    <row r="1" spans="1:12" ht="26.25" x14ac:dyDescent="0.4">
      <c r="A1" s="1" t="s">
        <v>63</v>
      </c>
    </row>
    <row r="2" spans="1:12" x14ac:dyDescent="0.25">
      <c r="A2" s="111" t="s">
        <v>46</v>
      </c>
      <c r="B2" s="21" t="s">
        <v>64</v>
      </c>
      <c r="C2" s="21"/>
      <c r="D2" s="21"/>
      <c r="E2" s="21"/>
      <c r="F2" s="21"/>
      <c r="G2" s="21"/>
      <c r="H2" s="13"/>
    </row>
    <row r="3" spans="1:12" x14ac:dyDescent="0.25">
      <c r="A3" s="112"/>
      <c r="B3" s="22" t="s">
        <v>65</v>
      </c>
      <c r="C3" s="21"/>
      <c r="D3" s="23"/>
      <c r="E3" s="22" t="s">
        <v>66</v>
      </c>
      <c r="F3" s="21"/>
      <c r="G3" s="21"/>
      <c r="H3" s="13"/>
    </row>
    <row r="4" spans="1:12" x14ac:dyDescent="0.25">
      <c r="A4" s="113"/>
      <c r="B4" s="24" t="s">
        <v>67</v>
      </c>
      <c r="C4" s="24" t="s">
        <v>68</v>
      </c>
      <c r="D4" s="24" t="s">
        <v>69</v>
      </c>
      <c r="E4" s="24" t="s">
        <v>67</v>
      </c>
      <c r="F4" s="24" t="s">
        <v>68</v>
      </c>
      <c r="G4" s="24" t="s">
        <v>69</v>
      </c>
      <c r="H4" s="19"/>
    </row>
    <row r="5" spans="1:12" x14ac:dyDescent="0.25">
      <c r="A5" s="20" t="s">
        <v>6</v>
      </c>
      <c r="B5" s="50" t="s">
        <v>86</v>
      </c>
      <c r="C5" s="19"/>
      <c r="D5" s="19"/>
      <c r="E5" s="19"/>
      <c r="F5" s="19"/>
      <c r="G5" s="19"/>
      <c r="H5" s="19"/>
      <c r="I5">
        <v>0</v>
      </c>
    </row>
    <row r="6" spans="1:12" ht="45.75" thickBot="1" x14ac:dyDescent="0.3">
      <c r="A6" s="20" t="s">
        <v>7</v>
      </c>
      <c r="B6" s="31" t="s">
        <v>90</v>
      </c>
      <c r="C6" s="31" t="s">
        <v>91</v>
      </c>
      <c r="D6" s="31" t="s">
        <v>78</v>
      </c>
      <c r="E6" s="31" t="s">
        <v>92</v>
      </c>
      <c r="F6" s="31" t="s">
        <v>93</v>
      </c>
      <c r="G6" s="32" t="s">
        <v>94</v>
      </c>
      <c r="H6" s="19"/>
      <c r="I6">
        <v>10</v>
      </c>
    </row>
    <row r="7" spans="1:12" x14ac:dyDescent="0.25">
      <c r="A7" s="42" t="s">
        <v>8</v>
      </c>
      <c r="B7" s="48" t="s">
        <v>62</v>
      </c>
      <c r="C7" s="19"/>
      <c r="D7" s="19"/>
      <c r="E7" s="19"/>
      <c r="F7" s="19"/>
      <c r="G7" s="19"/>
      <c r="H7" s="19"/>
      <c r="I7">
        <v>0</v>
      </c>
      <c r="K7" s="71" t="s">
        <v>203</v>
      </c>
    </row>
    <row r="8" spans="1:12" x14ac:dyDescent="0.25">
      <c r="A8" s="42" t="s">
        <v>9</v>
      </c>
      <c r="B8" s="48" t="s">
        <v>62</v>
      </c>
      <c r="C8" s="19"/>
      <c r="D8" s="19"/>
      <c r="E8" s="19"/>
      <c r="F8" s="19"/>
      <c r="G8" s="19"/>
      <c r="H8" s="19"/>
      <c r="I8">
        <v>0</v>
      </c>
      <c r="K8" t="s">
        <v>204</v>
      </c>
      <c r="L8">
        <f>COUNTIF($I$5:$I$36,10)</f>
        <v>9</v>
      </c>
    </row>
    <row r="9" spans="1:12" x14ac:dyDescent="0.25">
      <c r="A9" s="20" t="s">
        <v>10</v>
      </c>
      <c r="B9" s="19"/>
      <c r="C9" s="19"/>
      <c r="D9" s="19" t="s">
        <v>78</v>
      </c>
      <c r="E9" s="19"/>
      <c r="F9" s="19"/>
      <c r="G9" s="19" t="s">
        <v>100</v>
      </c>
      <c r="H9" s="19"/>
      <c r="I9">
        <v>5</v>
      </c>
      <c r="K9" t="s">
        <v>205</v>
      </c>
      <c r="L9">
        <f>COUNTIF($I$5:$I$36,"5")</f>
        <v>4</v>
      </c>
    </row>
    <row r="10" spans="1:12" x14ac:dyDescent="0.25">
      <c r="A10" s="20" t="s">
        <v>11</v>
      </c>
      <c r="B10" s="19"/>
      <c r="C10" s="19"/>
      <c r="D10" s="19" t="s">
        <v>78</v>
      </c>
      <c r="E10" s="19"/>
      <c r="F10" s="19"/>
      <c r="G10" s="19" t="s">
        <v>100</v>
      </c>
      <c r="H10" s="19"/>
      <c r="I10">
        <v>5</v>
      </c>
      <c r="K10" t="s">
        <v>245</v>
      </c>
      <c r="L10">
        <f>COUNTIF($I$5:$I$36,0)</f>
        <v>19</v>
      </c>
    </row>
    <row r="11" spans="1:12" x14ac:dyDescent="0.25">
      <c r="A11" s="42" t="s">
        <v>12</v>
      </c>
      <c r="B11" s="48" t="s">
        <v>62</v>
      </c>
      <c r="C11" s="19"/>
      <c r="D11" s="19"/>
      <c r="E11" s="19"/>
      <c r="F11" s="19"/>
      <c r="G11" s="19"/>
      <c r="H11" s="19"/>
      <c r="I11">
        <v>0</v>
      </c>
    </row>
    <row r="12" spans="1:12" ht="15.75" thickBot="1" x14ac:dyDescent="0.3">
      <c r="A12" s="20" t="s">
        <v>13</v>
      </c>
      <c r="B12" s="98" t="s">
        <v>111</v>
      </c>
      <c r="C12" s="44"/>
      <c r="D12" s="44"/>
      <c r="E12" s="44"/>
      <c r="F12" s="44"/>
      <c r="G12" s="45"/>
      <c r="H12" s="19"/>
      <c r="I12">
        <v>0</v>
      </c>
    </row>
    <row r="13" spans="1:12" x14ac:dyDescent="0.25">
      <c r="A13" s="42" t="s">
        <v>14</v>
      </c>
      <c r="B13" s="49" t="s">
        <v>62</v>
      </c>
      <c r="C13" s="25"/>
      <c r="D13" s="25"/>
      <c r="E13" s="25"/>
      <c r="F13" s="25"/>
      <c r="G13" s="25"/>
      <c r="H13" s="26"/>
      <c r="I13">
        <v>0</v>
      </c>
    </row>
    <row r="14" spans="1:12" x14ac:dyDescent="0.25">
      <c r="A14" s="20" t="s">
        <v>15</v>
      </c>
      <c r="B14" s="19"/>
      <c r="C14" s="19"/>
      <c r="D14" s="19" t="s">
        <v>78</v>
      </c>
      <c r="E14" s="19"/>
      <c r="F14" s="19"/>
      <c r="G14" s="19" t="s">
        <v>79</v>
      </c>
      <c r="H14" s="19"/>
      <c r="I14">
        <v>5</v>
      </c>
    </row>
    <row r="15" spans="1:12" ht="36.75" thickBot="1" x14ac:dyDescent="0.3">
      <c r="A15" s="20" t="s">
        <v>16</v>
      </c>
      <c r="B15" s="63" t="s">
        <v>168</v>
      </c>
      <c r="C15" s="52" t="s">
        <v>119</v>
      </c>
      <c r="D15" s="61" t="s">
        <v>162</v>
      </c>
      <c r="E15" s="63" t="s">
        <v>171</v>
      </c>
      <c r="F15" s="52" t="s">
        <v>122</v>
      </c>
      <c r="G15" s="52" t="s">
        <v>123</v>
      </c>
      <c r="H15" s="19"/>
      <c r="I15">
        <v>10</v>
      </c>
    </row>
    <row r="16" spans="1:12" x14ac:dyDescent="0.25">
      <c r="A16" s="42" t="s">
        <v>17</v>
      </c>
      <c r="B16" s="48" t="s">
        <v>62</v>
      </c>
      <c r="C16" s="19"/>
      <c r="D16" s="19"/>
      <c r="E16" s="19"/>
      <c r="F16" s="19"/>
      <c r="G16" s="19"/>
      <c r="H16" s="19"/>
      <c r="I16">
        <v>0</v>
      </c>
    </row>
    <row r="17" spans="1:20" x14ac:dyDescent="0.25">
      <c r="A17" s="20" t="s">
        <v>18</v>
      </c>
      <c r="B17" s="50" t="s">
        <v>116</v>
      </c>
      <c r="C17" s="19"/>
      <c r="D17" s="19"/>
      <c r="E17" s="19"/>
      <c r="F17" s="19"/>
      <c r="G17" s="19"/>
      <c r="H17" s="19"/>
      <c r="I17">
        <v>0</v>
      </c>
    </row>
    <row r="18" spans="1:20" x14ac:dyDescent="0.25">
      <c r="A18" s="42" t="s">
        <v>19</v>
      </c>
      <c r="B18" s="48" t="s">
        <v>62</v>
      </c>
      <c r="C18" s="19"/>
      <c r="D18" s="19"/>
      <c r="E18" s="19"/>
      <c r="F18" s="19"/>
      <c r="G18" s="19"/>
      <c r="H18" s="19"/>
      <c r="I18">
        <v>0</v>
      </c>
    </row>
    <row r="19" spans="1:20" ht="16.5" x14ac:dyDescent="0.25">
      <c r="A19" s="100" t="s">
        <v>61</v>
      </c>
      <c r="B19" s="50" t="s">
        <v>116</v>
      </c>
      <c r="C19" s="52"/>
      <c r="D19" s="52"/>
      <c r="E19" s="52"/>
      <c r="F19" s="52"/>
      <c r="G19" s="52"/>
      <c r="H19" s="19"/>
      <c r="I19">
        <v>0</v>
      </c>
    </row>
    <row r="20" spans="1:20" x14ac:dyDescent="0.25">
      <c r="A20" s="42" t="s">
        <v>21</v>
      </c>
      <c r="B20" s="48" t="s">
        <v>62</v>
      </c>
      <c r="C20" s="19"/>
      <c r="D20" s="19"/>
      <c r="E20" s="19"/>
      <c r="F20" s="19"/>
      <c r="G20" s="19"/>
      <c r="H20" s="19"/>
      <c r="I20">
        <v>0</v>
      </c>
      <c r="T20" t="s">
        <v>244</v>
      </c>
    </row>
    <row r="21" spans="1:20" x14ac:dyDescent="0.25">
      <c r="A21" s="42" t="s">
        <v>22</v>
      </c>
      <c r="B21" s="48" t="s">
        <v>62</v>
      </c>
      <c r="C21" s="19"/>
      <c r="D21" s="19"/>
      <c r="E21" s="19"/>
      <c r="F21" s="19"/>
      <c r="G21" s="19"/>
      <c r="H21" s="19"/>
      <c r="I21">
        <v>0</v>
      </c>
    </row>
    <row r="22" spans="1:20" ht="101.25" x14ac:dyDescent="0.25">
      <c r="A22" s="20" t="s">
        <v>23</v>
      </c>
      <c r="B22" s="6" t="s">
        <v>130</v>
      </c>
      <c r="C22" s="53" t="s">
        <v>128</v>
      </c>
      <c r="D22" s="54" t="s">
        <v>129</v>
      </c>
      <c r="E22" s="6" t="s">
        <v>130</v>
      </c>
      <c r="F22" s="53" t="s">
        <v>128</v>
      </c>
      <c r="G22" s="54" t="s">
        <v>129</v>
      </c>
      <c r="H22" s="19"/>
      <c r="I22">
        <v>5</v>
      </c>
    </row>
    <row r="23" spans="1:20" x14ac:dyDescent="0.25">
      <c r="A23" s="20" t="s">
        <v>24</v>
      </c>
      <c r="B23" s="50" t="s">
        <v>116</v>
      </c>
      <c r="C23" s="19"/>
      <c r="D23" s="19"/>
      <c r="E23" s="19"/>
      <c r="F23" s="19"/>
      <c r="G23" s="19"/>
      <c r="H23" s="19"/>
      <c r="I23">
        <v>0</v>
      </c>
    </row>
    <row r="24" spans="1:20" x14ac:dyDescent="0.25">
      <c r="A24" s="20" t="s">
        <v>25</v>
      </c>
      <c r="B24" s="50" t="s">
        <v>116</v>
      </c>
      <c r="C24" s="19"/>
      <c r="D24" s="19"/>
      <c r="E24" s="19"/>
      <c r="F24" s="19"/>
      <c r="G24" s="19"/>
      <c r="H24" s="19"/>
      <c r="I24">
        <v>0</v>
      </c>
    </row>
    <row r="25" spans="1:20" ht="28.5" customHeight="1" x14ac:dyDescent="0.25">
      <c r="A25" s="20" t="s">
        <v>26</v>
      </c>
      <c r="B25" s="52" t="s">
        <v>118</v>
      </c>
      <c r="C25" s="52" t="s">
        <v>119</v>
      </c>
      <c r="D25" s="52" t="s">
        <v>120</v>
      </c>
      <c r="E25" s="52" t="s">
        <v>121</v>
      </c>
      <c r="F25" s="52" t="s">
        <v>122</v>
      </c>
      <c r="G25" s="52" t="s">
        <v>123</v>
      </c>
      <c r="H25" s="19"/>
      <c r="I25">
        <v>10</v>
      </c>
    </row>
    <row r="26" spans="1:20" ht="36" x14ac:dyDescent="0.25">
      <c r="A26" s="20" t="s">
        <v>27</v>
      </c>
      <c r="B26" s="52" t="s">
        <v>118</v>
      </c>
      <c r="C26" s="52" t="s">
        <v>119</v>
      </c>
      <c r="D26" s="52" t="s">
        <v>120</v>
      </c>
      <c r="E26" s="52" t="s">
        <v>121</v>
      </c>
      <c r="F26" s="52" t="s">
        <v>122</v>
      </c>
      <c r="G26" s="52" t="s">
        <v>123</v>
      </c>
      <c r="H26" s="19"/>
      <c r="I26">
        <v>10</v>
      </c>
    </row>
    <row r="27" spans="1:20" ht="27.75" thickBot="1" x14ac:dyDescent="0.3">
      <c r="A27" s="20" t="s">
        <v>28</v>
      </c>
      <c r="B27" s="58" t="s">
        <v>151</v>
      </c>
      <c r="C27" s="58" t="s">
        <v>152</v>
      </c>
      <c r="D27" s="58" t="s">
        <v>78</v>
      </c>
      <c r="E27" s="58" t="s">
        <v>153</v>
      </c>
      <c r="F27" s="58" t="s">
        <v>154</v>
      </c>
      <c r="G27" s="58" t="s">
        <v>79</v>
      </c>
      <c r="H27" s="19"/>
      <c r="I27">
        <v>10</v>
      </c>
    </row>
    <row r="28" spans="1:20" ht="36" x14ac:dyDescent="0.25">
      <c r="A28" s="20" t="s">
        <v>29</v>
      </c>
      <c r="B28" s="52" t="s">
        <v>118</v>
      </c>
      <c r="C28" s="52" t="s">
        <v>119</v>
      </c>
      <c r="D28" s="52" t="s">
        <v>120</v>
      </c>
      <c r="E28" s="52" t="s">
        <v>121</v>
      </c>
      <c r="F28" s="52" t="s">
        <v>122</v>
      </c>
      <c r="G28" s="52" t="s">
        <v>123</v>
      </c>
      <c r="H28" s="19"/>
      <c r="I28">
        <v>10</v>
      </c>
    </row>
    <row r="29" spans="1:20" x14ac:dyDescent="0.25">
      <c r="A29" s="20" t="s">
        <v>30</v>
      </c>
      <c r="B29" s="50" t="s">
        <v>116</v>
      </c>
      <c r="C29" s="19"/>
      <c r="D29" s="19"/>
      <c r="E29" s="19"/>
      <c r="F29" s="19"/>
      <c r="G29" s="19"/>
      <c r="H29" s="19"/>
      <c r="I29">
        <v>0</v>
      </c>
    </row>
    <row r="30" spans="1:20" ht="64.5" customHeight="1" x14ac:dyDescent="0.25">
      <c r="A30" s="20" t="s">
        <v>31</v>
      </c>
      <c r="B30" s="6" t="s">
        <v>163</v>
      </c>
      <c r="C30" s="61" t="s">
        <v>164</v>
      </c>
      <c r="D30" s="61" t="s">
        <v>162</v>
      </c>
      <c r="E30" s="6" t="s">
        <v>165</v>
      </c>
      <c r="F30" s="61" t="s">
        <v>166</v>
      </c>
      <c r="G30" s="6" t="s">
        <v>167</v>
      </c>
      <c r="H30" s="19"/>
      <c r="I30">
        <v>10</v>
      </c>
    </row>
    <row r="31" spans="1:20" ht="86.25" thickBot="1" x14ac:dyDescent="0.3">
      <c r="A31" s="20" t="s">
        <v>32</v>
      </c>
      <c r="B31" s="63" t="s">
        <v>168</v>
      </c>
      <c r="C31" s="63" t="s">
        <v>169</v>
      </c>
      <c r="D31" s="63" t="s">
        <v>170</v>
      </c>
      <c r="E31" s="63" t="s">
        <v>171</v>
      </c>
      <c r="F31" s="63" t="s">
        <v>172</v>
      </c>
      <c r="G31" s="63" t="s">
        <v>173</v>
      </c>
      <c r="H31" s="19"/>
      <c r="I31">
        <v>10</v>
      </c>
    </row>
    <row r="32" spans="1:20" ht="18.75" thickBot="1" x14ac:dyDescent="0.3">
      <c r="A32" s="20" t="s">
        <v>33</v>
      </c>
      <c r="B32" s="63" t="s">
        <v>168</v>
      </c>
      <c r="C32" s="52" t="s">
        <v>119</v>
      </c>
      <c r="D32" s="19" t="s">
        <v>78</v>
      </c>
      <c r="E32" s="63" t="s">
        <v>171</v>
      </c>
      <c r="F32" s="52" t="s">
        <v>122</v>
      </c>
      <c r="G32" s="19" t="s">
        <v>184</v>
      </c>
      <c r="H32" s="19"/>
      <c r="I32">
        <v>10</v>
      </c>
    </row>
    <row r="33" spans="1:9" x14ac:dyDescent="0.25">
      <c r="A33" s="42" t="s">
        <v>34</v>
      </c>
      <c r="B33" s="48" t="s">
        <v>62</v>
      </c>
      <c r="C33" s="19"/>
      <c r="D33" s="19"/>
      <c r="E33" s="19"/>
      <c r="F33" s="19"/>
      <c r="G33" s="19"/>
      <c r="H33" s="19"/>
      <c r="I33">
        <v>0</v>
      </c>
    </row>
    <row r="34" spans="1:9" x14ac:dyDescent="0.25">
      <c r="A34" s="20" t="s">
        <v>35</v>
      </c>
      <c r="B34" s="50" t="s">
        <v>116</v>
      </c>
      <c r="C34" s="19"/>
      <c r="D34" s="19"/>
      <c r="E34" s="19"/>
      <c r="F34" s="19"/>
      <c r="G34" s="19"/>
      <c r="H34" s="19"/>
      <c r="I34">
        <v>0</v>
      </c>
    </row>
    <row r="35" spans="1:9" x14ac:dyDescent="0.25">
      <c r="A35" s="20" t="s">
        <v>36</v>
      </c>
      <c r="B35" s="50" t="s">
        <v>116</v>
      </c>
      <c r="C35" s="19"/>
      <c r="D35" s="19"/>
      <c r="E35" s="19"/>
      <c r="F35" s="19"/>
      <c r="G35" s="19"/>
      <c r="H35" s="19"/>
      <c r="I35">
        <v>0</v>
      </c>
    </row>
    <row r="36" spans="1:9" x14ac:dyDescent="0.25">
      <c r="A36" s="20" t="s">
        <v>37</v>
      </c>
      <c r="H36" s="19"/>
      <c r="I36">
        <v>0</v>
      </c>
    </row>
  </sheetData>
  <mergeCells count="1">
    <mergeCell ref="A2:A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5"/>
  <dimension ref="A1:D41"/>
  <sheetViews>
    <sheetView zoomScale="40" zoomScaleNormal="40" workbookViewId="0">
      <selection activeCell="A9" sqref="A9"/>
    </sheetView>
  </sheetViews>
  <sheetFormatPr baseColWidth="10" defaultRowHeight="15" x14ac:dyDescent="0.25"/>
  <cols>
    <col min="1" max="1" width="23.28515625" customWidth="1"/>
    <col min="2" max="2" width="22" style="71" customWidth="1"/>
  </cols>
  <sheetData>
    <row r="1" spans="1:2" ht="26.25" x14ac:dyDescent="0.4">
      <c r="A1" s="1" t="s">
        <v>70</v>
      </c>
    </row>
    <row r="2" spans="1:2" x14ac:dyDescent="0.25">
      <c r="A2" s="27" t="s">
        <v>71</v>
      </c>
      <c r="B2" s="72" t="s">
        <v>72</v>
      </c>
    </row>
    <row r="3" spans="1:2" x14ac:dyDescent="0.25">
      <c r="A3" s="8" t="s">
        <v>6</v>
      </c>
      <c r="B3" s="71">
        <v>4</v>
      </c>
    </row>
    <row r="4" spans="1:2" x14ac:dyDescent="0.25">
      <c r="A4" s="8" t="s">
        <v>7</v>
      </c>
      <c r="B4" s="71">
        <v>8</v>
      </c>
    </row>
    <row r="5" spans="1:2" x14ac:dyDescent="0.25">
      <c r="A5" s="41" t="s">
        <v>8</v>
      </c>
      <c r="B5" s="73">
        <v>0</v>
      </c>
    </row>
    <row r="6" spans="1:2" x14ac:dyDescent="0.25">
      <c r="A6" s="41" t="s">
        <v>9</v>
      </c>
      <c r="B6" s="73">
        <v>0</v>
      </c>
    </row>
    <row r="7" spans="1:2" x14ac:dyDescent="0.25">
      <c r="A7" s="8" t="s">
        <v>10</v>
      </c>
      <c r="B7" s="71">
        <v>5</v>
      </c>
    </row>
    <row r="8" spans="1:2" x14ac:dyDescent="0.25">
      <c r="A8" s="8" t="s">
        <v>11</v>
      </c>
      <c r="B8" s="71">
        <v>5</v>
      </c>
    </row>
    <row r="9" spans="1:2" x14ac:dyDescent="0.25">
      <c r="A9" s="41" t="s">
        <v>12</v>
      </c>
      <c r="B9" s="73">
        <v>0</v>
      </c>
    </row>
    <row r="10" spans="1:2" x14ac:dyDescent="0.25">
      <c r="A10" s="8" t="s">
        <v>13</v>
      </c>
      <c r="B10" s="71">
        <v>3.5</v>
      </c>
    </row>
    <row r="11" spans="1:2" x14ac:dyDescent="0.25">
      <c r="A11" s="41" t="s">
        <v>14</v>
      </c>
      <c r="B11" s="73">
        <v>0</v>
      </c>
    </row>
    <row r="12" spans="1:2" x14ac:dyDescent="0.25">
      <c r="A12" s="8" t="s">
        <v>15</v>
      </c>
      <c r="B12" s="71">
        <v>5.5</v>
      </c>
    </row>
    <row r="13" spans="1:2" x14ac:dyDescent="0.25">
      <c r="A13" s="8" t="s">
        <v>16</v>
      </c>
      <c r="B13" s="74">
        <v>7</v>
      </c>
    </row>
    <row r="14" spans="1:2" x14ac:dyDescent="0.25">
      <c r="A14" s="41" t="s">
        <v>17</v>
      </c>
      <c r="B14" s="73">
        <v>0</v>
      </c>
    </row>
    <row r="15" spans="1:2" x14ac:dyDescent="0.25">
      <c r="A15" s="8" t="s">
        <v>18</v>
      </c>
      <c r="B15" s="74">
        <v>6.5</v>
      </c>
    </row>
    <row r="16" spans="1:2" x14ac:dyDescent="0.25">
      <c r="A16" s="41" t="s">
        <v>19</v>
      </c>
      <c r="B16" s="73">
        <v>0</v>
      </c>
    </row>
    <row r="17" spans="1:2" x14ac:dyDescent="0.25">
      <c r="A17" s="8" t="s">
        <v>61</v>
      </c>
      <c r="B17" s="74">
        <v>4.5</v>
      </c>
    </row>
    <row r="18" spans="1:2" x14ac:dyDescent="0.25">
      <c r="A18" s="41" t="s">
        <v>21</v>
      </c>
      <c r="B18" s="73">
        <v>0</v>
      </c>
    </row>
    <row r="19" spans="1:2" x14ac:dyDescent="0.25">
      <c r="A19" s="41" t="s">
        <v>22</v>
      </c>
      <c r="B19" s="73">
        <v>0</v>
      </c>
    </row>
    <row r="20" spans="1:2" x14ac:dyDescent="0.25">
      <c r="A20" s="8" t="s">
        <v>23</v>
      </c>
      <c r="B20" s="74">
        <v>6.5</v>
      </c>
    </row>
    <row r="21" spans="1:2" x14ac:dyDescent="0.25">
      <c r="A21" s="8" t="s">
        <v>24</v>
      </c>
      <c r="B21" s="71">
        <v>3.5</v>
      </c>
    </row>
    <row r="22" spans="1:2" x14ac:dyDescent="0.25">
      <c r="A22" s="8" t="s">
        <v>25</v>
      </c>
      <c r="B22" s="71">
        <v>3.5</v>
      </c>
    </row>
    <row r="23" spans="1:2" x14ac:dyDescent="0.25">
      <c r="A23" s="8" t="s">
        <v>26</v>
      </c>
      <c r="B23" s="71">
        <v>6.5</v>
      </c>
    </row>
    <row r="24" spans="1:2" x14ac:dyDescent="0.25">
      <c r="A24" s="8" t="s">
        <v>27</v>
      </c>
      <c r="B24" s="71">
        <v>6.5</v>
      </c>
    </row>
    <row r="25" spans="1:2" x14ac:dyDescent="0.25">
      <c r="A25" s="8" t="s">
        <v>28</v>
      </c>
      <c r="B25" s="71">
        <v>7.5</v>
      </c>
    </row>
    <row r="26" spans="1:2" x14ac:dyDescent="0.25">
      <c r="A26" s="8" t="s">
        <v>29</v>
      </c>
      <c r="B26" s="71">
        <v>6</v>
      </c>
    </row>
    <row r="27" spans="1:2" x14ac:dyDescent="0.25">
      <c r="A27" s="8" t="s">
        <v>30</v>
      </c>
      <c r="B27" s="71">
        <v>2</v>
      </c>
    </row>
    <row r="28" spans="1:2" x14ac:dyDescent="0.25">
      <c r="A28" s="8" t="s">
        <v>31</v>
      </c>
      <c r="B28" s="71">
        <v>5</v>
      </c>
    </row>
    <row r="29" spans="1:2" x14ac:dyDescent="0.25">
      <c r="A29" s="8" t="s">
        <v>32</v>
      </c>
      <c r="B29" s="71">
        <v>7.5</v>
      </c>
    </row>
    <row r="30" spans="1:2" x14ac:dyDescent="0.25">
      <c r="A30" s="8" t="s">
        <v>33</v>
      </c>
      <c r="B30" s="71">
        <v>5.5</v>
      </c>
    </row>
    <row r="31" spans="1:2" x14ac:dyDescent="0.25">
      <c r="A31" s="41" t="s">
        <v>34</v>
      </c>
      <c r="B31" s="73">
        <v>0</v>
      </c>
    </row>
    <row r="32" spans="1:2" x14ac:dyDescent="0.25">
      <c r="A32" s="8" t="s">
        <v>35</v>
      </c>
      <c r="B32" s="71">
        <v>4.5</v>
      </c>
    </row>
    <row r="33" spans="1:4" x14ac:dyDescent="0.25">
      <c r="A33" s="8" t="s">
        <v>36</v>
      </c>
      <c r="B33" s="71">
        <v>6.5</v>
      </c>
    </row>
    <row r="34" spans="1:4" x14ac:dyDescent="0.25">
      <c r="A34" s="41" t="s">
        <v>37</v>
      </c>
      <c r="B34" s="73">
        <v>0</v>
      </c>
    </row>
    <row r="35" spans="1:4" x14ac:dyDescent="0.25">
      <c r="C35" t="s">
        <v>200</v>
      </c>
      <c r="D35" t="s">
        <v>201</v>
      </c>
    </row>
    <row r="36" spans="1:4" x14ac:dyDescent="0.25">
      <c r="A36" s="8" t="s">
        <v>238</v>
      </c>
      <c r="B36" s="71">
        <f>COUNTIF(B3:B34,0)</f>
        <v>10</v>
      </c>
      <c r="C36" s="75">
        <f>B36/32</f>
        <v>0.3125</v>
      </c>
      <c r="D36" s="75">
        <f>B36/B39</f>
        <v>0.5</v>
      </c>
    </row>
    <row r="37" spans="1:4" x14ac:dyDescent="0.25">
      <c r="A37" s="8" t="s">
        <v>202</v>
      </c>
      <c r="B37" s="71">
        <f>32-B36</f>
        <v>22</v>
      </c>
      <c r="C37" s="75"/>
      <c r="D37" s="75"/>
    </row>
    <row r="38" spans="1:4" x14ac:dyDescent="0.25">
      <c r="A38" s="8"/>
      <c r="C38" s="75"/>
      <c r="D38" s="75"/>
    </row>
    <row r="39" spans="1:4" x14ac:dyDescent="0.25">
      <c r="A39" s="8" t="s">
        <v>239</v>
      </c>
      <c r="B39" s="71">
        <f>COUNTIF(B3:B34,"&lt;=5")</f>
        <v>20</v>
      </c>
      <c r="C39" s="75">
        <f>B39/32</f>
        <v>0.625</v>
      </c>
    </row>
    <row r="40" spans="1:4" x14ac:dyDescent="0.25">
      <c r="A40" s="8" t="s">
        <v>240</v>
      </c>
      <c r="B40" s="71">
        <f>COUNTIF(B3:B34,"&gt;5")</f>
        <v>12</v>
      </c>
      <c r="C40" s="75">
        <f>B40/32</f>
        <v>0.375</v>
      </c>
    </row>
    <row r="41" spans="1:4" x14ac:dyDescent="0.25">
      <c r="A41" s="8" t="s">
        <v>239</v>
      </c>
      <c r="B41" s="71">
        <f>B37-B40</f>
        <v>10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 (3)</vt:lpstr>
      <vt:lpstr>Hoja1</vt:lpstr>
      <vt:lpstr>Hoja1 (2)</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SAMMYS MANUEL SMGE. GOROCICA EMBRIZ</dc:creator>
  <cp:lastModifiedBy>SAMMYS MANUEL GOROCICA EMBRIZ</cp:lastModifiedBy>
  <dcterms:created xsi:type="dcterms:W3CDTF">2023-04-25T17:20:59Z</dcterms:created>
  <dcterms:modified xsi:type="dcterms:W3CDTF">2024-04-12T04:39:05Z</dcterms:modified>
</cp:coreProperties>
</file>