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andri_ahmad_dell_com/Documents/Documents/My MBO/Post-GTM 3.0/Github Repo/"/>
    </mc:Choice>
  </mc:AlternateContent>
  <xr:revisionPtr revIDLastSave="33" documentId="8_{2FE02E0B-6F65-479F-AB61-36E5C0C9B15A}" xr6:coauthVersionLast="47" xr6:coauthVersionMax="47" xr10:uidLastSave="{E932EAB6-1755-46EA-A602-389EE0E2C415}"/>
  <bookViews>
    <workbookView xWindow="-108" yWindow="-108" windowWidth="23256" windowHeight="12576" tabRatio="591" firstSheet="6" activeTab="10" xr2:uid="{00000000-000D-0000-FFFF-FFFF00000000}"/>
  </bookViews>
  <sheets>
    <sheet name="Credentials" sheetId="22" r:id="rId1"/>
    <sheet name="Customer Settings" sheetId="23" r:id="rId2"/>
    <sheet name="Cluster Settings" sheetId="24" r:id="rId3"/>
    <sheet name="Network" sheetId="25" r:id="rId4"/>
    <sheet name="Windows Admin Center" sheetId="30" r:id="rId5"/>
    <sheet name="Azure Information" sheetId="31" r:id="rId6"/>
    <sheet name="VM Information" sheetId="38" r:id="rId7"/>
    <sheet name="SDN Information" sheetId="39" r:id="rId8"/>
    <sheet name="Topology" sheetId="26" r:id="rId9"/>
    <sheet name="Sizer Result" sheetId="36" r:id="rId10"/>
    <sheet name="Physical Spec" sheetId="3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10">#REF!</definedName>
    <definedName name="\a">#REF!</definedName>
    <definedName name="\b" localSheetId="10">#REF!</definedName>
    <definedName name="\b">#REF!</definedName>
    <definedName name="\c" localSheetId="10">#REF!</definedName>
    <definedName name="\c">#REF!</definedName>
    <definedName name="___________________________OS2" localSheetId="10">'[1]System-1'!#REF!</definedName>
    <definedName name="___________________________OS2">'[1]System-1'!#REF!</definedName>
    <definedName name="__________________________ni1" localSheetId="10">[2]Overview!#REF!</definedName>
    <definedName name="__________________________ni1">[2]Overview!#REF!</definedName>
    <definedName name="__________________________OS2" localSheetId="10">'[1]System-1'!#REF!</definedName>
    <definedName name="__________________________OS2">'[1]System-1'!#REF!</definedName>
    <definedName name="_________________________ni1" localSheetId="10">[2]Overview!#REF!</definedName>
    <definedName name="_________________________ni1">[2]Overview!#REF!</definedName>
    <definedName name="_________________________OS2">'[1]System-1'!#REF!</definedName>
    <definedName name="________________________ni1">[2]Overview!#REF!</definedName>
    <definedName name="________________________OS2">'[1]System-1'!#REF!</definedName>
    <definedName name="_______________________ni1">[2]Overview!#REF!</definedName>
    <definedName name="_______________________OS2">'[1]System-1'!#REF!</definedName>
    <definedName name="______________________ni1">[2]Overview!#REF!</definedName>
    <definedName name="______________________OS2">'[1]System-1'!#REF!</definedName>
    <definedName name="_____________________ni1">[2]Overview!#REF!</definedName>
    <definedName name="_____________________OS2">'[1]System-1'!#REF!</definedName>
    <definedName name="____________________ni1">[2]Overview!#REF!</definedName>
    <definedName name="____________________OS2">'[1]System-1'!#REF!</definedName>
    <definedName name="___________________ni1">[2]Overview!#REF!</definedName>
    <definedName name="___________________OS2">'[1]System-1'!#REF!</definedName>
    <definedName name="__________________ni1">[2]Overview!#REF!</definedName>
    <definedName name="__________________OS2">'[1]System-1'!#REF!</definedName>
    <definedName name="_________________ni1">[2]Overview!#REF!</definedName>
    <definedName name="_________________OS2">'[1]System-1'!#REF!</definedName>
    <definedName name="________________ni1">[2]Overview!#REF!</definedName>
    <definedName name="________________OS2">'[1]System-1'!#REF!</definedName>
    <definedName name="_______________ni1">[2]Overview!#REF!</definedName>
    <definedName name="_______________OS2">'[1]System-1'!#REF!</definedName>
    <definedName name="______________ni1">[2]Overview!#REF!</definedName>
    <definedName name="______________OS2">'[1]System-1'!#REF!</definedName>
    <definedName name="_____________ni1">[2]Overview!#REF!</definedName>
    <definedName name="_____________OS2">'[1]System-1'!#REF!</definedName>
    <definedName name="____________ni1">[2]Overview!#REF!</definedName>
    <definedName name="____________OS2">'[1]System-1'!#REF!</definedName>
    <definedName name="___________ni1">[2]Overview!#REF!</definedName>
    <definedName name="___________OS2">'[1]System-1'!#REF!</definedName>
    <definedName name="__________ni1">[2]Overview!#REF!</definedName>
    <definedName name="__________OS2">'[1]System-1'!#REF!</definedName>
    <definedName name="_________ni1">[2]Overview!#REF!</definedName>
    <definedName name="_________OS2">'[1]System-1'!#REF!</definedName>
    <definedName name="_________xlfn.BAHTTEXT" hidden="1">#NAME?</definedName>
    <definedName name="________ni1">[2]Overview!#REF!</definedName>
    <definedName name="________OS2">'[1]System-1'!#REF!</definedName>
    <definedName name="________xlfn.BAHTTEXT" hidden="1">#NAME?</definedName>
    <definedName name="_______ni1">[2]Overview!#REF!</definedName>
    <definedName name="_______OS2">'[1]System-1'!#REF!</definedName>
    <definedName name="_______xlfn.BAHTTEXT" hidden="1">#NAME?</definedName>
    <definedName name="______ni1">[2]Overview!#REF!</definedName>
    <definedName name="______OS2">'[1]System-1'!#REF!</definedName>
    <definedName name="______xlfn.BAHTTEXT" hidden="1">#NAME?</definedName>
    <definedName name="_____ni1">[2]Overview!#REF!</definedName>
    <definedName name="_____OS2">'[1]System-1'!#REF!</definedName>
    <definedName name="_____xlfn.BAHTTEXT" hidden="1">#NAME?</definedName>
    <definedName name="____hhh1" localSheetId="10" hidden="1">{"'フローチャート'!$A$1:$AO$191"}</definedName>
    <definedName name="____hhh1" hidden="1">{"'フローチャート'!$A$1:$AO$191"}</definedName>
    <definedName name="____hhh2" localSheetId="10" hidden="1">{"'フローチャート'!$A$1:$AO$191"}</definedName>
    <definedName name="____hhh2" hidden="1">{"'フローチャート'!$A$1:$AO$191"}</definedName>
    <definedName name="____ni1">[2]Overview!#REF!</definedName>
    <definedName name="____OS2">'[1]System-1'!#REF!</definedName>
    <definedName name="____xlfn.BAHTTEXT" hidden="1">#NAME?</definedName>
    <definedName name="___db2">[3]!___db2</definedName>
    <definedName name="___hhh1" localSheetId="10" hidden="1">{"'フローチャート'!$A$1:$AO$191"}</definedName>
    <definedName name="___hhh1" hidden="1">{"'フローチャート'!$A$1:$AO$191"}</definedName>
    <definedName name="___hhh2" localSheetId="10" hidden="1">{"'フローチャート'!$A$1:$AO$191"}</definedName>
    <definedName name="___hhh2" hidden="1">{"'フローチャート'!$A$1:$AO$191"}</definedName>
    <definedName name="___ni1">[2]Overview!#REF!</definedName>
    <definedName name="___OS2">'[1]System-1'!#REF!</definedName>
    <definedName name="___rng1">#REF!</definedName>
    <definedName name="___rng2">#REF!</definedName>
    <definedName name="___SN200">#REF!</definedName>
    <definedName name="___xlfn.BAHTTEXT" hidden="1">#NAME?</definedName>
    <definedName name="__db2">[3]!__db2</definedName>
    <definedName name="__hhh1" localSheetId="10" hidden="1">{"'フローチャート'!$A$1:$AO$191"}</definedName>
    <definedName name="__hhh1" hidden="1">{"'フローチャート'!$A$1:$AO$191"}</definedName>
    <definedName name="__hhh2" localSheetId="10" hidden="1">{"'フローチャート'!$A$1:$AO$191"}</definedName>
    <definedName name="__hhh2" hidden="1">{"'フローチャート'!$A$1:$AO$191"}</definedName>
    <definedName name="__ni1">[2]Overview!#REF!</definedName>
    <definedName name="__OS2">'[1]System-1'!#REF!</definedName>
    <definedName name="__rng1">#REF!</definedName>
    <definedName name="__rng2">#REF!</definedName>
    <definedName name="__SN200">#REF!</definedName>
    <definedName name="__xlfn.BAHTTEXT" hidden="1">#NAME?</definedName>
    <definedName name="_db2">[3]!_db2</definedName>
    <definedName name="_Fill" hidden="1">#REF!</definedName>
    <definedName name="_hhh1" localSheetId="10" hidden="1">{"'フローチャート'!$A$1:$AO$191"}</definedName>
    <definedName name="_hhh1" hidden="1">{"'フローチャート'!$A$1:$AO$191"}</definedName>
    <definedName name="_hhh2" localSheetId="10" hidden="1">{"'フローチャート'!$A$1:$AO$191"}</definedName>
    <definedName name="_hhh2" hidden="1">{"'フローチャート'!$A$1:$AO$191"}</definedName>
    <definedName name="_Key1" hidden="1">'[4]#REF'!$W$33</definedName>
    <definedName name="_ni1">[2]Overview!#REF!</definedName>
    <definedName name="_Order1" hidden="1">255</definedName>
    <definedName name="_OS2">'[1]System-1'!#REF!</definedName>
    <definedName name="_rng1">#REF!</definedName>
    <definedName name="_rng2">#REF!</definedName>
    <definedName name="_SN200">#REF!</definedName>
    <definedName name="_Table1_In1" hidden="1">#REF!</definedName>
    <definedName name="_Table1_Out" hidden="1">#REF!</definedName>
    <definedName name="_WAWA" localSheetId="10">#REF!,#REF!,#REF!,#REF!,#REF!,#REF!,#REF!,#REF!,#REF!,#REF!</definedName>
    <definedName name="_WAWA">#REF!,#REF!,#REF!,#REF!,#REF!,#REF!,#REF!,#REF!,#REF!,#REF!</definedName>
    <definedName name="a">[3]!a</definedName>
    <definedName name="A0100_EOL部品所要状況">#REF!</definedName>
    <definedName name="aa">[3]!aa</definedName>
    <definedName name="AAA" localSheetId="10" hidden="1">{"'フローチャート'!$A$1:$AO$191"}</definedName>
    <definedName name="AAA" hidden="1">{"'フローチャート'!$A$1:$AO$191"}</definedName>
    <definedName name="aasdasds">[5]ハードウェア一覧!$C$14:$C$16</definedName>
    <definedName name="aasdsdasdas">[5]基本情報!$C$8</definedName>
    <definedName name="ACbox">#REF!</definedName>
    <definedName name="AccessDatabase" hidden="1">"C:\My Documents\１コン関連\Taiho2_SK_list.mdb"</definedName>
    <definedName name="Addressing">'[6]ホストインタフェース設定表 (FC-CA) '!#REF!</definedName>
    <definedName name="AllPrice">#REF!</definedName>
    <definedName name="aSAS">[2]Overview!#REF!</definedName>
    <definedName name="asdasdsada">[3]!asdasdsada</definedName>
    <definedName name="b">[3]!b</definedName>
    <definedName name="baba">'[7]ホストインタフェース設定表 (FC-CA)'!#REF!</definedName>
    <definedName name="basedisk">#REF!</definedName>
    <definedName name="BaseModel">#REF!</definedName>
    <definedName name="BaseModelPrice">#REF!</definedName>
    <definedName name="BaseModelPrice2">'[1]System-1'!#REF!</definedName>
    <definedName name="BasePrice">#REF!</definedName>
    <definedName name="BasePrice2">'[1]System-1'!#REF!</definedName>
    <definedName name="baseunit">#REF!</definedName>
    <definedName name="bb">[5]ハードウェア一覧!#REF!</definedName>
    <definedName name="BBユニットアイデアリスト">#REF!</definedName>
    <definedName name="bobo" localSheetId="10" hidden="1">{"'フローチャート'!$A$1:$AO$191"}</definedName>
    <definedName name="bobo" hidden="1">{"'フローチャート'!$A$1:$AO$191"}</definedName>
    <definedName name="BOX">[8]ハードウェアリスト!#REF!</definedName>
    <definedName name="BOXRPSU">[8]ハードウェアリスト!$E$43:$E$44</definedName>
    <definedName name="Button_1">"Taiho2_SK_list_Sheet2_List"</definedName>
    <definedName name="Button_2">"Taiho2_SK_list_Sheet2_List1"</definedName>
    <definedName name="Button_7">"Taiho2_SK_list_Sheet1_List"</definedName>
    <definedName name="CA">#REF!</definedName>
    <definedName name="CABLE">#REF!</definedName>
    <definedName name="cache">#REF!</definedName>
    <definedName name="CCU">[5]ハードウェア一覧!$C$63:$C$64</definedName>
    <definedName name="centertable">#REF!</definedName>
    <definedName name="check1">#REF!</definedName>
    <definedName name="check2">#REF!</definedName>
    <definedName name="checklist">#REF!</definedName>
    <definedName name="CleintEmail">#REF!</definedName>
    <definedName name="ClientComp0">#REF!</definedName>
    <definedName name="ClientCompany">#REF!</definedName>
    <definedName name="ClientCountry">#REF!</definedName>
    <definedName name="ClientEmail">#REF!</definedName>
    <definedName name="ClientEmail2">'[1]System-1'!#REF!</definedName>
    <definedName name="ClientFax">#REF!</definedName>
    <definedName name="ClientLand">#REF!</definedName>
    <definedName name="ClientLand2">'[1]System-1'!#REF!</definedName>
    <definedName name="ClientName">#REF!</definedName>
    <definedName name="ClientStreet">#REF!</definedName>
    <definedName name="ClientTel">#REF!</definedName>
    <definedName name="ClientTown">#REF!</definedName>
    <definedName name="Comment1">#REF!</definedName>
    <definedName name="Comment2">#REF!</definedName>
    <definedName name="Comment3">#REF!</definedName>
    <definedName name="Comment4">#REF!</definedName>
    <definedName name="Comment5">#REF!</definedName>
    <definedName name="Comment6">#REF!</definedName>
    <definedName name="Comment7">#REF!</definedName>
    <definedName name="Comment8">#REF!</definedName>
    <definedName name="Component">#REF!</definedName>
    <definedName name="ConfgCur">[2]Overview!#REF!</definedName>
    <definedName name="ConfigCur">[2]Overview!$F$30</definedName>
    <definedName name="ConfigCur2">[1]Overview!#REF!</definedName>
    <definedName name="ConfigInfo1">#REF!</definedName>
    <definedName name="ConfigInfo2">#REF!</definedName>
    <definedName name="ConfigPrice">#REF!</definedName>
    <definedName name="ConfigPriceEuro">#REF!</definedName>
    <definedName name="ConfigState">#REF!</definedName>
    <definedName name="controller">#REF!</definedName>
    <definedName name="cpu">#REF!</definedName>
    <definedName name="CPU_1000">#REF!</definedName>
    <definedName name="CPUSCMアイデアリスト">#REF!</definedName>
    <definedName name="_xlnm.Database">#REF!</definedName>
    <definedName name="date">#REF!</definedName>
    <definedName name="dba">[3]!dba</definedName>
    <definedName name="DD">#REF!</definedName>
    <definedName name="DE">#REF!</definedName>
    <definedName name="Description">#REF!</definedName>
    <definedName name="Description2">'[1]System-1'!#REF!</definedName>
    <definedName name="disk">#REF!</definedName>
    <definedName name="DISKGROUPNAME">#REF!</definedName>
    <definedName name="diskname">#REF!</definedName>
    <definedName name="disknamearray">#REF!</definedName>
    <definedName name="disknamearray2">#REF!</definedName>
    <definedName name="disknames">#REF!</definedName>
    <definedName name="DriveSets">[2]Storage!#REF!</definedName>
    <definedName name="DSmenu2" localSheetId="5">[9]!DSmenu2</definedName>
    <definedName name="DSmenu2">[9]!DSmenu2</definedName>
    <definedName name="ER">[5]ハードウェア一覧!$C$6:$C$7</definedName>
    <definedName name="euro">'[10]System-1'!#REF!</definedName>
    <definedName name="FAN">[5]ハードウェア一覧!$C$17:$C$18</definedName>
    <definedName name="FC_730">'[6]ホストインタフェース設定表 (FC-CA) '!#REF!</definedName>
    <definedName name="FDE">[5]ハードウェア一覧!$C$47:$C$49</definedName>
    <definedName name="FDE_OPT1">[5]ハードウェア一覧!$C$50:$C$52</definedName>
    <definedName name="FDE_OPT2">[5]ハードウェア一覧!$C$53:$C$54</definedName>
    <definedName name="FILEID5">#REF!</definedName>
    <definedName name="FILEID8">#REF!</definedName>
    <definedName name="FirstSlot">#REF!</definedName>
    <definedName name="FirstWarn">#REF!</definedName>
    <definedName name="for">[5]基本情報!$C$3</definedName>
    <definedName name="format">[5]基本情報!$C$3</definedName>
    <definedName name="FormUR">#REF!</definedName>
    <definedName name="frame">#REF!</definedName>
    <definedName name="fudge">#REF!</definedName>
    <definedName name="GClientComp0">#REF!</definedName>
    <definedName name="GClientCompany">#REF!</definedName>
    <definedName name="GClientCountry">#REF!</definedName>
    <definedName name="GClientDepartment">#REF!</definedName>
    <definedName name="GClientEmail">#REF!</definedName>
    <definedName name="GClientFax">#REF!</definedName>
    <definedName name="GClientName">#REF!</definedName>
    <definedName name="GClientStreet">#REF!</definedName>
    <definedName name="GClientTel">#REF!</definedName>
    <definedName name="GClientTown">#REF!</definedName>
    <definedName name="GFaxInfo">#REF!</definedName>
    <definedName name="GGG" localSheetId="10" hidden="1">{"'フローチャート'!$A$1:$AO$191"}</definedName>
    <definedName name="GGG" hidden="1">{"'フローチャート'!$A$1:$AO$191"}</definedName>
    <definedName name="GlobalConfig">[11]Überblick!#REF!</definedName>
    <definedName name="GlobalDescr">#REF!</definedName>
    <definedName name="GP7L0A1A">[12]ハードウェア!#REF!</definedName>
    <definedName name="GP7L7SB1">[12]ハードウェア!#REF!</definedName>
    <definedName name="GP7L7SB11">[12]ハードウェア!#REF!</definedName>
    <definedName name="GP7N1A11A">[12]ハードウェア!#REF!</definedName>
    <definedName name="GP7N2M51">[12]ハードウェア!#REF!</definedName>
    <definedName name="GP7N7CL1">[12]ハードウェア!#REF!</definedName>
    <definedName name="GP7N7CL2">[12]ハードウェア!#REF!</definedName>
    <definedName name="GP7N7CL3">[12]ハードウェア!#REF!</definedName>
    <definedName name="GP7N7ER2">[5]ハードウェア一覧!#REF!</definedName>
    <definedName name="GP7N7ER3">[5]ハードウェア一覧!#REF!</definedName>
    <definedName name="GR72FC">#REF!</definedName>
    <definedName name="GR72SCSI">#REF!</definedName>
    <definedName name="GR73FC">#REF!</definedName>
    <definedName name="GR73SCSI">#REF!</definedName>
    <definedName name="Graphics">#REF!</definedName>
    <definedName name="GraphicsSystem">#REF!</definedName>
    <definedName name="GRmgr">#REF!</definedName>
    <definedName name="Group">#REF!</definedName>
    <definedName name="GSAP">#REF!</definedName>
    <definedName name="GUserCompany">#REF!</definedName>
    <definedName name="GUserEmail">#REF!</definedName>
    <definedName name="GUserFax">#REF!</definedName>
    <definedName name="GUserFSC">#REF!</definedName>
    <definedName name="GUserName">#REF!</definedName>
    <definedName name="GUserStreet">#REF!</definedName>
    <definedName name="GUserTel">#REF!</definedName>
    <definedName name="GUserTown">#REF!</definedName>
    <definedName name="hbahba">'[7]ホストインタフェース設定表 (FC-CA)'!#REF!</definedName>
    <definedName name="HBAname">'[7]ホストインタフェース設定表 (FC-CA)'!#REF!</definedName>
    <definedName name="HBAname2">'[7]ホストインタフェース設定表 (FC-CA)'!#REF!</definedName>
    <definedName name="hex">[13]Sheet1!$A:$A</definedName>
    <definedName name="Hints">#REF!</definedName>
    <definedName name="HintSystem">#REF!</definedName>
    <definedName name="Host_No">#REF!</definedName>
    <definedName name="htm_1" localSheetId="10" hidden="1">{"'フローチャート'!$A$1:$AO$191"}</definedName>
    <definedName name="htm_1" hidden="1">{"'フローチャート'!$A$1:$AO$191"}</definedName>
    <definedName name="htm_2" localSheetId="10" hidden="1">{"'フローチャート'!$A$1:$AO$191"}</definedName>
    <definedName name="htm_2" hidden="1">{"'フローチャート'!$A$1:$AO$191"}</definedName>
    <definedName name="HTML_CodePage" hidden="1">932</definedName>
    <definedName name="HTML_Control" localSheetId="10" hidden="1">{"'Sheet3'!$A$2:$I$201","'Sheet1'!$A$2:$K$214"}</definedName>
    <definedName name="HTML_Control" hidden="1">{"'Sheet3'!$A$2:$I$201","'Sheet1'!$A$2:$K$214"}</definedName>
    <definedName name="HTML_Control2" localSheetId="10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"hirose@css.sag.fujitsu.co.jp"</definedName>
    <definedName name="HTML_Header" hidden="1">"10月度GP5000受注売上状況"</definedName>
    <definedName name="HTML_LastUpdate" hidden="1">"98/12/01"</definedName>
    <definedName name="HTML_LineAfter" hidden="1">TRUE</definedName>
    <definedName name="HTML_LineBefore" hidden="1">FALSE</definedName>
    <definedName name="HTML_Name" hidden="1">"T.HIROSE"</definedName>
    <definedName name="HTML_OBDlg2" hidden="1">TRUE</definedName>
    <definedName name="HTML_OBDlg4" hidden="1">TRUE</definedName>
    <definedName name="HTML_OS" hidden="1">0</definedName>
    <definedName name="HTML_PathFile" hidden="1">"D:\octgp5.html"</definedName>
    <definedName name="HTML_Title" hidden="1">"10月度"</definedName>
    <definedName name="HUB">#REF!</definedName>
    <definedName name="HUBGBIC">#REF!</definedName>
    <definedName name="IF">#REF!</definedName>
    <definedName name="Institution">#REF!</definedName>
    <definedName name="IOアイデアリスト">#REF!</definedName>
    <definedName name="kore">OFFSET('[14]Pleiades IL'!$A$1,3,5,20,1)</definedName>
    <definedName name="kurs">[15]Quotation!#REF!</definedName>
    <definedName name="lefttable">#REF!</definedName>
    <definedName name="limit">#REF!</definedName>
    <definedName name="Lservice">[3]!Lservice</definedName>
    <definedName name="LSV">[3]!LSV</definedName>
    <definedName name="LUmap">'[6]ホストインタフェース設定表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CH">#REF!</definedName>
    <definedName name="mach2">#REF!</definedName>
    <definedName name="machname">#REF!</definedName>
    <definedName name="machnamearray">#REF!</definedName>
    <definedName name="machnamearray2">#REF!</definedName>
    <definedName name="MEM">[8]ハードウェアリスト!$E$16:$E$19</definedName>
    <definedName name="MEM_1000">#REF!</definedName>
    <definedName name="MEM_2000">#REF!</definedName>
    <definedName name="MEM_800">#REF!</definedName>
    <definedName name="menu1" localSheetId="5">[16]!menu1</definedName>
    <definedName name="menu1">[16]!menu1</definedName>
    <definedName name="MirrorMode">#REF!</definedName>
    <definedName name="model2000">[5]ハードウェア一覧!$C$4:$C$5</definedName>
    <definedName name="MOUNTPOINT">'[17]A.5-3 VMボリューム構成'!$E$47:$E$58,'[17]A.5-3 VMボリューム構成'!$F$81:$F$83,'[17]A.5-3 VMボリューム構成'!$F$112:$F$115</definedName>
    <definedName name="NationalAllPrice">#REF!</definedName>
    <definedName name="NationalePrice">#REF!</definedName>
    <definedName name="nationalePrice2">'[1]System-1'!#REF!</definedName>
    <definedName name="NationalPrice">#REF!</definedName>
    <definedName name="net">#REF!</definedName>
    <definedName name="netarray">#REF!</definedName>
    <definedName name="netnamearray">#REF!</definedName>
    <definedName name="netnamearray2">#REF!</definedName>
    <definedName name="nfukuoka">#REF!</definedName>
    <definedName name="nhiroshima">#REF!</definedName>
    <definedName name="nkyoto">#REF!</definedName>
    <definedName name="nnagoya">#REF!</definedName>
    <definedName name="No">#REF!</definedName>
    <definedName name="NoPrice">#REF!</definedName>
    <definedName name="nosaka">#REF!</definedName>
    <definedName name="nsapporo">#REF!</definedName>
    <definedName name="nsendai">#REF!</definedName>
    <definedName name="ntakamatu">#REF!</definedName>
    <definedName name="ntou1">#REF!</definedName>
    <definedName name="ntou2">#REF!</definedName>
    <definedName name="Number">#REF!</definedName>
    <definedName name="Numberx">#REF!</definedName>
    <definedName name="NUmberx2">'[1]System-1'!#REF!</definedName>
    <definedName name="nummachines">#REF!</definedName>
    <definedName name="OClientComp0">#REF!</definedName>
    <definedName name="OClientCompany">#REF!</definedName>
    <definedName name="OClientCountry">#REF!</definedName>
    <definedName name="OClientEmail">#REF!</definedName>
    <definedName name="OClientFax">#REF!</definedName>
    <definedName name="OClientName">#REF!</definedName>
    <definedName name="OClientStreet">#REF!</definedName>
    <definedName name="OClientTel">#REF!</definedName>
    <definedName name="OClientTown">#REF!</definedName>
    <definedName name="OldNumber">#REF!</definedName>
    <definedName name="OldNumber2">'[1]System-1'!#REF!</definedName>
    <definedName name="OnePrice">#REF!</definedName>
    <definedName name="OPC">#REF!</definedName>
    <definedName name="OPC_SET">#REF!</definedName>
    <definedName name="OS">#REF!</definedName>
    <definedName name="OverloadRAM">#REF!</definedName>
    <definedName name="OVersion">#REF!</definedName>
    <definedName name="PCI">[8]ハードウェアリスト!$E$24:$E$42</definedName>
    <definedName name="PLATO1">#REF!</definedName>
    <definedName name="PP081A1">[5]ハードウェア一覧!#REF!</definedName>
    <definedName name="PP200A1">[5]ハードウェア一覧!#REF!</definedName>
    <definedName name="PP207SB1">[5]ハードウェア一覧!#REF!</definedName>
    <definedName name="PPCHint">#REF!</definedName>
    <definedName name="PPCStart">#REF!</definedName>
    <definedName name="PPCTemperature">#REF!</definedName>
    <definedName name="PPCVoltage">#REF!</definedName>
    <definedName name="Price">#REF!</definedName>
    <definedName name="Price2">'[1]System-1'!#REF!</definedName>
    <definedName name="Price3\">'[1]System-1'!#REF!</definedName>
    <definedName name="PriceColumn">#REF!</definedName>
    <definedName name="PriceColumnEuro">#REF!</definedName>
    <definedName name="PriceColumnEuro2">[1]Overview!#REF!</definedName>
    <definedName name="PriceColumnEuro3">[1]Overview!#REF!</definedName>
    <definedName name="PriceCur">#REF!</definedName>
    <definedName name="PriceCur2">'[1]System-1'!#REF!</definedName>
    <definedName name="PriceCur3">'[1]System-1'!#REF!</definedName>
    <definedName name="PriceCur4">'[1]System-1'!#REF!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array">#REF!</definedName>
    <definedName name="PU">[5]ハードウェア一覧!$C$19:$C$20</definedName>
    <definedName name="ram">#REF!</definedName>
    <definedName name="ramarray">#REF!</definedName>
    <definedName name="ramnamearray">#REF!</definedName>
    <definedName name="ramnamearray2">#REF!</definedName>
    <definedName name="revision">[5]基本情報!$C$6</definedName>
    <definedName name="rfukuoka">#REF!</definedName>
    <definedName name="rhinhenm">#REF!</definedName>
    <definedName name="rhinhenn">#REF!</definedName>
    <definedName name="rhiroshima">#REF!</definedName>
    <definedName name="right">#REF!</definedName>
    <definedName name="Righttable">#REF!</definedName>
    <definedName name="Righttable2">#REF!</definedName>
    <definedName name="rkeihenm">#REF!</definedName>
    <definedName name="rkeihenn">#REF!</definedName>
    <definedName name="rkyoto">#REF!</definedName>
    <definedName name="rnagoya">#REF!</definedName>
    <definedName name="rnebhenm">#REF!</definedName>
    <definedName name="rnebhenn">#REF!</definedName>
    <definedName name="ronri">[5]ハードウェア一覧!$C$53:$C$54</definedName>
    <definedName name="rorohenm">#REF!</definedName>
    <definedName name="rorohenn">#REF!</definedName>
    <definedName name="rosaka">#REF!</definedName>
    <definedName name="rsapporo">#REF!</definedName>
    <definedName name="rsendai">#REF!</definedName>
    <definedName name="rtakamatu">#REF!</definedName>
    <definedName name="rtanhenm">#REF!</definedName>
    <definedName name="rtanhenn">#REF!</definedName>
    <definedName name="rtou1">#REF!</definedName>
    <definedName name="rtou2">#REF!</definedName>
    <definedName name="SAP">#REF!</definedName>
    <definedName name="SAR">#REF!</definedName>
    <definedName name="SB">[8]ハードウェアリスト!$E$10:$E$11</definedName>
    <definedName name="Sｅｒｖｅｒ">#REF!</definedName>
    <definedName name="Sｅｒｖｅｒ1">#REF!</definedName>
    <definedName name="Server2">#REF!</definedName>
    <definedName name="Server3">#REF!</definedName>
    <definedName name="Server4">#REF!</definedName>
    <definedName name="servername">#REF!</definedName>
    <definedName name="servernames">#REF!</definedName>
    <definedName name="SingleCur">#REF!</definedName>
    <definedName name="SingleEuro">#REF!</definedName>
    <definedName name="SingleEuro2">'[1]System-1'!#REF!</definedName>
    <definedName name="SingleEuro3">'[1]System-1'!#REF!</definedName>
    <definedName name="SingleEuro4">'[1]System-1'!#REF!</definedName>
    <definedName name="SinglrCur">#REF!</definedName>
    <definedName name="SNGBIC">#REF!</definedName>
    <definedName name="Standard_SnS_Discount">[18]VMware!#REF!</definedName>
    <definedName name="Start">#REF!</definedName>
    <definedName name="StartHints">#REF!</definedName>
    <definedName name="subtr">#REF!</definedName>
    <definedName name="SumCur">#REF!</definedName>
    <definedName name="sumdiskarray">#REF!</definedName>
    <definedName name="SumEuro">#REF!</definedName>
    <definedName name="SumEuro2">'[1]System-1'!#REF!</definedName>
    <definedName name="SumEuro3">'[1]System-1'!#REF!</definedName>
    <definedName name="SumEuro4">'[1]System-1'!#REF!</definedName>
    <definedName name="SysName">#REF!</definedName>
    <definedName name="SysName2">'[1]System-1'!#REF!</definedName>
    <definedName name="SysName3">'[1]System-1'!#REF!</definedName>
    <definedName name="SysName4">'[1]System-1'!#REF!</definedName>
    <definedName name="SystemName">#REF!</definedName>
    <definedName name="TABLEDICT">#REF!</definedName>
    <definedName name="Taiho2_SK_list_Sheet1_List">#REF!</definedName>
    <definedName name="Target1">#REF!</definedName>
    <definedName name="Target2">#REF!</definedName>
    <definedName name="test">[3]!test</definedName>
    <definedName name="test2">[3]!test2</definedName>
    <definedName name="test4">[3]!test4</definedName>
    <definedName name="test5">[3]!test5</definedName>
    <definedName name="TotalPrice">#REF!</definedName>
    <definedName name="TPHint">#REF!</definedName>
    <definedName name="unko" localSheetId="10" hidden="1">{"'フローチャート'!$A$1:$AO$191"}</definedName>
    <definedName name="unko" hidden="1">{"'フローチャート'!$A$1:$AO$191"}</definedName>
    <definedName name="user_name">[5]基本情報!$C$8</definedName>
    <definedName name="UserCompany">#REF!</definedName>
    <definedName name="UserEmail">#REF!</definedName>
    <definedName name="UserFax">#REF!</definedName>
    <definedName name="UserFSC">#REF!</definedName>
    <definedName name="UserName">#REF!</definedName>
    <definedName name="usernameTF">"usernameTF"</definedName>
    <definedName name="UserStreet">#REF!</definedName>
    <definedName name="UserTel">#REF!</definedName>
    <definedName name="UserTown">#REF!</definedName>
    <definedName name="Version">#REF!</definedName>
    <definedName name="VersionText">#REF!</definedName>
    <definedName name="VMDISKNAME">#REF!</definedName>
    <definedName name="VolumeType_A">#REF!</definedName>
    <definedName name="VolumeType_B">#REF!</definedName>
    <definedName name="VolumeType_C">#REF!</definedName>
    <definedName name="vv">[5]ハードウェア一覧!#REF!</definedName>
    <definedName name="waku" localSheetId="10">#REF!,#REF!,#REF!,#REF!,#REF!,#REF!,#REF!,#REF!,#REF!,#REF!</definedName>
    <definedName name="waku">#REF!,#REF!,#REF!,#REF!,#REF!,#REF!,#REF!,#REF!,#REF!,#REF!</definedName>
    <definedName name="wakugumi">#N/A</definedName>
    <definedName name="wakuwaku">#N/A</definedName>
    <definedName name="wakuwaku2">#N/A</definedName>
    <definedName name="WarrantyCountry">#REF!</definedName>
    <definedName name="WWN">#REF!</definedName>
    <definedName name="X1153A_F">[12]ハードウェア!#REF!</definedName>
    <definedName name="Yes">#REF!</definedName>
    <definedName name="Yes_1X">#REF!</definedName>
    <definedName name="Yes_2X">#REF!</definedName>
    <definedName name="yxcyxc">#REF!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[19]ゾーニング設定表!$F$8:$U$23,[19]ゾーニング設定表!$F$30:$U$45</definedName>
    <definedName name="zz">#REF!</definedName>
    <definedName name="あ">[3]!あ</definedName>
    <definedName name="ああ">[3]!ああ</definedName>
    <definedName name="アイデア表示用">#REF!</definedName>
    <definedName name="アプリケーションボリューム">[3]!アプリケーションボリューム</definedName>
    <definedName name="システムボリューム">[3]!システムボリューム</definedName>
    <definedName name="スリム化か抜本か">#REF!</definedName>
    <definedName name="ソ人件費">#REF!</definedName>
    <definedName name="ちちち">[20]画面レイアウト!$X$8:$Y$31,[20]画面レイアウト!$Z$8:$AA$31,[20]画面レイアウト!$AB$8:$AC$31,[20]画面レイアウト!$AD$8:$AE$31,[20]画面レイアウト!$AF$8:$AG$31,[20]画面レイアウト!$AH$8:$AI$31,[20]画面レイアウト!$AJ$8:$AK$31,[20]画面レイアウト!$AL$8:$AM$31,[20]画面レイアウト!$AN$8:$AO$31,[20]画面レイアウト!$AP$8:$AQ$31</definedName>
    <definedName name="バックアップLUN">#REF!</definedName>
    <definedName name="マルチパス">#REF!</definedName>
    <definedName name="ロコ戦用区分">#REF!</definedName>
    <definedName name="中表紙">[3]!中表紙</definedName>
    <definedName name="事業部予算">#REF!</definedName>
    <definedName name="人件費">#REF!</definedName>
    <definedName name="作成日">[21]第9版!$H$29</definedName>
    <definedName name="作成者">[21]第9版!$D$30</definedName>
    <definedName name="共通">#REF!</definedName>
    <definedName name="出荷計画">#REF!</definedName>
    <definedName name="分類別集計">#REF!</definedName>
    <definedName name="分類名">[14]コントロール!$I$5:$I$25</definedName>
    <definedName name="区分">#REF!</definedName>
    <definedName name="可否">#REF!</definedName>
    <definedName name="品証人件費">#REF!</definedName>
    <definedName name="地域">#REF!</definedName>
    <definedName name="大表紙">[3]!大表紙</definedName>
    <definedName name="専用汎用">#REF!</definedName>
    <definedName name="年人件費">'[22]PRIMERGY(ﾊｰﾄﾞ)'!$E$83</definedName>
    <definedName name="担当">#REF!</definedName>
    <definedName name="採用可否">#REF!</definedName>
    <definedName name="枠">#N/A</definedName>
    <definedName name="枠０">#REF!,#REF!,#REF!,#REF!,#REF!,#REF!,#REF!,#REF!,#REF!,#REF!</definedName>
    <definedName name="枠１">#REF!,#REF!,#REF!,#REF!,#REF!,#REF!,#REF!,#REF!,#REF!,#REF!</definedName>
    <definedName name="枠１２">[20]画面レイアウト!$X$8:$Y$31,[20]画面レイアウト!$Z$8:$AA$31,[20]画面レイアウト!$AB$8:$AC$31,[20]画面レイアウト!$AD$8:$AE$31,[20]画面レイアウト!$AF$8:$AG$31,[20]画面レイアウト!$AH$8:$AI$31,[20]画面レイアウト!$AJ$8:$AK$31,[20]画面レイアウト!$AL$8:$AM$31,[20]画面レイアウト!$AN$8:$AO$31,[20]画面レイアウト!$AP$8:$AQ$31</definedName>
    <definedName name="枠２">#REF!,#REF!,#REF!,#REF!,#REF!,#REF!,#REF!,#REF!,#REF!,#REF!</definedName>
    <definedName name="枠３">#REF!,#REF!,#REF!,#REF!,#REF!,#REF!,#REF!,#REF!,#REF!,#REF!</definedName>
    <definedName name="枠４">#N/A</definedName>
    <definedName name="枠５">#REF!,#REF!,#REF!,#REF!,#REF!,#REF!,#REF!,#REF!,#REF!,#REF!</definedName>
    <definedName name="枠６">#REF!,#REF!,#REF!,#REF!,#REF!,#REF!,#REF!,#REF!,#REF!,#REF!</definedName>
    <definedName name="枠７">#REF!,#REF!,#REF!,#REF!,#REF!,#REF!,#REF!,#REF!,#REF!,#REF!</definedName>
    <definedName name="枠８">#REF!</definedName>
    <definedName name="検討部門">#REF!</definedName>
    <definedName name="業務LUN">#REF!</definedName>
    <definedName name="機種名">#REF!</definedName>
    <definedName name="機能ユニット原単位">#REF!</definedName>
    <definedName name="機能ユニット名">#REF!</definedName>
    <definedName name="機能ユニット名SBSWG">#REF!</definedName>
    <definedName name="沼津">#REF!</definedName>
    <definedName name="版数">[21]第9版!$G$29</definedName>
    <definedName name="現状IL">#REF!</definedName>
    <definedName name="画面">#REF!</definedName>
    <definedName name="画面２">[20]画面レイアウト!$F$8:$FI$31</definedName>
    <definedName name="画面分割">[23]画面レイアウト!$D$8:$L$31,[23]画面レイアウト!$M$8:$V$31,[23]画面レイアウト!$W$8:$AF$31,[23]画面レイアウト!$AG$8:$AP$31,[23]画面レイアウト!$AQ$8:$AZ$31,[23]画面レイアウト!$BA$8:$BI$31,[23]画面レイアウト!$BA$8:$BJ$31,[23]画面レイアウト!$BK$8:$BT$31,[23]画面レイアウト!$BU$8:$CD$31,[23]画面レイアウト!$CE$8:$CE$31</definedName>
    <definedName name="目次">[3]!目次</definedName>
    <definedName name="表紙表示アイデア">OFFSET([14]アイデア一覧!$A$1,[14]コントロール!$C$7-1,78,COUNT(OFFSET([14]アイデア一覧!$A$1,[14]コントロール!$C$7-1,0,100,1)),1)</definedName>
    <definedName name="装置Ｔｙｐｅ">#REF!</definedName>
    <definedName name="補正率">'[24]020204'!#REF!</definedName>
    <definedName name="費用">SUM(#REF!)</definedName>
    <definedName name="購買予算">#REF!</definedName>
    <definedName name="選択SWG">#REF!</definedName>
    <definedName name="部品区分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33" l="1"/>
  <c r="H12" i="33"/>
  <c r="J15" i="33"/>
  <c r="H41" i="33"/>
  <c r="G40" i="33"/>
  <c r="G41" i="33"/>
  <c r="C38" i="33"/>
  <c r="C15" i="33"/>
  <c r="K6" i="33"/>
  <c r="I6" i="33"/>
  <c r="G6" i="33"/>
  <c r="E6" i="33"/>
  <c r="K5" i="33"/>
  <c r="K7" i="33" s="1"/>
  <c r="I5" i="33"/>
  <c r="G5" i="33"/>
  <c r="G7" i="33" s="1"/>
  <c r="E5" i="33"/>
  <c r="E7" i="33" s="1"/>
  <c r="I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" authorId="0" shapeId="0" xr:uid="{00000000-0006-0000-0000-000001000000}">
      <text>
        <r>
          <rPr>
            <sz val="8"/>
            <color indexed="81"/>
            <rFont val="Tahoma"/>
            <family val="2"/>
          </rPr>
          <t>Option 1: Account able to create cluster 
Option 2: Customer to pre-create cluster on the domain.
Option 3: Customer to enter the credentials when required.</t>
        </r>
      </text>
    </comment>
    <comment ref="B12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This account is used for the registration. Must be a global admin account and/or Cloud Application admin.
Customer to share credentials or enter the credentials when required. </t>
        </r>
      </text>
    </comment>
  </commentList>
</comments>
</file>

<file path=xl/sharedStrings.xml><?xml version="1.0" encoding="utf-8"?>
<sst xmlns="http://schemas.openxmlformats.org/spreadsheetml/2006/main" count="666" uniqueCount="406">
  <si>
    <t>Azure Stack HCI Credentials</t>
  </si>
  <si>
    <t>Dell Technologies Azure Stack HCI Credentials</t>
  </si>
  <si>
    <t>Account</t>
  </si>
  <si>
    <t>Username</t>
  </si>
  <si>
    <t>Password</t>
  </si>
  <si>
    <t xml:space="preserve">iDRAC Administrator : </t>
  </si>
  <si>
    <t xml:space="preserve">Local Admin for Node :  </t>
  </si>
  <si>
    <t xml:space="preserve">MGMT VM (WAC) Administrator : </t>
  </si>
  <si>
    <t xml:space="preserve">AD Domain Admin :  </t>
  </si>
  <si>
    <t xml:space="preserve">Azure Account Credentials for Cluster Registration w Azure : </t>
  </si>
  <si>
    <t>Value</t>
  </si>
  <si>
    <t xml:space="preserve">Azure Subscription Tenant Id  : </t>
  </si>
  <si>
    <t xml:space="preserve">Azure Subscription Directory Id  : </t>
  </si>
  <si>
    <t xml:space="preserve">Azure Subscription Subscription Id  : </t>
  </si>
  <si>
    <t>Customer Settings - New Azure Stack HCI Information</t>
  </si>
  <si>
    <t>Environment Information</t>
  </si>
  <si>
    <t xml:space="preserve">AD Domain </t>
  </si>
  <si>
    <t>Time Server</t>
  </si>
  <si>
    <t>DNS Server(s)</t>
  </si>
  <si>
    <t>Domain Suffix (DNS Suffix)</t>
  </si>
  <si>
    <t xml:space="preserve">Cluster 1 Name </t>
  </si>
  <si>
    <t>Node1 name</t>
  </si>
  <si>
    <t>Node2 name</t>
  </si>
  <si>
    <t>Cluster Info</t>
  </si>
  <si>
    <t>Cluster 1</t>
  </si>
  <si>
    <t>Cluster Name</t>
  </si>
  <si>
    <t>Cluster IP Address</t>
  </si>
  <si>
    <t>Quorum Witness Type</t>
  </si>
  <si>
    <t>Volume Name</t>
  </si>
  <si>
    <t>Resiliency</t>
  </si>
  <si>
    <t>Size</t>
  </si>
  <si>
    <t>Volume01</t>
  </si>
  <si>
    <t>Volume02</t>
  </si>
  <si>
    <t>Host Network</t>
  </si>
  <si>
    <t>Physical NICs</t>
  </si>
  <si>
    <t>Physical NIC (MGMT Switch)</t>
  </si>
  <si>
    <t>Physical NIC (Storage 1)</t>
  </si>
  <si>
    <t>Physical NIC (Storage 2)</t>
  </si>
  <si>
    <t>Cluster 1 Nodes</t>
  </si>
  <si>
    <t>Subnet</t>
  </si>
  <si>
    <t>Gateway</t>
  </si>
  <si>
    <t>Vlan ID</t>
  </si>
  <si>
    <t>Tagged</t>
  </si>
  <si>
    <t>iDRAC</t>
  </si>
  <si>
    <t>Yes</t>
  </si>
  <si>
    <t>OS Management</t>
  </si>
  <si>
    <t>Storage1 Network</t>
  </si>
  <si>
    <t>Private - Non Routable</t>
  </si>
  <si>
    <t>Storage2 Network</t>
  </si>
  <si>
    <t>Host IP Information - Cluster 1</t>
  </si>
  <si>
    <t>Host</t>
  </si>
  <si>
    <t>Management</t>
  </si>
  <si>
    <t>Storage 1</t>
  </si>
  <si>
    <t>Storage 2</t>
  </si>
  <si>
    <t>Switch Hostname</t>
  </si>
  <si>
    <t>Switch Model</t>
  </si>
  <si>
    <t>Management IP address
(same subnet as iDRAC)</t>
  </si>
  <si>
    <t>Mask</t>
  </si>
  <si>
    <t xml:space="preserve">Switch Spanning Tree </t>
  </si>
  <si>
    <t>255.255.255.0</t>
  </si>
  <si>
    <t>STP Mode</t>
  </si>
  <si>
    <t>STP Priority</t>
  </si>
  <si>
    <t>Number of Links</t>
  </si>
  <si>
    <t>VLAN ID</t>
  </si>
  <si>
    <t>VLAN Name</t>
  </si>
  <si>
    <t>Subnet Mask</t>
  </si>
  <si>
    <t xml:space="preserve">Speed </t>
  </si>
  <si>
    <t>10G</t>
  </si>
  <si>
    <t>MANAGEMENT</t>
  </si>
  <si>
    <t xml:space="preserve">Media Type </t>
  </si>
  <si>
    <t>Fiber Multi-Mode</t>
  </si>
  <si>
    <t>Port Mode</t>
  </si>
  <si>
    <t>Layer2 Trunk</t>
  </si>
  <si>
    <t xml:space="preserve">Switch Interface </t>
  </si>
  <si>
    <t>1G</t>
  </si>
  <si>
    <t>RJ45 Copper</t>
  </si>
  <si>
    <t>Layer 2 Access</t>
  </si>
  <si>
    <t>Infrastructure Services</t>
  </si>
  <si>
    <t>DNS Server 1</t>
  </si>
  <si>
    <t>DNS Server 2</t>
  </si>
  <si>
    <t>NTP Server 1</t>
  </si>
  <si>
    <t>NTP Server 2</t>
  </si>
  <si>
    <t>TimeZone</t>
  </si>
  <si>
    <t xml:space="preserve">Optional Network Settings </t>
  </si>
  <si>
    <t xml:space="preserve">SNMP Server </t>
  </si>
  <si>
    <t>SNMP version</t>
  </si>
  <si>
    <t>Community String r/o</t>
  </si>
  <si>
    <t>Method</t>
  </si>
  <si>
    <t>username</t>
  </si>
  <si>
    <t>SHA</t>
  </si>
  <si>
    <t>AES</t>
  </si>
  <si>
    <t>write access</t>
  </si>
  <si>
    <t>Syslog Server 1</t>
  </si>
  <si>
    <t xml:space="preserve">Syslog Server 2 </t>
  </si>
  <si>
    <t xml:space="preserve">Syslog Facility </t>
  </si>
  <si>
    <t>Logging Level</t>
  </si>
  <si>
    <t>Windows Admin Center Settings</t>
  </si>
  <si>
    <t>VM Specification</t>
  </si>
  <si>
    <t>OS</t>
  </si>
  <si>
    <t>vCPU</t>
  </si>
  <si>
    <t>Memory</t>
  </si>
  <si>
    <t>Hard disk</t>
  </si>
  <si>
    <t>WAC Information</t>
  </si>
  <si>
    <t>Hostname</t>
  </si>
  <si>
    <t>IP</t>
  </si>
  <si>
    <t xml:space="preserve">Gateway </t>
  </si>
  <si>
    <t>DNS</t>
  </si>
  <si>
    <t>T</t>
  </si>
  <si>
    <t>Device</t>
  </si>
  <si>
    <t>QTY</t>
  </si>
  <si>
    <t>Rack Unit Used
(U)</t>
  </si>
  <si>
    <t>Weight
(kg)</t>
  </si>
  <si>
    <t>Power Consumption (max)
(watt)</t>
  </si>
  <si>
    <t xml:space="preserve">Heat Dissipation (max)
(Btu/Hr) </t>
  </si>
  <si>
    <t>Per Unit</t>
  </si>
  <si>
    <t>Total RU</t>
  </si>
  <si>
    <t xml:space="preserve">Total Weight </t>
  </si>
  <si>
    <t>Total Power</t>
  </si>
  <si>
    <t>Total Heat Dissipation</t>
  </si>
  <si>
    <t>Switch S5248F-ON</t>
  </si>
  <si>
    <t>Total (in 1 Rack)</t>
  </si>
  <si>
    <t>(This server should be able to reach the AD and both cluster nodes management network.)</t>
  </si>
  <si>
    <t>Domain</t>
  </si>
  <si>
    <t>Adapter Name</t>
  </si>
  <si>
    <t>Resource Group</t>
  </si>
  <si>
    <t>Storage Account</t>
  </si>
  <si>
    <t>Connection String</t>
  </si>
  <si>
    <t>Blob Service</t>
  </si>
  <si>
    <t>Resource ID</t>
  </si>
  <si>
    <t>Administrator</t>
  </si>
  <si>
    <t>Azure Information</t>
  </si>
  <si>
    <t>Azure Accounts</t>
  </si>
  <si>
    <t>Azure Registration &amp; Witness Information</t>
  </si>
  <si>
    <t>Key 1:</t>
  </si>
  <si>
    <t>Key 2:</t>
  </si>
  <si>
    <t>Key 2 Information</t>
  </si>
  <si>
    <t>Key 1 Information</t>
  </si>
  <si>
    <t>demo-dell.com</t>
  </si>
  <si>
    <t>10.8.230.144</t>
  </si>
  <si>
    <t>Server R650</t>
  </si>
  <si>
    <t>Settings for Cluster 1 (R650; 2 Node)</t>
  </si>
  <si>
    <t>10.8.230.0/24</t>
  </si>
  <si>
    <t>10.8.230.1</t>
  </si>
  <si>
    <t>No</t>
  </si>
  <si>
    <t>ddazhci01</t>
  </si>
  <si>
    <t>ddazhci02</t>
  </si>
  <si>
    <t>10.8.230.85</t>
  </si>
  <si>
    <t>10.8.230.86</t>
  </si>
  <si>
    <t>10.8.230.231</t>
  </si>
  <si>
    <t>10.8.230.232</t>
  </si>
  <si>
    <t>CPU</t>
  </si>
  <si>
    <t>2 x Intel Xeon Silver 4314 16C @2.4Ghz</t>
  </si>
  <si>
    <t>RAM</t>
  </si>
  <si>
    <t>GB</t>
  </si>
  <si>
    <t>8 x 16</t>
  </si>
  <si>
    <t>BOSS-S2</t>
  </si>
  <si>
    <t>PERC H345 Front</t>
  </si>
  <si>
    <t>2x800GB</t>
  </si>
  <si>
    <t>6x2.4TB</t>
  </si>
  <si>
    <t>SSD SAS (Cache)</t>
  </si>
  <si>
    <t>HDD (Capacity)</t>
  </si>
  <si>
    <t>LOM Port</t>
  </si>
  <si>
    <t>Port1 (1GbE)</t>
  </si>
  <si>
    <t>B0:7B:25:E9:2C:92</t>
  </si>
  <si>
    <t>Mac Address</t>
  </si>
  <si>
    <t>Broadcom Gigabit Ethernet BCM5720 2 x 1GbE Base-T</t>
  </si>
  <si>
    <t>2 x M.2 240GB (RAID 1)</t>
  </si>
  <si>
    <t>POrt2 (1GbE)</t>
  </si>
  <si>
    <t>B0:7B:25:E9:2C:93</t>
  </si>
  <si>
    <t>JF7C7J3</t>
  </si>
  <si>
    <t>1G7C7J3</t>
  </si>
  <si>
    <t>Service Tag</t>
  </si>
  <si>
    <t>OCP3 Port</t>
  </si>
  <si>
    <t>QLogic 2x10/25GbE QL41232HQCU</t>
  </si>
  <si>
    <t>Port1 (10/25GbE)</t>
  </si>
  <si>
    <t>Port2 (10/25GbE)</t>
  </si>
  <si>
    <t>PCIE Slot2</t>
  </si>
  <si>
    <t>Qlogic 2x10/25GbE QL41262HxCU</t>
  </si>
  <si>
    <t>34:80:0D:E7:7A:88</t>
  </si>
  <si>
    <t>34:80:0D:E7:7A:89</t>
  </si>
  <si>
    <t>PowerEdge R650 1</t>
  </si>
  <si>
    <t>PowerEdge R650 2</t>
  </si>
  <si>
    <t>TOR1</t>
  </si>
  <si>
    <t>TOR2</t>
  </si>
  <si>
    <t>ethernet1/1/37</t>
  </si>
  <si>
    <t>B0:7B:25:E9:42:32</t>
  </si>
  <si>
    <t>B0:7B:25:E9:42:33</t>
  </si>
  <si>
    <t>ethernet1/1/38</t>
  </si>
  <si>
    <t>34:80:0D:E7:74:6A</t>
  </si>
  <si>
    <t>FULL-CONVERGED MODE</t>
  </si>
  <si>
    <t>10.8.230.176</t>
  </si>
  <si>
    <t>10.8.230.177</t>
  </si>
  <si>
    <t>Switch1</t>
  </si>
  <si>
    <t>Switch2</t>
  </si>
  <si>
    <t>OS10</t>
  </si>
  <si>
    <t>VLANs - Production | VMs - Cluster 1 - R650; 2 Node</t>
  </si>
  <si>
    <t>Storage Traffic 1</t>
  </si>
  <si>
    <t>Storage Traffic 2</t>
  </si>
  <si>
    <t>rapid-pvst</t>
  </si>
  <si>
    <t xml:space="preserve"> </t>
  </si>
  <si>
    <t>1 on switch1 only</t>
  </si>
  <si>
    <t>P@ssw0rd123!</t>
  </si>
  <si>
    <t>AD Domain Admin User:</t>
  </si>
  <si>
    <t>Local User for Node</t>
  </si>
  <si>
    <t>AD Domain Controller</t>
  </si>
  <si>
    <t>URL</t>
  </si>
  <si>
    <t>Two-way mirror</t>
  </si>
  <si>
    <t>5 TB</t>
  </si>
  <si>
    <t>RAW Capacity (TB)</t>
  </si>
  <si>
    <t>Cache Capacity (TB)</t>
  </si>
  <si>
    <t>Ratio</t>
  </si>
  <si>
    <t>vCenter  Management Server</t>
  </si>
  <si>
    <t>vCenter</t>
  </si>
  <si>
    <t>Name</t>
  </si>
  <si>
    <t>Azure Cloud</t>
  </si>
  <si>
    <t>Azure AD app</t>
  </si>
  <si>
    <t>Storage Info (RAW: 26.2 TB)</t>
  </si>
  <si>
    <t>Thin Provisioning</t>
  </si>
  <si>
    <t>Settings for Virtual Machines</t>
  </si>
  <si>
    <t>VM Names</t>
  </si>
  <si>
    <t>winsrv2022-test-01</t>
  </si>
  <si>
    <t>VM Network Subnet/Pool</t>
  </si>
  <si>
    <t>MANAGEMENT/VM</t>
  </si>
  <si>
    <t>Pool</t>
  </si>
  <si>
    <t>IP Address</t>
  </si>
  <si>
    <t>10.8.230.240</t>
  </si>
  <si>
    <t>10.8.230.235-250</t>
  </si>
  <si>
    <t>16 hosts</t>
  </si>
  <si>
    <t>10.8.230.235</t>
  </si>
  <si>
    <t>Settings for SDN</t>
  </si>
  <si>
    <t>Network name</t>
  </si>
  <si>
    <t>VLAN ID on trunk</t>
  </si>
  <si>
    <t>Reservation (examples)</t>
  </si>
  <si>
    <t>HNV Provider</t>
  </si>
  <si>
    <t>Public VIP</t>
  </si>
  <si>
    <t>Private VIP</t>
  </si>
  <si>
    <t>GRE VIP</t>
  </si>
  <si>
    <t>10.8.230.0</t>
  </si>
  <si>
    <t>Management Network</t>
  </si>
  <si>
    <t>Reservations</t>
  </si>
  <si>
    <t>Router /GW</t>
  </si>
  <si>
    <t>Storage (GB)</t>
  </si>
  <si>
    <t>Network Controller</t>
  </si>
  <si>
    <t>10.8.230.1 - Router</t>
  </si>
  <si>
    <t>10.8.230.236 - Network Controller</t>
  </si>
  <si>
    <t>10.8.230.236</t>
  </si>
  <si>
    <t>10.8.230.231 - Compute host 1</t>
  </si>
  <si>
    <t>10.8.230.232 - Compute host 2</t>
  </si>
  <si>
    <t>10.8.158.1</t>
  </si>
  <si>
    <t>10.8.158.0</t>
  </si>
  <si>
    <t>10.8.158.1 - Router</t>
  </si>
  <si>
    <t>10.8.158.2 - SLB/MUX1</t>
  </si>
  <si>
    <t>10.8.158.5 - Gateway1</t>
  </si>
  <si>
    <t xml:space="preserve">BGP Router Information </t>
  </si>
  <si>
    <t>Router ASN</t>
  </si>
  <si>
    <t>Router IP Address</t>
  </si>
  <si>
    <t>https://github.com/microsoft/SDN/tree/master/SwitchConfigExamples/Cisco%20Nexus%203132%20-%20Redundant%20TOR</t>
  </si>
  <si>
    <t>https://github.com/microsoft/SDN/tree/master/SwitchConfigExamples/Dell%20Force10%20S4810%20-%20Redundant%20TOR%20with%20Aggregate</t>
  </si>
  <si>
    <t>Cisco TOR Switches Configuration Example</t>
  </si>
  <si>
    <t>Dell TOR Switches Configuration Example</t>
  </si>
  <si>
    <t>Default Owner</t>
  </si>
  <si>
    <t>Volume</t>
  </si>
  <si>
    <t>Volume 01</t>
  </si>
  <si>
    <t>Preferred Node</t>
  </si>
  <si>
    <t>10.8.230.237</t>
  </si>
  <si>
    <t>10.8.230.238</t>
  </si>
  <si>
    <t>10.8.230.239</t>
  </si>
  <si>
    <t>10.8.230.241</t>
  </si>
  <si>
    <t>10.8.230.242</t>
  </si>
  <si>
    <t>Network Controller Information</t>
  </si>
  <si>
    <t>NC Cluster Name</t>
  </si>
  <si>
    <t>nccls-demo-01</t>
  </si>
  <si>
    <t>VHD Path</t>
  </si>
  <si>
    <t>VM Switch</t>
  </si>
  <si>
    <t>SET-Switch1</t>
  </si>
  <si>
    <t># VMs</t>
  </si>
  <si>
    <t>nccls-demo-011</t>
  </si>
  <si>
    <t>nccls-demo-012</t>
  </si>
  <si>
    <t>nccls-demo-013</t>
  </si>
  <si>
    <t>VM Path</t>
  </si>
  <si>
    <t>C:\ClusterStorage\Volume01\Hyper-V\AzureStackHCI.vhdx</t>
  </si>
  <si>
    <t>C:\ClusterStorage\Volume01\Hyper-V</t>
  </si>
  <si>
    <t>Depoyed using</t>
  </si>
  <si>
    <t>Windows Admin Centre</t>
  </si>
  <si>
    <t>SDN Express scripts</t>
  </si>
  <si>
    <t>GitHub for MS SDN</t>
  </si>
  <si>
    <t>https://github.com/microsoft/SDN</t>
  </si>
  <si>
    <t>SDNMacPoolStart</t>
  </si>
  <si>
    <t>SDNMacPoolEnd</t>
  </si>
  <si>
    <t>02-01-00-00-01-00</t>
  </si>
  <si>
    <t>02-01-00-00-01-FF</t>
  </si>
  <si>
    <t>demo-mux01</t>
  </si>
  <si>
    <t>demo-mux02</t>
  </si>
  <si>
    <t>demo-mux03</t>
  </si>
  <si>
    <t>demo-gw01</t>
  </si>
  <si>
    <t>demo-gw02</t>
  </si>
  <si>
    <t>10.8.230.243</t>
  </si>
  <si>
    <t>demo-gw03</t>
  </si>
  <si>
    <t>10.8.230.244</t>
  </si>
  <si>
    <t>10.8.160.0</t>
  </si>
  <si>
    <t>10.8.159.0</t>
  </si>
  <si>
    <t>10.8.161.0</t>
  </si>
  <si>
    <t>10.8.159.1</t>
  </si>
  <si>
    <t>10.8.161.1</t>
  </si>
  <si>
    <t>10.8.160.1</t>
  </si>
  <si>
    <t>10.8.160.1 - Router</t>
  </si>
  <si>
    <t>10.8.160.3 - IPSec S2S VPN VIP</t>
  </si>
  <si>
    <t>10.8.159.1 - Default GW (router)</t>
  </si>
  <si>
    <t>10.8.161.1 - Default GW</t>
  </si>
  <si>
    <t>GRE</t>
  </si>
  <si>
    <t>NC Rest URI</t>
  </si>
  <si>
    <t>https://nccls-demo-01.demo-dell.com</t>
  </si>
  <si>
    <t>24 GB</t>
  </si>
  <si>
    <t>Windows Server 2022</t>
  </si>
  <si>
    <t>Local Administrator Password</t>
  </si>
  <si>
    <t>10.8.230.84/24</t>
  </si>
  <si>
    <t>ddmgmt01</t>
  </si>
  <si>
    <t>TASK 1 - Check Hardware Requirements</t>
  </si>
  <si>
    <t>CPU : 4vCPU</t>
  </si>
  <si>
    <t>TAKS 2 - Download all necessary files</t>
  </si>
  <si>
    <t>1. Download MSLab scripts by navigating to MSLab Download</t>
  </si>
  <si>
    <r>
      <t>2.</t>
    </r>
    <r>
      <rPr>
        <sz val="10"/>
        <color rgb="FF24292F"/>
        <rFont val="Segoe UI"/>
        <family val="2"/>
      </rPr>
      <t> Dowload latest Windows Server ISO - either from MSDN Downloads, Eval Center or VLSC Portal</t>
    </r>
  </si>
  <si>
    <t>3. Download latest Azure Stack HCI OS ISO</t>
  </si>
  <si>
    <t>Task 3 - Hydrate Lab</t>
  </si>
  <si>
    <t>Don’t forget to install hyper-v features first</t>
  </si>
  <si>
    <t>200GB</t>
  </si>
  <si>
    <t>10.8.230.226/24</t>
  </si>
  <si>
    <t>DC</t>
  </si>
  <si>
    <t>10.8.230.81</t>
  </si>
  <si>
    <t>8.8.8.8</t>
  </si>
  <si>
    <t xml:space="preserve">connected to </t>
  </si>
  <si>
    <t>Name                           Value</t>
  </si>
  <si>
    <t>----                           -----</t>
  </si>
  <si>
    <t>MACAddress                     34:80:0D:2E:7B:B0</t>
  </si>
  <si>
    <t>ComputerName                   AxNode1</t>
  </si>
  <si>
    <t>GUID                           4C4C4544-0046-3710-8043-CAC04F374A33</t>
  </si>
  <si>
    <t>IPAddress                      10.0.0.120</t>
  </si>
  <si>
    <t>MACAddress                     34:80:0D:2E:8B:88</t>
  </si>
  <si>
    <t>ComputerName                   AxNode2</t>
  </si>
  <si>
    <t>GUID                           4C4C4544-0047-3710-8043-B1C04F374A33</t>
  </si>
  <si>
    <t>AnyDesk ID</t>
  </si>
  <si>
    <t>10.0.0.1</t>
  </si>
  <si>
    <t>VLAN 155</t>
  </si>
  <si>
    <t>10.0.0.11</t>
  </si>
  <si>
    <t>MDT</t>
  </si>
  <si>
    <t>10.0.0.99</t>
  </si>
  <si>
    <t>VM JumpHost1</t>
  </si>
  <si>
    <t>10.0.0.120</t>
  </si>
  <si>
    <t>10.0.0.121</t>
  </si>
  <si>
    <t>AxNode1</t>
  </si>
  <si>
    <t>AxNode2</t>
  </si>
  <si>
    <t xml:space="preserve">IPAddress                      10.0.0.121                                                                                                                                                                                                   </t>
  </si>
  <si>
    <t>Integrated NIC1 Port 1-1</t>
  </si>
  <si>
    <t>Integrated NIC1 Port 2-1</t>
  </si>
  <si>
    <t>SLOT 2 Port 1</t>
  </si>
  <si>
    <t>SLOT 2 Port 2</t>
  </si>
  <si>
    <t>Embedded NIC 1</t>
  </si>
  <si>
    <t>Embedded NIC 2</t>
  </si>
  <si>
    <t>34:80:0D:2E:7B:B0</t>
  </si>
  <si>
    <t>Unassigned (APIPA)</t>
  </si>
  <si>
    <t>34:80:0D:2E:7B:B1</t>
  </si>
  <si>
    <t>10.0.0.13</t>
  </si>
  <si>
    <t>Ethernet (RNDIS)</t>
  </si>
  <si>
    <t>For Redfish to IDRAC</t>
  </si>
  <si>
    <t>B0:7B:25:F0:CC:B5</t>
  </si>
  <si>
    <t>34:80:0D:2E:8B:88</t>
  </si>
  <si>
    <t>34:80:0D:2E:8B:89</t>
  </si>
  <si>
    <t>10.0.0.12</t>
  </si>
  <si>
    <t>34:80:0D:E7:74:6B</t>
  </si>
  <si>
    <t>B0:7B:25:F0:CA:C9</t>
  </si>
  <si>
    <t>(JumpHost) AD AnyDesk ID</t>
  </si>
  <si>
    <t>(Management Hyper-V Hosts) AD AnyDesk ID</t>
  </si>
  <si>
    <t>Integrated NIC 1 Port 1-1</t>
  </si>
  <si>
    <t>Integrated NIC 1 Port 2-1</t>
  </si>
  <si>
    <t>Qlogic FastLinQ QL41262-DE 25GbE</t>
  </si>
  <si>
    <t>Qlogic FastLinQ QL41262-DE 25GbE Adapter #2</t>
  </si>
  <si>
    <t>Qlogic 2x25GbE QL4123HQCU NIC</t>
  </si>
  <si>
    <t>Qlogic 2x25GbE QL4123HQCU NIC #2</t>
  </si>
  <si>
    <t>10.0.0.0/24</t>
  </si>
  <si>
    <t>192.168.1.120</t>
  </si>
  <si>
    <t>192.168.1.121</t>
  </si>
  <si>
    <t>192.168.2.120</t>
  </si>
  <si>
    <t>192.168.2.121</t>
  </si>
  <si>
    <t>Dell S4148F-ON</t>
  </si>
  <si>
    <t>Dell S4148T-ON</t>
  </si>
  <si>
    <t>192.168.1.0/24</t>
  </si>
  <si>
    <t>192.168.2.0/24</t>
  </si>
  <si>
    <t>172.16.1.0/24</t>
  </si>
  <si>
    <t>172.16.1.1</t>
  </si>
  <si>
    <t>TOR switch uplink - S4148F-ON</t>
  </si>
  <si>
    <t>Out-of-Band (OOB) Management switch uplink - S4148T-ON</t>
  </si>
  <si>
    <t>RAM: 24GB</t>
  </si>
  <si>
    <t>Storage : 200GB</t>
  </si>
  <si>
    <t>AzSHCI-CLUS01</t>
  </si>
  <si>
    <t>10.0.0.111</t>
  </si>
  <si>
    <t>File Witness</t>
  </si>
  <si>
    <t>demolab</t>
  </si>
  <si>
    <t>Port1 (10GbE)</t>
  </si>
  <si>
    <t>Port2 (10GbE)</t>
  </si>
  <si>
    <t>NodeX name</t>
  </si>
  <si>
    <t>Deployment Model</t>
  </si>
  <si>
    <t>Scalable</t>
  </si>
  <si>
    <t>Network Topology</t>
  </si>
  <si>
    <t>Non-Converged</t>
  </si>
  <si>
    <t>Volume0x</t>
  </si>
  <si>
    <t>AxNodex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</si>
</sst>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11"/>
      <color theme="0" tint="-4.9989318521683403E-2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b/>
      <sz val="8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171717"/>
      <name val="Segoe UI"/>
      <family val="2"/>
    </font>
    <font>
      <sz val="11"/>
      <color rgb="FF171717"/>
      <name val="Segoe UI"/>
      <family val="2"/>
    </font>
    <font>
      <sz val="8"/>
      <name val="Calibri"/>
      <family val="2"/>
      <scheme val="minor"/>
    </font>
    <font>
      <sz val="10"/>
      <color rgb="FF24292F"/>
      <name val="Segoe UI"/>
      <family val="2"/>
    </font>
    <font>
      <sz val="10"/>
      <color rgb="FF24292F"/>
      <name val="Segoe U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6609E"/>
        <bgColor indexed="64"/>
      </patternFill>
    </fill>
    <fill>
      <patternFill patternType="solid">
        <fgColor rgb="FF007DB8"/>
        <bgColor indexed="64"/>
      </patternFill>
    </fill>
    <fill>
      <patternFill patternType="solid">
        <fgColor rgb="FF6BAC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rgb="FF007DB8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/>
      <diagonal/>
    </border>
    <border>
      <left style="thin">
        <color rgb="FFAAAAAA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AAAAAA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theme="0" tint="-0.34998626667073579"/>
      </top>
      <bottom style="thin">
        <color rgb="FFAAAAAA"/>
      </bottom>
      <diagonal/>
    </border>
    <border>
      <left style="thin">
        <color indexed="64"/>
      </left>
      <right/>
      <top/>
      <bottom/>
      <diagonal/>
    </border>
    <border>
      <left style="thin">
        <color rgb="FF007DB8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AAAAA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Fill="1"/>
    <xf numFmtId="0" fontId="2" fillId="0" borderId="0" xfId="1"/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6" fillId="0" borderId="2" xfId="2" applyFont="1" applyBorder="1" applyAlignment="1">
      <alignment horizontal="right" vertical="center"/>
    </xf>
    <xf numFmtId="0" fontId="6" fillId="5" borderId="4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vertical="center"/>
    </xf>
    <xf numFmtId="0" fontId="2" fillId="0" borderId="0" xfId="1" applyAlignment="1">
      <alignment horizontal="left"/>
    </xf>
    <xf numFmtId="0" fontId="6" fillId="5" borderId="4" xfId="2" applyFont="1" applyFill="1" applyBorder="1" applyAlignment="1">
      <alignment vertical="center"/>
    </xf>
    <xf numFmtId="0" fontId="5" fillId="4" borderId="6" xfId="2" applyFont="1" applyFill="1" applyBorder="1" applyAlignment="1">
      <alignment horizontal="center" vertical="center"/>
    </xf>
    <xf numFmtId="0" fontId="6" fillId="5" borderId="7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/>
    </xf>
    <xf numFmtId="0" fontId="6" fillId="5" borderId="8" xfId="2" applyFont="1" applyFill="1" applyBorder="1" applyAlignment="1">
      <alignment vertical="center"/>
    </xf>
    <xf numFmtId="0" fontId="1" fillId="0" borderId="9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Alignment="1">
      <alignment vertical="center" readingOrder="1"/>
    </xf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Alignment="1">
      <alignment horizontal="center" vertical="center" wrapText="1"/>
    </xf>
    <xf numFmtId="0" fontId="6" fillId="0" borderId="2" xfId="2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12" xfId="0" applyBorder="1"/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21" xfId="0" applyFont="1" applyBorder="1"/>
    <xf numFmtId="0" fontId="10" fillId="0" borderId="22" xfId="0" applyFont="1" applyBorder="1"/>
    <xf numFmtId="0" fontId="10" fillId="7" borderId="2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22" xfId="0" applyFont="1" applyBorder="1"/>
    <xf numFmtId="0" fontId="10" fillId="0" borderId="12" xfId="0" applyFont="1" applyBorder="1"/>
    <xf numFmtId="0" fontId="11" fillId="0" borderId="22" xfId="0" applyFont="1" applyBorder="1" applyAlignment="1">
      <alignment wrapText="1"/>
    </xf>
    <xf numFmtId="0" fontId="11" fillId="0" borderId="22" xfId="0" quotePrefix="1" applyFont="1" applyBorder="1"/>
    <xf numFmtId="0" fontId="0" fillId="0" borderId="0" xfId="0" applyAlignment="1">
      <alignment wrapText="1"/>
    </xf>
    <xf numFmtId="0" fontId="12" fillId="10" borderId="25" xfId="0" applyFont="1" applyFill="1" applyBorder="1" applyAlignment="1">
      <alignment vertical="center" wrapText="1"/>
    </xf>
    <xf numFmtId="0" fontId="12" fillId="10" borderId="26" xfId="0" applyFont="1" applyFill="1" applyBorder="1" applyAlignment="1">
      <alignment vertical="center" wrapText="1"/>
    </xf>
    <xf numFmtId="0" fontId="1" fillId="10" borderId="25" xfId="0" applyFont="1" applyFill="1" applyBorder="1" applyAlignment="1">
      <alignment vertical="center" wrapText="1"/>
    </xf>
    <xf numFmtId="0" fontId="1" fillId="10" borderId="26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1" fillId="0" borderId="9" xfId="0" applyFont="1" applyBorder="1"/>
    <xf numFmtId="0" fontId="1" fillId="0" borderId="0" xfId="0" applyFont="1"/>
    <xf numFmtId="0" fontId="11" fillId="8" borderId="12" xfId="0" applyFont="1" applyFill="1" applyBorder="1" applyAlignment="1">
      <alignment horizontal="center"/>
    </xf>
    <xf numFmtId="0" fontId="11" fillId="0" borderId="12" xfId="0" applyFont="1" applyBorder="1"/>
    <xf numFmtId="0" fontId="13" fillId="0" borderId="12" xfId="3" applyBorder="1"/>
    <xf numFmtId="0" fontId="3" fillId="2" borderId="0" xfId="1" applyFont="1" applyFill="1" applyAlignment="1">
      <alignment horizontal="left" vertical="center" indent="1"/>
    </xf>
    <xf numFmtId="0" fontId="11" fillId="0" borderId="22" xfId="0" quotePrefix="1" applyFont="1" applyBorder="1" applyAlignment="1">
      <alignment horizontal="left"/>
    </xf>
    <xf numFmtId="0" fontId="6" fillId="0" borderId="0" xfId="2" applyFont="1" applyFill="1" applyBorder="1" applyAlignment="1">
      <alignment horizontal="right" vertical="center"/>
    </xf>
    <xf numFmtId="0" fontId="14" fillId="0" borderId="0" xfId="0" applyFont="1"/>
    <xf numFmtId="0" fontId="3" fillId="2" borderId="0" xfId="1" applyFont="1" applyFill="1" applyAlignment="1">
      <alignment horizontal="left" vertical="center" indent="1"/>
    </xf>
    <xf numFmtId="0" fontId="6" fillId="0" borderId="4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15" fillId="0" borderId="2" xfId="2" applyFont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13" fillId="5" borderId="5" xfId="3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9" borderId="0" xfId="0" applyFont="1" applyFill="1"/>
    <xf numFmtId="0" fontId="10" fillId="0" borderId="12" xfId="0" applyFont="1" applyBorder="1" applyAlignment="1">
      <alignment horizontal="center"/>
    </xf>
    <xf numFmtId="0" fontId="17" fillId="0" borderId="22" xfId="0" applyFont="1" applyBorder="1"/>
    <xf numFmtId="0" fontId="13" fillId="0" borderId="0" xfId="3"/>
    <xf numFmtId="0" fontId="13" fillId="0" borderId="4" xfId="3" applyFill="1" applyBorder="1" applyAlignment="1">
      <alignment horizontal="center" vertical="center"/>
    </xf>
    <xf numFmtId="9" fontId="0" fillId="0" borderId="0" xfId="4" applyFont="1" applyAlignment="1">
      <alignment wrapText="1"/>
    </xf>
    <xf numFmtId="0" fontId="13" fillId="6" borderId="4" xfId="3" applyFill="1" applyBorder="1" applyAlignment="1">
      <alignment vertical="center"/>
    </xf>
    <xf numFmtId="0" fontId="13" fillId="6" borderId="5" xfId="3" applyFill="1" applyBorder="1" applyAlignment="1">
      <alignment horizontal="left" vertical="center"/>
    </xf>
    <xf numFmtId="0" fontId="6" fillId="0" borderId="0" xfId="2" applyFont="1" applyBorder="1" applyAlignment="1">
      <alignment horizontal="right" vertical="center"/>
    </xf>
    <xf numFmtId="0" fontId="6" fillId="5" borderId="0" xfId="2" applyFont="1" applyFill="1" applyBorder="1" applyAlignment="1">
      <alignment horizontal="center" vertical="center"/>
    </xf>
    <xf numFmtId="0" fontId="13" fillId="5" borderId="4" xfId="3" applyFill="1" applyBorder="1" applyAlignment="1">
      <alignment horizontal="center" vertical="center"/>
    </xf>
    <xf numFmtId="0" fontId="6" fillId="0" borderId="29" xfId="2" applyFont="1" applyBorder="1" applyAlignment="1">
      <alignment horizontal="right"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/>
    </xf>
    <xf numFmtId="0" fontId="13" fillId="5" borderId="31" xfId="3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9" fillId="9" borderId="32" xfId="0" applyFont="1" applyFill="1" applyBorder="1" applyAlignment="1">
      <alignment horizontal="center"/>
    </xf>
    <xf numFmtId="0" fontId="20" fillId="11" borderId="0" xfId="0" applyFont="1" applyFill="1" applyAlignment="1">
      <alignment horizontal="left" vertical="top" wrapText="1"/>
    </xf>
    <xf numFmtId="0" fontId="21" fillId="11" borderId="0" xfId="0" applyFont="1" applyFill="1" applyAlignment="1">
      <alignment horizontal="left" vertical="top" wrapText="1"/>
    </xf>
    <xf numFmtId="0" fontId="21" fillId="11" borderId="34" xfId="0" applyFont="1" applyFill="1" applyBorder="1" applyAlignment="1">
      <alignment horizontal="left" vertical="top" wrapText="1"/>
    </xf>
    <xf numFmtId="0" fontId="6" fillId="0" borderId="36" xfId="2" applyFont="1" applyFill="1" applyBorder="1" applyAlignment="1">
      <alignment horizontal="right" vertical="center"/>
    </xf>
    <xf numFmtId="0" fontId="13" fillId="0" borderId="31" xfId="3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25" fillId="0" borderId="4" xfId="2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 vertical="center" inden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0" fillId="0" borderId="18" xfId="0" applyBorder="1" applyAlignment="1"/>
    <xf numFmtId="0" fontId="9" fillId="3" borderId="27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13" fillId="0" borderId="0" xfId="3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1" fillId="11" borderId="34" xfId="0" applyFont="1" applyFill="1" applyBorder="1" applyAlignment="1">
      <alignment horizontal="left" vertical="top" wrapText="1"/>
    </xf>
    <xf numFmtId="0" fontId="21" fillId="11" borderId="0" xfId="0" applyFont="1" applyFill="1" applyBorder="1" applyAlignment="1">
      <alignment horizontal="left" vertical="top" wrapText="1"/>
    </xf>
    <xf numFmtId="0" fontId="21" fillId="11" borderId="35" xfId="0" applyFont="1" applyFill="1" applyBorder="1" applyAlignment="1">
      <alignment horizontal="left" vertical="top" wrapText="1"/>
    </xf>
    <xf numFmtId="0" fontId="12" fillId="10" borderId="16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6" fillId="9" borderId="2" xfId="2" applyFont="1" applyFill="1" applyBorder="1" applyAlignment="1">
      <alignment horizontal="right" vertical="center"/>
    </xf>
    <xf numFmtId="0" fontId="6" fillId="9" borderId="4" xfId="2" applyFont="1" applyFill="1" applyBorder="1" applyAlignment="1">
      <alignment horizontal="center" vertical="center"/>
    </xf>
    <xf numFmtId="0" fontId="6" fillId="9" borderId="29" xfId="2" applyFont="1" applyFill="1" applyBorder="1" applyAlignment="1">
      <alignment horizontal="right" vertical="center"/>
    </xf>
    <xf numFmtId="0" fontId="6" fillId="9" borderId="2" xfId="2" applyFont="1" applyFill="1" applyBorder="1" applyAlignment="1">
      <alignment horizontal="left" vertical="center"/>
    </xf>
  </cellXfs>
  <cellStyles count="5">
    <cellStyle name="Hyperlink" xfId="3" builtinId="8"/>
    <cellStyle name="Normal" xfId="0" builtinId="0"/>
    <cellStyle name="Normal 2" xfId="1" xr:uid="{00000000-0005-0000-0000-000002000000}"/>
    <cellStyle name="Normal 3 2" xfId="2" xr:uid="{00000000-0005-0000-0000-000003000000}"/>
    <cellStyle name="Percent" xfId="4" builtinId="5"/>
  </cellStyles>
  <dxfs count="110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159BFF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465955</xdr:colOff>
      <xdr:row>19</xdr:row>
      <xdr:rowOff>103814</xdr:rowOff>
    </xdr:from>
    <xdr:to>
      <xdr:col>8</xdr:col>
      <xdr:colOff>230604</xdr:colOff>
      <xdr:row>21</xdr:row>
      <xdr:rowOff>79751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7D3EB-285A-4AD8-83ED-1C8093C833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12" t="41442" r="10201" b="50340"/>
        <a:stretch/>
      </xdr:blipFill>
      <xdr:spPr bwMode="auto">
        <a:xfrm>
          <a:off x="1685155" y="3602664"/>
          <a:ext cx="3422249" cy="35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448443</xdr:colOff>
      <xdr:row>19</xdr:row>
      <xdr:rowOff>103814</xdr:rowOff>
    </xdr:from>
    <xdr:to>
      <xdr:col>14</xdr:col>
      <xdr:colOff>225792</xdr:colOff>
      <xdr:row>21</xdr:row>
      <xdr:rowOff>79751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D55F9C-8510-414A-A7BC-2A8D1C13E8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12" t="41442" r="10201" b="50340"/>
        <a:stretch/>
      </xdr:blipFill>
      <xdr:spPr bwMode="auto">
        <a:xfrm>
          <a:off x="5325243" y="3602664"/>
          <a:ext cx="3422249" cy="35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183508</xdr:colOff>
      <xdr:row>9</xdr:row>
      <xdr:rowOff>107076</xdr:rowOff>
    </xdr:from>
    <xdr:to>
      <xdr:col>8</xdr:col>
      <xdr:colOff>149218</xdr:colOff>
      <xdr:row>11</xdr:row>
      <xdr:rowOff>3003</xdr:rowOff>
    </xdr:to>
    <xdr:pic>
      <xdr:nvPicPr>
        <xdr:cNvPr id="6" name="Picture 5" descr="See the source image">
          <a:extLst>
            <a:ext uri="{FF2B5EF4-FFF2-40B4-BE49-F238E27FC236}">
              <a16:creationId xmlns:a16="http://schemas.microsoft.com/office/drawing/2014/main" id="{53DD8364-DC5A-4EE7-8760-D424A0C1B6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696" b="44962"/>
        <a:stretch/>
      </xdr:blipFill>
      <xdr:spPr bwMode="auto">
        <a:xfrm>
          <a:off x="1402708" y="1764426"/>
          <a:ext cx="3619500" cy="276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19</xdr:row>
      <xdr:rowOff>103813</xdr:rowOff>
    </xdr:from>
    <xdr:to>
      <xdr:col>2</xdr:col>
      <xdr:colOff>138893</xdr:colOff>
      <xdr:row>20</xdr:row>
      <xdr:rowOff>168316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1CF115-CBF7-4955-927A-B28967EE35C9}"/>
            </a:ext>
          </a:extLst>
        </xdr:cNvPr>
        <xdr:cNvSpPr/>
      </xdr:nvSpPr>
      <xdr:spPr>
        <a:xfrm>
          <a:off x="419100" y="3602663"/>
          <a:ext cx="938993" cy="248653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PCIe 2x25GbE</a:t>
          </a:r>
        </a:p>
      </xdr:txBody>
    </xdr:sp>
    <xdr:clientData/>
  </xdr:twoCellAnchor>
  <xdr:twoCellAnchor>
    <xdr:from>
      <xdr:col>2</xdr:col>
      <xdr:colOff>141433</xdr:colOff>
      <xdr:row>19</xdr:row>
      <xdr:rowOff>176004</xdr:rowOff>
    </xdr:from>
    <xdr:to>
      <xdr:col>3</xdr:col>
      <xdr:colOff>49060</xdr:colOff>
      <xdr:row>20</xdr:row>
      <xdr:rowOff>42720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DC540F5-7537-415B-99A0-0A2459E47EB2}"/>
            </a:ext>
          </a:extLst>
        </xdr:cNvPr>
        <xdr:cNvCxnSpPr>
          <a:cxnSpLocks/>
          <a:stCxn id="7" idx="3"/>
        </xdr:cNvCxnSpPr>
      </xdr:nvCxnSpPr>
      <xdr:spPr>
        <a:xfrm flipV="1">
          <a:off x="1360633" y="3674854"/>
          <a:ext cx="517227" cy="50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104810</xdr:colOff>
      <xdr:row>23</xdr:row>
      <xdr:rowOff>92049</xdr:rowOff>
    </xdr:from>
    <xdr:to>
      <xdr:col>5</xdr:col>
      <xdr:colOff>471959</xdr:colOff>
      <xdr:row>24</xdr:row>
      <xdr:rowOff>160790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EE2DF6A-B5DA-4170-9BE1-D24C90258066}"/>
            </a:ext>
          </a:extLst>
        </xdr:cNvPr>
        <xdr:cNvSpPr/>
      </xdr:nvSpPr>
      <xdr:spPr>
        <a:xfrm>
          <a:off x="2543210" y="4327499"/>
          <a:ext cx="976749" cy="252891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OCP3 2x10GbE</a:t>
          </a:r>
        </a:p>
      </xdr:txBody>
    </xdr:sp>
    <xdr:clientData/>
  </xdr:twoCellAnchor>
  <xdr:twoCellAnchor>
    <xdr:from>
      <xdr:col>4</xdr:col>
      <xdr:colOff>498040</xdr:colOff>
      <xdr:row>21</xdr:row>
      <xdr:rowOff>86101</xdr:rowOff>
    </xdr:from>
    <xdr:to>
      <xdr:col>4</xdr:col>
      <xdr:colOff>595725</xdr:colOff>
      <xdr:row>23</xdr:row>
      <xdr:rowOff>89509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9045291-7132-4D3B-ADB8-F8FE010A5951}"/>
            </a:ext>
          </a:extLst>
        </xdr:cNvPr>
        <xdr:cNvCxnSpPr>
          <a:cxnSpLocks/>
          <a:stCxn id="9" idx="0"/>
        </xdr:cNvCxnSpPr>
      </xdr:nvCxnSpPr>
      <xdr:spPr>
        <a:xfrm flipH="1" flipV="1">
          <a:off x="2936440" y="3953251"/>
          <a:ext cx="97685" cy="371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571501</xdr:colOff>
      <xdr:row>23</xdr:row>
      <xdr:rowOff>5088</xdr:rowOff>
    </xdr:from>
    <xdr:to>
      <xdr:col>3</xdr:col>
      <xdr:colOff>259950</xdr:colOff>
      <xdr:row>23</xdr:row>
      <xdr:rowOff>182821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EF993BB-E361-4682-83DE-F8F5A74B28CF}"/>
            </a:ext>
          </a:extLst>
        </xdr:cNvPr>
        <xdr:cNvSpPr/>
      </xdr:nvSpPr>
      <xdr:spPr>
        <a:xfrm>
          <a:off x="1181101" y="4240538"/>
          <a:ext cx="907649" cy="177733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iDRAC</a:t>
          </a:r>
        </a:p>
      </xdr:txBody>
    </xdr:sp>
    <xdr:clientData/>
  </xdr:twoCellAnchor>
  <xdr:twoCellAnchor>
    <xdr:from>
      <xdr:col>2</xdr:col>
      <xdr:colOff>415726</xdr:colOff>
      <xdr:row>20</xdr:row>
      <xdr:rowOff>170858</xdr:rowOff>
    </xdr:from>
    <xdr:to>
      <xdr:col>3</xdr:col>
      <xdr:colOff>165367</xdr:colOff>
      <xdr:row>23</xdr:row>
      <xdr:rowOff>3818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B5B4DD-AD02-4CCE-981D-180032CFF4E0}"/>
            </a:ext>
          </a:extLst>
        </xdr:cNvPr>
        <xdr:cNvCxnSpPr>
          <a:cxnSpLocks/>
          <a:stCxn id="11" idx="0"/>
        </xdr:cNvCxnSpPr>
      </xdr:nvCxnSpPr>
      <xdr:spPr>
        <a:xfrm flipV="1">
          <a:off x="1634926" y="3853858"/>
          <a:ext cx="359241" cy="385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52239</xdr:colOff>
      <xdr:row>19</xdr:row>
      <xdr:rowOff>149870</xdr:rowOff>
    </xdr:from>
    <xdr:to>
      <xdr:col>9</xdr:col>
      <xdr:colOff>25969</xdr:colOff>
      <xdr:row>19</xdr:row>
      <xdr:rowOff>171525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9F1C6B6-EE64-4480-BD05-472D7DF1110B}"/>
            </a:ext>
          </a:extLst>
        </xdr:cNvPr>
        <xdr:cNvCxnSpPr>
          <a:cxnSpLocks/>
          <a:stCxn id="14" idx="0"/>
          <a:endCxn id="16" idx="0"/>
        </xdr:cNvCxnSpPr>
      </xdr:nvCxnSpPr>
      <xdr:spPr>
        <a:xfrm rot="5400000" flipH="1" flipV="1">
          <a:off x="3685876" y="1843883"/>
          <a:ext cx="21655" cy="3631330"/>
        </a:xfrm>
        <a:prstGeom prst="bentConnector3">
          <a:avLst>
            <a:gd name="adj1" fmla="val 1381031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600109</xdr:colOff>
      <xdr:row>19</xdr:row>
      <xdr:rowOff>168985</xdr:rowOff>
    </xdr:from>
    <xdr:to>
      <xdr:col>3</xdr:col>
      <xdr:colOff>119046</xdr:colOff>
      <xdr:row>20</xdr:row>
      <xdr:rowOff>67051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405EC7-26BF-4B22-95FC-BFF60BF947D0}"/>
            </a:ext>
          </a:extLst>
        </xdr:cNvPr>
        <xdr:cNvSpPr/>
      </xdr:nvSpPr>
      <xdr:spPr>
        <a:xfrm>
          <a:off x="1819309" y="3667835"/>
          <a:ext cx="128537" cy="82216"/>
        </a:xfrm>
        <a:prstGeom prst="rect">
          <a:avLst/>
        </a:prstGeom>
        <a:solidFill>
          <a:srgbClr val="F26070">
            <a:alpha val="14118"/>
          </a:srgb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endParaRPr lang="en-US" sz="12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3</xdr:col>
      <xdr:colOff>161155</xdr:colOff>
      <xdr:row>19</xdr:row>
      <xdr:rowOff>173996</xdr:rowOff>
    </xdr:from>
    <xdr:to>
      <xdr:col>3</xdr:col>
      <xdr:colOff>296042</xdr:colOff>
      <xdr:row>20</xdr:row>
      <xdr:rowOff>70792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979F4C-EEB1-400D-A215-FA36F5E928B7}"/>
            </a:ext>
          </a:extLst>
        </xdr:cNvPr>
        <xdr:cNvSpPr/>
      </xdr:nvSpPr>
      <xdr:spPr>
        <a:xfrm>
          <a:off x="1989955" y="3672846"/>
          <a:ext cx="134887" cy="80946"/>
        </a:xfrm>
        <a:prstGeom prst="rect">
          <a:avLst/>
        </a:prstGeom>
        <a:solidFill>
          <a:srgbClr val="F26070">
            <a:alpha val="12157"/>
          </a:srgb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endParaRPr lang="en-US" sz="12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8</xdr:col>
      <xdr:colOff>568759</xdr:colOff>
      <xdr:row>19</xdr:row>
      <xdr:rowOff>151140</xdr:rowOff>
    </xdr:from>
    <xdr:to>
      <xdr:col>9</xdr:col>
      <xdr:colOff>87696</xdr:colOff>
      <xdr:row>20</xdr:row>
      <xdr:rowOff>47936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C2FEF4B-5B91-41A9-BB11-C07682D5C5DA}"/>
            </a:ext>
          </a:extLst>
        </xdr:cNvPr>
        <xdr:cNvSpPr/>
      </xdr:nvSpPr>
      <xdr:spPr>
        <a:xfrm>
          <a:off x="5445559" y="3649990"/>
          <a:ext cx="128537" cy="80946"/>
        </a:xfrm>
        <a:prstGeom prst="rect">
          <a:avLst/>
        </a:prstGeom>
        <a:solidFill>
          <a:srgbClr val="F26070">
            <a:alpha val="12157"/>
          </a:srgb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endParaRPr lang="en-US" sz="12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9</xdr:col>
      <xdr:colOff>145647</xdr:colOff>
      <xdr:row>19</xdr:row>
      <xdr:rowOff>154147</xdr:rowOff>
    </xdr:from>
    <xdr:to>
      <xdr:col>9</xdr:col>
      <xdr:colOff>275454</xdr:colOff>
      <xdr:row>20</xdr:row>
      <xdr:rowOff>50943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FC2C132-3245-4C80-99D6-FCD0D23403F9}"/>
            </a:ext>
          </a:extLst>
        </xdr:cNvPr>
        <xdr:cNvSpPr/>
      </xdr:nvSpPr>
      <xdr:spPr>
        <a:xfrm>
          <a:off x="5632047" y="3652997"/>
          <a:ext cx="129807" cy="80946"/>
        </a:xfrm>
        <a:prstGeom prst="rect">
          <a:avLst/>
        </a:prstGeom>
        <a:solidFill>
          <a:srgbClr val="F26070">
            <a:alpha val="12157"/>
          </a:srgb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endParaRPr lang="en-US" sz="12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3</xdr:col>
      <xdr:colOff>228600</xdr:colOff>
      <xdr:row>19</xdr:row>
      <xdr:rowOff>152877</xdr:rowOff>
    </xdr:from>
    <xdr:to>
      <xdr:col>9</xdr:col>
      <xdr:colOff>213092</xdr:colOff>
      <xdr:row>19</xdr:row>
      <xdr:rowOff>175266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E1A586A6-281B-400F-AAC0-8EEDD18BCB95}"/>
            </a:ext>
          </a:extLst>
        </xdr:cNvPr>
        <xdr:cNvCxnSpPr>
          <a:cxnSpLocks/>
          <a:stCxn id="15" idx="0"/>
          <a:endCxn id="17" idx="0"/>
        </xdr:cNvCxnSpPr>
      </xdr:nvCxnSpPr>
      <xdr:spPr>
        <a:xfrm rot="5400000" flipH="1" flipV="1">
          <a:off x="3867251" y="1841876"/>
          <a:ext cx="22389" cy="3642092"/>
        </a:xfrm>
        <a:prstGeom prst="bentConnector3">
          <a:avLst>
            <a:gd name="adj1" fmla="val 1251695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257840</xdr:colOff>
      <xdr:row>17</xdr:row>
      <xdr:rowOff>45902</xdr:rowOff>
    </xdr:from>
    <xdr:to>
      <xdr:col>6</xdr:col>
      <xdr:colOff>142239</xdr:colOff>
      <xdr:row>18</xdr:row>
      <xdr:rowOff>9228</xdr:rowOff>
    </xdr:to>
    <xdr:sp macro="" textlink="">
      <xdr:nvSpPr>
        <xdr:cNvPr id="19" name="TextBox 29">
          <a:extLst>
            <a:ext uri="{FF2B5EF4-FFF2-40B4-BE49-F238E27FC236}">
              <a16:creationId xmlns:a16="http://schemas.microsoft.com/office/drawing/2014/main" id="{5773398A-A10A-4CFC-96EF-C97F63876460}"/>
            </a:ext>
          </a:extLst>
        </xdr:cNvPr>
        <xdr:cNvSpPr txBox="1"/>
      </xdr:nvSpPr>
      <xdr:spPr>
        <a:xfrm>
          <a:off x="3305840" y="3176452"/>
          <a:ext cx="493999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FF0000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25GbE</a:t>
          </a:r>
        </a:p>
      </xdr:txBody>
    </xdr:sp>
    <xdr:clientData/>
  </xdr:twoCellAnchor>
  <xdr:twoCellAnchor>
    <xdr:from>
      <xdr:col>6</xdr:col>
      <xdr:colOff>264076</xdr:colOff>
      <xdr:row>18</xdr:row>
      <xdr:rowOff>67898</xdr:rowOff>
    </xdr:from>
    <xdr:to>
      <xdr:col>7</xdr:col>
      <xdr:colOff>133350</xdr:colOff>
      <xdr:row>19</xdr:row>
      <xdr:rowOff>38100</xdr:rowOff>
    </xdr:to>
    <xdr:sp macro="" textlink="">
      <xdr:nvSpPr>
        <xdr:cNvPr id="20" name="TextBox 30">
          <a:extLst>
            <a:ext uri="{FF2B5EF4-FFF2-40B4-BE49-F238E27FC236}">
              <a16:creationId xmlns:a16="http://schemas.microsoft.com/office/drawing/2014/main" id="{1C9CD304-979A-4A75-883C-F4AF0F327B01}"/>
            </a:ext>
          </a:extLst>
        </xdr:cNvPr>
        <xdr:cNvSpPr txBox="1"/>
      </xdr:nvSpPr>
      <xdr:spPr>
        <a:xfrm>
          <a:off x="3921676" y="3382598"/>
          <a:ext cx="478874" cy="15435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FF0000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25GbE</a:t>
          </a:r>
        </a:p>
      </xdr:txBody>
    </xdr:sp>
    <xdr:clientData/>
  </xdr:twoCellAnchor>
  <xdr:twoCellAnchor>
    <xdr:from>
      <xdr:col>3</xdr:col>
      <xdr:colOff>396508</xdr:colOff>
      <xdr:row>18</xdr:row>
      <xdr:rowOff>33963</xdr:rowOff>
    </xdr:from>
    <xdr:to>
      <xdr:col>5</xdr:col>
      <xdr:colOff>586</xdr:colOff>
      <xdr:row>18</xdr:row>
      <xdr:rowOff>173732</xdr:rowOff>
    </xdr:to>
    <xdr:sp macro="" textlink="">
      <xdr:nvSpPr>
        <xdr:cNvPr id="21" name="TextBox 31">
          <a:extLst>
            <a:ext uri="{FF2B5EF4-FFF2-40B4-BE49-F238E27FC236}">
              <a16:creationId xmlns:a16="http://schemas.microsoft.com/office/drawing/2014/main" id="{73C27900-4A4D-49AB-A422-40A966D6A078}"/>
            </a:ext>
          </a:extLst>
        </xdr:cNvPr>
        <xdr:cNvSpPr txBox="1"/>
      </xdr:nvSpPr>
      <xdr:spPr>
        <a:xfrm>
          <a:off x="2225308" y="3348663"/>
          <a:ext cx="823278" cy="139769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StorageTraffic 1</a:t>
          </a:r>
        </a:p>
      </xdr:txBody>
    </xdr:sp>
    <xdr:clientData/>
  </xdr:twoCellAnchor>
  <xdr:twoCellAnchor>
    <xdr:from>
      <xdr:col>7</xdr:col>
      <xdr:colOff>313559</xdr:colOff>
      <xdr:row>17</xdr:row>
      <xdr:rowOff>78345</xdr:rowOff>
    </xdr:from>
    <xdr:to>
      <xdr:col>8</xdr:col>
      <xdr:colOff>527237</xdr:colOff>
      <xdr:row>18</xdr:row>
      <xdr:rowOff>33964</xdr:rowOff>
    </xdr:to>
    <xdr:sp macro="" textlink="">
      <xdr:nvSpPr>
        <xdr:cNvPr id="22" name="TextBox 32">
          <a:extLst>
            <a:ext uri="{FF2B5EF4-FFF2-40B4-BE49-F238E27FC236}">
              <a16:creationId xmlns:a16="http://schemas.microsoft.com/office/drawing/2014/main" id="{A903702C-4417-4011-8614-FA3BCA810942}"/>
            </a:ext>
          </a:extLst>
        </xdr:cNvPr>
        <xdr:cNvSpPr txBox="1"/>
      </xdr:nvSpPr>
      <xdr:spPr>
        <a:xfrm>
          <a:off x="4580759" y="3208895"/>
          <a:ext cx="823278" cy="139769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StorageTraffic 2</a:t>
          </a:r>
        </a:p>
      </xdr:txBody>
    </xdr:sp>
    <xdr:clientData/>
  </xdr:twoCellAnchor>
  <xdr:twoCellAnchor>
    <xdr:from>
      <xdr:col>4</xdr:col>
      <xdr:colOff>460675</xdr:colOff>
      <xdr:row>11</xdr:row>
      <xdr:rowOff>13163</xdr:rowOff>
    </xdr:from>
    <xdr:to>
      <xdr:col>5</xdr:col>
      <xdr:colOff>161918</xdr:colOff>
      <xdr:row>20</xdr:row>
      <xdr:rowOff>170857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16B158B-7E3C-4C88-AC79-57138656D6AD}"/>
            </a:ext>
          </a:extLst>
        </xdr:cNvPr>
        <xdr:cNvCxnSpPr>
          <a:cxnSpLocks/>
          <a:endCxn id="6" idx="2"/>
        </xdr:cNvCxnSpPr>
      </xdr:nvCxnSpPr>
      <xdr:spPr>
        <a:xfrm flipV="1">
          <a:off x="2899075" y="2038813"/>
          <a:ext cx="310843" cy="1815044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576979</xdr:colOff>
      <xdr:row>11</xdr:row>
      <xdr:rowOff>9082</xdr:rowOff>
    </xdr:from>
    <xdr:to>
      <xdr:col>11</xdr:col>
      <xdr:colOff>564484</xdr:colOff>
      <xdr:row>20</xdr:row>
      <xdr:rowOff>170856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23542DA-FD56-4323-A2DD-40EA5424FD86}"/>
            </a:ext>
          </a:extLst>
        </xdr:cNvPr>
        <xdr:cNvCxnSpPr>
          <a:cxnSpLocks/>
          <a:endCxn id="31" idx="2"/>
        </xdr:cNvCxnSpPr>
      </xdr:nvCxnSpPr>
      <xdr:spPr>
        <a:xfrm flipV="1">
          <a:off x="3015379" y="2034732"/>
          <a:ext cx="4254705" cy="1819124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161918</xdr:colOff>
      <xdr:row>11</xdr:row>
      <xdr:rowOff>13163</xdr:rowOff>
    </xdr:from>
    <xdr:to>
      <xdr:col>10</xdr:col>
      <xdr:colOff>428056</xdr:colOff>
      <xdr:row>20</xdr:row>
      <xdr:rowOff>170859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CA3F91A-EE24-420E-B709-6D8AF7E31293}"/>
            </a:ext>
          </a:extLst>
        </xdr:cNvPr>
        <xdr:cNvCxnSpPr>
          <a:cxnSpLocks/>
          <a:endCxn id="6" idx="2"/>
        </xdr:cNvCxnSpPr>
      </xdr:nvCxnSpPr>
      <xdr:spPr>
        <a:xfrm flipH="1" flipV="1">
          <a:off x="3209918" y="2038813"/>
          <a:ext cx="3314138" cy="1815046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546370</xdr:colOff>
      <xdr:row>11</xdr:row>
      <xdr:rowOff>9082</xdr:rowOff>
    </xdr:from>
    <xdr:to>
      <xdr:col>11</xdr:col>
      <xdr:colOff>564484</xdr:colOff>
      <xdr:row>20</xdr:row>
      <xdr:rowOff>170858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C7CBCEE-146C-4284-B0D0-0385204F5D7E}"/>
            </a:ext>
          </a:extLst>
        </xdr:cNvPr>
        <xdr:cNvCxnSpPr>
          <a:cxnSpLocks/>
          <a:endCxn id="31" idx="2"/>
        </xdr:cNvCxnSpPr>
      </xdr:nvCxnSpPr>
      <xdr:spPr>
        <a:xfrm flipV="1">
          <a:off x="6642370" y="2034732"/>
          <a:ext cx="627714" cy="1819126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493516</xdr:colOff>
      <xdr:row>12</xdr:row>
      <xdr:rowOff>82200</xdr:rowOff>
    </xdr:from>
    <xdr:to>
      <xdr:col>5</xdr:col>
      <xdr:colOff>370840</xdr:colOff>
      <xdr:row>13</xdr:row>
      <xdr:rowOff>45526</xdr:rowOff>
    </xdr:to>
    <xdr:sp macro="" textlink="">
      <xdr:nvSpPr>
        <xdr:cNvPr id="27" name="TextBox 46">
          <a:extLst>
            <a:ext uri="{FF2B5EF4-FFF2-40B4-BE49-F238E27FC236}">
              <a16:creationId xmlns:a16="http://schemas.microsoft.com/office/drawing/2014/main" id="{BFE13F94-A9EE-40B2-9518-9B9C2A416772}"/>
            </a:ext>
          </a:extLst>
        </xdr:cNvPr>
        <xdr:cNvSpPr txBox="1"/>
      </xdr:nvSpPr>
      <xdr:spPr>
        <a:xfrm>
          <a:off x="2931916" y="2292000"/>
          <a:ext cx="486924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11</xdr:col>
      <xdr:colOff>293736</xdr:colOff>
      <xdr:row>12</xdr:row>
      <xdr:rowOff>150918</xdr:rowOff>
    </xdr:from>
    <xdr:to>
      <xdr:col>12</xdr:col>
      <xdr:colOff>135890</xdr:colOff>
      <xdr:row>13</xdr:row>
      <xdr:rowOff>114244</xdr:rowOff>
    </xdr:to>
    <xdr:sp macro="" textlink="">
      <xdr:nvSpPr>
        <xdr:cNvPr id="28" name="TextBox 48">
          <a:extLst>
            <a:ext uri="{FF2B5EF4-FFF2-40B4-BE49-F238E27FC236}">
              <a16:creationId xmlns:a16="http://schemas.microsoft.com/office/drawing/2014/main" id="{055C0843-71F5-4AD4-940E-B1F8812C5D23}"/>
            </a:ext>
          </a:extLst>
        </xdr:cNvPr>
        <xdr:cNvSpPr txBox="1"/>
      </xdr:nvSpPr>
      <xdr:spPr>
        <a:xfrm>
          <a:off x="6999336" y="2360718"/>
          <a:ext cx="451754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10</xdr:col>
      <xdr:colOff>424047</xdr:colOff>
      <xdr:row>13</xdr:row>
      <xdr:rowOff>149315</xdr:rowOff>
    </xdr:from>
    <xdr:to>
      <xdr:col>12</xdr:col>
      <xdr:colOff>511627</xdr:colOff>
      <xdr:row>14</xdr:row>
      <xdr:rowOff>106204</xdr:rowOff>
    </xdr:to>
    <xdr:sp macro="" textlink="">
      <xdr:nvSpPr>
        <xdr:cNvPr id="29" name="TextBox 49">
          <a:extLst>
            <a:ext uri="{FF2B5EF4-FFF2-40B4-BE49-F238E27FC236}">
              <a16:creationId xmlns:a16="http://schemas.microsoft.com/office/drawing/2014/main" id="{3ACA30E4-EAE7-40BD-8258-5F9CE3037ED0}"/>
            </a:ext>
          </a:extLst>
        </xdr:cNvPr>
        <xdr:cNvSpPr txBox="1"/>
      </xdr:nvSpPr>
      <xdr:spPr>
        <a:xfrm>
          <a:off x="6520047" y="2543265"/>
          <a:ext cx="1306780" cy="14103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Management (VLAN 155)</a:t>
          </a:r>
        </a:p>
      </xdr:txBody>
    </xdr:sp>
    <xdr:clientData/>
  </xdr:twoCellAnchor>
  <xdr:twoCellAnchor>
    <xdr:from>
      <xdr:col>4</xdr:col>
      <xdr:colOff>8274</xdr:colOff>
      <xdr:row>8</xdr:row>
      <xdr:rowOff>21824</xdr:rowOff>
    </xdr:from>
    <xdr:to>
      <xdr:col>6</xdr:col>
      <xdr:colOff>393259</xdr:colOff>
      <xdr:row>8</xdr:row>
      <xdr:rowOff>178931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9FFD6E4-EB48-4750-86A7-54E1BCEAEFC0}"/>
            </a:ext>
          </a:extLst>
        </xdr:cNvPr>
        <xdr:cNvSpPr/>
      </xdr:nvSpPr>
      <xdr:spPr>
        <a:xfrm>
          <a:off x="2446674" y="1495024"/>
          <a:ext cx="1604185" cy="15710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S-4148F A</a:t>
          </a:r>
        </a:p>
      </xdr:txBody>
    </xdr:sp>
    <xdr:clientData/>
  </xdr:twoCellAnchor>
  <xdr:twoCellAnchor editAs="oneCell">
    <xdr:from>
      <xdr:col>8</xdr:col>
      <xdr:colOff>582264</xdr:colOff>
      <xdr:row>9</xdr:row>
      <xdr:rowOff>104265</xdr:rowOff>
    </xdr:from>
    <xdr:to>
      <xdr:col>14</xdr:col>
      <xdr:colOff>530194</xdr:colOff>
      <xdr:row>11</xdr:row>
      <xdr:rowOff>2732</xdr:rowOff>
    </xdr:to>
    <xdr:pic>
      <xdr:nvPicPr>
        <xdr:cNvPr id="31" name="Picture 30" descr="See the source image">
          <a:extLst>
            <a:ext uri="{FF2B5EF4-FFF2-40B4-BE49-F238E27FC236}">
              <a16:creationId xmlns:a16="http://schemas.microsoft.com/office/drawing/2014/main" id="{6A9E0AAA-CB34-4C47-9E9F-7D44478D67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696" b="44962"/>
        <a:stretch/>
      </xdr:blipFill>
      <xdr:spPr bwMode="auto">
        <a:xfrm>
          <a:off x="5459064" y="1761615"/>
          <a:ext cx="3619500" cy="275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343182</xdr:colOff>
      <xdr:row>11</xdr:row>
      <xdr:rowOff>158912</xdr:rowOff>
    </xdr:from>
    <xdr:to>
      <xdr:col>11</xdr:col>
      <xdr:colOff>250190</xdr:colOff>
      <xdr:row>12</xdr:row>
      <xdr:rowOff>122238</xdr:rowOff>
    </xdr:to>
    <xdr:sp macro="" textlink="">
      <xdr:nvSpPr>
        <xdr:cNvPr id="32" name="TextBox 38">
          <a:extLst>
            <a:ext uri="{FF2B5EF4-FFF2-40B4-BE49-F238E27FC236}">
              <a16:creationId xmlns:a16="http://schemas.microsoft.com/office/drawing/2014/main" id="{B681DE68-E11B-4B3E-9433-F90ADF2EBE21}"/>
            </a:ext>
          </a:extLst>
        </xdr:cNvPr>
        <xdr:cNvSpPr txBox="1"/>
      </xdr:nvSpPr>
      <xdr:spPr>
        <a:xfrm>
          <a:off x="6439182" y="2184562"/>
          <a:ext cx="516608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5</xdr:col>
      <xdr:colOff>470221</xdr:colOff>
      <xdr:row>12</xdr:row>
      <xdr:rowOff>50643</xdr:rowOff>
    </xdr:from>
    <xdr:to>
      <xdr:col>6</xdr:col>
      <xdr:colOff>260373</xdr:colOff>
      <xdr:row>13</xdr:row>
      <xdr:rowOff>25461</xdr:rowOff>
    </xdr:to>
    <xdr:sp macro="" textlink="">
      <xdr:nvSpPr>
        <xdr:cNvPr id="33" name="TextBox 39">
          <a:extLst>
            <a:ext uri="{FF2B5EF4-FFF2-40B4-BE49-F238E27FC236}">
              <a16:creationId xmlns:a16="http://schemas.microsoft.com/office/drawing/2014/main" id="{8DF0FDC5-61E9-4BAD-8BBC-C3DFDA003CFE}"/>
            </a:ext>
          </a:extLst>
        </xdr:cNvPr>
        <xdr:cNvSpPr txBox="1"/>
      </xdr:nvSpPr>
      <xdr:spPr>
        <a:xfrm>
          <a:off x="3518221" y="2260443"/>
          <a:ext cx="399752" cy="15896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8</xdr:col>
      <xdr:colOff>453574</xdr:colOff>
      <xdr:row>13</xdr:row>
      <xdr:rowOff>716</xdr:rowOff>
    </xdr:from>
    <xdr:to>
      <xdr:col>10</xdr:col>
      <xdr:colOff>539884</xdr:colOff>
      <xdr:row>13</xdr:row>
      <xdr:rowOff>141755</xdr:rowOff>
    </xdr:to>
    <xdr:sp macro="" textlink="">
      <xdr:nvSpPr>
        <xdr:cNvPr id="34" name="TextBox 40">
          <a:extLst>
            <a:ext uri="{FF2B5EF4-FFF2-40B4-BE49-F238E27FC236}">
              <a16:creationId xmlns:a16="http://schemas.microsoft.com/office/drawing/2014/main" id="{495FB778-6418-43D2-8786-D28BCD7A5455}"/>
            </a:ext>
          </a:extLst>
        </xdr:cNvPr>
        <xdr:cNvSpPr txBox="1"/>
      </xdr:nvSpPr>
      <xdr:spPr>
        <a:xfrm>
          <a:off x="5330374" y="2394666"/>
          <a:ext cx="1305510" cy="14103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Management (VLAN 155)</a:t>
          </a:r>
        </a:p>
      </xdr:txBody>
    </xdr:sp>
    <xdr:clientData/>
  </xdr:twoCellAnchor>
  <xdr:twoCellAnchor>
    <xdr:from>
      <xdr:col>3</xdr:col>
      <xdr:colOff>458523</xdr:colOff>
      <xdr:row>14</xdr:row>
      <xdr:rowOff>104745</xdr:rowOff>
    </xdr:from>
    <xdr:to>
      <xdr:col>5</xdr:col>
      <xdr:colOff>544833</xdr:colOff>
      <xdr:row>15</xdr:row>
      <xdr:rowOff>54014</xdr:rowOff>
    </xdr:to>
    <xdr:sp macro="" textlink="">
      <xdr:nvSpPr>
        <xdr:cNvPr id="35" name="TextBox 41">
          <a:extLst>
            <a:ext uri="{FF2B5EF4-FFF2-40B4-BE49-F238E27FC236}">
              <a16:creationId xmlns:a16="http://schemas.microsoft.com/office/drawing/2014/main" id="{C4A3E8FE-089E-4B55-AA9C-27376FFCC7EE}"/>
            </a:ext>
          </a:extLst>
        </xdr:cNvPr>
        <xdr:cNvSpPr txBox="1"/>
      </xdr:nvSpPr>
      <xdr:spPr>
        <a:xfrm>
          <a:off x="2287323" y="2682845"/>
          <a:ext cx="1305510" cy="13341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Management (VLAN 155)</a:t>
          </a:r>
        </a:p>
      </xdr:txBody>
    </xdr:sp>
    <xdr:clientData/>
  </xdr:twoCellAnchor>
  <xdr:twoCellAnchor>
    <xdr:from>
      <xdr:col>6</xdr:col>
      <xdr:colOff>28019</xdr:colOff>
      <xdr:row>14</xdr:row>
      <xdr:rowOff>11448</xdr:rowOff>
    </xdr:from>
    <xdr:to>
      <xdr:col>8</xdr:col>
      <xdr:colOff>115599</xdr:colOff>
      <xdr:row>14</xdr:row>
      <xdr:rowOff>151217</xdr:rowOff>
    </xdr:to>
    <xdr:sp macro="" textlink="">
      <xdr:nvSpPr>
        <xdr:cNvPr id="36" name="TextBox 42">
          <a:extLst>
            <a:ext uri="{FF2B5EF4-FFF2-40B4-BE49-F238E27FC236}">
              <a16:creationId xmlns:a16="http://schemas.microsoft.com/office/drawing/2014/main" id="{B1CB1B95-0E84-415B-BD56-B153059C9DF3}"/>
            </a:ext>
          </a:extLst>
        </xdr:cNvPr>
        <xdr:cNvSpPr txBox="1"/>
      </xdr:nvSpPr>
      <xdr:spPr>
        <a:xfrm>
          <a:off x="3685619" y="2589548"/>
          <a:ext cx="1306780" cy="13976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Management (VLAN 155)</a:t>
          </a:r>
        </a:p>
      </xdr:txBody>
    </xdr:sp>
    <xdr:clientData/>
  </xdr:twoCellAnchor>
  <xdr:twoCellAnchor editAs="oneCell">
    <xdr:from>
      <xdr:col>14</xdr:col>
      <xdr:colOff>213092</xdr:colOff>
      <xdr:row>26</xdr:row>
      <xdr:rowOff>122707</xdr:rowOff>
    </xdr:from>
    <xdr:to>
      <xdr:col>18</xdr:col>
      <xdr:colOff>155541</xdr:colOff>
      <xdr:row>28</xdr:row>
      <xdr:rowOff>112614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10EC980-15AC-4CF2-85D2-F8C2F3782C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12" t="41442" r="10201" b="50340"/>
        <a:stretch/>
      </xdr:blipFill>
      <xdr:spPr bwMode="auto">
        <a:xfrm>
          <a:off x="8747492" y="4910607"/>
          <a:ext cx="3415899" cy="358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404509</xdr:colOff>
      <xdr:row>21</xdr:row>
      <xdr:rowOff>155350</xdr:rowOff>
    </xdr:from>
    <xdr:to>
      <xdr:col>8</xdr:col>
      <xdr:colOff>181164</xdr:colOff>
      <xdr:row>22</xdr:row>
      <xdr:rowOff>129577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2B4AFF9-9DB6-4A80-A97E-12A71997B162}"/>
            </a:ext>
          </a:extLst>
        </xdr:cNvPr>
        <xdr:cNvSpPr/>
      </xdr:nvSpPr>
      <xdr:spPr>
        <a:xfrm>
          <a:off x="3452509" y="4022500"/>
          <a:ext cx="1605455" cy="15837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PowerEdge R650 1</a:t>
          </a:r>
        </a:p>
      </xdr:txBody>
    </xdr:sp>
    <xdr:clientData/>
  </xdr:twoCellAnchor>
  <xdr:twoCellAnchor>
    <xdr:from>
      <xdr:col>10</xdr:col>
      <xdr:colOff>339919</xdr:colOff>
      <xdr:row>8</xdr:row>
      <xdr:rowOff>50043</xdr:rowOff>
    </xdr:from>
    <xdr:to>
      <xdr:col>13</xdr:col>
      <xdr:colOff>115304</xdr:colOff>
      <xdr:row>9</xdr:row>
      <xdr:rowOff>28080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8654B94-7EE9-4C96-9924-DDC81CC432CE}"/>
            </a:ext>
          </a:extLst>
        </xdr:cNvPr>
        <xdr:cNvSpPr/>
      </xdr:nvSpPr>
      <xdr:spPr>
        <a:xfrm>
          <a:off x="6435919" y="1523243"/>
          <a:ext cx="1604185" cy="16218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S-4148F A</a:t>
          </a:r>
        </a:p>
      </xdr:txBody>
    </xdr:sp>
    <xdr:clientData/>
  </xdr:twoCellAnchor>
  <xdr:twoCellAnchor>
    <xdr:from>
      <xdr:col>11</xdr:col>
      <xdr:colOff>376129</xdr:colOff>
      <xdr:row>21</xdr:row>
      <xdr:rowOff>153897</xdr:rowOff>
    </xdr:from>
    <xdr:to>
      <xdr:col>14</xdr:col>
      <xdr:colOff>151514</xdr:colOff>
      <xdr:row>22</xdr:row>
      <xdr:rowOff>126854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C7162FD-6838-4B72-B741-4D040ED61846}"/>
            </a:ext>
          </a:extLst>
        </xdr:cNvPr>
        <xdr:cNvSpPr/>
      </xdr:nvSpPr>
      <xdr:spPr>
        <a:xfrm>
          <a:off x="7081729" y="4021047"/>
          <a:ext cx="1604185" cy="15710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PowerEdge R650 2</a:t>
          </a:r>
        </a:p>
      </xdr:txBody>
    </xdr:sp>
    <xdr:clientData/>
  </xdr:twoCellAnchor>
  <xdr:twoCellAnchor>
    <xdr:from>
      <xdr:col>17</xdr:col>
      <xdr:colOff>196006</xdr:colOff>
      <xdr:row>29</xdr:row>
      <xdr:rowOff>40795</xdr:rowOff>
    </xdr:from>
    <xdr:to>
      <xdr:col>19</xdr:col>
      <xdr:colOff>580991</xdr:colOff>
      <xdr:row>30</xdr:row>
      <xdr:rowOff>13752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F998ADC-0662-4EDA-A35D-A4CABB5BFA6A}"/>
            </a:ext>
          </a:extLst>
        </xdr:cNvPr>
        <xdr:cNvSpPr/>
      </xdr:nvSpPr>
      <xdr:spPr>
        <a:xfrm>
          <a:off x="10559206" y="5381145"/>
          <a:ext cx="1604185" cy="15710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Management ESXi Host</a:t>
          </a:r>
        </a:p>
      </xdr:txBody>
    </xdr:sp>
    <xdr:clientData/>
  </xdr:twoCellAnchor>
  <xdr:twoCellAnchor editAs="oneCell">
    <xdr:from>
      <xdr:col>14</xdr:col>
      <xdr:colOff>265872</xdr:colOff>
      <xdr:row>12</xdr:row>
      <xdr:rowOff>150918</xdr:rowOff>
    </xdr:from>
    <xdr:to>
      <xdr:col>18</xdr:col>
      <xdr:colOff>422082</xdr:colOff>
      <xdr:row>14</xdr:row>
      <xdr:rowOff>73515</xdr:rowOff>
    </xdr:to>
    <xdr:pic>
      <xdr:nvPicPr>
        <xdr:cNvPr id="42" name="Picture 41" descr="See the source image">
          <a:extLst>
            <a:ext uri="{FF2B5EF4-FFF2-40B4-BE49-F238E27FC236}">
              <a16:creationId xmlns:a16="http://schemas.microsoft.com/office/drawing/2014/main" id="{B3C8D517-2946-4071-8F2B-54AB9EAE16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696" b="44962"/>
        <a:stretch/>
      </xdr:blipFill>
      <xdr:spPr bwMode="auto">
        <a:xfrm>
          <a:off x="8800272" y="2360718"/>
          <a:ext cx="3619500" cy="28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98449</xdr:colOff>
      <xdr:row>11</xdr:row>
      <xdr:rowOff>98602</xdr:rowOff>
    </xdr:from>
    <xdr:to>
      <xdr:col>18</xdr:col>
      <xdr:colOff>484704</xdr:colOff>
      <xdr:row>12</xdr:row>
      <xdr:rowOff>71559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6F57309-2CA0-4674-BA21-1F16DA89396C}"/>
            </a:ext>
          </a:extLst>
        </xdr:cNvPr>
        <xdr:cNvSpPr/>
      </xdr:nvSpPr>
      <xdr:spPr>
        <a:xfrm>
          <a:off x="9852049" y="2124252"/>
          <a:ext cx="1605455" cy="15710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S-4148T (Mgmt)</a:t>
          </a:r>
        </a:p>
      </xdr:txBody>
    </xdr:sp>
    <xdr:clientData/>
  </xdr:twoCellAnchor>
  <xdr:twoCellAnchor>
    <xdr:from>
      <xdr:col>16</xdr:col>
      <xdr:colOff>548188</xdr:colOff>
      <xdr:row>19</xdr:row>
      <xdr:rowOff>178671</xdr:rowOff>
    </xdr:from>
    <xdr:to>
      <xdr:col>19</xdr:col>
      <xdr:colOff>505621</xdr:colOff>
      <xdr:row>25</xdr:row>
      <xdr:rowOff>24541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EF1381C-D232-4B39-BC28-4196271FF849}"/>
            </a:ext>
          </a:extLst>
        </xdr:cNvPr>
        <xdr:cNvSpPr/>
      </xdr:nvSpPr>
      <xdr:spPr>
        <a:xfrm>
          <a:off x="10301788" y="3677521"/>
          <a:ext cx="1786233" cy="950770"/>
        </a:xfrm>
        <a:prstGeom prst="rect">
          <a:avLst/>
        </a:prstGeom>
        <a:solidFill>
          <a:schemeClr val="bg1">
            <a:lumMod val="20000"/>
            <a:lumOff val="80000"/>
          </a:scheme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200">
            <a:solidFill>
              <a:schemeClr val="bg2"/>
            </a:solidFill>
          </a:endParaRPr>
        </a:p>
      </xdr:txBody>
    </xdr:sp>
    <xdr:clientData/>
  </xdr:twoCellAnchor>
  <xdr:twoCellAnchor>
    <xdr:from>
      <xdr:col>17</xdr:col>
      <xdr:colOff>120637</xdr:colOff>
      <xdr:row>18</xdr:row>
      <xdr:rowOff>130450</xdr:rowOff>
    </xdr:from>
    <xdr:to>
      <xdr:col>19</xdr:col>
      <xdr:colOff>505622</xdr:colOff>
      <xdr:row>19</xdr:row>
      <xdr:rowOff>108487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1833FD0-1E9B-4C39-BE6E-2354398A9CB7}"/>
            </a:ext>
          </a:extLst>
        </xdr:cNvPr>
        <xdr:cNvSpPr/>
      </xdr:nvSpPr>
      <xdr:spPr>
        <a:xfrm>
          <a:off x="10483837" y="3445150"/>
          <a:ext cx="1604185" cy="162187"/>
        </a:xfrm>
        <a:prstGeom prst="rect">
          <a:avLst/>
        </a:prstGeom>
        <a:solidFill>
          <a:srgbClr val="FFFF00"/>
        </a:solidFill>
        <a:ln w="127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800">
              <a:solidFill>
                <a:srgbClr val="000000"/>
              </a:solidFill>
              <a:latin typeface="Arial"/>
            </a:rPr>
            <a:t>Mgmt VM</a:t>
          </a:r>
        </a:p>
      </xdr:txBody>
    </xdr:sp>
    <xdr:clientData/>
  </xdr:twoCellAnchor>
  <xdr:twoCellAnchor>
    <xdr:from>
      <xdr:col>18</xdr:col>
      <xdr:colOff>313764</xdr:colOff>
      <xdr:row>20</xdr:row>
      <xdr:rowOff>36914</xdr:rowOff>
    </xdr:from>
    <xdr:to>
      <xdr:col>19</xdr:col>
      <xdr:colOff>470645</xdr:colOff>
      <xdr:row>21</xdr:row>
      <xdr:rowOff>144645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EC632F2-7F67-49EE-9EF9-5C097F7DF60B}"/>
            </a:ext>
          </a:extLst>
        </xdr:cNvPr>
        <xdr:cNvSpPr/>
      </xdr:nvSpPr>
      <xdr:spPr>
        <a:xfrm>
          <a:off x="11286564" y="3719914"/>
          <a:ext cx="766481" cy="291881"/>
        </a:xfrm>
        <a:prstGeom prst="roundRect">
          <a:avLst/>
        </a:prstGeom>
        <a:solidFill>
          <a:srgbClr val="159BFF"/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2"/>
              </a:solidFill>
            </a:rPr>
            <a:t>DC</a:t>
          </a:r>
        </a:p>
      </xdr:txBody>
    </xdr:sp>
    <xdr:clientData/>
  </xdr:twoCellAnchor>
  <xdr:twoCellAnchor>
    <xdr:from>
      <xdr:col>18</xdr:col>
      <xdr:colOff>313763</xdr:colOff>
      <xdr:row>22</xdr:row>
      <xdr:rowOff>29085</xdr:rowOff>
    </xdr:from>
    <xdr:to>
      <xdr:col>19</xdr:col>
      <xdr:colOff>470644</xdr:colOff>
      <xdr:row>23</xdr:row>
      <xdr:rowOff>136816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3B8A3340-1403-444B-8C50-DAC6E9BDC316}"/>
            </a:ext>
          </a:extLst>
        </xdr:cNvPr>
        <xdr:cNvSpPr/>
      </xdr:nvSpPr>
      <xdr:spPr>
        <a:xfrm>
          <a:off x="11286563" y="4080385"/>
          <a:ext cx="766481" cy="291881"/>
        </a:xfrm>
        <a:prstGeom prst="roundRect">
          <a:avLst/>
        </a:prstGeom>
        <a:solidFill>
          <a:srgbClr val="159BFF"/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2"/>
              </a:solidFill>
            </a:rPr>
            <a:t>MDT</a:t>
          </a:r>
        </a:p>
      </xdr:txBody>
    </xdr:sp>
    <xdr:clientData/>
  </xdr:twoCellAnchor>
  <xdr:twoCellAnchor>
    <xdr:from>
      <xdr:col>16</xdr:col>
      <xdr:colOff>548188</xdr:colOff>
      <xdr:row>23</xdr:row>
      <xdr:rowOff>176225</xdr:rowOff>
    </xdr:from>
    <xdr:to>
      <xdr:col>19</xdr:col>
      <xdr:colOff>505621</xdr:colOff>
      <xdr:row>25</xdr:row>
      <xdr:rowOff>24541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D9C6386-BB8F-475E-AD6D-E2E99AA591E1}"/>
            </a:ext>
          </a:extLst>
        </xdr:cNvPr>
        <xdr:cNvSpPr/>
      </xdr:nvSpPr>
      <xdr:spPr>
        <a:xfrm>
          <a:off x="10301788" y="4411675"/>
          <a:ext cx="1786233" cy="216616"/>
        </a:xfrm>
        <a:prstGeom prst="rect">
          <a:avLst/>
        </a:prstGeom>
        <a:solidFill>
          <a:schemeClr val="bg2"/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2"/>
              </a:solidFill>
            </a:rPr>
            <a:t>Windows 2022 DC</a:t>
          </a:r>
        </a:p>
      </xdr:txBody>
    </xdr:sp>
    <xdr:clientData/>
  </xdr:twoCellAnchor>
  <xdr:twoCellAnchor>
    <xdr:from>
      <xdr:col>14</xdr:col>
      <xdr:colOff>213092</xdr:colOff>
      <xdr:row>25</xdr:row>
      <xdr:rowOff>75054</xdr:rowOff>
    </xdr:from>
    <xdr:to>
      <xdr:col>19</xdr:col>
      <xdr:colOff>505621</xdr:colOff>
      <xdr:row>26</xdr:row>
      <xdr:rowOff>86933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CB7D29FD-997A-418F-941B-D5BE5D6756BE}"/>
            </a:ext>
          </a:extLst>
        </xdr:cNvPr>
        <xdr:cNvSpPr/>
      </xdr:nvSpPr>
      <xdr:spPr>
        <a:xfrm>
          <a:off x="8747492" y="4678804"/>
          <a:ext cx="3340529" cy="196029"/>
        </a:xfrm>
        <a:prstGeom prst="rect">
          <a:avLst/>
        </a:prstGeom>
        <a:solidFill>
          <a:srgbClr val="FFC000"/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2"/>
              </a:solidFill>
            </a:rPr>
            <a:t>ESXi (vSphere 7)</a:t>
          </a:r>
        </a:p>
      </xdr:txBody>
    </xdr:sp>
    <xdr:clientData/>
  </xdr:twoCellAnchor>
  <xdr:twoCellAnchor>
    <xdr:from>
      <xdr:col>15</xdr:col>
      <xdr:colOff>500459</xdr:colOff>
      <xdr:row>14</xdr:row>
      <xdr:rowOff>104209</xdr:rowOff>
    </xdr:from>
    <xdr:to>
      <xdr:col>16</xdr:col>
      <xdr:colOff>83124</xdr:colOff>
      <xdr:row>26</xdr:row>
      <xdr:rowOff>121437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634874C-3A74-4138-8731-138617D950C5}"/>
            </a:ext>
          </a:extLst>
        </xdr:cNvPr>
        <xdr:cNvCxnSpPr>
          <a:cxnSpLocks/>
        </xdr:cNvCxnSpPr>
      </xdr:nvCxnSpPr>
      <xdr:spPr>
        <a:xfrm flipV="1">
          <a:off x="9644459" y="2682309"/>
          <a:ext cx="192265" cy="2227028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564484</xdr:colOff>
      <xdr:row>11</xdr:row>
      <xdr:rowOff>9082</xdr:rowOff>
    </xdr:from>
    <xdr:to>
      <xdr:col>15</xdr:col>
      <xdr:colOff>523812</xdr:colOff>
      <xdr:row>26</xdr:row>
      <xdr:rowOff>121438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B49ED3F4-AA23-4656-A23A-EB9DF12BF762}"/>
            </a:ext>
          </a:extLst>
        </xdr:cNvPr>
        <xdr:cNvCxnSpPr>
          <a:cxnSpLocks/>
          <a:endCxn id="31" idx="2"/>
        </xdr:cNvCxnSpPr>
      </xdr:nvCxnSpPr>
      <xdr:spPr>
        <a:xfrm flipH="1" flipV="1">
          <a:off x="7270084" y="2034732"/>
          <a:ext cx="2397728" cy="2874606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35416</xdr:colOff>
      <xdr:row>16</xdr:row>
      <xdr:rowOff>117998</xdr:rowOff>
    </xdr:from>
    <xdr:to>
      <xdr:col>13</xdr:col>
      <xdr:colOff>528319</xdr:colOff>
      <xdr:row>17</xdr:row>
      <xdr:rowOff>81324</xdr:rowOff>
    </xdr:to>
    <xdr:sp macro="" textlink="">
      <xdr:nvSpPr>
        <xdr:cNvPr id="53" name="TextBox 61">
          <a:extLst>
            <a:ext uri="{FF2B5EF4-FFF2-40B4-BE49-F238E27FC236}">
              <a16:creationId xmlns:a16="http://schemas.microsoft.com/office/drawing/2014/main" id="{A624CC47-EF9E-40E8-95CE-072E400DA7F2}"/>
            </a:ext>
          </a:extLst>
        </xdr:cNvPr>
        <xdr:cNvSpPr txBox="1"/>
      </xdr:nvSpPr>
      <xdr:spPr>
        <a:xfrm>
          <a:off x="7960216" y="3064398"/>
          <a:ext cx="492903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15</xdr:col>
      <xdr:colOff>484528</xdr:colOff>
      <xdr:row>16</xdr:row>
      <xdr:rowOff>44780</xdr:rowOff>
    </xdr:from>
    <xdr:to>
      <xdr:col>16</xdr:col>
      <xdr:colOff>353060</xdr:colOff>
      <xdr:row>17</xdr:row>
      <xdr:rowOff>8106</xdr:rowOff>
    </xdr:to>
    <xdr:sp macro="" textlink="">
      <xdr:nvSpPr>
        <xdr:cNvPr id="54" name="TextBox 62">
          <a:extLst>
            <a:ext uri="{FF2B5EF4-FFF2-40B4-BE49-F238E27FC236}">
              <a16:creationId xmlns:a16="http://schemas.microsoft.com/office/drawing/2014/main" id="{22E95195-11DD-422E-BBC6-102DE2065731}"/>
            </a:ext>
          </a:extLst>
        </xdr:cNvPr>
        <xdr:cNvSpPr txBox="1"/>
      </xdr:nvSpPr>
      <xdr:spPr>
        <a:xfrm>
          <a:off x="9628528" y="2991180"/>
          <a:ext cx="478132" cy="1474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41B6E6"/>
          </a:solidFill>
        </a:ln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1000">
              <a:solidFill>
                <a:srgbClr val="444444"/>
              </a:solidFill>
              <a:latin typeface="Arial"/>
            </a:rPr>
            <a:t>10GbE</a:t>
          </a:r>
        </a:p>
      </xdr:txBody>
    </xdr:sp>
    <xdr:clientData/>
  </xdr:twoCellAnchor>
  <xdr:twoCellAnchor>
    <xdr:from>
      <xdr:col>13</xdr:col>
      <xdr:colOff>266136</xdr:colOff>
      <xdr:row>23</xdr:row>
      <xdr:rowOff>36456</xdr:rowOff>
    </xdr:from>
    <xdr:to>
      <xdr:col>15</xdr:col>
      <xdr:colOff>352446</xdr:colOff>
      <xdr:row>23</xdr:row>
      <xdr:rowOff>176225</xdr:rowOff>
    </xdr:to>
    <xdr:sp macro="" textlink="">
      <xdr:nvSpPr>
        <xdr:cNvPr id="55" name="TextBox 63">
          <a:extLst>
            <a:ext uri="{FF2B5EF4-FFF2-40B4-BE49-F238E27FC236}">
              <a16:creationId xmlns:a16="http://schemas.microsoft.com/office/drawing/2014/main" id="{F863E623-523D-40B2-8DFD-248ABA681358}"/>
            </a:ext>
          </a:extLst>
        </xdr:cNvPr>
        <xdr:cNvSpPr txBox="1"/>
      </xdr:nvSpPr>
      <xdr:spPr>
        <a:xfrm>
          <a:off x="8190936" y="4271906"/>
          <a:ext cx="1305510" cy="13976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Management (VLAN 155)</a:t>
          </a:r>
        </a:p>
      </xdr:txBody>
    </xdr:sp>
    <xdr:clientData/>
  </xdr:twoCellAnchor>
  <xdr:twoCellAnchor>
    <xdr:from>
      <xdr:col>15</xdr:col>
      <xdr:colOff>111850</xdr:colOff>
      <xdr:row>17</xdr:row>
      <xdr:rowOff>125007</xdr:rowOff>
    </xdr:from>
    <xdr:to>
      <xdr:col>16</xdr:col>
      <xdr:colOff>529443</xdr:colOff>
      <xdr:row>18</xdr:row>
      <xdr:rowOff>80626</xdr:rowOff>
    </xdr:to>
    <xdr:sp macro="" textlink="">
      <xdr:nvSpPr>
        <xdr:cNvPr id="56" name="TextBox 64">
          <a:extLst>
            <a:ext uri="{FF2B5EF4-FFF2-40B4-BE49-F238E27FC236}">
              <a16:creationId xmlns:a16="http://schemas.microsoft.com/office/drawing/2014/main" id="{B92CD5B2-1C95-49CE-89FE-4ABC988398BD}"/>
            </a:ext>
          </a:extLst>
        </xdr:cNvPr>
        <xdr:cNvSpPr txBox="1"/>
      </xdr:nvSpPr>
      <xdr:spPr>
        <a:xfrm>
          <a:off x="9255850" y="3255557"/>
          <a:ext cx="1027193" cy="139769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77"/>
          <a:r>
            <a:rPr lang="en-US" sz="900">
              <a:solidFill>
                <a:srgbClr val="444444"/>
              </a:solidFill>
              <a:latin typeface="Arial"/>
            </a:rPr>
            <a:t>Internet (VLAN 230)</a:t>
          </a:r>
        </a:p>
      </xdr:txBody>
    </xdr:sp>
    <xdr:clientData/>
  </xdr:twoCellAnchor>
  <xdr:twoCellAnchor>
    <xdr:from>
      <xdr:col>16</xdr:col>
      <xdr:colOff>12671</xdr:colOff>
      <xdr:row>1</xdr:row>
      <xdr:rowOff>16185</xdr:rowOff>
    </xdr:from>
    <xdr:to>
      <xdr:col>18</xdr:col>
      <xdr:colOff>404006</xdr:colOff>
      <xdr:row>5</xdr:row>
      <xdr:rowOff>160190</xdr:rowOff>
    </xdr:to>
    <xdr:sp macro="" textlink="">
      <xdr:nvSpPr>
        <xdr:cNvPr id="57" name="Cloud 56">
          <a:extLst>
            <a:ext uri="{FF2B5EF4-FFF2-40B4-BE49-F238E27FC236}">
              <a16:creationId xmlns:a16="http://schemas.microsoft.com/office/drawing/2014/main" id="{29A649E5-FED3-4B7F-A816-A938B2F38EB2}"/>
            </a:ext>
          </a:extLst>
        </xdr:cNvPr>
        <xdr:cNvSpPr/>
      </xdr:nvSpPr>
      <xdr:spPr>
        <a:xfrm>
          <a:off x="9766271" y="200335"/>
          <a:ext cx="1610535" cy="880605"/>
        </a:xfrm>
        <a:prstGeom prst="cloud">
          <a:avLst/>
        </a:prstGeom>
        <a:solidFill>
          <a:schemeClr val="bg2">
            <a:lumMod val="75000"/>
          </a:schemeClr>
        </a:solidFill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2"/>
              </a:solidFill>
            </a:rPr>
            <a:t>Inet</a:t>
          </a:r>
        </a:p>
      </xdr:txBody>
    </xdr:sp>
    <xdr:clientData/>
  </xdr:twoCellAnchor>
  <xdr:twoCellAnchor>
    <xdr:from>
      <xdr:col>17</xdr:col>
      <xdr:colOff>205799</xdr:colOff>
      <xdr:row>5</xdr:row>
      <xdr:rowOff>156712</xdr:rowOff>
    </xdr:from>
    <xdr:to>
      <xdr:col>17</xdr:col>
      <xdr:colOff>244282</xdr:colOff>
      <xdr:row>12</xdr:row>
      <xdr:rowOff>149648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CB3CA04-3071-450B-8012-284E86AAB203}"/>
            </a:ext>
          </a:extLst>
        </xdr:cNvPr>
        <xdr:cNvCxnSpPr>
          <a:cxnSpLocks/>
          <a:stCxn id="42" idx="0"/>
          <a:endCxn id="57" idx="1"/>
        </xdr:cNvCxnSpPr>
      </xdr:nvCxnSpPr>
      <xdr:spPr>
        <a:xfrm flipH="1" flipV="1">
          <a:off x="10568999" y="1077462"/>
          <a:ext cx="38483" cy="1281986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564484</xdr:colOff>
      <xdr:row>5</xdr:row>
      <xdr:rowOff>156712</xdr:rowOff>
    </xdr:from>
    <xdr:to>
      <xdr:col>17</xdr:col>
      <xdr:colOff>205799</xdr:colOff>
      <xdr:row>9</xdr:row>
      <xdr:rowOff>105535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275BEC8-61D0-4521-A5BA-4A531BA5474C}"/>
            </a:ext>
          </a:extLst>
        </xdr:cNvPr>
        <xdr:cNvCxnSpPr>
          <a:cxnSpLocks/>
          <a:stCxn id="31" idx="0"/>
          <a:endCxn id="57" idx="1"/>
        </xdr:cNvCxnSpPr>
      </xdr:nvCxnSpPr>
      <xdr:spPr>
        <a:xfrm flipV="1">
          <a:off x="7270084" y="1077462"/>
          <a:ext cx="3298915" cy="685423"/>
        </a:xfrm>
        <a:prstGeom prst="line">
          <a:avLst/>
        </a:prstGeom>
        <a:ln w="12700">
          <a:solidFill>
            <a:srgbClr val="41B6E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90371</xdr:colOff>
      <xdr:row>27</xdr:row>
      <xdr:rowOff>46077</xdr:rowOff>
    </xdr:from>
    <xdr:to>
      <xdr:col>11</xdr:col>
      <xdr:colOff>78926</xdr:colOff>
      <xdr:row>30</xdr:row>
      <xdr:rowOff>40997</xdr:rowOff>
    </xdr:to>
    <xdr:pic>
      <xdr:nvPicPr>
        <xdr:cNvPr id="60" name="table">
          <a:extLst>
            <a:ext uri="{FF2B5EF4-FFF2-40B4-BE49-F238E27FC236}">
              <a16:creationId xmlns:a16="http://schemas.microsoft.com/office/drawing/2014/main" id="{DB19DB75-AEAB-4310-8659-F3E20278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571" y="5018127"/>
          <a:ext cx="5482575" cy="548640"/>
        </a:xfrm>
        <a:prstGeom prst="rect">
          <a:avLst/>
        </a:prstGeom>
      </xdr:spPr>
    </xdr:pic>
    <xdr:clientData/>
  </xdr:twoCellAnchor>
  <xdr:twoCellAnchor>
    <xdr:from>
      <xdr:col>6</xdr:col>
      <xdr:colOff>394577</xdr:colOff>
      <xdr:row>30</xdr:row>
      <xdr:rowOff>86141</xdr:rowOff>
    </xdr:from>
    <xdr:to>
      <xdr:col>8</xdr:col>
      <xdr:colOff>145798</xdr:colOff>
      <xdr:row>31</xdr:row>
      <xdr:rowOff>85387</xdr:rowOff>
    </xdr:to>
    <xdr:sp macro="" textlink="">
      <xdr:nvSpPr>
        <xdr:cNvPr id="62" name="TextBox 75">
          <a:extLst>
            <a:ext uri="{FF2B5EF4-FFF2-40B4-BE49-F238E27FC236}">
              <a16:creationId xmlns:a16="http://schemas.microsoft.com/office/drawing/2014/main" id="{1A9285F3-B730-46E9-A499-97A33471E5CC}"/>
            </a:ext>
          </a:extLst>
        </xdr:cNvPr>
        <xdr:cNvSpPr txBox="1"/>
      </xdr:nvSpPr>
      <xdr:spPr>
        <a:xfrm>
          <a:off x="4052177" y="5610641"/>
          <a:ext cx="970421" cy="183396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600">
              <a:solidFill>
                <a:srgbClr val="444444"/>
              </a:solidFill>
              <a:latin typeface="Arial"/>
            </a:rPr>
            <a:t>Subnet Mask:255.255.255.0</a:t>
          </a:r>
        </a:p>
        <a:p>
          <a:r>
            <a:rPr lang="en-US" sz="600">
              <a:solidFill>
                <a:srgbClr val="444444"/>
              </a:solidFill>
              <a:latin typeface="Arial"/>
            </a:rPr>
            <a:t>Gateway: 10.0.0.1</a:t>
          </a:r>
        </a:p>
      </xdr:txBody>
    </xdr:sp>
    <xdr:clientData/>
  </xdr:twoCellAnchor>
  <xdr:twoCellAnchor editAs="oneCell">
    <xdr:from>
      <xdr:col>10</xdr:col>
      <xdr:colOff>545528</xdr:colOff>
      <xdr:row>0</xdr:row>
      <xdr:rowOff>147320</xdr:rowOff>
    </xdr:from>
    <xdr:to>
      <xdr:col>14</xdr:col>
      <xdr:colOff>605850</xdr:colOff>
      <xdr:row>4</xdr:row>
      <xdr:rowOff>148590</xdr:rowOff>
    </xdr:to>
    <xdr:pic>
      <xdr:nvPicPr>
        <xdr:cNvPr id="63" name="table">
          <a:extLst>
            <a:ext uri="{FF2B5EF4-FFF2-40B4-BE49-F238E27FC236}">
              <a16:creationId xmlns:a16="http://schemas.microsoft.com/office/drawing/2014/main" id="{5B840FAC-98C3-4BCD-AAFD-3E3314A21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1528" y="147320"/>
          <a:ext cx="2502532" cy="73279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33</xdr:row>
      <xdr:rowOff>6350</xdr:rowOff>
    </xdr:from>
    <xdr:to>
      <xdr:col>10</xdr:col>
      <xdr:colOff>568477</xdr:colOff>
      <xdr:row>57</xdr:row>
      <xdr:rowOff>127633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127CAF-61EF-4B6F-86C7-C9FF3E42E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6000" y="6083300"/>
          <a:ext cx="5639587" cy="4534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167972</xdr:colOff>
      <xdr:row>14</xdr:row>
      <xdr:rowOff>38292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5E0EC-E92F-4387-BC44-2858388C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3825572" cy="22099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EON%20BOM%20ver%204.4_blade_without%20Service%20co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I_PY_V1_2806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gebot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10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GR740&#29256;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eiades32way&#21407;&#20385;&#31649;&#29702;&#34920;v3.1(03121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P%20forms%201%20(with%20ISO%20no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218;&#34920;&#65423;&#65400;&#6543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UNJ-BX920DX80_v3%20(2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&#20316;&#25104;&#20013;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.xl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296;&#65296;&#20181;&#27096;&#2636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023;&#22806;GLOVIAIF_TXT(&#31532;9&#29256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9679;&#20107;&#26989;&#38283;&#30330;&#26126;&#32048;(IA&#12471;&#12473;&#20107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305;&#65298;&#65301;&#33655;&#20027;&#37096;&#35506;&#12467;&#12540;&#12489;&#23550;&#24540;&#12510;&#12473;&#12479;&#12522;&#12473;&#12488;&#20316;&#2510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2&#12539;QH&#30740;&#31350;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B%20Integrasi%20TI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027;&#35201;&#21830;&#35527;AP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2000&#20986;&#33655;&#27083;&#25104;&#12471;&#12540;&#12488;SEIYU_CHK&#28168;&#24460;&#65318;C&#28187;&#2596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GR740&#29256;01(&#26619;&#35501;&#29256;042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720&#35373;&#23450;&#3492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w1500-XP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488;&#25968;&#65423;&#65400;&#6543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COST"/>
      <sheetName val="System-1"/>
      <sheetName val="Config E3K M80"/>
      <sheetName val="Cisco"/>
      <sheetName val="PW250"/>
      <sheetName val="Estimation E3K M80"/>
      <sheetName val="Overview"/>
      <sheetName val="Hints-1"/>
      <sheetName val="Graphics-1"/>
      <sheetName val="Warnings"/>
      <sheetName val="Cableplan"/>
      <sheetName val="Cableplan2"/>
      <sheetName val="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ystem-1"/>
      <sheetName val="Hints-1"/>
      <sheetName val="System-2"/>
      <sheetName val="Hints-2"/>
      <sheetName val="Cableplan"/>
      <sheetName val="Cableplan2"/>
      <sheetName val="Planning"/>
      <sheetName val="Installation Service"/>
      <sheetName val="FTI_PY_V1_2806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weise"/>
      <sheetName val="Grafik"/>
      <sheetName val="Überblick"/>
      <sheetName val="Partition"/>
      <sheetName val="Warnungen"/>
      <sheetName val="Slots"/>
      <sheetName val="Kabelplan"/>
      <sheetName val="Planungsdaten"/>
      <sheetName val="Kabelplan2"/>
      <sheetName val="Hausanschlüsse"/>
      <sheetName val="MirrorMode"/>
      <sheetName val="Storage"/>
      <sheetName val="Leistungswerte"/>
      <sheetName val="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ハードウェア構成"/>
      <sheetName val="増設ラック（増設ファイルユニット）構成"/>
      <sheetName val="ハードウェア"/>
      <sheetName val="Überblick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ホストインタフェース設定表 (FC-CA)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表示用シート"/>
      <sheetName val="集計(031211)"/>
      <sheetName val="32Way部品表(031211)"/>
      <sheetName val="分類別集計"/>
      <sheetName val="表紙"/>
      <sheetName val="Pleiades IL"/>
      <sheetName val="コントロール"/>
      <sheetName val="削減内訳G"/>
      <sheetName val="IL進捗実績計画"/>
      <sheetName val="積上G_T"/>
      <sheetName val="D積上G_T"/>
      <sheetName val="積上G_SB"/>
      <sheetName val="D積上G_SB"/>
      <sheetName val="積上G_BB"/>
      <sheetName val="D積上G_BB"/>
      <sheetName val="IL_ST_G"/>
      <sheetName val="IL_DT_G"/>
      <sheetName val="ILチャート作成用データ"/>
      <sheetName val="アイデア一覧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>
            <v>1</v>
          </cell>
        </row>
      </sheetData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Sales Assurance"/>
      <sheetName val="Sales PL"/>
      <sheetName val="SE-CE-CERD Quo"/>
      <sheetName val="POR"/>
      <sheetName val="PO (Service)"/>
      <sheetName val="PO"/>
      <sheetName val="Payment Req"/>
      <sheetName val="Delivery Ins"/>
      <sheetName val="LOA Req"/>
      <sheetName val="LOA"/>
      <sheetName val="Invoice Req"/>
      <sheetName val="Delivery Order"/>
      <sheetName val="Pleiades IL"/>
      <sheetName val="アイデア一覧"/>
      <sheetName val="コントロー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線表ﾏｸﾛ"/>
      <sheetName val="Quotation"/>
    </sheetNames>
    <definedNames>
      <definedName name="menu1"/>
    </defined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A.1 ワークシートの目的"/>
      <sheetName val="A.2 全体設計ワークシート"/>
      <sheetName val="A.3 ＣＥ指示ワークシート"/>
      <sheetName val="A.4-1 Solarisワークシート"/>
      <sheetName val="A.5-1 ローカルディスク設定"/>
      <sheetName val="A.5-2 VMディスクグループ構成"/>
      <sheetName val="A.5-3 VMボリューム構成"/>
      <sheetName val="A.6　カーネルパラメータワークシート"/>
      <sheetName val="A.7 クラスタ構成ワークシート"/>
      <sheetName val="A.8-1 サービスグループワークシート "/>
      <sheetName val="wor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112">
          <cell r="F112" t="str">
            <v>/mnt/data2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Quotation"/>
      <sheetName val="ETERNUS Structure"/>
      <sheetName val="Features"/>
      <sheetName val="RCVE"/>
      <sheetName val="VMware"/>
      <sheetName val="ET DX80"/>
      <sheetName val="Calc DX80"/>
      <sheetName val="Overview"/>
      <sheetName val="Components"/>
      <sheetName val="System-1"/>
      <sheetName val="Hints-1"/>
      <sheetName val="System-2"/>
      <sheetName val="Hints-2"/>
      <sheetName val="Graphics-2"/>
      <sheetName val="Warnings"/>
      <sheetName val="Slots"/>
      <sheetName val="Cableplan"/>
      <sheetName val="Cableplan2"/>
      <sheetName val="Planning"/>
      <sheetName val="House network"/>
      <sheetName val="Power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________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Slots"/>
      <sheetName val="Cableplan"/>
      <sheetName val="Planning"/>
      <sheetName val="Cableplan2"/>
      <sheetName val="House network"/>
      <sheetName val="MirrorMode"/>
      <sheetName val="Module"/>
      <sheetName val="Tabelle1"/>
      <sheetName val="Storage"/>
    </sheetNames>
    <sheetDataSet>
      <sheetData sheetId="0"/>
      <sheetData sheetId="1"/>
      <sheetData sheetId="2"/>
      <sheetData sheetId="3">
        <row r="30">
          <cell r="E30">
            <v>0</v>
          </cell>
          <cell r="F3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laroux"/>
      <sheetName val="仕様書"/>
      <sheetName val="白紙"/>
      <sheetName val="プリントレイアウト"/>
      <sheetName val="入力項目検査仕様"/>
      <sheetName val="項目編集仕様 "/>
      <sheetName val="ゾーニング設定表"/>
      <sheetName val="ソートワークシート"/>
      <sheetName val="ソート結果"/>
      <sheetName val="見積り参照2ワークシート"/>
      <sheetName val="見積り挿入ワークシー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9版"/>
      <sheetName val="修正履歴"/>
      <sheetName val="一覧"/>
      <sheetName val="DATA抽出タイミング"/>
      <sheetName val="圧縮方式"/>
      <sheetName val="C_FPMLOC"/>
      <sheetName val="C_FPITEM"/>
      <sheetName val="C_FPICTL"/>
      <sheetName val="C_FPDKEY"/>
      <sheetName val="C_FPISUB"/>
      <sheetName val="C_FPBPCK"/>
      <sheetName val="C_FPCAL"/>
      <sheetName val="C_FPCUSL"/>
      <sheetName val="C_FPVENL"/>
      <sheetName val="C_FPLOC"/>
      <sheetName val="C_FPINV"/>
      <sheetName val="C_FPINV補足事項1"/>
      <sheetName val="C_FPINV補足事項2"/>
      <sheetName val="C_FPIVWS"/>
      <sheetName val="C_FPIVWS補足事項1"/>
      <sheetName val="C_FPITRN"/>
      <sheetName val="C_FPITRN補足事項1"/>
      <sheetName val="C_FPITRN補足事項2"/>
      <sheetName val="C_FPCTL"/>
      <sheetName val="C__FPPROD"/>
      <sheetName val="画面レイアウト"/>
      <sheetName val="海外GLOVIAIF_TXT(第9版)"/>
    </sheetNames>
    <sheetDataSet>
      <sheetData sheetId="0">
        <row r="29">
          <cell r="G29">
            <v>9</v>
          </cell>
          <cell r="H29">
            <v>36528</v>
          </cell>
        </row>
        <row r="30">
          <cell r="D30" t="str">
            <v>SCM)HDﾋﾞｼﾞﾈｽ)船木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RGY(ﾊｰﾄﾞ)"/>
      <sheetName val="コントロール"/>
    </sheetNames>
    <sheetDataSet>
      <sheetData sheetId="0">
        <row r="83">
          <cell r="E83">
            <v>0.12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画面レイアウト"/>
      <sheetName val="PRIMERGY(ﾊｰﾄﾞ)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025保技分離"/>
      <sheetName val="021025"/>
      <sheetName val="直材分類"/>
      <sheetName val="020813②"/>
      <sheetName val="020813 (2)"/>
      <sheetName val="020813"/>
      <sheetName val="020805"/>
      <sheetName val="020626"/>
      <sheetName val="020403改"/>
      <sheetName val="直材・拡販"/>
      <sheetName val="020228改"/>
      <sheetName val="020212"/>
      <sheetName val="020208"/>
      <sheetName val="020204"/>
      <sheetName val="Sheet1"/>
      <sheetName val="Sheet2"/>
      <sheetName val="画面レイアウト"/>
      <sheetName val="2002・QH研究計画"/>
      <sheetName val="ヘッ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B Integrasi TIK"/>
    </sheetNames>
    <definedNames>
      <definedName name="___db2" refersTo="#REF!"/>
      <definedName name="__db2" refersTo="#REF!"/>
      <definedName name="_db2" refersTo="#REF!"/>
      <definedName name="a" refersTo="#REF!"/>
      <definedName name="aa" refersTo="#REF!"/>
      <definedName name="asdasdsada" refersTo="#REF!"/>
      <definedName name="b" refersTo="#REF!"/>
      <definedName name="dba" refersTo="#REF!"/>
      <definedName name="Lservice" refersTo="#REF!"/>
      <definedName name="LSV" refersTo="#REF!"/>
      <definedName name="test" refersTo="#REF!"/>
      <definedName name="test2" refersTo="#REF!"/>
      <definedName name="test4" refersTo="#REF!"/>
      <definedName name="test5" refersTo="#REF!"/>
      <definedName name="あ" refersTo="#REF!"/>
      <definedName name="ああ" refersTo="#REF!"/>
      <definedName name="アプリケーションボリューム" refersTo="#REF!"/>
      <definedName name="システムボリューム" refersTo="#REF!"/>
      <definedName name="中表紙" refersTo="#REF!"/>
      <definedName name="大表紙" refersTo="#REF!"/>
      <definedName name="目次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商談APU"/>
      <sheetName val="#REF"/>
      <sheetName val="_REF"/>
      <sheetName val="Overview"/>
      <sheetName val="PC Li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#REF"/>
    </sheetNames>
    <sheetDataSet>
      <sheetData sheetId="0">
        <row r="3">
          <cell r="C3" t="str">
            <v>rev.6 2000.05.13</v>
          </cell>
        </row>
      </sheetData>
      <sheetData sheetId="1"/>
      <sheetData sheetId="2"/>
      <sheetData sheetId="3">
        <row r="14">
          <cell r="C14" t="str">
            <v>■GP7N2M51</v>
          </cell>
        </row>
        <row r="15">
          <cell r="C15" t="str">
            <v>■GP7N2M61</v>
          </cell>
        </row>
        <row r="16">
          <cell r="C16" t="str">
            <v>□</v>
          </cell>
        </row>
        <row r="53">
          <cell r="C53" t="str">
            <v>■GP7N7FL93</v>
          </cell>
        </row>
        <row r="54">
          <cell r="C54" t="str">
            <v>□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構成表（4パス）"/>
      <sheetName val="マルチパス構成表（8パス）"/>
      <sheetName val="SN200M40 設定表"/>
      <sheetName val="SN200M30 設定表"/>
      <sheetName val="SN200 M20 設定表"/>
      <sheetName val="SN200 M10 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____"/>
      <sheetName val="______________FC_CA_"/>
      <sheetName val="ホストインタフェース設定表 _FC_CA_ "/>
      <sheetName val="ハードウェア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Dグループ構成表"/>
      <sheetName val="ボリュームセット構成表"/>
      <sheetName val="ホストインタフェース設定表 (FC-CA)"/>
      <sheetName val="Überblick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記入方法"/>
      <sheetName val="パーティション設計シート"/>
      <sheetName val="コンソール接続"/>
      <sheetName val="PW1500"/>
      <sheetName val="PCI-ディスクボックス"/>
      <sheetName val="ハードウェアリスト"/>
      <sheetName val="ホストインタフェース設定表 (FC-CA)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E10" t="str">
            <v>■PW1K7SX11</v>
          </cell>
        </row>
        <row r="11">
          <cell r="E11" t="str">
            <v>□</v>
          </cell>
        </row>
        <row r="16">
          <cell r="E16" t="str">
            <v>■PW0R2M11A</v>
          </cell>
        </row>
        <row r="17">
          <cell r="E17" t="str">
            <v>■PW0R2M21A</v>
          </cell>
        </row>
        <row r="18">
          <cell r="E18" t="str">
            <v>■PW0R2M31A</v>
          </cell>
        </row>
        <row r="19">
          <cell r="E19" t="str">
            <v>□</v>
          </cell>
        </row>
        <row r="24">
          <cell r="E24" t="str">
            <v>■GP7B8SC1</v>
          </cell>
        </row>
        <row r="25">
          <cell r="E25" t="str">
            <v>■X6541A-A</v>
          </cell>
        </row>
        <row r="26">
          <cell r="E26" t="str">
            <v>■PP028SC1</v>
          </cell>
        </row>
        <row r="27">
          <cell r="E27" t="str">
            <v>■X1033A-A</v>
          </cell>
        </row>
        <row r="28">
          <cell r="E28" t="str">
            <v>■PW008QE1</v>
          </cell>
        </row>
        <row r="29">
          <cell r="E29" t="str">
            <v>■PP028GE1</v>
          </cell>
        </row>
        <row r="30">
          <cell r="E30" t="str">
            <v>■PW008GE1</v>
          </cell>
        </row>
        <row r="31">
          <cell r="E31" t="str">
            <v>■GP7B8FC1</v>
          </cell>
        </row>
        <row r="32">
          <cell r="E32" t="str">
            <v>■PW008FC2</v>
          </cell>
        </row>
        <row r="33">
          <cell r="E33" t="str">
            <v>■GP7B8AT1</v>
          </cell>
        </row>
        <row r="34">
          <cell r="E34" t="str">
            <v>■GP7B8PC1</v>
          </cell>
        </row>
        <row r="35">
          <cell r="E35" t="str">
            <v>■GP7B8PC2</v>
          </cell>
        </row>
        <row r="36">
          <cell r="E36" t="str">
            <v>■GP7B8PI1</v>
          </cell>
        </row>
        <row r="37">
          <cell r="E37" t="str">
            <v>■GP7B8BA1</v>
          </cell>
        </row>
        <row r="38">
          <cell r="E38" t="str">
            <v>■GP7B8CP1</v>
          </cell>
        </row>
        <row r="39">
          <cell r="E39" t="str">
            <v>■GP7B8AP1</v>
          </cell>
        </row>
        <row r="40">
          <cell r="E40" t="str">
            <v>■GP7B8AP2</v>
          </cell>
        </row>
        <row r="41">
          <cell r="E41" t="str">
            <v>■X2156A-A</v>
          </cell>
        </row>
        <row r="42">
          <cell r="E42" t="str">
            <v>□</v>
          </cell>
        </row>
        <row r="43">
          <cell r="E43" t="str">
            <v>■PW2K7BD91</v>
          </cell>
        </row>
        <row r="44">
          <cell r="E44" t="str">
            <v>□</v>
          </cell>
        </row>
      </sheetData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台数ﾏｸﾛ"/>
      <sheetName val="Overview"/>
    </sheetNames>
    <definedNames>
      <definedName name="DSmenu2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azure.microsoft.com/en-us/products/azure-stack/hci/hci-download/" TargetMode="External"/><Relationship Id="rId1" Type="http://schemas.openxmlformats.org/officeDocument/2006/relationships/hyperlink" Target="http://aka.ms/mslab/downloa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nccls-demo-01.demo-dell.com/" TargetMode="External"/><Relationship Id="rId2" Type="http://schemas.openxmlformats.org/officeDocument/2006/relationships/hyperlink" Target="https://github.com/microsoft/SDN" TargetMode="External"/><Relationship Id="rId1" Type="http://schemas.openxmlformats.org/officeDocument/2006/relationships/hyperlink" Target="mailto:P@ssw0rd123!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L25"/>
  <sheetViews>
    <sheetView showGridLines="0" zoomScale="110" zoomScaleNormal="110" workbookViewId="0">
      <selection activeCell="L18" sqref="L18"/>
    </sheetView>
  </sheetViews>
  <sheetFormatPr defaultColWidth="2.88671875" defaultRowHeight="13.2" x14ac:dyDescent="0.25"/>
  <cols>
    <col min="1" max="1" width="3.5546875" style="2" customWidth="1"/>
    <col min="2" max="2" width="47.44140625" style="2" customWidth="1"/>
    <col min="3" max="3" width="31.33203125" style="2" bestFit="1" customWidth="1"/>
    <col min="4" max="4" width="41.109375" style="2" customWidth="1"/>
    <col min="5" max="6" width="4.88671875" style="2" customWidth="1"/>
    <col min="7" max="10" width="2.88671875" style="2"/>
    <col min="11" max="11" width="3.5546875" style="2" customWidth="1"/>
    <col min="12" max="12" width="5.88671875" style="2" bestFit="1" customWidth="1"/>
    <col min="13" max="16384" width="2.88671875" style="2"/>
  </cols>
  <sheetData>
    <row r="2" spans="2:11" ht="12.75" customHeight="1" x14ac:dyDescent="0.25">
      <c r="B2" s="97" t="s">
        <v>0</v>
      </c>
      <c r="C2" s="97"/>
      <c r="D2" s="97"/>
    </row>
    <row r="3" spans="2:11" ht="12.75" customHeight="1" x14ac:dyDescent="0.25">
      <c r="B3" s="97"/>
      <c r="C3" s="97"/>
      <c r="D3" s="97"/>
    </row>
    <row r="4" spans="2:11" ht="12.75" customHeight="1" x14ac:dyDescent="0.25">
      <c r="B4" s="98" t="s">
        <v>1</v>
      </c>
      <c r="C4" s="99"/>
      <c r="D4" s="99"/>
    </row>
    <row r="5" spans="2:11" ht="12" customHeight="1" x14ac:dyDescent="0.25">
      <c r="B5" s="3" t="s">
        <v>2</v>
      </c>
      <c r="C5" s="4" t="s">
        <v>3</v>
      </c>
      <c r="D5" s="4" t="s">
        <v>4</v>
      </c>
    </row>
    <row r="6" spans="2:11" ht="14.4" x14ac:dyDescent="0.25">
      <c r="B6" s="5" t="s">
        <v>5</v>
      </c>
      <c r="C6" s="6"/>
      <c r="D6" s="67"/>
    </row>
    <row r="7" spans="2:11" ht="14.4" x14ac:dyDescent="0.25">
      <c r="B7" s="5" t="s">
        <v>6</v>
      </c>
      <c r="C7" s="7"/>
      <c r="D7" s="67"/>
    </row>
    <row r="8" spans="2:11" ht="14.4" x14ac:dyDescent="0.25">
      <c r="B8" s="5" t="s">
        <v>203</v>
      </c>
      <c r="C8" s="7"/>
      <c r="D8" s="67"/>
    </row>
    <row r="9" spans="2:11" ht="14.4" x14ac:dyDescent="0.25">
      <c r="B9" s="5" t="s">
        <v>7</v>
      </c>
      <c r="C9" s="7"/>
      <c r="D9" s="67"/>
    </row>
    <row r="10" spans="2:11" ht="14.4" customHeight="1" x14ac:dyDescent="0.25">
      <c r="B10" s="5" t="s">
        <v>8</v>
      </c>
      <c r="C10" s="7"/>
      <c r="D10" s="67"/>
      <c r="K10" s="9"/>
    </row>
    <row r="11" spans="2:11" ht="14.4" customHeight="1" x14ac:dyDescent="0.25">
      <c r="B11" s="5" t="s">
        <v>202</v>
      </c>
      <c r="C11" s="7"/>
      <c r="D11" s="67"/>
      <c r="K11" s="9"/>
    </row>
    <row r="12" spans="2:11" ht="12.75" customHeight="1" x14ac:dyDescent="0.25">
      <c r="B12" s="5" t="s">
        <v>9</v>
      </c>
      <c r="C12" s="81"/>
      <c r="D12" s="67"/>
    </row>
    <row r="13" spans="2:11" ht="12.75" customHeight="1" x14ac:dyDescent="0.25">
      <c r="B13" s="5" t="s">
        <v>211</v>
      </c>
      <c r="C13" s="77"/>
      <c r="D13" s="78"/>
    </row>
    <row r="14" spans="2:11" ht="14.4" x14ac:dyDescent="0.25">
      <c r="B14" s="5" t="s">
        <v>182</v>
      </c>
      <c r="C14" s="10"/>
      <c r="D14" s="67"/>
    </row>
    <row r="15" spans="2:11" ht="12.75" customHeight="1" x14ac:dyDescent="0.25">
      <c r="B15" s="5" t="s">
        <v>183</v>
      </c>
      <c r="C15" s="8"/>
      <c r="D15" s="78"/>
    </row>
    <row r="16" spans="2:11" ht="14.4" x14ac:dyDescent="0.25">
      <c r="B16" s="5" t="s">
        <v>370</v>
      </c>
      <c r="C16" s="10"/>
      <c r="D16" s="67"/>
    </row>
    <row r="17" spans="2:12" ht="14.4" x14ac:dyDescent="0.25">
      <c r="B17" s="5" t="s">
        <v>371</v>
      </c>
      <c r="C17" s="10"/>
      <c r="D17" s="67"/>
    </row>
    <row r="20" spans="2:12" x14ac:dyDescent="0.25">
      <c r="B20" s="3" t="s">
        <v>2</v>
      </c>
      <c r="C20" s="11" t="s">
        <v>10</v>
      </c>
      <c r="D20" s="11" t="s">
        <v>213</v>
      </c>
    </row>
    <row r="21" spans="2:12" x14ac:dyDescent="0.25">
      <c r="B21" s="5" t="s">
        <v>11</v>
      </c>
      <c r="C21" s="12"/>
      <c r="D21" s="12"/>
      <c r="F21" s="9"/>
    </row>
    <row r="22" spans="2:12" x14ac:dyDescent="0.25">
      <c r="B22" s="5" t="s">
        <v>12</v>
      </c>
      <c r="C22" s="12"/>
      <c r="D22" s="12"/>
    </row>
    <row r="23" spans="2:12" x14ac:dyDescent="0.25">
      <c r="B23" s="5" t="s">
        <v>13</v>
      </c>
      <c r="C23" s="14"/>
      <c r="D23" s="12"/>
    </row>
    <row r="24" spans="2:12" x14ac:dyDescent="0.25">
      <c r="B24" s="5" t="s">
        <v>214</v>
      </c>
      <c r="C24" s="14"/>
      <c r="D24" s="12"/>
      <c r="K24" s="59"/>
      <c r="L24" s="66"/>
    </row>
    <row r="25" spans="2:12" x14ac:dyDescent="0.25">
      <c r="B25" s="5" t="s">
        <v>215</v>
      </c>
      <c r="C25" s="14"/>
      <c r="D25" s="14"/>
    </row>
  </sheetData>
  <mergeCells count="2">
    <mergeCell ref="B2:D3"/>
    <mergeCell ref="B4:D4"/>
  </mergeCells>
  <conditionalFormatting sqref="C14:D15">
    <cfRule type="expression" priority="41" stopIfTrue="1">
      <formula>#REF!="Disconnected"</formula>
    </cfRule>
    <cfRule type="expression" dxfId="109" priority="42">
      <formula>#REF!&lt;&gt;"AD FS"</formula>
    </cfRule>
  </conditionalFormatting>
  <conditionalFormatting sqref="B12:B14">
    <cfRule type="expression" dxfId="108" priority="39" stopIfTrue="1">
      <formula>#REF!="Disconnected"</formula>
    </cfRule>
    <cfRule type="expression" dxfId="107" priority="40">
      <formula>#REF!&lt;&gt;"AAD"</formula>
    </cfRule>
  </conditionalFormatting>
  <conditionalFormatting sqref="B15">
    <cfRule type="expression" dxfId="106" priority="37" stopIfTrue="1">
      <formula>#REF!="Disconnected"</formula>
    </cfRule>
    <cfRule type="expression" dxfId="105" priority="38">
      <formula>#REF!&lt;&gt;"AAD"</formula>
    </cfRule>
  </conditionalFormatting>
  <conditionalFormatting sqref="B10:B11">
    <cfRule type="expression" dxfId="104" priority="35" stopIfTrue="1">
      <formula>#REF!="Disconnected"</formula>
    </cfRule>
    <cfRule type="expression" dxfId="103" priority="36">
      <formula>#REF!&lt;&gt;"AAD"</formula>
    </cfRule>
  </conditionalFormatting>
  <conditionalFormatting sqref="C13:D13">
    <cfRule type="expression" priority="29" stopIfTrue="1">
      <formula>#REF!="Disconnected"</formula>
    </cfRule>
    <cfRule type="expression" dxfId="102" priority="30">
      <formula>#REF!&lt;&gt;"AD FS"</formula>
    </cfRule>
  </conditionalFormatting>
  <conditionalFormatting sqref="C15:D15">
    <cfRule type="expression" priority="25" stopIfTrue="1">
      <formula>#REF!="Disconnected"</formula>
    </cfRule>
    <cfRule type="expression" dxfId="101" priority="26">
      <formula>#REF!&lt;&gt;"AD FS"</formula>
    </cfRule>
  </conditionalFormatting>
  <conditionalFormatting sqref="C16:D16">
    <cfRule type="expression" priority="23" stopIfTrue="1">
      <formula>#REF!="Disconnected"</formula>
    </cfRule>
    <cfRule type="expression" dxfId="100" priority="24">
      <formula>#REF!&lt;&gt;"AD FS"</formula>
    </cfRule>
  </conditionalFormatting>
  <conditionalFormatting sqref="K24">
    <cfRule type="expression" dxfId="99" priority="11" stopIfTrue="1">
      <formula>#REF!="Disconnected"</formula>
    </cfRule>
    <cfRule type="expression" dxfId="98" priority="12">
      <formula>#REF!&lt;&gt;"AAD"</formula>
    </cfRule>
  </conditionalFormatting>
  <conditionalFormatting sqref="B21:B22">
    <cfRule type="expression" dxfId="97" priority="9" stopIfTrue="1">
      <formula>#REF!="Disconnected"</formula>
    </cfRule>
    <cfRule type="expression" dxfId="96" priority="10">
      <formula>#REF!&lt;&gt;"AAD"</formula>
    </cfRule>
  </conditionalFormatting>
  <conditionalFormatting sqref="B23">
    <cfRule type="expression" dxfId="95" priority="7" stopIfTrue="1">
      <formula>#REF!="Disconnected"</formula>
    </cfRule>
    <cfRule type="expression" dxfId="94" priority="8">
      <formula>#REF!&lt;&gt;"AAD"</formula>
    </cfRule>
  </conditionalFormatting>
  <conditionalFormatting sqref="B24">
    <cfRule type="expression" dxfId="93" priority="5" stopIfTrue="1">
      <formula>#REF!="Disconnected"</formula>
    </cfRule>
    <cfRule type="expression" dxfId="92" priority="6">
      <formula>#REF!&lt;&gt;"AAD"</formula>
    </cfRule>
  </conditionalFormatting>
  <conditionalFormatting sqref="B25">
    <cfRule type="expression" dxfId="91" priority="3" stopIfTrue="1">
      <formula>#REF!="Disconnected"</formula>
    </cfRule>
    <cfRule type="expression" dxfId="90" priority="4">
      <formula>#REF!&lt;&gt;"AAD"</formula>
    </cfRule>
  </conditionalFormatting>
  <conditionalFormatting sqref="C17:D17">
    <cfRule type="expression" priority="1" stopIfTrue="1">
      <formula>#REF!="Disconnected"</formula>
    </cfRule>
    <cfRule type="expression" dxfId="89" priority="2">
      <formula>#REF!&lt;&gt;"AD FS"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D406-815F-47CE-A36D-82BD13D7FC57}">
  <dimension ref="A1"/>
  <sheetViews>
    <sheetView topLeftCell="A7" workbookViewId="0">
      <selection activeCell="J24" sqref="J24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7C5D-E1D3-4CC8-921F-D0F281E451ED}">
  <dimension ref="B2:L55"/>
  <sheetViews>
    <sheetView showGridLines="0" tabSelected="1" topLeftCell="A43" workbookViewId="0">
      <selection activeCell="J14" sqref="J14"/>
    </sheetView>
  </sheetViews>
  <sheetFormatPr defaultRowHeight="14.4" x14ac:dyDescent="0.3"/>
  <cols>
    <col min="2" max="2" width="18.44140625" customWidth="1"/>
    <col min="4" max="4" width="14" style="46" customWidth="1"/>
    <col min="5" max="5" width="9.5546875" style="46" customWidth="1"/>
    <col min="6" max="6" width="17" style="46" customWidth="1"/>
    <col min="7" max="7" width="11.6640625" style="46" bestFit="1" customWidth="1"/>
    <col min="8" max="8" width="14.77734375" style="46" customWidth="1"/>
    <col min="9" max="9" width="17.21875" style="46" customWidth="1"/>
    <col min="10" max="10" width="22.6640625" style="46" customWidth="1"/>
    <col min="11" max="11" width="24.44140625" style="46" customWidth="1"/>
    <col min="12" max="12" width="20.44140625" customWidth="1"/>
  </cols>
  <sheetData>
    <row r="2" spans="2:11" ht="15" thickBot="1" x14ac:dyDescent="0.35"/>
    <row r="3" spans="2:11" ht="39.6" customHeight="1" thickBot="1" x14ac:dyDescent="0.35">
      <c r="B3" s="115" t="s">
        <v>108</v>
      </c>
      <c r="C3" s="115" t="s">
        <v>109</v>
      </c>
      <c r="D3" s="113" t="s">
        <v>110</v>
      </c>
      <c r="E3" s="114"/>
      <c r="F3" s="113" t="s">
        <v>111</v>
      </c>
      <c r="G3" s="114"/>
      <c r="H3" s="113" t="s">
        <v>112</v>
      </c>
      <c r="I3" s="114"/>
      <c r="J3" s="113" t="s">
        <v>113</v>
      </c>
      <c r="K3" s="114"/>
    </row>
    <row r="4" spans="2:11" ht="39.6" customHeight="1" thickBot="1" x14ac:dyDescent="0.35">
      <c r="B4" s="116"/>
      <c r="C4" s="116"/>
      <c r="D4" s="47" t="s">
        <v>114</v>
      </c>
      <c r="E4" s="48" t="s">
        <v>115</v>
      </c>
      <c r="F4" s="47" t="s">
        <v>114</v>
      </c>
      <c r="G4" s="48" t="s">
        <v>116</v>
      </c>
      <c r="H4" s="49" t="s">
        <v>114</v>
      </c>
      <c r="I4" s="50" t="s">
        <v>117</v>
      </c>
      <c r="J4" s="49" t="s">
        <v>114</v>
      </c>
      <c r="K4" s="50" t="s">
        <v>118</v>
      </c>
    </row>
    <row r="5" spans="2:11" x14ac:dyDescent="0.3">
      <c r="B5" s="29" t="s">
        <v>119</v>
      </c>
      <c r="C5" s="29">
        <v>2</v>
      </c>
      <c r="D5" s="51">
        <v>1</v>
      </c>
      <c r="E5" s="51">
        <f>C5*D5</f>
        <v>2</v>
      </c>
      <c r="F5" s="51">
        <v>10</v>
      </c>
      <c r="G5" s="51">
        <f>C5*F5</f>
        <v>20</v>
      </c>
      <c r="H5" s="51">
        <v>800</v>
      </c>
      <c r="I5" s="51">
        <f t="shared" ref="I5" si="0">C5*H5</f>
        <v>1600</v>
      </c>
      <c r="J5" s="51">
        <v>2700</v>
      </c>
      <c r="K5" s="51">
        <f t="shared" ref="K5" si="1">C5*J5</f>
        <v>5400</v>
      </c>
    </row>
    <row r="6" spans="2:11" x14ac:dyDescent="0.3">
      <c r="B6" s="29" t="s">
        <v>139</v>
      </c>
      <c r="C6" s="29">
        <v>2</v>
      </c>
      <c r="D6" s="51">
        <v>2</v>
      </c>
      <c r="E6" s="51">
        <f>C6*D6</f>
        <v>4</v>
      </c>
      <c r="F6" s="51">
        <v>33.1</v>
      </c>
      <c r="G6" s="51">
        <f t="shared" ref="G6" si="2">C6*F6</f>
        <v>66.2</v>
      </c>
      <c r="H6" s="51">
        <v>1166.4000000000001</v>
      </c>
      <c r="I6" s="51">
        <f>C6*H6</f>
        <v>2332.8000000000002</v>
      </c>
      <c r="J6" s="51">
        <v>3979.9</v>
      </c>
      <c r="K6" s="51">
        <f>C6*J6</f>
        <v>7959.8</v>
      </c>
    </row>
    <row r="7" spans="2:11" ht="15.6" customHeight="1" x14ac:dyDescent="0.3">
      <c r="D7" s="51" t="s">
        <v>120</v>
      </c>
      <c r="E7" s="51">
        <f>SUM(E5:E6)</f>
        <v>6</v>
      </c>
      <c r="F7" s="51"/>
      <c r="G7" s="51">
        <f>SUM(G5:G6)</f>
        <v>86.2</v>
      </c>
      <c r="H7" s="51"/>
      <c r="I7" s="51">
        <f>SUM(I5:I6)</f>
        <v>3932.8</v>
      </c>
      <c r="J7" s="51"/>
      <c r="K7" s="51">
        <f>SUM(K5:K6)</f>
        <v>13359.8</v>
      </c>
    </row>
    <row r="12" spans="2:11" x14ac:dyDescent="0.3">
      <c r="B12" s="68" t="s">
        <v>180</v>
      </c>
      <c r="C12" s="71" t="s">
        <v>169</v>
      </c>
      <c r="D12" s="46" t="s">
        <v>349</v>
      </c>
      <c r="H12" s="46">
        <f>128/4</f>
        <v>32</v>
      </c>
    </row>
    <row r="13" spans="2:11" x14ac:dyDescent="0.3">
      <c r="B13" s="69" t="s">
        <v>150</v>
      </c>
      <c r="C13" t="s">
        <v>151</v>
      </c>
      <c r="H13" s="46">
        <f>H12/4</f>
        <v>8</v>
      </c>
    </row>
    <row r="14" spans="2:11" x14ac:dyDescent="0.3">
      <c r="B14" s="69" t="s">
        <v>152</v>
      </c>
      <c r="C14" t="s">
        <v>154</v>
      </c>
      <c r="D14" s="46" t="s">
        <v>153</v>
      </c>
    </row>
    <row r="15" spans="2:11" x14ac:dyDescent="0.3">
      <c r="C15" s="70">
        <f>8*16</f>
        <v>128</v>
      </c>
      <c r="D15" s="46" t="s">
        <v>153</v>
      </c>
      <c r="J15" s="46">
        <f>4 *800</f>
        <v>3200</v>
      </c>
    </row>
    <row r="16" spans="2:11" x14ac:dyDescent="0.3">
      <c r="B16" t="s">
        <v>155</v>
      </c>
      <c r="C16" t="s">
        <v>166</v>
      </c>
    </row>
    <row r="17" spans="2:12" x14ac:dyDescent="0.3">
      <c r="B17" t="s">
        <v>156</v>
      </c>
      <c r="C17" t="s">
        <v>157</v>
      </c>
      <c r="D17" s="46" t="s">
        <v>159</v>
      </c>
    </row>
    <row r="18" spans="2:12" x14ac:dyDescent="0.3">
      <c r="C18" t="s">
        <v>158</v>
      </c>
      <c r="D18" s="46" t="s">
        <v>160</v>
      </c>
    </row>
    <row r="20" spans="2:12" x14ac:dyDescent="0.3">
      <c r="B20" t="s">
        <v>161</v>
      </c>
      <c r="C20" t="s">
        <v>165</v>
      </c>
    </row>
    <row r="21" spans="2:12" ht="28.8" x14ac:dyDescent="0.3">
      <c r="C21" t="s">
        <v>162</v>
      </c>
      <c r="E21" s="46" t="s">
        <v>164</v>
      </c>
      <c r="F21" s="46" t="s">
        <v>163</v>
      </c>
      <c r="J21" s="46" t="s">
        <v>356</v>
      </c>
    </row>
    <row r="22" spans="2:12" ht="28.8" x14ac:dyDescent="0.3">
      <c r="C22" t="s">
        <v>167</v>
      </c>
      <c r="E22" s="46" t="s">
        <v>164</v>
      </c>
      <c r="F22" s="46" t="s">
        <v>168</v>
      </c>
      <c r="J22" s="46" t="s">
        <v>357</v>
      </c>
    </row>
    <row r="24" spans="2:12" x14ac:dyDescent="0.3">
      <c r="B24" t="s">
        <v>172</v>
      </c>
      <c r="C24" t="s">
        <v>173</v>
      </c>
    </row>
    <row r="25" spans="2:12" ht="28.8" x14ac:dyDescent="0.3">
      <c r="C25" t="s">
        <v>174</v>
      </c>
      <c r="E25" s="46" t="s">
        <v>164</v>
      </c>
      <c r="F25" s="46" t="s">
        <v>358</v>
      </c>
      <c r="G25" s="46" t="s">
        <v>182</v>
      </c>
      <c r="H25" s="46" t="s">
        <v>184</v>
      </c>
      <c r="J25" s="46" t="s">
        <v>352</v>
      </c>
      <c r="K25" s="46" t="s">
        <v>358</v>
      </c>
      <c r="L25" s="46" t="s">
        <v>347</v>
      </c>
    </row>
    <row r="26" spans="2:12" ht="28.8" x14ac:dyDescent="0.3">
      <c r="C26" t="s">
        <v>175</v>
      </c>
      <c r="E26" s="46" t="s">
        <v>164</v>
      </c>
      <c r="F26" s="46" t="s">
        <v>360</v>
      </c>
      <c r="G26" s="46" t="s">
        <v>183</v>
      </c>
      <c r="H26" s="46" t="s">
        <v>184</v>
      </c>
      <c r="J26" s="46" t="s">
        <v>353</v>
      </c>
      <c r="K26" s="46" t="s">
        <v>360</v>
      </c>
      <c r="L26" s="46" t="s">
        <v>361</v>
      </c>
    </row>
    <row r="28" spans="2:12" x14ac:dyDescent="0.3">
      <c r="B28" t="s">
        <v>176</v>
      </c>
      <c r="C28" t="s">
        <v>177</v>
      </c>
    </row>
    <row r="29" spans="2:12" ht="28.8" x14ac:dyDescent="0.3">
      <c r="C29" t="s">
        <v>174</v>
      </c>
      <c r="E29" s="46" t="s">
        <v>164</v>
      </c>
      <c r="F29" s="46" t="s">
        <v>178</v>
      </c>
      <c r="H29" s="46" t="s">
        <v>330</v>
      </c>
      <c r="I29" s="46" t="s">
        <v>188</v>
      </c>
      <c r="J29" s="46" t="s">
        <v>354</v>
      </c>
      <c r="K29" s="46" t="s">
        <v>178</v>
      </c>
      <c r="L29" s="46" t="s">
        <v>359</v>
      </c>
    </row>
    <row r="30" spans="2:12" ht="28.8" x14ac:dyDescent="0.3">
      <c r="C30" t="s">
        <v>175</v>
      </c>
      <c r="E30" s="46" t="s">
        <v>164</v>
      </c>
      <c r="F30" s="46" t="s">
        <v>179</v>
      </c>
      <c r="H30" s="46" t="s">
        <v>330</v>
      </c>
      <c r="I30" s="46" t="s">
        <v>368</v>
      </c>
      <c r="J30" s="46" t="s">
        <v>355</v>
      </c>
      <c r="K30" s="46" t="s">
        <v>179</v>
      </c>
      <c r="L30" s="46" t="s">
        <v>359</v>
      </c>
    </row>
    <row r="32" spans="2:12" ht="28.8" x14ac:dyDescent="0.3">
      <c r="B32" t="s">
        <v>362</v>
      </c>
      <c r="C32" t="s">
        <v>363</v>
      </c>
      <c r="E32" s="46" t="s">
        <v>164</v>
      </c>
      <c r="F32" s="46" t="s">
        <v>364</v>
      </c>
    </row>
    <row r="35" spans="2:12" x14ac:dyDescent="0.3">
      <c r="B35" s="68" t="s">
        <v>181</v>
      </c>
      <c r="C35" s="71" t="s">
        <v>170</v>
      </c>
      <c r="D35" s="46" t="s">
        <v>350</v>
      </c>
    </row>
    <row r="36" spans="2:12" x14ac:dyDescent="0.3">
      <c r="B36" s="69" t="s">
        <v>150</v>
      </c>
      <c r="C36" t="s">
        <v>151</v>
      </c>
    </row>
    <row r="37" spans="2:12" x14ac:dyDescent="0.3">
      <c r="B37" s="69" t="s">
        <v>152</v>
      </c>
      <c r="C37" t="s">
        <v>154</v>
      </c>
      <c r="D37" s="46" t="s">
        <v>153</v>
      </c>
    </row>
    <row r="38" spans="2:12" x14ac:dyDescent="0.3">
      <c r="C38" s="70">
        <f>8*16</f>
        <v>128</v>
      </c>
      <c r="D38" s="46" t="s">
        <v>153</v>
      </c>
    </row>
    <row r="39" spans="2:12" x14ac:dyDescent="0.3">
      <c r="B39" t="s">
        <v>155</v>
      </c>
      <c r="C39" t="s">
        <v>166</v>
      </c>
    </row>
    <row r="40" spans="2:12" ht="28.8" x14ac:dyDescent="0.3">
      <c r="B40" t="s">
        <v>156</v>
      </c>
      <c r="C40" t="s">
        <v>157</v>
      </c>
      <c r="D40" s="46" t="s">
        <v>159</v>
      </c>
      <c r="F40" s="46" t="s">
        <v>209</v>
      </c>
      <c r="G40" s="46">
        <f>2*800/1000</f>
        <v>1.6</v>
      </c>
      <c r="H40" s="46" t="s">
        <v>210</v>
      </c>
    </row>
    <row r="41" spans="2:12" x14ac:dyDescent="0.3">
      <c r="C41" t="s">
        <v>158</v>
      </c>
      <c r="D41" s="46" t="s">
        <v>160</v>
      </c>
      <c r="F41" s="46" t="s">
        <v>208</v>
      </c>
      <c r="G41" s="46">
        <f>6*2.4</f>
        <v>14.399999999999999</v>
      </c>
      <c r="H41" s="76">
        <f>G40/G41</f>
        <v>0.11111111111111113</v>
      </c>
    </row>
    <row r="43" spans="2:12" x14ac:dyDescent="0.3">
      <c r="B43" t="s">
        <v>161</v>
      </c>
      <c r="C43" t="s">
        <v>165</v>
      </c>
    </row>
    <row r="44" spans="2:12" ht="28.8" x14ac:dyDescent="0.3">
      <c r="C44" t="s">
        <v>162</v>
      </c>
      <c r="E44" s="46" t="s">
        <v>164</v>
      </c>
      <c r="F44" s="46" t="s">
        <v>185</v>
      </c>
      <c r="J44" s="46" t="s">
        <v>356</v>
      </c>
    </row>
    <row r="45" spans="2:12" ht="28.8" x14ac:dyDescent="0.3">
      <c r="C45" t="s">
        <v>167</v>
      </c>
      <c r="E45" s="46" t="s">
        <v>164</v>
      </c>
      <c r="F45" s="46" t="s">
        <v>186</v>
      </c>
      <c r="J45" s="46" t="s">
        <v>357</v>
      </c>
    </row>
    <row r="47" spans="2:12" x14ac:dyDescent="0.3">
      <c r="B47" t="s">
        <v>172</v>
      </c>
      <c r="C47" t="s">
        <v>173</v>
      </c>
    </row>
    <row r="48" spans="2:12" ht="28.8" x14ac:dyDescent="0.3">
      <c r="C48" t="s">
        <v>174</v>
      </c>
      <c r="E48" s="46" t="s">
        <v>164</v>
      </c>
      <c r="F48" s="46" t="s">
        <v>365</v>
      </c>
      <c r="G48" s="46" t="s">
        <v>182</v>
      </c>
      <c r="H48" s="46" t="s">
        <v>187</v>
      </c>
      <c r="J48" s="46" t="s">
        <v>352</v>
      </c>
      <c r="K48" s="46" t="s">
        <v>365</v>
      </c>
      <c r="L48" s="46" t="s">
        <v>348</v>
      </c>
    </row>
    <row r="49" spans="2:12" ht="28.8" x14ac:dyDescent="0.3">
      <c r="C49" t="s">
        <v>175</v>
      </c>
      <c r="E49" s="46" t="s">
        <v>164</v>
      </c>
      <c r="F49" s="46" t="s">
        <v>366</v>
      </c>
      <c r="G49" s="46" t="s">
        <v>183</v>
      </c>
      <c r="H49" s="46" t="s">
        <v>187</v>
      </c>
      <c r="J49" s="46" t="s">
        <v>353</v>
      </c>
      <c r="K49" s="46" t="s">
        <v>366</v>
      </c>
      <c r="L49" s="46" t="s">
        <v>367</v>
      </c>
    </row>
    <row r="51" spans="2:12" x14ac:dyDescent="0.3">
      <c r="B51" t="s">
        <v>176</v>
      </c>
      <c r="C51" t="s">
        <v>177</v>
      </c>
    </row>
    <row r="52" spans="2:12" ht="28.8" x14ac:dyDescent="0.3">
      <c r="C52" t="s">
        <v>174</v>
      </c>
      <c r="E52" s="46" t="s">
        <v>164</v>
      </c>
      <c r="F52" s="46" t="s">
        <v>188</v>
      </c>
      <c r="H52" s="46" t="s">
        <v>330</v>
      </c>
      <c r="I52" s="46" t="s">
        <v>178</v>
      </c>
      <c r="J52" s="46" t="s">
        <v>354</v>
      </c>
      <c r="K52" s="46" t="s">
        <v>188</v>
      </c>
      <c r="L52" s="46" t="s">
        <v>359</v>
      </c>
    </row>
    <row r="53" spans="2:12" ht="28.8" x14ac:dyDescent="0.3">
      <c r="C53" t="s">
        <v>175</v>
      </c>
      <c r="E53" s="46" t="s">
        <v>164</v>
      </c>
      <c r="F53" s="46" t="s">
        <v>368</v>
      </c>
      <c r="H53" s="46" t="s">
        <v>330</v>
      </c>
      <c r="I53" s="46" t="s">
        <v>179</v>
      </c>
      <c r="J53" s="46" t="s">
        <v>355</v>
      </c>
      <c r="K53" s="46" t="s">
        <v>368</v>
      </c>
      <c r="L53" s="46" t="s">
        <v>359</v>
      </c>
    </row>
    <row r="55" spans="2:12" ht="28.8" x14ac:dyDescent="0.3">
      <c r="B55" t="s">
        <v>362</v>
      </c>
      <c r="C55" t="s">
        <v>363</v>
      </c>
      <c r="E55" s="46" t="s">
        <v>164</v>
      </c>
      <c r="F55" s="46" t="s">
        <v>369</v>
      </c>
    </row>
  </sheetData>
  <mergeCells count="6">
    <mergeCell ref="J3:K3"/>
    <mergeCell ref="B3:B4"/>
    <mergeCell ref="C3:C4"/>
    <mergeCell ref="D3:E3"/>
    <mergeCell ref="F3:G3"/>
    <mergeCell ref="H3:I3"/>
  </mergeCells>
  <phoneticPr fontId="22" type="noConversion"/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142"/>
  <sheetViews>
    <sheetView showGridLines="0" zoomScale="110" zoomScaleNormal="110" workbookViewId="0">
      <selection activeCell="E19" sqref="E19"/>
    </sheetView>
  </sheetViews>
  <sheetFormatPr defaultRowHeight="14.4" x14ac:dyDescent="0.3"/>
  <cols>
    <col min="1" max="1" width="24" customWidth="1"/>
    <col min="2" max="2" width="15" style="1" customWidth="1"/>
    <col min="3" max="3" width="17.109375" customWidth="1"/>
    <col min="4" max="4" width="16.88671875" customWidth="1"/>
  </cols>
  <sheetData>
    <row r="1" spans="1:15" ht="15.6" x14ac:dyDescent="0.3">
      <c r="A1" s="97" t="s">
        <v>14</v>
      </c>
      <c r="B1" s="97"/>
      <c r="C1" s="97"/>
      <c r="D1" s="97"/>
    </row>
    <row r="2" spans="1:15" x14ac:dyDescent="0.3">
      <c r="A2" s="15"/>
      <c r="B2" s="16"/>
      <c r="C2" s="17"/>
    </row>
    <row r="3" spans="1:15" ht="14.4" customHeight="1" x14ac:dyDescent="0.3">
      <c r="A3" s="3" t="s">
        <v>15</v>
      </c>
      <c r="B3" s="3" t="s">
        <v>10</v>
      </c>
      <c r="C3" s="18"/>
    </row>
    <row r="4" spans="1:15" ht="14.4" customHeight="1" x14ac:dyDescent="0.3">
      <c r="A4" s="5" t="s">
        <v>16</v>
      </c>
      <c r="B4" s="6"/>
      <c r="C4" s="17"/>
    </row>
    <row r="5" spans="1:15" ht="14.4" customHeight="1" x14ac:dyDescent="0.3">
      <c r="A5" s="5" t="s">
        <v>204</v>
      </c>
      <c r="B5" s="6"/>
      <c r="C5" s="17"/>
    </row>
    <row r="6" spans="1:15" x14ac:dyDescent="0.3">
      <c r="A6" s="5" t="s">
        <v>17</v>
      </c>
      <c r="B6" s="6"/>
      <c r="C6" s="17"/>
    </row>
    <row r="7" spans="1:15" s="19" customFormat="1" x14ac:dyDescent="0.3">
      <c r="A7" s="5" t="s">
        <v>18</v>
      </c>
      <c r="B7" s="6"/>
      <c r="C7" s="17"/>
      <c r="D7"/>
    </row>
    <row r="8" spans="1:15" x14ac:dyDescent="0.3">
      <c r="A8" s="5" t="s">
        <v>19</v>
      </c>
      <c r="B8" s="6"/>
      <c r="C8" s="17"/>
    </row>
    <row r="9" spans="1:15" x14ac:dyDescent="0.3">
      <c r="A9" s="79" t="s">
        <v>212</v>
      </c>
      <c r="B9" s="80"/>
      <c r="C9" s="17"/>
    </row>
    <row r="10" spans="1:15" x14ac:dyDescent="0.3">
      <c r="B10" s="20"/>
    </row>
    <row r="11" spans="1:15" x14ac:dyDescent="0.3">
      <c r="A11" s="3" t="s">
        <v>20</v>
      </c>
      <c r="B11" s="3" t="s">
        <v>103</v>
      </c>
      <c r="C11" s="3" t="s">
        <v>171</v>
      </c>
    </row>
    <row r="12" spans="1:15" x14ac:dyDescent="0.3">
      <c r="A12" s="5" t="s">
        <v>21</v>
      </c>
      <c r="B12" s="6"/>
      <c r="C12" s="6"/>
    </row>
    <row r="13" spans="1:15" x14ac:dyDescent="0.3">
      <c r="A13" s="5" t="s">
        <v>22</v>
      </c>
      <c r="B13" s="6"/>
      <c r="C13" s="6"/>
    </row>
    <row r="14" spans="1:15" x14ac:dyDescent="0.3">
      <c r="A14" s="117" t="s">
        <v>399</v>
      </c>
      <c r="B14" s="118"/>
      <c r="C14" s="118"/>
    </row>
    <row r="15" spans="1:15" x14ac:dyDescent="0.3">
      <c r="O15" s="19"/>
    </row>
    <row r="16" spans="1:15" x14ac:dyDescent="0.3">
      <c r="O16" s="19"/>
    </row>
    <row r="17" spans="15:15" x14ac:dyDescent="0.3">
      <c r="O17" s="19"/>
    </row>
    <row r="18" spans="15:15" x14ac:dyDescent="0.3">
      <c r="O18" s="19"/>
    </row>
    <row r="19" spans="15:15" x14ac:dyDescent="0.3">
      <c r="O19" s="19"/>
    </row>
    <row r="20" spans="15:15" x14ac:dyDescent="0.3">
      <c r="O20" s="19"/>
    </row>
    <row r="21" spans="15:15" x14ac:dyDescent="0.3">
      <c r="O21" s="19"/>
    </row>
    <row r="22" spans="15:15" x14ac:dyDescent="0.3">
      <c r="O22" s="19"/>
    </row>
    <row r="23" spans="15:15" x14ac:dyDescent="0.3">
      <c r="O23" s="19"/>
    </row>
    <row r="24" spans="15:15" x14ac:dyDescent="0.3">
      <c r="O24" s="19"/>
    </row>
    <row r="25" spans="15:15" x14ac:dyDescent="0.3">
      <c r="O25" s="19"/>
    </row>
    <row r="26" spans="15:15" x14ac:dyDescent="0.3">
      <c r="O26" s="19"/>
    </row>
    <row r="27" spans="15:15" x14ac:dyDescent="0.3">
      <c r="O27" s="19"/>
    </row>
    <row r="28" spans="15:15" x14ac:dyDescent="0.3">
      <c r="O28" s="19"/>
    </row>
    <row r="29" spans="15:15" x14ac:dyDescent="0.3">
      <c r="O29" s="19"/>
    </row>
    <row r="30" spans="15:15" x14ac:dyDescent="0.3">
      <c r="O30" s="19"/>
    </row>
    <row r="31" spans="15:15" x14ac:dyDescent="0.3">
      <c r="O31" s="21"/>
    </row>
    <row r="32" spans="15:15" x14ac:dyDescent="0.3">
      <c r="O32" s="19"/>
    </row>
    <row r="33" spans="15:15" x14ac:dyDescent="0.3">
      <c r="O33" s="19"/>
    </row>
    <row r="34" spans="15:15" x14ac:dyDescent="0.3">
      <c r="O34" s="19"/>
    </row>
    <row r="35" spans="15:15" x14ac:dyDescent="0.3">
      <c r="O35" s="19"/>
    </row>
    <row r="36" spans="15:15" x14ac:dyDescent="0.3">
      <c r="O36" s="19"/>
    </row>
    <row r="37" spans="15:15" x14ac:dyDescent="0.3">
      <c r="O37" s="19"/>
    </row>
    <row r="38" spans="15:15" x14ac:dyDescent="0.3">
      <c r="O38" s="19"/>
    </row>
    <row r="39" spans="15:15" x14ac:dyDescent="0.3">
      <c r="O39" s="19"/>
    </row>
    <row r="40" spans="15:15" x14ac:dyDescent="0.3">
      <c r="O40" s="19"/>
    </row>
    <row r="41" spans="15:15" x14ac:dyDescent="0.3">
      <c r="O41" s="19"/>
    </row>
    <row r="42" spans="15:15" x14ac:dyDescent="0.3">
      <c r="O42" s="19"/>
    </row>
    <row r="43" spans="15:15" x14ac:dyDescent="0.3">
      <c r="O43" s="19"/>
    </row>
    <row r="44" spans="15:15" x14ac:dyDescent="0.3">
      <c r="O44" s="19"/>
    </row>
    <row r="45" spans="15:15" x14ac:dyDescent="0.3">
      <c r="O45" s="19"/>
    </row>
    <row r="46" spans="15:15" x14ac:dyDescent="0.3">
      <c r="O46" s="19"/>
    </row>
    <row r="47" spans="15:15" x14ac:dyDescent="0.3">
      <c r="O47" s="19"/>
    </row>
    <row r="48" spans="15:15" x14ac:dyDescent="0.3">
      <c r="O48" s="19"/>
    </row>
    <row r="49" spans="15:15" x14ac:dyDescent="0.3">
      <c r="O49" s="19"/>
    </row>
    <row r="50" spans="15:15" x14ac:dyDescent="0.3">
      <c r="O50" s="19"/>
    </row>
    <row r="51" spans="15:15" x14ac:dyDescent="0.3">
      <c r="O51" s="19"/>
    </row>
    <row r="52" spans="15:15" x14ac:dyDescent="0.3">
      <c r="O52" s="19"/>
    </row>
    <row r="53" spans="15:15" x14ac:dyDescent="0.3">
      <c r="O53" s="19"/>
    </row>
    <row r="54" spans="15:15" x14ac:dyDescent="0.3">
      <c r="O54" s="19"/>
    </row>
    <row r="55" spans="15:15" x14ac:dyDescent="0.3">
      <c r="O55" s="19"/>
    </row>
    <row r="56" spans="15:15" x14ac:dyDescent="0.3">
      <c r="O56" s="19"/>
    </row>
    <row r="57" spans="15:15" x14ac:dyDescent="0.3">
      <c r="O57" s="19"/>
    </row>
    <row r="58" spans="15:15" x14ac:dyDescent="0.3">
      <c r="O58" s="19"/>
    </row>
    <row r="59" spans="15:15" x14ac:dyDescent="0.3">
      <c r="O59" s="21"/>
    </row>
    <row r="60" spans="15:15" x14ac:dyDescent="0.3">
      <c r="O60" s="19"/>
    </row>
    <row r="61" spans="15:15" x14ac:dyDescent="0.3">
      <c r="O61" s="19"/>
    </row>
    <row r="62" spans="15:15" x14ac:dyDescent="0.3">
      <c r="O62" s="19"/>
    </row>
    <row r="63" spans="15:15" x14ac:dyDescent="0.3">
      <c r="O63" s="19"/>
    </row>
    <row r="64" spans="15:15" x14ac:dyDescent="0.3">
      <c r="O64" s="19"/>
    </row>
    <row r="65" spans="15:15" x14ac:dyDescent="0.3">
      <c r="O65" s="19"/>
    </row>
    <row r="66" spans="15:15" x14ac:dyDescent="0.3">
      <c r="O66" s="19"/>
    </row>
    <row r="67" spans="15:15" x14ac:dyDescent="0.3">
      <c r="O67" s="19"/>
    </row>
    <row r="68" spans="15:15" x14ac:dyDescent="0.3">
      <c r="O68" s="19"/>
    </row>
    <row r="69" spans="15:15" x14ac:dyDescent="0.3">
      <c r="O69" s="19"/>
    </row>
    <row r="70" spans="15:15" x14ac:dyDescent="0.3">
      <c r="O70" s="19"/>
    </row>
    <row r="71" spans="15:15" x14ac:dyDescent="0.3">
      <c r="O71" s="19"/>
    </row>
    <row r="72" spans="15:15" x14ac:dyDescent="0.3">
      <c r="O72" s="19"/>
    </row>
    <row r="73" spans="15:15" x14ac:dyDescent="0.3">
      <c r="O73" s="19"/>
    </row>
    <row r="74" spans="15:15" x14ac:dyDescent="0.3">
      <c r="O74" s="21"/>
    </row>
    <row r="75" spans="15:15" x14ac:dyDescent="0.3">
      <c r="O75" s="19"/>
    </row>
    <row r="76" spans="15:15" x14ac:dyDescent="0.3">
      <c r="O76" s="19"/>
    </row>
    <row r="77" spans="15:15" x14ac:dyDescent="0.3">
      <c r="O77" s="19"/>
    </row>
    <row r="78" spans="15:15" x14ac:dyDescent="0.3">
      <c r="O78" s="19"/>
    </row>
    <row r="79" spans="15:15" x14ac:dyDescent="0.3">
      <c r="O79" s="19"/>
    </row>
    <row r="80" spans="15:15" x14ac:dyDescent="0.3">
      <c r="O80" s="19"/>
    </row>
    <row r="81" spans="15:15" x14ac:dyDescent="0.3">
      <c r="O81" s="19"/>
    </row>
    <row r="82" spans="15:15" x14ac:dyDescent="0.3">
      <c r="O82" s="19"/>
    </row>
    <row r="83" spans="15:15" x14ac:dyDescent="0.3">
      <c r="O83" s="19"/>
    </row>
    <row r="84" spans="15:15" x14ac:dyDescent="0.3">
      <c r="O84" s="19"/>
    </row>
    <row r="85" spans="15:15" x14ac:dyDescent="0.3">
      <c r="O85" s="19"/>
    </row>
    <row r="86" spans="15:15" x14ac:dyDescent="0.3">
      <c r="O86" s="19"/>
    </row>
    <row r="87" spans="15:15" x14ac:dyDescent="0.3">
      <c r="O87" s="19"/>
    </row>
    <row r="88" spans="15:15" x14ac:dyDescent="0.3">
      <c r="O88" s="19"/>
    </row>
    <row r="89" spans="15:15" x14ac:dyDescent="0.3">
      <c r="O89" s="19"/>
    </row>
    <row r="90" spans="15:15" x14ac:dyDescent="0.3">
      <c r="O90" s="19"/>
    </row>
    <row r="91" spans="15:15" x14ac:dyDescent="0.3">
      <c r="O91" s="19"/>
    </row>
    <row r="92" spans="15:15" x14ac:dyDescent="0.3">
      <c r="O92" s="19"/>
    </row>
    <row r="93" spans="15:15" x14ac:dyDescent="0.3">
      <c r="O93" s="19"/>
    </row>
    <row r="94" spans="15:15" x14ac:dyDescent="0.3">
      <c r="O94" s="19"/>
    </row>
    <row r="95" spans="15:15" x14ac:dyDescent="0.3">
      <c r="O95" s="19"/>
    </row>
    <row r="96" spans="15:15" x14ac:dyDescent="0.3">
      <c r="O96" s="19"/>
    </row>
    <row r="97" spans="15:15" x14ac:dyDescent="0.3">
      <c r="O97" s="19"/>
    </row>
    <row r="98" spans="15:15" x14ac:dyDescent="0.3">
      <c r="O98" s="19"/>
    </row>
    <row r="99" spans="15:15" x14ac:dyDescent="0.3">
      <c r="O99" s="19"/>
    </row>
    <row r="100" spans="15:15" x14ac:dyDescent="0.3">
      <c r="O100" s="19"/>
    </row>
    <row r="101" spans="15:15" x14ac:dyDescent="0.3">
      <c r="O101" s="19"/>
    </row>
    <row r="102" spans="15:15" x14ac:dyDescent="0.3">
      <c r="O102" s="19"/>
    </row>
    <row r="103" spans="15:15" x14ac:dyDescent="0.3">
      <c r="O103" s="19"/>
    </row>
    <row r="104" spans="15:15" x14ac:dyDescent="0.3">
      <c r="O104" s="19"/>
    </row>
    <row r="105" spans="15:15" x14ac:dyDescent="0.3">
      <c r="O105" s="21"/>
    </row>
    <row r="106" spans="15:15" x14ac:dyDescent="0.3">
      <c r="O106" s="19"/>
    </row>
    <row r="107" spans="15:15" x14ac:dyDescent="0.3">
      <c r="O107" s="19"/>
    </row>
    <row r="108" spans="15:15" x14ac:dyDescent="0.3">
      <c r="O108" s="19"/>
    </row>
    <row r="109" spans="15:15" x14ac:dyDescent="0.3">
      <c r="O109" s="19"/>
    </row>
    <row r="110" spans="15:15" x14ac:dyDescent="0.3">
      <c r="O110" s="19"/>
    </row>
    <row r="111" spans="15:15" x14ac:dyDescent="0.3">
      <c r="O111" s="19"/>
    </row>
    <row r="112" spans="15:15" x14ac:dyDescent="0.3">
      <c r="O112" s="19"/>
    </row>
    <row r="113" spans="15:15" x14ac:dyDescent="0.3">
      <c r="O113" s="19"/>
    </row>
    <row r="114" spans="15:15" x14ac:dyDescent="0.3">
      <c r="O114" s="19"/>
    </row>
    <row r="115" spans="15:15" x14ac:dyDescent="0.3">
      <c r="O115" s="19"/>
    </row>
    <row r="116" spans="15:15" x14ac:dyDescent="0.3">
      <c r="O116" s="19"/>
    </row>
    <row r="117" spans="15:15" x14ac:dyDescent="0.3">
      <c r="O117" s="19"/>
    </row>
    <row r="118" spans="15:15" x14ac:dyDescent="0.3">
      <c r="O118" s="19"/>
    </row>
    <row r="119" spans="15:15" x14ac:dyDescent="0.3">
      <c r="O119" s="19"/>
    </row>
    <row r="120" spans="15:15" x14ac:dyDescent="0.3">
      <c r="O120" s="19"/>
    </row>
    <row r="121" spans="15:15" x14ac:dyDescent="0.3">
      <c r="O121" s="19"/>
    </row>
    <row r="122" spans="15:15" x14ac:dyDescent="0.3">
      <c r="O122" s="19"/>
    </row>
    <row r="123" spans="15:15" x14ac:dyDescent="0.3">
      <c r="O123" s="19"/>
    </row>
    <row r="124" spans="15:15" x14ac:dyDescent="0.3">
      <c r="O124" s="19"/>
    </row>
    <row r="125" spans="15:15" x14ac:dyDescent="0.3">
      <c r="O125" s="19"/>
    </row>
    <row r="126" spans="15:15" x14ac:dyDescent="0.3">
      <c r="O126" s="19"/>
    </row>
    <row r="127" spans="15:15" x14ac:dyDescent="0.3">
      <c r="O127" s="19"/>
    </row>
    <row r="128" spans="15:15" x14ac:dyDescent="0.3">
      <c r="O128" s="19"/>
    </row>
    <row r="129" spans="15:17" x14ac:dyDescent="0.3">
      <c r="O129" s="19"/>
    </row>
    <row r="130" spans="15:17" x14ac:dyDescent="0.3">
      <c r="O130" s="19"/>
    </row>
    <row r="131" spans="15:17" x14ac:dyDescent="0.3">
      <c r="O131" s="19"/>
    </row>
    <row r="132" spans="15:17" x14ac:dyDescent="0.3">
      <c r="O132" s="19"/>
    </row>
    <row r="133" spans="15:17" x14ac:dyDescent="0.3">
      <c r="O133" s="19"/>
    </row>
    <row r="134" spans="15:17" x14ac:dyDescent="0.3">
      <c r="O134" s="19"/>
    </row>
    <row r="135" spans="15:17" x14ac:dyDescent="0.3">
      <c r="O135" s="19"/>
    </row>
    <row r="136" spans="15:17" x14ac:dyDescent="0.3">
      <c r="O136" s="21"/>
    </row>
    <row r="137" spans="15:17" x14ac:dyDescent="0.3">
      <c r="O137" s="19"/>
    </row>
    <row r="138" spans="15:17" x14ac:dyDescent="0.3">
      <c r="O138" s="19"/>
    </row>
    <row r="139" spans="15:17" x14ac:dyDescent="0.3">
      <c r="O139" s="19"/>
    </row>
    <row r="140" spans="15:17" x14ac:dyDescent="0.3">
      <c r="O140" s="19"/>
    </row>
    <row r="141" spans="15:17" x14ac:dyDescent="0.3">
      <c r="O141" s="19"/>
    </row>
    <row r="142" spans="15:17" x14ac:dyDescent="0.3">
      <c r="O142" s="5"/>
      <c r="P142" s="5"/>
      <c r="Q142" s="13"/>
    </row>
  </sheetData>
  <mergeCells count="1">
    <mergeCell ref="A1:D1"/>
  </mergeCells>
  <conditionalFormatting sqref="O142">
    <cfRule type="expression" dxfId="88" priority="3" stopIfTrue="1">
      <formula>#REF!="Disconnected"</formula>
    </cfRule>
    <cfRule type="expression" dxfId="87" priority="4">
      <formula>#REF!&lt;&gt;"AAD"</formula>
    </cfRule>
  </conditionalFormatting>
  <conditionalFormatting sqref="P142">
    <cfRule type="expression" dxfId="86" priority="1" stopIfTrue="1">
      <formula>#REF!="Disconnected"</formula>
    </cfRule>
    <cfRule type="expression" dxfId="85" priority="2">
      <formula>#REF!&lt;&gt;"AAD"</formula>
    </cfRule>
  </conditionalFormatting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V39"/>
  <sheetViews>
    <sheetView showGridLines="0" topLeftCell="A7" zoomScale="110" zoomScaleNormal="110" workbookViewId="0">
      <selection activeCell="C38" sqref="C38"/>
    </sheetView>
  </sheetViews>
  <sheetFormatPr defaultRowHeight="14.4" x14ac:dyDescent="0.3"/>
  <cols>
    <col min="1" max="1" width="25.44140625" bestFit="1" customWidth="1"/>
    <col min="2" max="2" width="18.21875" customWidth="1"/>
    <col min="3" max="3" width="37.5546875" customWidth="1"/>
    <col min="4" max="4" width="12" customWidth="1"/>
    <col min="5" max="5" width="12" style="17" bestFit="1" customWidth="1"/>
    <col min="7" max="7" width="24.33203125" bestFit="1" customWidth="1"/>
    <col min="8" max="8" width="10.109375" bestFit="1" customWidth="1"/>
    <col min="12" max="12" width="16.5546875" bestFit="1" customWidth="1"/>
  </cols>
  <sheetData>
    <row r="1" spans="1:22" ht="14.4" customHeight="1" x14ac:dyDescent="0.3">
      <c r="A1" s="100" t="s">
        <v>140</v>
      </c>
      <c r="B1" s="100"/>
      <c r="C1" s="22"/>
      <c r="D1" s="1"/>
      <c r="E1" s="20"/>
      <c r="F1" s="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1"/>
      <c r="U1" s="1"/>
      <c r="V1" s="1"/>
    </row>
    <row r="2" spans="1:22" ht="14.4" customHeight="1" x14ac:dyDescent="0.3">
      <c r="A2" s="100"/>
      <c r="B2" s="100"/>
      <c r="C2" s="22"/>
      <c r="D2" s="1"/>
      <c r="E2" s="20"/>
      <c r="F2" s="1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1"/>
      <c r="U2" s="1"/>
      <c r="V2" s="1"/>
    </row>
    <row r="3" spans="1:22" ht="14.4" customHeight="1" x14ac:dyDescent="0.3">
      <c r="A3" s="101" t="s">
        <v>23</v>
      </c>
      <c r="B3" s="102"/>
      <c r="C3" s="23"/>
      <c r="I3" s="20"/>
      <c r="J3" s="20"/>
      <c r="K3" s="20"/>
      <c r="L3" s="20"/>
      <c r="M3" s="20"/>
      <c r="N3" s="20"/>
      <c r="O3" s="20"/>
      <c r="P3" s="20"/>
      <c r="Q3" s="20"/>
      <c r="R3" s="17"/>
      <c r="S3" s="17"/>
    </row>
    <row r="4" spans="1:22" x14ac:dyDescent="0.3">
      <c r="A4" s="3" t="s">
        <v>24</v>
      </c>
      <c r="B4" s="3" t="s">
        <v>10</v>
      </c>
      <c r="C4" s="16"/>
      <c r="I4" s="20"/>
      <c r="J4" s="20"/>
      <c r="K4" s="20"/>
      <c r="L4" s="20"/>
      <c r="M4" s="20"/>
      <c r="N4" s="20"/>
      <c r="O4" s="20"/>
      <c r="P4" s="20"/>
      <c r="Q4" s="20"/>
      <c r="R4" s="17"/>
      <c r="S4" s="17"/>
    </row>
    <row r="5" spans="1:22" x14ac:dyDescent="0.3">
      <c r="A5" s="5" t="s">
        <v>25</v>
      </c>
      <c r="B5" s="6" t="s">
        <v>393</v>
      </c>
      <c r="C5" s="17"/>
      <c r="I5" s="20"/>
      <c r="J5" s="20"/>
      <c r="K5" s="20"/>
      <c r="L5" s="20"/>
      <c r="M5" s="20"/>
      <c r="N5" s="20"/>
      <c r="O5" s="20"/>
      <c r="P5" s="20"/>
      <c r="Q5" s="20"/>
      <c r="R5" s="17"/>
      <c r="S5" s="17"/>
    </row>
    <row r="6" spans="1:22" x14ac:dyDescent="0.3">
      <c r="A6" s="5" t="s">
        <v>26</v>
      </c>
      <c r="B6" s="7" t="s">
        <v>394</v>
      </c>
      <c r="C6" s="17"/>
      <c r="I6" s="20"/>
      <c r="J6" s="20"/>
      <c r="K6" s="20"/>
      <c r="L6" s="20"/>
      <c r="M6" s="20"/>
      <c r="N6" s="20"/>
      <c r="O6" s="20"/>
      <c r="P6" s="20"/>
      <c r="Q6" s="20"/>
      <c r="R6" s="17"/>
      <c r="S6" s="17"/>
    </row>
    <row r="7" spans="1:22" x14ac:dyDescent="0.3">
      <c r="A7" s="5" t="s">
        <v>27</v>
      </c>
      <c r="B7" s="6" t="s">
        <v>395</v>
      </c>
      <c r="C7" s="17"/>
      <c r="I7" s="20"/>
      <c r="J7" s="20"/>
      <c r="K7" s="20"/>
      <c r="L7" s="20"/>
      <c r="M7" s="20"/>
      <c r="N7" s="20"/>
      <c r="O7" s="20"/>
      <c r="P7" s="20"/>
      <c r="Q7" s="20"/>
      <c r="R7" s="17"/>
      <c r="S7" s="17"/>
    </row>
    <row r="8" spans="1:22" x14ac:dyDescent="0.3">
      <c r="A8" s="5" t="s">
        <v>400</v>
      </c>
      <c r="B8" s="6" t="s">
        <v>401</v>
      </c>
      <c r="C8" s="17"/>
      <c r="I8" s="20"/>
      <c r="J8" s="20"/>
      <c r="K8" s="20"/>
      <c r="L8" s="20"/>
      <c r="M8" s="20"/>
      <c r="N8" s="20"/>
      <c r="O8" s="20"/>
      <c r="P8" s="20"/>
      <c r="Q8" s="20"/>
      <c r="R8" s="17"/>
      <c r="S8" s="17"/>
    </row>
    <row r="9" spans="1:22" x14ac:dyDescent="0.3">
      <c r="A9" s="5" t="s">
        <v>402</v>
      </c>
      <c r="B9" s="6" t="s">
        <v>403</v>
      </c>
      <c r="C9" s="17"/>
      <c r="I9" s="20"/>
      <c r="J9" s="20"/>
      <c r="K9" s="20"/>
      <c r="L9" s="20"/>
      <c r="M9" s="20"/>
      <c r="N9" s="20"/>
      <c r="O9" s="20"/>
      <c r="P9" s="20"/>
      <c r="Q9" s="20"/>
      <c r="R9" s="17"/>
      <c r="S9" s="17"/>
    </row>
    <row r="10" spans="1:22" x14ac:dyDescent="0.3">
      <c r="A10" s="17"/>
      <c r="B10" s="20"/>
      <c r="C10" s="17"/>
      <c r="I10" s="20"/>
      <c r="J10" s="20"/>
      <c r="K10" s="20"/>
      <c r="L10" s="20"/>
      <c r="M10" s="20"/>
      <c r="N10" s="20"/>
      <c r="O10" s="20"/>
      <c r="P10" s="20"/>
      <c r="Q10" s="20"/>
      <c r="R10" s="17"/>
      <c r="S10" s="17"/>
    </row>
    <row r="11" spans="1:22" x14ac:dyDescent="0.3">
      <c r="A11" s="101" t="s">
        <v>216</v>
      </c>
      <c r="B11" s="102"/>
      <c r="C11" s="102"/>
      <c r="D11" s="102"/>
      <c r="E11" s="102"/>
      <c r="I11" s="20"/>
      <c r="J11" s="20"/>
      <c r="K11" s="20"/>
      <c r="L11" s="20"/>
      <c r="M11" s="20"/>
      <c r="N11" s="20"/>
      <c r="O11" s="20"/>
      <c r="P11" s="20"/>
      <c r="Q11" s="20"/>
      <c r="R11" s="17"/>
      <c r="S11" s="17"/>
    </row>
    <row r="12" spans="1:22" x14ac:dyDescent="0.3">
      <c r="A12" s="3" t="s">
        <v>28</v>
      </c>
      <c r="B12" s="3" t="s">
        <v>260</v>
      </c>
      <c r="C12" s="3" t="s">
        <v>217</v>
      </c>
      <c r="D12" s="3" t="s">
        <v>29</v>
      </c>
      <c r="E12" s="3" t="s">
        <v>30</v>
      </c>
      <c r="G12" s="17"/>
      <c r="K12" s="20"/>
      <c r="L12" s="20"/>
      <c r="M12" s="20"/>
      <c r="N12" s="20"/>
      <c r="O12" s="20"/>
      <c r="P12" s="20"/>
      <c r="Q12" s="20"/>
      <c r="R12" s="20"/>
      <c r="S12" s="20"/>
      <c r="T12" s="17"/>
      <c r="U12" s="17"/>
    </row>
    <row r="13" spans="1:22" x14ac:dyDescent="0.3">
      <c r="A13" s="5" t="s">
        <v>31</v>
      </c>
      <c r="B13" s="82" t="s">
        <v>349</v>
      </c>
      <c r="C13" s="82" t="s">
        <v>143</v>
      </c>
      <c r="D13" s="6" t="s">
        <v>206</v>
      </c>
      <c r="E13" s="24" t="s">
        <v>207</v>
      </c>
      <c r="G13" s="17"/>
      <c r="K13" s="20"/>
      <c r="L13" s="20"/>
      <c r="M13" s="20"/>
      <c r="N13" s="20"/>
      <c r="O13" s="20"/>
      <c r="P13" s="20"/>
      <c r="Q13" s="20"/>
      <c r="R13" s="20"/>
      <c r="S13" s="20"/>
      <c r="T13" s="17"/>
      <c r="U13" s="17"/>
    </row>
    <row r="14" spans="1:22" x14ac:dyDescent="0.3">
      <c r="A14" s="5" t="s">
        <v>32</v>
      </c>
      <c r="B14" s="82" t="s">
        <v>350</v>
      </c>
      <c r="C14" s="82" t="s">
        <v>143</v>
      </c>
      <c r="D14" s="6" t="s">
        <v>206</v>
      </c>
      <c r="E14" s="24" t="s">
        <v>207</v>
      </c>
      <c r="G14" s="17"/>
      <c r="K14" s="20"/>
      <c r="L14" s="20"/>
      <c r="M14" s="20"/>
      <c r="N14" s="20"/>
      <c r="O14" s="20"/>
      <c r="P14" s="20"/>
      <c r="Q14" s="20"/>
      <c r="R14" s="20"/>
      <c r="S14" s="20"/>
      <c r="T14" s="17"/>
      <c r="U14" s="17"/>
    </row>
    <row r="15" spans="1:22" x14ac:dyDescent="0.3">
      <c r="A15" s="117" t="s">
        <v>404</v>
      </c>
      <c r="B15" s="119" t="s">
        <v>405</v>
      </c>
      <c r="C15" s="119" t="s">
        <v>143</v>
      </c>
      <c r="D15" s="118" t="s">
        <v>206</v>
      </c>
      <c r="E15" s="120" t="s">
        <v>207</v>
      </c>
      <c r="G15" s="17"/>
      <c r="K15" s="20"/>
      <c r="L15" s="20"/>
      <c r="M15" s="20"/>
      <c r="N15" s="20"/>
      <c r="O15" s="20"/>
      <c r="P15" s="20"/>
      <c r="Q15" s="20"/>
      <c r="R15" s="20"/>
      <c r="S15" s="20"/>
      <c r="T15" s="17"/>
      <c r="U15" s="17"/>
    </row>
    <row r="16" spans="1:22" x14ac:dyDescent="0.3">
      <c r="G16" s="16"/>
      <c r="H16" s="25"/>
      <c r="I16" s="16"/>
      <c r="J16" s="16"/>
      <c r="K16" s="20"/>
      <c r="L16" s="16"/>
      <c r="M16" s="25"/>
      <c r="N16" s="16"/>
      <c r="O16" s="16"/>
      <c r="P16" s="16"/>
      <c r="Q16" s="20"/>
      <c r="R16" s="17"/>
      <c r="S16" s="17"/>
    </row>
    <row r="17" spans="1:19" x14ac:dyDescent="0.3">
      <c r="A17" s="3" t="s">
        <v>33</v>
      </c>
      <c r="B17" s="3" t="s">
        <v>123</v>
      </c>
      <c r="C17" s="3" t="s">
        <v>34</v>
      </c>
      <c r="G17" s="20"/>
      <c r="H17" s="26"/>
      <c r="I17" s="20"/>
      <c r="J17" s="20"/>
      <c r="K17" s="20"/>
      <c r="L17" s="20"/>
      <c r="M17" s="26"/>
      <c r="N17" s="20"/>
      <c r="O17" s="20"/>
      <c r="P17" s="20"/>
      <c r="Q17" s="20"/>
      <c r="R17" s="17"/>
      <c r="S17" s="17"/>
    </row>
    <row r="18" spans="1:19" x14ac:dyDescent="0.3">
      <c r="A18" s="5" t="s">
        <v>35</v>
      </c>
      <c r="B18" s="7" t="s">
        <v>372</v>
      </c>
      <c r="C18" s="6" t="s">
        <v>376</v>
      </c>
      <c r="D18" s="5"/>
      <c r="I18" s="17"/>
      <c r="J18" s="20"/>
      <c r="K18" s="20"/>
      <c r="L18" s="20"/>
      <c r="M18" s="27"/>
      <c r="N18" s="28"/>
      <c r="O18" s="20"/>
      <c r="P18" s="20"/>
      <c r="Q18" s="20"/>
      <c r="R18" s="17"/>
      <c r="S18" s="17"/>
    </row>
    <row r="19" spans="1:19" x14ac:dyDescent="0.3">
      <c r="A19" s="5"/>
      <c r="B19" s="7" t="s">
        <v>373</v>
      </c>
      <c r="C19" s="6" t="s">
        <v>377</v>
      </c>
      <c r="D19" s="79"/>
      <c r="I19" s="17"/>
      <c r="J19" s="20"/>
      <c r="K19" s="20"/>
      <c r="L19" s="20"/>
      <c r="M19" s="27"/>
      <c r="N19" s="28"/>
      <c r="O19" s="20"/>
      <c r="P19" s="20"/>
      <c r="Q19" s="20"/>
      <c r="R19" s="17"/>
      <c r="S19" s="17"/>
    </row>
    <row r="20" spans="1:19" x14ac:dyDescent="0.3">
      <c r="A20" s="5" t="s">
        <v>36</v>
      </c>
      <c r="B20" s="62" t="s">
        <v>354</v>
      </c>
      <c r="C20" s="6" t="s">
        <v>375</v>
      </c>
      <c r="I20" s="17"/>
      <c r="J20" s="20"/>
      <c r="K20" s="20"/>
      <c r="L20" s="20"/>
      <c r="M20" s="20"/>
      <c r="N20" s="20"/>
      <c r="O20" s="20"/>
      <c r="P20" s="20"/>
      <c r="Q20" s="20"/>
      <c r="R20" s="17"/>
      <c r="S20" s="17"/>
    </row>
    <row r="21" spans="1:19" x14ac:dyDescent="0.3">
      <c r="A21" s="5" t="s">
        <v>37</v>
      </c>
      <c r="B21" s="62" t="s">
        <v>355</v>
      </c>
      <c r="C21" s="6" t="s">
        <v>374</v>
      </c>
      <c r="E21"/>
      <c r="I21" s="17"/>
      <c r="J21" s="20"/>
      <c r="K21" s="20"/>
      <c r="L21" s="20"/>
      <c r="M21" s="20"/>
      <c r="N21" s="20"/>
      <c r="O21" s="20"/>
      <c r="P21" s="20"/>
      <c r="Q21" s="20"/>
      <c r="R21" s="17"/>
      <c r="S21" s="17"/>
    </row>
    <row r="22" spans="1:19" x14ac:dyDescent="0.3">
      <c r="A22" s="15"/>
      <c r="B22" s="16"/>
      <c r="E22"/>
      <c r="I22" s="17"/>
      <c r="J22" s="16"/>
      <c r="K22" s="20"/>
      <c r="P22" s="17"/>
      <c r="Q22" s="20"/>
      <c r="R22" s="17"/>
      <c r="S22" s="17"/>
    </row>
    <row r="23" spans="1:19" x14ac:dyDescent="0.3">
      <c r="A23" s="3" t="s">
        <v>38</v>
      </c>
      <c r="B23" s="3" t="s">
        <v>39</v>
      </c>
      <c r="C23" s="3" t="s">
        <v>40</v>
      </c>
      <c r="D23" s="3" t="s">
        <v>41</v>
      </c>
      <c r="E23" s="3" t="s">
        <v>42</v>
      </c>
      <c r="I23" s="17"/>
      <c r="J23" s="20"/>
      <c r="K23" s="20"/>
      <c r="P23" s="17"/>
      <c r="Q23" s="20"/>
      <c r="R23" s="17"/>
      <c r="S23" s="17"/>
    </row>
    <row r="24" spans="1:19" x14ac:dyDescent="0.3">
      <c r="A24" s="5" t="s">
        <v>43</v>
      </c>
      <c r="B24" s="6" t="s">
        <v>141</v>
      </c>
      <c r="C24" s="6" t="s">
        <v>142</v>
      </c>
      <c r="D24" s="6">
        <v>230</v>
      </c>
      <c r="E24" s="6" t="s">
        <v>44</v>
      </c>
      <c r="I24" s="17"/>
      <c r="J24" s="20"/>
      <c r="K24" s="20"/>
      <c r="P24" s="17"/>
      <c r="Q24" s="20"/>
      <c r="R24" s="17"/>
      <c r="S24" s="17"/>
    </row>
    <row r="25" spans="1:19" x14ac:dyDescent="0.3">
      <c r="A25" s="5" t="s">
        <v>45</v>
      </c>
      <c r="B25" s="7" t="s">
        <v>378</v>
      </c>
      <c r="C25" s="7" t="s">
        <v>341</v>
      </c>
      <c r="D25" s="7">
        <v>155</v>
      </c>
      <c r="E25" s="7" t="s">
        <v>44</v>
      </c>
      <c r="G25" s="20"/>
      <c r="H25" s="27"/>
      <c r="I25" s="20"/>
      <c r="J25" s="20"/>
      <c r="K25" s="20"/>
      <c r="P25" s="17"/>
      <c r="Q25" s="20"/>
      <c r="R25" s="17"/>
      <c r="S25" s="17"/>
    </row>
    <row r="26" spans="1:19" x14ac:dyDescent="0.3">
      <c r="A26" s="5" t="s">
        <v>46</v>
      </c>
      <c r="B26" s="6" t="s">
        <v>385</v>
      </c>
      <c r="C26" s="6" t="s">
        <v>47</v>
      </c>
      <c r="D26" s="6">
        <v>711</v>
      </c>
      <c r="E26" s="7" t="s">
        <v>44</v>
      </c>
      <c r="G26" s="20"/>
      <c r="H26" s="20"/>
      <c r="I26" s="20"/>
      <c r="J26" s="20"/>
      <c r="K26" s="20"/>
      <c r="P26" s="17"/>
      <c r="Q26" s="20"/>
      <c r="R26" s="17"/>
      <c r="S26" s="17"/>
    </row>
    <row r="27" spans="1:19" x14ac:dyDescent="0.3">
      <c r="A27" s="5" t="s">
        <v>48</v>
      </c>
      <c r="B27" s="6" t="s">
        <v>386</v>
      </c>
      <c r="C27" s="7" t="s">
        <v>47</v>
      </c>
      <c r="D27" s="7">
        <v>712</v>
      </c>
      <c r="E27" s="7" t="s">
        <v>44</v>
      </c>
      <c r="G27" s="20"/>
      <c r="H27" s="20"/>
      <c r="I27" s="20"/>
      <c r="J27" s="20"/>
      <c r="K27" s="20"/>
      <c r="P27" s="17"/>
      <c r="Q27" s="20"/>
      <c r="R27" s="17"/>
      <c r="S27" s="17"/>
    </row>
    <row r="28" spans="1:19" x14ac:dyDescent="0.3">
      <c r="B28" s="1"/>
      <c r="G28" s="16"/>
      <c r="H28" s="25"/>
      <c r="I28" s="16"/>
      <c r="J28" s="16"/>
      <c r="K28" s="20"/>
      <c r="L28" s="16"/>
      <c r="M28" s="25"/>
      <c r="N28" s="16"/>
      <c r="O28" s="16"/>
      <c r="P28" s="16"/>
      <c r="Q28" s="20"/>
      <c r="R28" s="17"/>
      <c r="S28" s="17"/>
    </row>
    <row r="29" spans="1:19" x14ac:dyDescent="0.3">
      <c r="A29" s="101" t="s">
        <v>49</v>
      </c>
      <c r="B29" s="102"/>
      <c r="H29" s="26"/>
      <c r="I29" s="20"/>
      <c r="J29" s="20"/>
      <c r="K29" s="20"/>
      <c r="L29" s="20"/>
      <c r="M29" s="26"/>
      <c r="N29" s="20"/>
      <c r="O29" s="20"/>
      <c r="P29" s="20"/>
      <c r="Q29" s="20"/>
      <c r="R29" s="17"/>
      <c r="S29" s="17"/>
    </row>
    <row r="30" spans="1:19" x14ac:dyDescent="0.3">
      <c r="A30" s="3" t="s">
        <v>50</v>
      </c>
      <c r="B30" s="3" t="s">
        <v>43</v>
      </c>
      <c r="C30" s="3" t="s">
        <v>51</v>
      </c>
      <c r="D30" s="3" t="s">
        <v>52</v>
      </c>
      <c r="E30" s="3" t="s">
        <v>53</v>
      </c>
      <c r="H30" s="27"/>
      <c r="I30" s="20"/>
      <c r="J30" s="20"/>
      <c r="K30" s="20"/>
      <c r="L30" s="20"/>
      <c r="M30" s="27"/>
      <c r="N30" s="20"/>
      <c r="O30" s="20"/>
      <c r="P30" s="20"/>
      <c r="Q30" s="20"/>
      <c r="R30" s="17"/>
      <c r="S30" s="17"/>
    </row>
    <row r="31" spans="1:19" x14ac:dyDescent="0.3">
      <c r="A31" s="6" t="s">
        <v>349</v>
      </c>
      <c r="B31" s="6" t="s">
        <v>146</v>
      </c>
      <c r="C31" s="6" t="s">
        <v>347</v>
      </c>
      <c r="D31" s="6" t="s">
        <v>379</v>
      </c>
      <c r="E31" s="6" t="s">
        <v>381</v>
      </c>
      <c r="H31" s="27"/>
      <c r="I31" s="20"/>
      <c r="J31" s="20"/>
      <c r="K31" s="20"/>
      <c r="L31" s="20"/>
      <c r="M31" s="27"/>
      <c r="N31" s="28"/>
      <c r="O31" s="20"/>
      <c r="P31" s="20"/>
      <c r="Q31" s="20"/>
      <c r="R31" s="17"/>
      <c r="S31" s="17"/>
    </row>
    <row r="32" spans="1:19" x14ac:dyDescent="0.3">
      <c r="A32" s="6" t="s">
        <v>350</v>
      </c>
      <c r="B32" s="6" t="s">
        <v>147</v>
      </c>
      <c r="C32" s="6" t="s">
        <v>348</v>
      </c>
      <c r="D32" s="6" t="s">
        <v>380</v>
      </c>
      <c r="E32" s="6" t="s">
        <v>382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7"/>
      <c r="S32" s="17"/>
    </row>
    <row r="33" spans="1:19" x14ac:dyDescent="0.3">
      <c r="A33" s="118" t="s">
        <v>405</v>
      </c>
      <c r="B33" s="118" t="s">
        <v>147</v>
      </c>
      <c r="C33" s="118" t="s">
        <v>348</v>
      </c>
      <c r="D33" s="118" t="s">
        <v>380</v>
      </c>
      <c r="E33" s="118" t="s">
        <v>382</v>
      </c>
      <c r="H33" s="25"/>
      <c r="I33" s="16"/>
      <c r="J33" s="16"/>
      <c r="K33" s="20"/>
      <c r="L33" s="16"/>
      <c r="M33" s="25"/>
      <c r="N33" s="16"/>
      <c r="O33" s="16"/>
      <c r="P33" s="16"/>
      <c r="Q33" s="20"/>
      <c r="R33" s="17"/>
      <c r="S33" s="17"/>
    </row>
    <row r="34" spans="1:19" x14ac:dyDescent="0.3">
      <c r="G34" s="20"/>
    </row>
    <row r="35" spans="1:19" x14ac:dyDescent="0.3">
      <c r="G35" s="16"/>
    </row>
    <row r="36" spans="1:19" x14ac:dyDescent="0.3">
      <c r="G36" s="20"/>
    </row>
    <row r="37" spans="1:19" x14ac:dyDescent="0.3">
      <c r="G37" s="20"/>
    </row>
    <row r="38" spans="1:19" x14ac:dyDescent="0.3">
      <c r="G38" s="20"/>
    </row>
    <row r="39" spans="1:19" x14ac:dyDescent="0.3">
      <c r="G39" s="20"/>
    </row>
  </sheetData>
  <mergeCells count="4">
    <mergeCell ref="A1:B2"/>
    <mergeCell ref="A3:B3"/>
    <mergeCell ref="A29:B29"/>
    <mergeCell ref="A11:E11"/>
  </mergeCells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O41"/>
  <sheetViews>
    <sheetView showGridLines="0" workbookViewId="0">
      <selection activeCell="D21" sqref="D21"/>
    </sheetView>
  </sheetViews>
  <sheetFormatPr defaultRowHeight="14.4" x14ac:dyDescent="0.3"/>
  <cols>
    <col min="2" max="2" width="31.109375" customWidth="1"/>
    <col min="3" max="3" width="28.33203125" customWidth="1"/>
    <col min="4" max="4" width="26.109375" customWidth="1"/>
    <col min="5" max="5" width="21.33203125" customWidth="1"/>
    <col min="6" max="6" width="23" customWidth="1"/>
    <col min="7" max="7" width="20.44140625" customWidth="1"/>
    <col min="9" max="9" width="21.5546875" customWidth="1"/>
    <col min="10" max="10" width="25" bestFit="1" customWidth="1"/>
    <col min="11" max="11" width="13.109375" customWidth="1"/>
    <col min="12" max="12" width="14.5546875" customWidth="1"/>
    <col min="13" max="13" width="12.109375" customWidth="1"/>
    <col min="14" max="14" width="14.44140625" customWidth="1"/>
  </cols>
  <sheetData>
    <row r="1" spans="2:14" x14ac:dyDescent="0.3">
      <c r="B1" s="68" t="s">
        <v>189</v>
      </c>
    </row>
    <row r="2" spans="2:14" ht="15" thickBot="1" x14ac:dyDescent="0.35"/>
    <row r="3" spans="2:14" ht="27" thickBot="1" x14ac:dyDescent="0.35">
      <c r="B3" s="30" t="s">
        <v>54</v>
      </c>
      <c r="C3" s="31" t="s">
        <v>55</v>
      </c>
      <c r="D3" s="31" t="s">
        <v>56</v>
      </c>
      <c r="E3" s="31" t="s">
        <v>57</v>
      </c>
      <c r="F3" s="32" t="s">
        <v>40</v>
      </c>
      <c r="I3" s="103" t="s">
        <v>58</v>
      </c>
      <c r="J3" s="104"/>
      <c r="K3" s="104"/>
      <c r="L3" s="104"/>
      <c r="M3" s="104"/>
      <c r="N3" s="105"/>
    </row>
    <row r="4" spans="2:14" x14ac:dyDescent="0.3">
      <c r="B4" s="33" t="s">
        <v>192</v>
      </c>
      <c r="C4" s="34" t="s">
        <v>383</v>
      </c>
      <c r="D4" s="35" t="s">
        <v>190</v>
      </c>
      <c r="E4" s="35" t="s">
        <v>59</v>
      </c>
      <c r="F4" s="35" t="s">
        <v>142</v>
      </c>
      <c r="I4" s="36" t="s">
        <v>60</v>
      </c>
      <c r="J4" s="37" t="s">
        <v>198</v>
      </c>
    </row>
    <row r="5" spans="2:14" x14ac:dyDescent="0.3">
      <c r="B5" s="38" t="s">
        <v>193</v>
      </c>
      <c r="C5" s="34" t="s">
        <v>383</v>
      </c>
      <c r="D5" s="39" t="s">
        <v>191</v>
      </c>
      <c r="E5" s="35" t="s">
        <v>59</v>
      </c>
      <c r="F5" s="35" t="s">
        <v>142</v>
      </c>
      <c r="I5" s="36" t="s">
        <v>61</v>
      </c>
      <c r="J5" s="37" t="s">
        <v>199</v>
      </c>
    </row>
    <row r="6" spans="2:14" ht="15" thickBot="1" x14ac:dyDescent="0.35">
      <c r="B6" s="40" t="s">
        <v>194</v>
      </c>
      <c r="C6" s="34" t="s">
        <v>384</v>
      </c>
      <c r="D6" s="41"/>
      <c r="E6" s="35" t="s">
        <v>59</v>
      </c>
      <c r="F6" s="35" t="s">
        <v>142</v>
      </c>
    </row>
    <row r="7" spans="2:14" ht="15" thickBot="1" x14ac:dyDescent="0.35">
      <c r="I7" s="103" t="s">
        <v>389</v>
      </c>
      <c r="J7" s="104"/>
      <c r="K7" s="104"/>
      <c r="L7" s="104"/>
      <c r="M7" s="104"/>
      <c r="N7" s="105"/>
    </row>
    <row r="8" spans="2:14" ht="14.85" customHeight="1" x14ac:dyDescent="0.3">
      <c r="B8" s="106" t="s">
        <v>195</v>
      </c>
      <c r="C8" s="107"/>
      <c r="D8" s="107"/>
      <c r="E8" s="107"/>
      <c r="F8" s="107"/>
      <c r="I8" s="36" t="s">
        <v>62</v>
      </c>
      <c r="J8" s="73" t="s">
        <v>200</v>
      </c>
    </row>
    <row r="9" spans="2:14" ht="15" thickBot="1" x14ac:dyDescent="0.35">
      <c r="B9" s="54" t="s">
        <v>63</v>
      </c>
      <c r="C9" s="54" t="s">
        <v>64</v>
      </c>
      <c r="D9" s="54" t="s">
        <v>39</v>
      </c>
      <c r="E9" s="54" t="s">
        <v>65</v>
      </c>
      <c r="F9" s="54" t="s">
        <v>40</v>
      </c>
      <c r="I9" s="36" t="s">
        <v>66</v>
      </c>
      <c r="J9" s="42" t="s">
        <v>67</v>
      </c>
    </row>
    <row r="10" spans="2:14" x14ac:dyDescent="0.3">
      <c r="B10" s="43">
        <v>230</v>
      </c>
      <c r="C10" s="43" t="s">
        <v>68</v>
      </c>
      <c r="D10" s="72" t="s">
        <v>378</v>
      </c>
      <c r="E10" s="72" t="s">
        <v>59</v>
      </c>
      <c r="F10" s="35" t="s">
        <v>341</v>
      </c>
      <c r="I10" s="36" t="s">
        <v>69</v>
      </c>
      <c r="J10" s="42" t="s">
        <v>70</v>
      </c>
    </row>
    <row r="11" spans="2:14" x14ac:dyDescent="0.3">
      <c r="B11" s="43">
        <v>711</v>
      </c>
      <c r="C11" s="43" t="s">
        <v>196</v>
      </c>
      <c r="D11" s="72" t="s">
        <v>385</v>
      </c>
      <c r="E11" s="72" t="s">
        <v>59</v>
      </c>
      <c r="F11" s="72"/>
      <c r="I11" s="36" t="s">
        <v>71</v>
      </c>
      <c r="J11" s="42" t="s">
        <v>72</v>
      </c>
    </row>
    <row r="12" spans="2:14" x14ac:dyDescent="0.3">
      <c r="B12" s="43">
        <v>712</v>
      </c>
      <c r="C12" s="43" t="s">
        <v>197</v>
      </c>
      <c r="D12" s="72" t="s">
        <v>386</v>
      </c>
      <c r="E12" s="72" t="s">
        <v>59</v>
      </c>
      <c r="F12" s="72"/>
      <c r="I12" s="36" t="s">
        <v>73</v>
      </c>
      <c r="J12" s="44"/>
    </row>
    <row r="13" spans="2:14" ht="15" thickBot="1" x14ac:dyDescent="0.35">
      <c r="B13" s="43">
        <v>158</v>
      </c>
      <c r="C13" s="43" t="s">
        <v>233</v>
      </c>
      <c r="D13" s="72" t="s">
        <v>387</v>
      </c>
      <c r="E13" s="72" t="s">
        <v>59</v>
      </c>
      <c r="F13" s="72" t="s">
        <v>388</v>
      </c>
    </row>
    <row r="14" spans="2:14" ht="15" thickBot="1" x14ac:dyDescent="0.35">
      <c r="B14" s="43">
        <v>159</v>
      </c>
      <c r="C14" s="43" t="s">
        <v>235</v>
      </c>
      <c r="D14" s="72"/>
      <c r="E14" s="72"/>
      <c r="F14" s="72"/>
      <c r="I14" s="103" t="s">
        <v>390</v>
      </c>
      <c r="J14" s="104"/>
      <c r="K14" s="104"/>
      <c r="L14" s="104"/>
      <c r="M14" s="104"/>
      <c r="N14" s="105"/>
    </row>
    <row r="15" spans="2:14" x14ac:dyDescent="0.3">
      <c r="B15" s="43">
        <v>160</v>
      </c>
      <c r="C15" s="43" t="s">
        <v>234</v>
      </c>
      <c r="D15" s="72"/>
      <c r="E15" s="72"/>
      <c r="F15" s="72"/>
      <c r="I15" s="36" t="s">
        <v>62</v>
      </c>
      <c r="J15" s="58">
        <v>2</v>
      </c>
    </row>
    <row r="16" spans="2:14" x14ac:dyDescent="0.3">
      <c r="B16" s="43">
        <v>161</v>
      </c>
      <c r="C16" s="43" t="s">
        <v>309</v>
      </c>
      <c r="D16" s="72"/>
      <c r="E16" s="72"/>
      <c r="F16" s="72"/>
      <c r="I16" s="36" t="s">
        <v>66</v>
      </c>
      <c r="J16" s="42" t="s">
        <v>74</v>
      </c>
    </row>
    <row r="17" spans="9:14" x14ac:dyDescent="0.3">
      <c r="I17" s="36" t="s">
        <v>69</v>
      </c>
      <c r="J17" s="42" t="s">
        <v>75</v>
      </c>
    </row>
    <row r="18" spans="9:14" x14ac:dyDescent="0.3">
      <c r="I18" s="36" t="s">
        <v>71</v>
      </c>
      <c r="J18" s="42" t="s">
        <v>76</v>
      </c>
    </row>
    <row r="19" spans="9:14" x14ac:dyDescent="0.3">
      <c r="I19" s="36" t="s">
        <v>73</v>
      </c>
      <c r="J19" s="44"/>
    </row>
    <row r="20" spans="9:14" ht="15" thickBot="1" x14ac:dyDescent="0.35"/>
    <row r="21" spans="9:14" ht="15" thickBot="1" x14ac:dyDescent="0.35">
      <c r="I21" s="103" t="s">
        <v>77</v>
      </c>
      <c r="J21" s="104"/>
      <c r="K21" s="104"/>
      <c r="L21" s="104"/>
      <c r="M21" s="104"/>
      <c r="N21" s="105"/>
    </row>
    <row r="22" spans="9:14" x14ac:dyDescent="0.3">
      <c r="I22" s="36" t="s">
        <v>78</v>
      </c>
      <c r="J22" s="45" t="s">
        <v>138</v>
      </c>
    </row>
    <row r="23" spans="9:14" x14ac:dyDescent="0.3">
      <c r="I23" s="36" t="s">
        <v>79</v>
      </c>
      <c r="J23" s="42"/>
    </row>
    <row r="24" spans="9:14" x14ac:dyDescent="0.3">
      <c r="I24" s="36" t="s">
        <v>80</v>
      </c>
      <c r="J24" s="42" t="s">
        <v>138</v>
      </c>
    </row>
    <row r="25" spans="9:14" x14ac:dyDescent="0.3">
      <c r="I25" s="36" t="s">
        <v>81</v>
      </c>
      <c r="J25" s="42"/>
    </row>
    <row r="26" spans="9:14" x14ac:dyDescent="0.3">
      <c r="I26" s="36" t="s">
        <v>82</v>
      </c>
      <c r="J26" s="42"/>
    </row>
    <row r="27" spans="9:14" ht="15" thickBot="1" x14ac:dyDescent="0.35"/>
    <row r="28" spans="9:14" ht="15" thickBot="1" x14ac:dyDescent="0.35">
      <c r="I28" s="103" t="s">
        <v>83</v>
      </c>
      <c r="J28" s="104"/>
      <c r="K28" s="104"/>
      <c r="L28" s="104"/>
      <c r="M28" s="104"/>
      <c r="N28" s="105"/>
    </row>
    <row r="29" spans="9:14" x14ac:dyDescent="0.3">
      <c r="I29" s="36" t="s">
        <v>84</v>
      </c>
      <c r="J29" s="45"/>
    </row>
    <row r="30" spans="9:14" x14ac:dyDescent="0.3">
      <c r="I30" s="36" t="s">
        <v>85</v>
      </c>
      <c r="J30" s="42"/>
    </row>
    <row r="31" spans="9:14" x14ac:dyDescent="0.3">
      <c r="I31" s="36" t="s">
        <v>86</v>
      </c>
      <c r="J31" s="42"/>
    </row>
    <row r="32" spans="9:14" x14ac:dyDescent="0.3">
      <c r="I32" s="55" t="s">
        <v>87</v>
      </c>
      <c r="J32" s="55"/>
    </row>
    <row r="33" spans="9:15" x14ac:dyDescent="0.3">
      <c r="I33" s="55" t="s">
        <v>88</v>
      </c>
      <c r="J33" s="55"/>
    </row>
    <row r="34" spans="9:15" x14ac:dyDescent="0.3">
      <c r="I34" s="55" t="s">
        <v>89</v>
      </c>
      <c r="J34" s="56"/>
    </row>
    <row r="35" spans="9:15" x14ac:dyDescent="0.3">
      <c r="I35" s="55" t="s">
        <v>90</v>
      </c>
      <c r="J35" s="56"/>
    </row>
    <row r="36" spans="9:15" x14ac:dyDescent="0.3">
      <c r="I36" s="55" t="s">
        <v>91</v>
      </c>
      <c r="J36" s="55"/>
    </row>
    <row r="38" spans="9:15" x14ac:dyDescent="0.3">
      <c r="I38" s="36" t="s">
        <v>92</v>
      </c>
      <c r="J38" s="36"/>
    </row>
    <row r="39" spans="9:15" x14ac:dyDescent="0.3">
      <c r="I39" s="36" t="s">
        <v>93</v>
      </c>
      <c r="J39" s="36"/>
    </row>
    <row r="40" spans="9:15" x14ac:dyDescent="0.3">
      <c r="I40" s="36" t="s">
        <v>94</v>
      </c>
      <c r="J40" s="36"/>
    </row>
    <row r="41" spans="9:15" x14ac:dyDescent="0.3">
      <c r="I41" s="36" t="s">
        <v>95</v>
      </c>
      <c r="J41" s="36"/>
      <c r="N41" s="5"/>
      <c r="O41" s="12"/>
    </row>
  </sheetData>
  <mergeCells count="6">
    <mergeCell ref="I28:N28"/>
    <mergeCell ref="I3:N3"/>
    <mergeCell ref="I7:N7"/>
    <mergeCell ref="B8:F8"/>
    <mergeCell ref="I14:N14"/>
    <mergeCell ref="I21:N21"/>
  </mergeCells>
  <phoneticPr fontId="22" type="noConversion"/>
  <conditionalFormatting sqref="B4:F6">
    <cfRule type="expression" dxfId="84" priority="67">
      <formula>IF(AND(OR(TRIM($B4)&lt;&gt;"",TRIM($C4)&lt;&gt;""),TRIM(B4)=""),1,0)</formula>
    </cfRule>
  </conditionalFormatting>
  <conditionalFormatting sqref="B4:F6">
    <cfRule type="containsBlanks" dxfId="83" priority="66">
      <formula>LEN(TRIM(B4))=0</formula>
    </cfRule>
  </conditionalFormatting>
  <conditionalFormatting sqref="I4:I5">
    <cfRule type="expression" dxfId="82" priority="64">
      <formula>TRIM(I4)=""</formula>
    </cfRule>
  </conditionalFormatting>
  <conditionalFormatting sqref="J4:J5">
    <cfRule type="expression" dxfId="81" priority="65">
      <formula>TRIM(J4)=""</formula>
    </cfRule>
  </conditionalFormatting>
  <conditionalFormatting sqref="I8:I9">
    <cfRule type="expression" dxfId="80" priority="62">
      <formula>TRIM(I8)=""</formula>
    </cfRule>
  </conditionalFormatting>
  <conditionalFormatting sqref="J8:J9">
    <cfRule type="expression" dxfId="79" priority="63">
      <formula>TRIM(J8)=""</formula>
    </cfRule>
  </conditionalFormatting>
  <conditionalFormatting sqref="I10:I12">
    <cfRule type="expression" dxfId="78" priority="60">
      <formula>TRIM(I10)=""</formula>
    </cfRule>
  </conditionalFormatting>
  <conditionalFormatting sqref="J10:J12">
    <cfRule type="expression" dxfId="77" priority="61">
      <formula>TRIM(J10)=""</formula>
    </cfRule>
  </conditionalFormatting>
  <conditionalFormatting sqref="I15:I16">
    <cfRule type="expression" dxfId="76" priority="58">
      <formula>TRIM(I15)=""</formula>
    </cfRule>
  </conditionalFormatting>
  <conditionalFormatting sqref="J15:J16">
    <cfRule type="expression" dxfId="75" priority="59">
      <formula>TRIM(J15)=""</formula>
    </cfRule>
  </conditionalFormatting>
  <conditionalFormatting sqref="I17:I19">
    <cfRule type="expression" dxfId="74" priority="56">
      <formula>TRIM(I17)=""</formula>
    </cfRule>
  </conditionalFormatting>
  <conditionalFormatting sqref="J17:J19">
    <cfRule type="expression" dxfId="73" priority="57">
      <formula>TRIM(J17)=""</formula>
    </cfRule>
  </conditionalFormatting>
  <conditionalFormatting sqref="I22:I23">
    <cfRule type="expression" dxfId="72" priority="54">
      <formula>TRIM(I22)=""</formula>
    </cfRule>
  </conditionalFormatting>
  <conditionalFormatting sqref="J22:J23">
    <cfRule type="expression" dxfId="71" priority="55">
      <formula>TRIM(J22)=""</formula>
    </cfRule>
  </conditionalFormatting>
  <conditionalFormatting sqref="I24:I25">
    <cfRule type="expression" dxfId="70" priority="52">
      <formula>TRIM(I24)=""</formula>
    </cfRule>
  </conditionalFormatting>
  <conditionalFormatting sqref="J24:J25">
    <cfRule type="expression" dxfId="69" priority="53">
      <formula>TRIM(J24)=""</formula>
    </cfRule>
  </conditionalFormatting>
  <conditionalFormatting sqref="I26">
    <cfRule type="expression" dxfId="68" priority="50">
      <formula>TRIM(I26)=""</formula>
    </cfRule>
  </conditionalFormatting>
  <conditionalFormatting sqref="J26">
    <cfRule type="expression" dxfId="67" priority="51">
      <formula>TRIM(J26)=""</formula>
    </cfRule>
  </conditionalFormatting>
  <conditionalFormatting sqref="I29:I30">
    <cfRule type="expression" dxfId="66" priority="48">
      <formula>TRIM(I29)=""</formula>
    </cfRule>
  </conditionalFormatting>
  <conditionalFormatting sqref="J29:J30">
    <cfRule type="expression" dxfId="65" priority="49">
      <formula>TRIM(J29)=""</formula>
    </cfRule>
  </conditionalFormatting>
  <conditionalFormatting sqref="I31:I36">
    <cfRule type="expression" dxfId="64" priority="46">
      <formula>TRIM(I31)=""</formula>
    </cfRule>
  </conditionalFormatting>
  <conditionalFormatting sqref="J31:J36">
    <cfRule type="expression" dxfId="63" priority="47">
      <formula>TRIM(J31)=""</formula>
    </cfRule>
  </conditionalFormatting>
  <conditionalFormatting sqref="I38:J41">
    <cfRule type="expression" dxfId="62" priority="44">
      <formula>TRIM(I38)=""</formula>
    </cfRule>
  </conditionalFormatting>
  <conditionalFormatting sqref="J38">
    <cfRule type="expression" dxfId="61" priority="45">
      <formula>TRIM(J38)=""</formula>
    </cfRule>
  </conditionalFormatting>
  <conditionalFormatting sqref="D14:D15 B10:E12">
    <cfRule type="expression" dxfId="60" priority="43">
      <formula>TRIM(B10)=""</formula>
    </cfRule>
  </conditionalFormatting>
  <conditionalFormatting sqref="F12">
    <cfRule type="expression" dxfId="59" priority="42">
      <formula>TRIM(F12)=""</formula>
    </cfRule>
  </conditionalFormatting>
  <conditionalFormatting sqref="B13:C15">
    <cfRule type="expression" dxfId="58" priority="39">
      <formula>TRIM(B13)=""</formula>
    </cfRule>
  </conditionalFormatting>
  <conditionalFormatting sqref="F11">
    <cfRule type="expression" dxfId="57" priority="19">
      <formula>TRIM(F11)=""</formula>
    </cfRule>
  </conditionalFormatting>
  <conditionalFormatting sqref="N41">
    <cfRule type="expression" dxfId="56" priority="13" stopIfTrue="1">
      <formula>#REF!="Disconnected"</formula>
    </cfRule>
    <cfRule type="expression" dxfId="55" priority="14">
      <formula>#REF!&lt;&gt;"AAD"</formula>
    </cfRule>
  </conditionalFormatting>
  <conditionalFormatting sqref="F10">
    <cfRule type="expression" dxfId="54" priority="12">
      <formula>IF(AND(OR(TRIM($B10)&lt;&gt;"",TRIM($C10)&lt;&gt;""),TRIM(F10)=""),1,0)</formula>
    </cfRule>
  </conditionalFormatting>
  <conditionalFormatting sqref="F10">
    <cfRule type="containsBlanks" dxfId="53" priority="11">
      <formula>LEN(TRIM(F10))=0</formula>
    </cfRule>
  </conditionalFormatting>
  <conditionalFormatting sqref="D4:D6">
    <cfRule type="expression" dxfId="52" priority="70">
      <formula>COUNTIF(#REF!,D4)+COUNTIF(#REF!,D4)+COUNTIF($C$22:$G$29,D4)+COUNTIF($D$29:$D$36,D4)+COUNTIF($H$99:$J$138,D4)+COUNTIF($D$5,D4)+COUNTIF($H$5,D4)+COUNTIF(#REF!,D4)+COUNTIF(#REF!,D4)+COUNTIF(#REF!,D4)&gt;1</formula>
    </cfRule>
  </conditionalFormatting>
  <conditionalFormatting sqref="B16:C16">
    <cfRule type="expression" dxfId="51" priority="10">
      <formula>TRIM(B16)=""</formula>
    </cfRule>
  </conditionalFormatting>
  <conditionalFormatting sqref="D13:E13 D16">
    <cfRule type="expression" dxfId="50" priority="8">
      <formula>TRIM(D13)=""</formula>
    </cfRule>
  </conditionalFormatting>
  <conditionalFormatting sqref="F13">
    <cfRule type="expression" dxfId="49" priority="7">
      <formula>TRIM(F13)=""</formula>
    </cfRule>
  </conditionalFormatting>
  <conditionalFormatting sqref="E14">
    <cfRule type="expression" dxfId="48" priority="6">
      <formula>TRIM(E14)=""</formula>
    </cfRule>
  </conditionalFormatting>
  <conditionalFormatting sqref="F14">
    <cfRule type="expression" dxfId="47" priority="5">
      <formula>TRIM(F14)=""</formula>
    </cfRule>
  </conditionalFormatting>
  <conditionalFormatting sqref="E15">
    <cfRule type="expression" dxfId="46" priority="4">
      <formula>TRIM(E15)=""</formula>
    </cfRule>
  </conditionalFormatting>
  <conditionalFormatting sqref="F15">
    <cfRule type="expression" dxfId="45" priority="3">
      <formula>TRIM(F15)=""</formula>
    </cfRule>
  </conditionalFormatting>
  <conditionalFormatting sqref="E16">
    <cfRule type="expression" dxfId="44" priority="2">
      <formula>TRIM(E16)=""</formula>
    </cfRule>
  </conditionalFormatting>
  <conditionalFormatting sqref="F16">
    <cfRule type="expression" dxfId="43" priority="1">
      <formula>TRIM(F16)=""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61"/>
  <sheetViews>
    <sheetView showGridLines="0" workbookViewId="0">
      <selection activeCell="C22" sqref="C22"/>
    </sheetView>
  </sheetViews>
  <sheetFormatPr defaultColWidth="29.6640625" defaultRowHeight="14.4" x14ac:dyDescent="0.3"/>
  <sheetData>
    <row r="1" spans="1:4" ht="15.6" x14ac:dyDescent="0.3">
      <c r="A1" s="57" t="s">
        <v>96</v>
      </c>
      <c r="B1" s="57"/>
      <c r="C1" s="22"/>
      <c r="D1" s="22"/>
    </row>
    <row r="2" spans="1:4" x14ac:dyDescent="0.3">
      <c r="A2" s="52"/>
      <c r="B2" s="53"/>
    </row>
    <row r="3" spans="1:4" x14ac:dyDescent="0.3">
      <c r="A3" s="3" t="s">
        <v>97</v>
      </c>
      <c r="B3" s="3" t="s">
        <v>10</v>
      </c>
      <c r="C3" s="53"/>
    </row>
    <row r="4" spans="1:4" x14ac:dyDescent="0.3">
      <c r="A4" s="5" t="s">
        <v>98</v>
      </c>
      <c r="B4" s="24" t="s">
        <v>313</v>
      </c>
    </row>
    <row r="5" spans="1:4" x14ac:dyDescent="0.3">
      <c r="A5" s="5" t="s">
        <v>99</v>
      </c>
      <c r="B5" s="24">
        <v>4</v>
      </c>
    </row>
    <row r="6" spans="1:4" x14ac:dyDescent="0.3">
      <c r="A6" s="5" t="s">
        <v>100</v>
      </c>
      <c r="B6" s="24" t="s">
        <v>312</v>
      </c>
    </row>
    <row r="7" spans="1:4" x14ac:dyDescent="0.3">
      <c r="A7" s="5" t="s">
        <v>101</v>
      </c>
      <c r="B7" s="24" t="s">
        <v>325</v>
      </c>
      <c r="C7" s="46"/>
    </row>
    <row r="9" spans="1:4" x14ac:dyDescent="0.3">
      <c r="A9" s="3" t="s">
        <v>102</v>
      </c>
      <c r="B9" s="3" t="s">
        <v>10</v>
      </c>
    </row>
    <row r="10" spans="1:4" x14ac:dyDescent="0.3">
      <c r="A10" s="5" t="s">
        <v>122</v>
      </c>
      <c r="B10" s="62"/>
    </row>
    <row r="11" spans="1:4" x14ac:dyDescent="0.3">
      <c r="A11" s="5" t="s">
        <v>103</v>
      </c>
      <c r="B11" s="62" t="s">
        <v>316</v>
      </c>
    </row>
    <row r="12" spans="1:4" x14ac:dyDescent="0.3">
      <c r="A12" s="5" t="s">
        <v>104</v>
      </c>
      <c r="B12" s="62" t="s">
        <v>315</v>
      </c>
      <c r="C12" t="s">
        <v>121</v>
      </c>
    </row>
    <row r="13" spans="1:4" x14ac:dyDescent="0.3">
      <c r="A13" s="5" t="s">
        <v>105</v>
      </c>
      <c r="B13" s="62" t="s">
        <v>142</v>
      </c>
    </row>
    <row r="14" spans="1:4" x14ac:dyDescent="0.3">
      <c r="A14" s="5" t="s">
        <v>106</v>
      </c>
      <c r="B14" s="62"/>
    </row>
    <row r="15" spans="1:4" x14ac:dyDescent="0.3">
      <c r="A15" s="5" t="s">
        <v>205</v>
      </c>
      <c r="B15" s="75"/>
    </row>
    <row r="16" spans="1:4" x14ac:dyDescent="0.3">
      <c r="A16" s="93" t="s">
        <v>314</v>
      </c>
      <c r="B16" s="94"/>
    </row>
    <row r="17" spans="1:6" x14ac:dyDescent="0.3">
      <c r="A17" s="59" t="s">
        <v>340</v>
      </c>
    </row>
    <row r="18" spans="1:6" x14ac:dyDescent="0.3">
      <c r="A18" s="59"/>
    </row>
    <row r="19" spans="1:6" x14ac:dyDescent="0.3">
      <c r="A19" s="59" t="s">
        <v>317</v>
      </c>
    </row>
    <row r="20" spans="1:6" x14ac:dyDescent="0.3">
      <c r="A20" s="59" t="s">
        <v>318</v>
      </c>
    </row>
    <row r="21" spans="1:6" ht="15" x14ac:dyDescent="0.35">
      <c r="A21" s="59" t="s">
        <v>391</v>
      </c>
      <c r="B21" s="60"/>
    </row>
    <row r="22" spans="1:6" ht="15" x14ac:dyDescent="0.35">
      <c r="A22" s="59" t="s">
        <v>392</v>
      </c>
      <c r="B22" s="60"/>
    </row>
    <row r="23" spans="1:6" x14ac:dyDescent="0.3">
      <c r="A23" s="59"/>
    </row>
    <row r="24" spans="1:6" ht="15" x14ac:dyDescent="0.35">
      <c r="A24" s="59"/>
      <c r="B24" s="60"/>
    </row>
    <row r="25" spans="1:6" ht="15" x14ac:dyDescent="0.35">
      <c r="A25" s="59" t="s">
        <v>319</v>
      </c>
      <c r="B25" s="60"/>
    </row>
    <row r="26" spans="1:6" ht="15" x14ac:dyDescent="0.35">
      <c r="A26" s="59"/>
      <c r="B26" s="60"/>
    </row>
    <row r="27" spans="1:6" ht="28.8" customHeight="1" x14ac:dyDescent="0.3">
      <c r="A27" s="108" t="s">
        <v>320</v>
      </c>
      <c r="B27" s="108"/>
    </row>
    <row r="28" spans="1:6" ht="60" customHeight="1" x14ac:dyDescent="0.3">
      <c r="A28" s="109" t="s">
        <v>321</v>
      </c>
      <c r="B28" s="109"/>
    </row>
    <row r="29" spans="1:6" ht="28.8" customHeight="1" x14ac:dyDescent="0.3">
      <c r="A29" s="108" t="s">
        <v>322</v>
      </c>
      <c r="B29" s="108"/>
    </row>
    <row r="30" spans="1:6" ht="15" x14ac:dyDescent="0.35">
      <c r="A30" s="59"/>
      <c r="B30" s="60"/>
    </row>
    <row r="31" spans="1:6" ht="15" x14ac:dyDescent="0.35">
      <c r="A31" t="s">
        <v>323</v>
      </c>
      <c r="B31" s="60"/>
      <c r="C31" s="17"/>
      <c r="D31" s="17"/>
      <c r="E31" s="17"/>
      <c r="F31" s="17"/>
    </row>
    <row r="32" spans="1:6" ht="15" x14ac:dyDescent="0.35">
      <c r="B32" s="60"/>
      <c r="C32" s="17"/>
      <c r="D32" s="17"/>
      <c r="E32" s="17"/>
      <c r="F32" s="17"/>
    </row>
    <row r="33" spans="1:6" ht="15" x14ac:dyDescent="0.35">
      <c r="A33" t="s">
        <v>324</v>
      </c>
      <c r="B33" s="60"/>
      <c r="C33" s="17"/>
      <c r="D33" s="59"/>
      <c r="E33" s="66"/>
      <c r="F33" s="17"/>
    </row>
    <row r="34" spans="1:6" x14ac:dyDescent="0.3">
      <c r="C34" s="17"/>
      <c r="D34" s="20"/>
      <c r="E34" s="20"/>
      <c r="F34" s="17"/>
    </row>
    <row r="35" spans="1:6" x14ac:dyDescent="0.3">
      <c r="C35" s="17"/>
      <c r="D35" s="17"/>
      <c r="E35" s="17"/>
      <c r="F35" s="17"/>
    </row>
    <row r="36" spans="1:6" x14ac:dyDescent="0.3">
      <c r="C36" s="17"/>
      <c r="D36" s="17"/>
      <c r="E36" s="17"/>
      <c r="F36" s="17"/>
    </row>
    <row r="37" spans="1:6" x14ac:dyDescent="0.3">
      <c r="A37" s="96" t="s">
        <v>326</v>
      </c>
      <c r="B37" t="s">
        <v>327</v>
      </c>
      <c r="C37" s="17"/>
      <c r="D37" s="17"/>
      <c r="E37" s="17"/>
      <c r="F37" s="17"/>
    </row>
    <row r="38" spans="1:6" x14ac:dyDescent="0.3">
      <c r="A38" s="95" t="s">
        <v>106</v>
      </c>
      <c r="B38" t="s">
        <v>328</v>
      </c>
    </row>
    <row r="39" spans="1:6" x14ac:dyDescent="0.3">
      <c r="B39" t="s">
        <v>329</v>
      </c>
    </row>
    <row r="41" spans="1:6" x14ac:dyDescent="0.3">
      <c r="A41" t="s">
        <v>341</v>
      </c>
      <c r="B41" t="s">
        <v>327</v>
      </c>
      <c r="C41" t="s">
        <v>342</v>
      </c>
    </row>
    <row r="42" spans="1:6" x14ac:dyDescent="0.3">
      <c r="A42" t="s">
        <v>343</v>
      </c>
      <c r="B42" t="s">
        <v>344</v>
      </c>
      <c r="C42" t="s">
        <v>342</v>
      </c>
    </row>
    <row r="44" spans="1:6" x14ac:dyDescent="0.3">
      <c r="A44" t="s">
        <v>345</v>
      </c>
      <c r="B44" t="s">
        <v>346</v>
      </c>
      <c r="C44" t="s">
        <v>342</v>
      </c>
    </row>
    <row r="45" spans="1:6" x14ac:dyDescent="0.3">
      <c r="A45" t="s">
        <v>347</v>
      </c>
      <c r="B45" t="s">
        <v>349</v>
      </c>
      <c r="C45" t="s">
        <v>342</v>
      </c>
    </row>
    <row r="46" spans="1:6" x14ac:dyDescent="0.3">
      <c r="A46" t="s">
        <v>348</v>
      </c>
      <c r="B46" t="s">
        <v>350</v>
      </c>
      <c r="C46" t="s">
        <v>342</v>
      </c>
    </row>
    <row r="48" spans="1:6" x14ac:dyDescent="0.3">
      <c r="A48" t="s">
        <v>331</v>
      </c>
    </row>
    <row r="49" spans="1:1" x14ac:dyDescent="0.3">
      <c r="A49" t="s">
        <v>332</v>
      </c>
    </row>
    <row r="51" spans="1:1" x14ac:dyDescent="0.3">
      <c r="A51" t="s">
        <v>333</v>
      </c>
    </row>
    <row r="52" spans="1:1" x14ac:dyDescent="0.3">
      <c r="A52" t="s">
        <v>334</v>
      </c>
    </row>
    <row r="53" spans="1:1" x14ac:dyDescent="0.3">
      <c r="A53" t="s">
        <v>335</v>
      </c>
    </row>
    <row r="54" spans="1:1" x14ac:dyDescent="0.3">
      <c r="A54" t="s">
        <v>336</v>
      </c>
    </row>
    <row r="58" spans="1:1" x14ac:dyDescent="0.3">
      <c r="A58" t="s">
        <v>337</v>
      </c>
    </row>
    <row r="59" spans="1:1" x14ac:dyDescent="0.3">
      <c r="A59" t="s">
        <v>338</v>
      </c>
    </row>
    <row r="60" spans="1:1" x14ac:dyDescent="0.3">
      <c r="A60" t="s">
        <v>339</v>
      </c>
    </row>
    <row r="61" spans="1:1" x14ac:dyDescent="0.3">
      <c r="A61" t="s">
        <v>351</v>
      </c>
    </row>
  </sheetData>
  <mergeCells count="3">
    <mergeCell ref="A27:B27"/>
    <mergeCell ref="A28:B28"/>
    <mergeCell ref="A29:B29"/>
  </mergeCells>
  <conditionalFormatting sqref="D33">
    <cfRule type="expression" dxfId="42" priority="1" stopIfTrue="1">
      <formula>#REF!="Disconnected"</formula>
    </cfRule>
    <cfRule type="expression" dxfId="41" priority="2">
      <formula>#REF!&lt;&gt;"AAD"</formula>
    </cfRule>
  </conditionalFormatting>
  <hyperlinks>
    <hyperlink ref="A27" r:id="rId1" display="http://aka.ms/mslab/download" xr:uid="{E30F054E-ECE2-4100-B979-248E56420B91}"/>
    <hyperlink ref="A29" r:id="rId2" display="https://azure.microsoft.com/en-us/products/azure-stack/hci/hci-download/" xr:uid="{6E1E2910-C937-406E-8898-48DA8C64F562}"/>
  </hyperlinks>
  <pageMargins left="0.7" right="0.7" top="0.75" bottom="0.75" header="0.3" footer="0.3"/>
  <pageSetup orientation="portrait" r:id="rId3"/>
  <headerFooter>
    <oddHeader>&amp;L&amp;"Calibri"&amp;10&amp;K737373Dell Customer Communication - 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FAD9-F4F8-44DB-B150-E5B52356FB73}">
  <sheetPr>
    <tabColor rgb="FFFFFF00"/>
  </sheetPr>
  <dimension ref="A1:D34"/>
  <sheetViews>
    <sheetView showGridLines="0" workbookViewId="0">
      <selection activeCell="B22" sqref="B22"/>
    </sheetView>
  </sheetViews>
  <sheetFormatPr defaultColWidth="29.6640625" defaultRowHeight="14.4" x14ac:dyDescent="0.3"/>
  <cols>
    <col min="1" max="1" width="32.77734375" customWidth="1"/>
    <col min="2" max="2" width="149.88671875" bestFit="1" customWidth="1"/>
  </cols>
  <sheetData>
    <row r="1" spans="1:4" ht="15.6" x14ac:dyDescent="0.3">
      <c r="A1" s="61" t="s">
        <v>130</v>
      </c>
      <c r="B1" s="61"/>
      <c r="C1" s="22"/>
      <c r="D1" s="22"/>
    </row>
    <row r="2" spans="1:4" x14ac:dyDescent="0.3">
      <c r="A2" s="52"/>
      <c r="B2" s="53"/>
    </row>
    <row r="3" spans="1:4" x14ac:dyDescent="0.3">
      <c r="A3" s="3" t="s">
        <v>131</v>
      </c>
      <c r="B3" s="11" t="s">
        <v>10</v>
      </c>
      <c r="C3" s="53"/>
    </row>
    <row r="4" spans="1:4" x14ac:dyDescent="0.3">
      <c r="A4" s="5" t="s">
        <v>11</v>
      </c>
      <c r="B4" s="12"/>
    </row>
    <row r="5" spans="1:4" x14ac:dyDescent="0.3">
      <c r="A5" s="5" t="s">
        <v>12</v>
      </c>
      <c r="B5" s="13"/>
    </row>
    <row r="6" spans="1:4" x14ac:dyDescent="0.3">
      <c r="A6" s="5" t="s">
        <v>13</v>
      </c>
      <c r="B6" s="14"/>
    </row>
    <row r="7" spans="1:4" x14ac:dyDescent="0.3">
      <c r="A7" s="59"/>
      <c r="B7" s="63"/>
      <c r="C7" s="46"/>
    </row>
    <row r="9" spans="1:4" x14ac:dyDescent="0.3">
      <c r="A9" s="3" t="s">
        <v>132</v>
      </c>
      <c r="B9" s="11" t="s">
        <v>10</v>
      </c>
      <c r="C9" s="20"/>
    </row>
    <row r="10" spans="1:4" x14ac:dyDescent="0.3">
      <c r="A10" s="5" t="s">
        <v>124</v>
      </c>
      <c r="B10" s="12" t="s">
        <v>396</v>
      </c>
      <c r="C10" s="20"/>
    </row>
    <row r="11" spans="1:4" x14ac:dyDescent="0.3">
      <c r="A11" s="5" t="s">
        <v>125</v>
      </c>
      <c r="B11" s="13"/>
      <c r="C11" s="20"/>
    </row>
    <row r="12" spans="1:4" x14ac:dyDescent="0.3">
      <c r="A12" s="65" t="s">
        <v>136</v>
      </c>
      <c r="C12" s="20"/>
    </row>
    <row r="13" spans="1:4" x14ac:dyDescent="0.3">
      <c r="A13" s="5" t="s">
        <v>133</v>
      </c>
      <c r="B13" s="12"/>
      <c r="C13" s="20"/>
    </row>
    <row r="14" spans="1:4" x14ac:dyDescent="0.3">
      <c r="A14" s="5" t="s">
        <v>126</v>
      </c>
      <c r="B14" s="13"/>
      <c r="C14" s="20"/>
    </row>
    <row r="15" spans="1:4" x14ac:dyDescent="0.3">
      <c r="A15" s="64" t="s">
        <v>135</v>
      </c>
    </row>
    <row r="16" spans="1:4" x14ac:dyDescent="0.3">
      <c r="A16" s="5" t="s">
        <v>134</v>
      </c>
      <c r="B16" s="13"/>
    </row>
    <row r="17" spans="1:2" x14ac:dyDescent="0.3">
      <c r="A17" s="5" t="s">
        <v>126</v>
      </c>
      <c r="B17" s="12"/>
    </row>
    <row r="18" spans="1:2" x14ac:dyDescent="0.3">
      <c r="A18" s="5"/>
      <c r="B18" s="12"/>
    </row>
    <row r="19" spans="1:2" x14ac:dyDescent="0.3">
      <c r="A19" s="5" t="s">
        <v>127</v>
      </c>
      <c r="B19" s="13"/>
    </row>
    <row r="20" spans="1:2" x14ac:dyDescent="0.3">
      <c r="A20" s="5" t="s">
        <v>128</v>
      </c>
      <c r="B20" s="12"/>
    </row>
    <row r="21" spans="1:2" x14ac:dyDescent="0.3">
      <c r="A21" s="5" t="s">
        <v>127</v>
      </c>
      <c r="B21" s="13"/>
    </row>
    <row r="31" spans="1:2" ht="15" x14ac:dyDescent="0.35">
      <c r="A31" s="59"/>
      <c r="B31" s="60"/>
    </row>
    <row r="32" spans="1:2" ht="15" x14ac:dyDescent="0.35">
      <c r="B32" s="60"/>
    </row>
    <row r="33" spans="2:2" ht="15" x14ac:dyDescent="0.35">
      <c r="B33" s="60"/>
    </row>
    <row r="34" spans="2:2" ht="15" x14ac:dyDescent="0.35">
      <c r="B34" s="60"/>
    </row>
  </sheetData>
  <conditionalFormatting sqref="A4:A5">
    <cfRule type="expression" dxfId="40" priority="23" stopIfTrue="1">
      <formula>#REF!="Disconnected"</formula>
    </cfRule>
    <cfRule type="expression" dxfId="39" priority="24">
      <formula>#REF!&lt;&gt;"AAD"</formula>
    </cfRule>
  </conditionalFormatting>
  <conditionalFormatting sqref="A6">
    <cfRule type="expression" dxfId="38" priority="21" stopIfTrue="1">
      <formula>#REF!="Disconnected"</formula>
    </cfRule>
    <cfRule type="expression" dxfId="37" priority="22">
      <formula>#REF!&lt;&gt;"AAD"</formula>
    </cfRule>
  </conditionalFormatting>
  <conditionalFormatting sqref="A10">
    <cfRule type="expression" dxfId="36" priority="19" stopIfTrue="1">
      <formula>#REF!="Disconnected"</formula>
    </cfRule>
    <cfRule type="expression" dxfId="35" priority="20">
      <formula>#REF!&lt;&gt;"AAD"</formula>
    </cfRule>
  </conditionalFormatting>
  <conditionalFormatting sqref="A13">
    <cfRule type="expression" dxfId="34" priority="17" stopIfTrue="1">
      <formula>#REF!="Disconnected"</formula>
    </cfRule>
    <cfRule type="expression" dxfId="33" priority="18">
      <formula>#REF!&lt;&gt;"AAD"</formula>
    </cfRule>
  </conditionalFormatting>
  <conditionalFormatting sqref="A15">
    <cfRule type="expression" dxfId="32" priority="15" stopIfTrue="1">
      <formula>#REF!="Disconnected"</formula>
    </cfRule>
    <cfRule type="expression" dxfId="31" priority="16">
      <formula>#REF!&lt;&gt;"AAD"</formula>
    </cfRule>
  </conditionalFormatting>
  <conditionalFormatting sqref="A17:A18">
    <cfRule type="expression" dxfId="30" priority="13" stopIfTrue="1">
      <formula>#REF!="Disconnected"</formula>
    </cfRule>
    <cfRule type="expression" dxfId="29" priority="14">
      <formula>#REF!&lt;&gt;"AAD"</formula>
    </cfRule>
  </conditionalFormatting>
  <conditionalFormatting sqref="A20">
    <cfRule type="expression" dxfId="28" priority="11" stopIfTrue="1">
      <formula>#REF!="Disconnected"</formula>
    </cfRule>
    <cfRule type="expression" dxfId="27" priority="12">
      <formula>#REF!&lt;&gt;"AAD"</formula>
    </cfRule>
  </conditionalFormatting>
  <conditionalFormatting sqref="A11">
    <cfRule type="expression" dxfId="26" priority="9" stopIfTrue="1">
      <formula>#REF!="Disconnected"</formula>
    </cfRule>
    <cfRule type="expression" dxfId="25" priority="10">
      <formula>#REF!&lt;&gt;"AAD"</formula>
    </cfRule>
  </conditionalFormatting>
  <conditionalFormatting sqref="A14">
    <cfRule type="expression" dxfId="24" priority="7" stopIfTrue="1">
      <formula>#REF!="Disconnected"</formula>
    </cfRule>
    <cfRule type="expression" dxfId="23" priority="8">
      <formula>#REF!&lt;&gt;"AAD"</formula>
    </cfRule>
  </conditionalFormatting>
  <conditionalFormatting sqref="A16">
    <cfRule type="expression" dxfId="22" priority="5" stopIfTrue="1">
      <formula>#REF!="Disconnected"</formula>
    </cfRule>
    <cfRule type="expression" dxfId="21" priority="6">
      <formula>#REF!&lt;&gt;"AAD"</formula>
    </cfRule>
  </conditionalFormatting>
  <conditionalFormatting sqref="A19">
    <cfRule type="expression" dxfId="20" priority="3" stopIfTrue="1">
      <formula>#REF!="Disconnected"</formula>
    </cfRule>
    <cfRule type="expression" dxfId="19" priority="4">
      <formula>#REF!&lt;&gt;"AAD"</formula>
    </cfRule>
  </conditionalFormatting>
  <conditionalFormatting sqref="A21">
    <cfRule type="expression" dxfId="18" priority="1" stopIfTrue="1">
      <formula>#REF!="Disconnected"</formula>
    </cfRule>
    <cfRule type="expression" dxfId="17" priority="2">
      <formula>#REF!&lt;&gt;"AAD"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01D4-20B3-453A-99F6-80D51B0FCD48}">
  <dimension ref="A1:L20"/>
  <sheetViews>
    <sheetView workbookViewId="0">
      <selection activeCell="C22" sqref="C22"/>
    </sheetView>
  </sheetViews>
  <sheetFormatPr defaultRowHeight="14.4" x14ac:dyDescent="0.3"/>
  <cols>
    <col min="1" max="1" width="20.21875" bestFit="1" customWidth="1"/>
    <col min="2" max="2" width="20.33203125" customWidth="1"/>
    <col min="3" max="3" width="14.77734375" customWidth="1"/>
    <col min="4" max="4" width="18.77734375" bestFit="1" customWidth="1"/>
    <col min="5" max="5" width="18.77734375" customWidth="1"/>
    <col min="6" max="6" width="16.6640625" customWidth="1"/>
    <col min="7" max="7" width="13.88671875" customWidth="1"/>
    <col min="9" max="9" width="13.77734375" customWidth="1"/>
    <col min="10" max="10" width="18.6640625" customWidth="1"/>
    <col min="11" max="11" width="11.88671875" customWidth="1"/>
    <col min="12" max="12" width="20" customWidth="1"/>
  </cols>
  <sheetData>
    <row r="1" spans="1:12" ht="15.6" x14ac:dyDescent="0.3">
      <c r="A1" s="100" t="s">
        <v>218</v>
      </c>
      <c r="B1" s="100"/>
      <c r="C1" s="22"/>
      <c r="D1" s="1"/>
      <c r="E1" s="1"/>
      <c r="F1" s="20"/>
    </row>
    <row r="2" spans="1:12" ht="15.6" x14ac:dyDescent="0.3">
      <c r="A2" s="100"/>
      <c r="B2" s="100"/>
      <c r="C2" s="22"/>
      <c r="D2" s="1"/>
      <c r="E2" s="1"/>
      <c r="F2" s="20"/>
    </row>
    <row r="3" spans="1:12" ht="15" thickBot="1" x14ac:dyDescent="0.35">
      <c r="A3" s="15"/>
      <c r="B3" s="16"/>
    </row>
    <row r="4" spans="1:12" x14ac:dyDescent="0.3">
      <c r="A4" s="106" t="s">
        <v>221</v>
      </c>
      <c r="B4" s="107"/>
      <c r="C4" s="107"/>
      <c r="D4" s="107"/>
      <c r="E4" s="107"/>
      <c r="F4" s="107"/>
    </row>
    <row r="5" spans="1:12" ht="15" thickBot="1" x14ac:dyDescent="0.35">
      <c r="A5" s="54" t="s">
        <v>63</v>
      </c>
      <c r="B5" s="54" t="s">
        <v>64</v>
      </c>
      <c r="C5" s="54" t="s">
        <v>39</v>
      </c>
      <c r="D5" s="54" t="s">
        <v>65</v>
      </c>
      <c r="E5" s="54" t="s">
        <v>223</v>
      </c>
      <c r="F5" s="54" t="s">
        <v>40</v>
      </c>
    </row>
    <row r="6" spans="1:12" ht="15" thickBot="1" x14ac:dyDescent="0.35">
      <c r="A6" s="43">
        <v>230</v>
      </c>
      <c r="B6" s="43" t="s">
        <v>222</v>
      </c>
      <c r="C6" s="72" t="s">
        <v>141</v>
      </c>
      <c r="D6" s="72" t="s">
        <v>59</v>
      </c>
      <c r="E6" s="86" t="s">
        <v>226</v>
      </c>
      <c r="F6" s="88" t="s">
        <v>142</v>
      </c>
      <c r="G6" s="89" t="s">
        <v>227</v>
      </c>
    </row>
    <row r="7" spans="1:12" x14ac:dyDescent="0.3">
      <c r="A7" s="43"/>
      <c r="B7" s="43"/>
      <c r="C7" s="72"/>
      <c r="D7" s="72"/>
      <c r="E7" s="72"/>
      <c r="F7" s="41"/>
    </row>
    <row r="8" spans="1:12" x14ac:dyDescent="0.3">
      <c r="A8" s="43"/>
      <c r="B8" s="43"/>
      <c r="C8" s="72"/>
      <c r="D8" s="72"/>
      <c r="E8" s="72"/>
      <c r="F8" s="41"/>
    </row>
    <row r="9" spans="1:12" x14ac:dyDescent="0.3">
      <c r="B9" s="1"/>
      <c r="F9" s="17"/>
    </row>
    <row r="10" spans="1:12" x14ac:dyDescent="0.3">
      <c r="A10" s="3" t="s">
        <v>219</v>
      </c>
      <c r="B10" s="3" t="s">
        <v>99</v>
      </c>
      <c r="C10" s="3" t="s">
        <v>152</v>
      </c>
      <c r="D10" s="3" t="s">
        <v>241</v>
      </c>
      <c r="E10" s="3" t="s">
        <v>261</v>
      </c>
      <c r="F10" s="3" t="s">
        <v>263</v>
      </c>
      <c r="G10" s="3" t="s">
        <v>224</v>
      </c>
      <c r="H10" s="3" t="s">
        <v>40</v>
      </c>
      <c r="I10" s="3" t="s">
        <v>41</v>
      </c>
      <c r="J10" s="3" t="s">
        <v>42</v>
      </c>
      <c r="K10" s="3" t="s">
        <v>3</v>
      </c>
      <c r="L10" s="3" t="s">
        <v>4</v>
      </c>
    </row>
    <row r="11" spans="1:12" x14ac:dyDescent="0.3">
      <c r="A11" s="5" t="s">
        <v>220</v>
      </c>
      <c r="B11" s="82">
        <v>2</v>
      </c>
      <c r="C11" s="82">
        <v>4</v>
      </c>
      <c r="D11" s="82">
        <v>127</v>
      </c>
      <c r="E11" s="82" t="s">
        <v>262</v>
      </c>
      <c r="F11" s="82" t="s">
        <v>144</v>
      </c>
      <c r="G11" s="6" t="s">
        <v>228</v>
      </c>
      <c r="H11" s="6" t="s">
        <v>142</v>
      </c>
      <c r="I11" s="6">
        <v>230</v>
      </c>
      <c r="J11" s="6" t="s">
        <v>44</v>
      </c>
      <c r="K11" s="6"/>
      <c r="L11" s="87"/>
    </row>
    <row r="12" spans="1:12" x14ac:dyDescent="0.3">
      <c r="A12" s="5" t="s">
        <v>276</v>
      </c>
      <c r="B12" s="82">
        <v>8</v>
      </c>
      <c r="C12" s="82">
        <v>8</v>
      </c>
      <c r="D12" s="82">
        <v>75</v>
      </c>
      <c r="E12" s="82" t="s">
        <v>262</v>
      </c>
      <c r="F12" s="82" t="s">
        <v>144</v>
      </c>
      <c r="G12" s="6" t="s">
        <v>245</v>
      </c>
      <c r="H12" s="6" t="s">
        <v>142</v>
      </c>
      <c r="I12" s="6">
        <v>230</v>
      </c>
      <c r="J12" s="6" t="s">
        <v>44</v>
      </c>
      <c r="K12" s="6"/>
      <c r="L12" s="87"/>
    </row>
    <row r="13" spans="1:12" x14ac:dyDescent="0.3">
      <c r="A13" s="5" t="s">
        <v>277</v>
      </c>
      <c r="B13" s="82">
        <v>8</v>
      </c>
      <c r="C13" s="82">
        <v>8</v>
      </c>
      <c r="D13" s="82">
        <v>75</v>
      </c>
      <c r="E13" s="82" t="s">
        <v>262</v>
      </c>
      <c r="F13" s="82" t="s">
        <v>144</v>
      </c>
      <c r="G13" s="6" t="s">
        <v>264</v>
      </c>
      <c r="H13" s="6" t="s">
        <v>142</v>
      </c>
      <c r="I13" s="6">
        <v>230</v>
      </c>
      <c r="J13" s="6" t="s">
        <v>44</v>
      </c>
      <c r="K13" s="6"/>
      <c r="L13" s="87"/>
    </row>
    <row r="14" spans="1:12" x14ac:dyDescent="0.3">
      <c r="A14" s="5" t="s">
        <v>278</v>
      </c>
      <c r="B14" s="82">
        <v>8</v>
      </c>
      <c r="C14" s="82">
        <v>8</v>
      </c>
      <c r="D14" s="82">
        <v>75</v>
      </c>
      <c r="E14" s="82" t="s">
        <v>262</v>
      </c>
      <c r="F14" s="82" t="s">
        <v>144</v>
      </c>
      <c r="G14" s="6" t="s">
        <v>265</v>
      </c>
      <c r="H14" s="6" t="s">
        <v>142</v>
      </c>
      <c r="I14" s="6">
        <v>230</v>
      </c>
      <c r="J14" s="6" t="s">
        <v>44</v>
      </c>
      <c r="K14" s="6"/>
      <c r="L14" s="87"/>
    </row>
    <row r="15" spans="1:12" x14ac:dyDescent="0.3">
      <c r="A15" s="5" t="s">
        <v>291</v>
      </c>
      <c r="B15" s="82">
        <v>8</v>
      </c>
      <c r="C15" s="82">
        <v>8</v>
      </c>
      <c r="D15" s="82">
        <v>75</v>
      </c>
      <c r="E15" s="82" t="s">
        <v>262</v>
      </c>
      <c r="F15" s="82" t="s">
        <v>144</v>
      </c>
      <c r="G15" s="6" t="s">
        <v>266</v>
      </c>
      <c r="H15" s="6" t="s">
        <v>142</v>
      </c>
      <c r="I15" s="6">
        <v>230</v>
      </c>
      <c r="J15" s="6" t="s">
        <v>44</v>
      </c>
      <c r="K15" s="6"/>
      <c r="L15" s="87"/>
    </row>
    <row r="16" spans="1:12" x14ac:dyDescent="0.3">
      <c r="A16" s="5" t="s">
        <v>292</v>
      </c>
      <c r="B16" s="82">
        <v>8</v>
      </c>
      <c r="C16" s="82">
        <v>8</v>
      </c>
      <c r="D16" s="82">
        <v>75</v>
      </c>
      <c r="E16" s="82" t="s">
        <v>262</v>
      </c>
      <c r="F16" s="82" t="s">
        <v>144</v>
      </c>
      <c r="G16" s="6" t="s">
        <v>225</v>
      </c>
      <c r="H16" s="6" t="s">
        <v>142</v>
      </c>
      <c r="I16" s="6">
        <v>230</v>
      </c>
      <c r="J16" s="6" t="s">
        <v>44</v>
      </c>
      <c r="K16" s="6"/>
      <c r="L16" s="87"/>
    </row>
    <row r="17" spans="1:12" x14ac:dyDescent="0.3">
      <c r="A17" s="5" t="s">
        <v>293</v>
      </c>
      <c r="B17" s="82">
        <v>8</v>
      </c>
      <c r="C17" s="82">
        <v>8</v>
      </c>
      <c r="D17" s="82">
        <v>75</v>
      </c>
      <c r="E17" s="82" t="s">
        <v>262</v>
      </c>
      <c r="F17" s="82" t="s">
        <v>144</v>
      </c>
      <c r="G17" s="6" t="s">
        <v>267</v>
      </c>
      <c r="H17" s="6" t="s">
        <v>142</v>
      </c>
      <c r="I17" s="6">
        <v>230</v>
      </c>
      <c r="J17" s="6" t="s">
        <v>44</v>
      </c>
      <c r="K17" s="6"/>
      <c r="L17" s="87"/>
    </row>
    <row r="18" spans="1:12" x14ac:dyDescent="0.3">
      <c r="A18" s="5" t="s">
        <v>294</v>
      </c>
      <c r="B18" s="82">
        <v>2</v>
      </c>
      <c r="C18" s="82">
        <v>2</v>
      </c>
      <c r="D18" s="82">
        <v>75</v>
      </c>
      <c r="E18" s="82" t="s">
        <v>262</v>
      </c>
      <c r="F18" s="82" t="s">
        <v>144</v>
      </c>
      <c r="G18" s="6" t="s">
        <v>268</v>
      </c>
      <c r="H18" s="6" t="s">
        <v>142</v>
      </c>
      <c r="I18" s="6">
        <v>230</v>
      </c>
      <c r="J18" s="6" t="s">
        <v>44</v>
      </c>
      <c r="K18" s="6"/>
      <c r="L18" s="87"/>
    </row>
    <row r="19" spans="1:12" x14ac:dyDescent="0.3">
      <c r="A19" s="5" t="s">
        <v>295</v>
      </c>
      <c r="B19" s="82">
        <v>2</v>
      </c>
      <c r="C19" s="82">
        <v>2</v>
      </c>
      <c r="D19" s="82">
        <v>75</v>
      </c>
      <c r="E19" s="82" t="s">
        <v>262</v>
      </c>
      <c r="F19" s="82" t="s">
        <v>144</v>
      </c>
      <c r="G19" s="6" t="s">
        <v>296</v>
      </c>
      <c r="H19" s="6" t="s">
        <v>142</v>
      </c>
      <c r="I19" s="6">
        <v>230</v>
      </c>
      <c r="J19" s="6" t="s">
        <v>44</v>
      </c>
      <c r="K19" s="6"/>
      <c r="L19" s="87"/>
    </row>
    <row r="20" spans="1:12" x14ac:dyDescent="0.3">
      <c r="A20" s="5" t="s">
        <v>297</v>
      </c>
      <c r="B20" s="82">
        <v>2</v>
      </c>
      <c r="C20" s="82">
        <v>2</v>
      </c>
      <c r="D20" s="82">
        <v>75</v>
      </c>
      <c r="E20" s="82" t="s">
        <v>262</v>
      </c>
      <c r="F20" s="82" t="s">
        <v>144</v>
      </c>
      <c r="G20" s="6" t="s">
        <v>298</v>
      </c>
      <c r="H20" s="6" t="s">
        <v>142</v>
      </c>
      <c r="I20" s="6">
        <v>230</v>
      </c>
      <c r="J20" s="6" t="s">
        <v>44</v>
      </c>
      <c r="K20" s="6"/>
      <c r="L20" s="87"/>
    </row>
  </sheetData>
  <mergeCells count="2">
    <mergeCell ref="A1:B2"/>
    <mergeCell ref="A4:F4"/>
  </mergeCells>
  <conditionalFormatting sqref="A6:E8 G6">
    <cfRule type="expression" dxfId="16" priority="38">
      <formula>TRIM(A6)=""</formula>
    </cfRule>
  </conditionalFormatting>
  <conditionalFormatting sqref="F6:F8">
    <cfRule type="expression" dxfId="15" priority="35">
      <formula>IF(AND(OR(TRIM($B6)&lt;&gt;"",TRIM($C6)&lt;&gt;""),TRIM(F6)=""),1,0)</formula>
    </cfRule>
  </conditionalFormatting>
  <conditionalFormatting sqref="F6:F8">
    <cfRule type="containsBlanks" dxfId="14" priority="34">
      <formula>LEN(TRIM(F6))=0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33D0-7CDA-44AE-9FEE-4CE98B6163A7}">
  <dimension ref="A1:M36"/>
  <sheetViews>
    <sheetView topLeftCell="A16" workbookViewId="0">
      <selection activeCell="C28" sqref="C28"/>
    </sheetView>
  </sheetViews>
  <sheetFormatPr defaultRowHeight="14.4" x14ac:dyDescent="0.3"/>
  <cols>
    <col min="1" max="1" width="20.21875" bestFit="1" customWidth="1"/>
    <col min="2" max="2" width="26.77734375" customWidth="1"/>
    <col min="3" max="3" width="16" bestFit="1" customWidth="1"/>
    <col min="4" max="4" width="18.77734375" bestFit="1" customWidth="1"/>
    <col min="5" max="5" width="18.77734375" customWidth="1"/>
    <col min="6" max="6" width="35.33203125" customWidth="1"/>
    <col min="7" max="7" width="13.88671875" customWidth="1"/>
    <col min="9" max="9" width="13.77734375" customWidth="1"/>
    <col min="12" max="12" width="19.77734375" customWidth="1"/>
    <col min="13" max="13" width="51.88671875" customWidth="1"/>
  </cols>
  <sheetData>
    <row r="1" spans="1:13" ht="15.6" x14ac:dyDescent="0.3">
      <c r="A1" s="100" t="s">
        <v>229</v>
      </c>
      <c r="B1" s="100"/>
      <c r="C1" s="22"/>
      <c r="D1" s="1"/>
      <c r="E1" s="1"/>
      <c r="F1" s="20"/>
    </row>
    <row r="2" spans="1:13" ht="15.6" x14ac:dyDescent="0.3">
      <c r="A2" s="100"/>
      <c r="B2" s="100"/>
      <c r="C2" s="22"/>
      <c r="D2" s="1"/>
      <c r="E2" s="1"/>
      <c r="F2" s="20"/>
    </row>
    <row r="3" spans="1:13" ht="15" thickBot="1" x14ac:dyDescent="0.35">
      <c r="A3" s="15"/>
      <c r="B3" s="16"/>
    </row>
    <row r="4" spans="1:13" ht="15" thickBot="1" x14ac:dyDescent="0.35">
      <c r="A4" s="106" t="s">
        <v>238</v>
      </c>
      <c r="B4" s="107"/>
      <c r="C4" s="107"/>
      <c r="D4" s="107"/>
      <c r="E4" s="107"/>
      <c r="F4" s="107"/>
      <c r="L4" s="103" t="s">
        <v>253</v>
      </c>
      <c r="M4" s="104"/>
    </row>
    <row r="5" spans="1:13" x14ac:dyDescent="0.3">
      <c r="A5" s="3" t="s">
        <v>239</v>
      </c>
      <c r="B5" s="3"/>
      <c r="C5" s="3"/>
      <c r="D5" s="3" t="s">
        <v>224</v>
      </c>
      <c r="E5" s="3" t="s">
        <v>40</v>
      </c>
      <c r="F5" s="3" t="s">
        <v>41</v>
      </c>
      <c r="G5" s="3" t="s">
        <v>42</v>
      </c>
      <c r="H5" s="3" t="s">
        <v>3</v>
      </c>
      <c r="I5" s="3" t="s">
        <v>4</v>
      </c>
      <c r="L5" s="36" t="s">
        <v>254</v>
      </c>
      <c r="M5" s="37">
        <v>65000</v>
      </c>
    </row>
    <row r="6" spans="1:13" x14ac:dyDescent="0.3">
      <c r="A6" s="5" t="s">
        <v>240</v>
      </c>
      <c r="B6" s="82"/>
      <c r="C6" s="82"/>
      <c r="D6" s="6" t="s">
        <v>142</v>
      </c>
      <c r="E6" s="6" t="s">
        <v>142</v>
      </c>
      <c r="F6" s="6">
        <v>230</v>
      </c>
      <c r="G6" s="6" t="s">
        <v>44</v>
      </c>
      <c r="H6" s="6" t="s">
        <v>129</v>
      </c>
      <c r="I6" s="87" t="s">
        <v>201</v>
      </c>
      <c r="L6" s="36" t="s">
        <v>255</v>
      </c>
      <c r="M6" s="37" t="s">
        <v>142</v>
      </c>
    </row>
    <row r="7" spans="1:13" ht="15" thickBot="1" x14ac:dyDescent="0.35">
      <c r="A7" s="43" t="s">
        <v>242</v>
      </c>
      <c r="B7" s="43"/>
      <c r="C7" s="43"/>
      <c r="D7" s="43" t="s">
        <v>245</v>
      </c>
      <c r="E7" s="72" t="s">
        <v>142</v>
      </c>
      <c r="F7" s="72">
        <v>230</v>
      </c>
      <c r="G7" s="72" t="s">
        <v>44</v>
      </c>
      <c r="H7" s="41"/>
      <c r="I7" s="41"/>
    </row>
    <row r="8" spans="1:13" ht="15" thickBot="1" x14ac:dyDescent="0.35">
      <c r="A8" s="43" t="s">
        <v>144</v>
      </c>
      <c r="B8" s="43"/>
      <c r="C8" s="43"/>
      <c r="D8" s="43" t="s">
        <v>148</v>
      </c>
      <c r="E8" s="72" t="s">
        <v>142</v>
      </c>
      <c r="F8" s="72">
        <v>230</v>
      </c>
      <c r="G8" s="72" t="s">
        <v>44</v>
      </c>
      <c r="H8" s="41"/>
      <c r="I8" s="41"/>
      <c r="L8" s="103" t="s">
        <v>269</v>
      </c>
      <c r="M8" s="104"/>
    </row>
    <row r="9" spans="1:13" x14ac:dyDescent="0.3">
      <c r="A9" s="43" t="s">
        <v>145</v>
      </c>
      <c r="B9" s="43"/>
      <c r="C9" s="43"/>
      <c r="D9" s="43" t="s">
        <v>149</v>
      </c>
      <c r="E9" s="72" t="s">
        <v>142</v>
      </c>
      <c r="F9" s="72">
        <v>230</v>
      </c>
      <c r="G9" s="72" t="s">
        <v>44</v>
      </c>
      <c r="H9" s="41"/>
      <c r="I9" s="41"/>
      <c r="L9" t="s">
        <v>122</v>
      </c>
      <c r="M9" t="s">
        <v>137</v>
      </c>
    </row>
    <row r="10" spans="1:13" x14ac:dyDescent="0.3">
      <c r="A10" s="83"/>
      <c r="B10" s="83"/>
      <c r="C10" s="83"/>
      <c r="D10" s="83"/>
      <c r="E10" s="84"/>
      <c r="F10" s="84"/>
      <c r="G10" s="84"/>
      <c r="H10" s="85"/>
      <c r="I10" s="85"/>
      <c r="L10" t="s">
        <v>270</v>
      </c>
      <c r="M10" t="s">
        <v>271</v>
      </c>
    </row>
    <row r="11" spans="1:13" x14ac:dyDescent="0.3">
      <c r="A11" s="83"/>
      <c r="B11" s="83"/>
      <c r="C11" s="83"/>
      <c r="D11" s="83"/>
      <c r="E11" s="84"/>
      <c r="F11" s="84"/>
      <c r="G11" s="84"/>
      <c r="H11" s="85"/>
      <c r="I11" s="85"/>
      <c r="L11" t="s">
        <v>272</v>
      </c>
      <c r="M11" s="74" t="s">
        <v>280</v>
      </c>
    </row>
    <row r="12" spans="1:13" x14ac:dyDescent="0.3">
      <c r="L12" t="s">
        <v>273</v>
      </c>
      <c r="M12" t="s">
        <v>274</v>
      </c>
    </row>
    <row r="13" spans="1:13" x14ac:dyDescent="0.3">
      <c r="L13" t="s">
        <v>275</v>
      </c>
      <c r="M13">
        <v>3</v>
      </c>
    </row>
    <row r="14" spans="1:13" ht="17.399999999999999" thickBot="1" x14ac:dyDescent="0.35">
      <c r="A14" s="90" t="s">
        <v>230</v>
      </c>
      <c r="B14" s="90" t="s">
        <v>39</v>
      </c>
      <c r="C14" s="90" t="s">
        <v>57</v>
      </c>
      <c r="D14" s="90" t="s">
        <v>231</v>
      </c>
      <c r="E14" s="90" t="s">
        <v>40</v>
      </c>
      <c r="F14" s="90" t="s">
        <v>232</v>
      </c>
      <c r="L14" t="s">
        <v>279</v>
      </c>
      <c r="M14" t="s">
        <v>281</v>
      </c>
    </row>
    <row r="15" spans="1:13" ht="16.8" x14ac:dyDescent="0.3">
      <c r="A15" s="110" t="s">
        <v>51</v>
      </c>
      <c r="B15" s="110" t="s">
        <v>237</v>
      </c>
      <c r="C15" s="110">
        <v>24</v>
      </c>
      <c r="D15" s="110">
        <v>230</v>
      </c>
      <c r="E15" s="110" t="s">
        <v>142</v>
      </c>
      <c r="F15" s="92" t="s">
        <v>243</v>
      </c>
      <c r="L15" t="s">
        <v>282</v>
      </c>
      <c r="M15" t="s">
        <v>283</v>
      </c>
    </row>
    <row r="16" spans="1:13" ht="16.8" x14ac:dyDescent="0.3">
      <c r="A16" s="111"/>
      <c r="B16" s="111"/>
      <c r="C16" s="111"/>
      <c r="D16" s="111"/>
      <c r="E16" s="111"/>
      <c r="F16" s="91" t="s">
        <v>244</v>
      </c>
      <c r="M16" t="s">
        <v>284</v>
      </c>
    </row>
    <row r="17" spans="1:13" ht="16.8" x14ac:dyDescent="0.3">
      <c r="A17" s="111"/>
      <c r="B17" s="111"/>
      <c r="C17" s="111"/>
      <c r="D17" s="111"/>
      <c r="E17" s="111"/>
      <c r="F17" s="91" t="s">
        <v>246</v>
      </c>
    </row>
    <row r="18" spans="1:13" ht="16.8" x14ac:dyDescent="0.3">
      <c r="A18" s="111"/>
      <c r="B18" s="111"/>
      <c r="C18" s="111"/>
      <c r="D18" s="111"/>
      <c r="E18" s="111"/>
      <c r="F18" s="91" t="s">
        <v>247</v>
      </c>
      <c r="L18" t="s">
        <v>285</v>
      </c>
      <c r="M18" s="74" t="s">
        <v>286</v>
      </c>
    </row>
    <row r="19" spans="1:13" ht="17.399999999999999" thickBot="1" x14ac:dyDescent="0.35">
      <c r="A19" s="112"/>
      <c r="B19" s="112"/>
      <c r="C19" s="112"/>
      <c r="D19" s="112"/>
      <c r="E19" s="112"/>
      <c r="F19" s="91"/>
      <c r="L19" t="s">
        <v>287</v>
      </c>
      <c r="M19" t="s">
        <v>289</v>
      </c>
    </row>
    <row r="20" spans="1:13" ht="16.8" x14ac:dyDescent="0.3">
      <c r="A20" s="110" t="s">
        <v>233</v>
      </c>
      <c r="B20" s="110" t="s">
        <v>249</v>
      </c>
      <c r="C20" s="110">
        <v>24</v>
      </c>
      <c r="D20" s="110">
        <v>158</v>
      </c>
      <c r="E20" s="110" t="s">
        <v>248</v>
      </c>
      <c r="F20" s="92" t="s">
        <v>250</v>
      </c>
      <c r="L20" t="s">
        <v>288</v>
      </c>
      <c r="M20" t="s">
        <v>290</v>
      </c>
    </row>
    <row r="21" spans="1:13" ht="16.8" x14ac:dyDescent="0.3">
      <c r="A21" s="111"/>
      <c r="B21" s="111"/>
      <c r="C21" s="111"/>
      <c r="D21" s="111"/>
      <c r="E21" s="111"/>
      <c r="F21" s="91" t="s">
        <v>251</v>
      </c>
    </row>
    <row r="22" spans="1:13" ht="17.399999999999999" thickBot="1" x14ac:dyDescent="0.35">
      <c r="A22" s="112"/>
      <c r="B22" s="112"/>
      <c r="C22" s="112"/>
      <c r="D22" s="112"/>
      <c r="E22" s="112"/>
      <c r="F22" s="91" t="s">
        <v>252</v>
      </c>
      <c r="L22" t="s">
        <v>310</v>
      </c>
      <c r="M22" s="74" t="s">
        <v>311</v>
      </c>
    </row>
    <row r="23" spans="1:13" ht="16.8" x14ac:dyDescent="0.3">
      <c r="A23" s="110" t="s">
        <v>234</v>
      </c>
      <c r="B23" s="110" t="s">
        <v>299</v>
      </c>
      <c r="C23" s="110">
        <v>24</v>
      </c>
      <c r="D23" s="110">
        <v>160</v>
      </c>
      <c r="E23" s="110" t="s">
        <v>304</v>
      </c>
      <c r="F23" s="92" t="s">
        <v>305</v>
      </c>
    </row>
    <row r="24" spans="1:13" ht="17.399999999999999" thickBot="1" x14ac:dyDescent="0.35">
      <c r="A24" s="112"/>
      <c r="B24" s="112"/>
      <c r="C24" s="112"/>
      <c r="D24" s="112"/>
      <c r="E24" s="112"/>
      <c r="F24" s="91" t="s">
        <v>306</v>
      </c>
    </row>
    <row r="25" spans="1:13" ht="17.399999999999999" thickBot="1" x14ac:dyDescent="0.35">
      <c r="A25" s="92" t="s">
        <v>235</v>
      </c>
      <c r="B25" s="92" t="s">
        <v>300</v>
      </c>
      <c r="C25" s="92">
        <v>24</v>
      </c>
      <c r="D25" s="92">
        <v>159</v>
      </c>
      <c r="E25" s="92" t="s">
        <v>302</v>
      </c>
      <c r="F25" s="92" t="s">
        <v>307</v>
      </c>
    </row>
    <row r="26" spans="1:13" ht="16.8" x14ac:dyDescent="0.3">
      <c r="A26" s="92" t="s">
        <v>236</v>
      </c>
      <c r="B26" s="92" t="s">
        <v>301</v>
      </c>
      <c r="C26" s="92">
        <v>24</v>
      </c>
      <c r="D26" s="92">
        <v>161</v>
      </c>
      <c r="E26" s="92" t="s">
        <v>303</v>
      </c>
      <c r="F26" s="92" t="s">
        <v>308</v>
      </c>
    </row>
    <row r="32" spans="1:13" x14ac:dyDescent="0.3">
      <c r="A32" s="68" t="s">
        <v>258</v>
      </c>
    </row>
    <row r="33" spans="1:1" x14ac:dyDescent="0.3">
      <c r="A33" t="s">
        <v>256</v>
      </c>
    </row>
    <row r="35" spans="1:1" x14ac:dyDescent="0.3">
      <c r="A35" s="68" t="s">
        <v>259</v>
      </c>
    </row>
    <row r="36" spans="1:1" x14ac:dyDescent="0.3">
      <c r="A36" t="s">
        <v>257</v>
      </c>
    </row>
  </sheetData>
  <mergeCells count="19">
    <mergeCell ref="A1:B2"/>
    <mergeCell ref="A4:F4"/>
    <mergeCell ref="A15:A19"/>
    <mergeCell ref="B15:B19"/>
    <mergeCell ref="C15:C19"/>
    <mergeCell ref="D15:D19"/>
    <mergeCell ref="E15:E19"/>
    <mergeCell ref="A23:A24"/>
    <mergeCell ref="B23:B24"/>
    <mergeCell ref="C23:C24"/>
    <mergeCell ref="D23:D24"/>
    <mergeCell ref="E23:E24"/>
    <mergeCell ref="L4:M4"/>
    <mergeCell ref="A20:A22"/>
    <mergeCell ref="B20:B22"/>
    <mergeCell ref="C20:C22"/>
    <mergeCell ref="D20:D22"/>
    <mergeCell ref="E20:E22"/>
    <mergeCell ref="L8:M8"/>
  </mergeCells>
  <conditionalFormatting sqref="A7:G8">
    <cfRule type="expression" dxfId="13" priority="14">
      <formula>TRIM(A7)=""</formula>
    </cfRule>
  </conditionalFormatting>
  <conditionalFormatting sqref="H7:H8">
    <cfRule type="expression" dxfId="12" priority="11">
      <formula>IF(AND(OR(TRIM($D7)&lt;&gt;"",TRIM($E7)&lt;&gt;""),TRIM(H7)=""),1,0)</formula>
    </cfRule>
  </conditionalFormatting>
  <conditionalFormatting sqref="H7:H8">
    <cfRule type="containsBlanks" dxfId="11" priority="10">
      <formula>LEN(TRIM(H7))=0</formula>
    </cfRule>
  </conditionalFormatting>
  <conditionalFormatting sqref="I7:I8">
    <cfRule type="expression" dxfId="10" priority="9">
      <formula>IF(AND(OR(TRIM($D7)&lt;&gt;"",TRIM($E7)&lt;&gt;""),TRIM(I7)=""),1,0)</formula>
    </cfRule>
  </conditionalFormatting>
  <conditionalFormatting sqref="I7:I8">
    <cfRule type="containsBlanks" dxfId="9" priority="8">
      <formula>LEN(TRIM(I7))=0</formula>
    </cfRule>
  </conditionalFormatting>
  <conditionalFormatting sqref="A9:G11">
    <cfRule type="expression" dxfId="8" priority="7">
      <formula>TRIM(A9)=""</formula>
    </cfRule>
  </conditionalFormatting>
  <conditionalFormatting sqref="H9:H11">
    <cfRule type="expression" dxfId="7" priority="6">
      <formula>IF(AND(OR(TRIM($D9)&lt;&gt;"",TRIM($E9)&lt;&gt;""),TRIM(H9)=""),1,0)</formula>
    </cfRule>
  </conditionalFormatting>
  <conditionalFormatting sqref="H9:H11">
    <cfRule type="containsBlanks" dxfId="6" priority="5">
      <formula>LEN(TRIM(H9))=0</formula>
    </cfRule>
  </conditionalFormatting>
  <conditionalFormatting sqref="I9:I11">
    <cfRule type="expression" dxfId="5" priority="4">
      <formula>IF(AND(OR(TRIM($D9)&lt;&gt;"",TRIM($E9)&lt;&gt;""),TRIM(I9)=""),1,0)</formula>
    </cfRule>
  </conditionalFormatting>
  <conditionalFormatting sqref="I9:I11">
    <cfRule type="containsBlanks" dxfId="4" priority="3">
      <formula>LEN(TRIM(I9))=0</formula>
    </cfRule>
  </conditionalFormatting>
  <conditionalFormatting sqref="L5:L6">
    <cfRule type="expression" dxfId="3" priority="1">
      <formula>TRIM(L5)=""</formula>
    </cfRule>
  </conditionalFormatting>
  <conditionalFormatting sqref="M5:M6">
    <cfRule type="expression" dxfId="2" priority="2">
      <formula>TRIM(M5)=""</formula>
    </cfRule>
  </conditionalFormatting>
  <hyperlinks>
    <hyperlink ref="I6" r:id="rId1" xr:uid="{61F306ED-D233-49FF-B797-1837852E7407}"/>
    <hyperlink ref="M18" r:id="rId2" xr:uid="{E6B0AF6E-B8E3-4C36-BBCD-A02F07A61D31}"/>
    <hyperlink ref="M22" r:id="rId3" xr:uid="{AEBD6BC7-7E03-485B-9205-6C51C6C4FEC8}"/>
  </hyperlinks>
  <pageMargins left="0.7" right="0.7" top="0.75" bottom="0.75" header="0.3" footer="0.3"/>
  <pageSetup orientation="portrait" r:id="rId4"/>
  <headerFooter>
    <oddHeader>&amp;L&amp;"Calibri"&amp;10&amp;K737373Dell Customer Communication - Confidential&amp;1#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showGridLines="0" topLeftCell="E34" workbookViewId="0">
      <selection activeCell="H70" sqref="H70"/>
    </sheetView>
  </sheetViews>
  <sheetFormatPr defaultRowHeight="14.4" x14ac:dyDescent="0.3"/>
  <cols>
    <col min="17" max="17" width="14.5546875" customWidth="1"/>
    <col min="18" max="18" width="18.109375" customWidth="1"/>
    <col min="19" max="19" width="13.109375" customWidth="1"/>
    <col min="20" max="20" width="18.109375" customWidth="1"/>
    <col min="21" max="21" width="20.88671875" customWidth="1"/>
    <col min="22" max="22" width="21.6640625" customWidth="1"/>
    <col min="23" max="23" width="17.44140625" customWidth="1"/>
    <col min="24" max="24" width="21.5546875" customWidth="1"/>
    <col min="25" max="25" width="15.88671875" customWidth="1"/>
  </cols>
  <sheetData>
    <row r="1" spans="1:2" x14ac:dyDescent="0.3">
      <c r="A1" s="5" t="s">
        <v>107</v>
      </c>
      <c r="B1" s="12"/>
    </row>
    <row r="42" spans="14:24" x14ac:dyDescent="0.3">
      <c r="N42" t="s">
        <v>172</v>
      </c>
      <c r="O42" t="s">
        <v>173</v>
      </c>
      <c r="P42" s="46"/>
      <c r="Q42" s="46"/>
      <c r="R42" s="46"/>
      <c r="S42" s="46"/>
      <c r="T42" s="46"/>
      <c r="U42" s="46"/>
      <c r="V42" s="46"/>
      <c r="W42" s="46"/>
    </row>
    <row r="43" spans="14:24" x14ac:dyDescent="0.3">
      <c r="O43" t="s">
        <v>397</v>
      </c>
      <c r="P43" s="46"/>
      <c r="Q43" s="46" t="s">
        <v>164</v>
      </c>
      <c r="R43" s="46" t="s">
        <v>358</v>
      </c>
      <c r="S43" s="46" t="s">
        <v>182</v>
      </c>
      <c r="T43" s="46" t="s">
        <v>184</v>
      </c>
      <c r="U43" s="46"/>
      <c r="V43" s="46" t="s">
        <v>352</v>
      </c>
      <c r="W43" s="46" t="s">
        <v>358</v>
      </c>
      <c r="X43" s="46"/>
    </row>
    <row r="44" spans="14:24" x14ac:dyDescent="0.3">
      <c r="O44" t="s">
        <v>398</v>
      </c>
      <c r="P44" s="46"/>
      <c r="Q44" s="46" t="s">
        <v>164</v>
      </c>
      <c r="R44" s="46" t="s">
        <v>360</v>
      </c>
      <c r="S44" s="46" t="s">
        <v>183</v>
      </c>
      <c r="T44" s="46" t="s">
        <v>184</v>
      </c>
      <c r="U44" s="46"/>
      <c r="V44" s="46" t="s">
        <v>353</v>
      </c>
      <c r="W44" s="46" t="s">
        <v>360</v>
      </c>
      <c r="X44" s="46"/>
    </row>
    <row r="45" spans="14:24" x14ac:dyDescent="0.3">
      <c r="P45" s="46"/>
      <c r="Q45" s="46"/>
      <c r="R45" s="46"/>
      <c r="S45" s="46"/>
      <c r="T45" s="46"/>
      <c r="U45" s="46"/>
      <c r="V45" s="46"/>
      <c r="W45" s="46"/>
    </row>
    <row r="46" spans="14:24" x14ac:dyDescent="0.3">
      <c r="N46" t="s">
        <v>176</v>
      </c>
      <c r="O46" t="s">
        <v>177</v>
      </c>
      <c r="P46" s="46"/>
      <c r="Q46" s="46"/>
      <c r="R46" s="46"/>
      <c r="S46" s="46"/>
      <c r="T46" s="46"/>
      <c r="U46" s="46"/>
      <c r="V46" s="46"/>
      <c r="W46" s="46"/>
    </row>
    <row r="47" spans="14:24" x14ac:dyDescent="0.3">
      <c r="O47" t="s">
        <v>397</v>
      </c>
      <c r="P47" s="46"/>
      <c r="Q47" s="46" t="s">
        <v>164</v>
      </c>
      <c r="R47" s="46" t="s">
        <v>178</v>
      </c>
      <c r="S47" s="46"/>
      <c r="T47" s="46" t="s">
        <v>330</v>
      </c>
      <c r="U47" s="46" t="s">
        <v>188</v>
      </c>
      <c r="V47" s="46" t="s">
        <v>354</v>
      </c>
      <c r="W47" s="46" t="s">
        <v>178</v>
      </c>
      <c r="X47" s="46" t="s">
        <v>379</v>
      </c>
    </row>
    <row r="48" spans="14:24" x14ac:dyDescent="0.3">
      <c r="O48" t="s">
        <v>398</v>
      </c>
      <c r="P48" s="46"/>
      <c r="Q48" s="46" t="s">
        <v>164</v>
      </c>
      <c r="R48" s="46" t="s">
        <v>179</v>
      </c>
      <c r="S48" s="46"/>
      <c r="T48" s="46" t="s">
        <v>330</v>
      </c>
      <c r="U48" s="46" t="s">
        <v>368</v>
      </c>
      <c r="V48" s="46" t="s">
        <v>355</v>
      </c>
      <c r="W48" s="46" t="s">
        <v>179</v>
      </c>
      <c r="X48" s="46" t="s">
        <v>381</v>
      </c>
    </row>
  </sheetData>
  <conditionalFormatting sqref="A1">
    <cfRule type="expression" dxfId="1" priority="1" stopIfTrue="1">
      <formula>#REF!="Disconnected"</formula>
    </cfRule>
    <cfRule type="expression" dxfId="0" priority="2">
      <formula>#REF!&lt;&gt;"AAD"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F69C63FAEE4C4E8E42000B8768F56E" ma:contentTypeVersion="0" ma:contentTypeDescription="Create a new document." ma:contentTypeScope="" ma:versionID="b5e8d32efd438fb273c23f93a8ec37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68F7DB-F6F0-46A8-A991-60DB3964D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E0E1D1-D65B-40FF-8F43-B4987C7FD6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8BFF7E-E70B-44B0-8286-4CFC667E936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Credentials</vt:lpstr>
      <vt:lpstr>Customer Settings</vt:lpstr>
      <vt:lpstr>Cluster Settings</vt:lpstr>
      <vt:lpstr>Network</vt:lpstr>
      <vt:lpstr>Windows Admin Center</vt:lpstr>
      <vt:lpstr>Azure Information</vt:lpstr>
      <vt:lpstr>VM Information</vt:lpstr>
      <vt:lpstr>SDN Information</vt:lpstr>
      <vt:lpstr>Topology</vt:lpstr>
      <vt:lpstr>Sizer Result</vt:lpstr>
      <vt:lpstr>Physical Spec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Ilham Julyansyah</dc:creator>
  <cp:keywords/>
  <dc:description/>
  <cp:lastModifiedBy>Ahmad, Andri</cp:lastModifiedBy>
  <dcterms:created xsi:type="dcterms:W3CDTF">2015-06-05T18:17:20Z</dcterms:created>
  <dcterms:modified xsi:type="dcterms:W3CDTF">2023-03-29T01:10:38Z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0x0101006CF69C63FAEE4C4E8E42000B8768F56E</vt:lpwstr>
  </property>
  <property fmtid="{D5CDD505-2E9C-101B-9397-08002B2CF9AE}" pid="3" name="MSIP_Label_80744d05-bb34-4b7a-90cc-132cbdb578be_Enabled">
    <vt:lpwstr>true</vt:lpwstr>
  </property>
  <property fmtid="{D5CDD505-2E9C-101B-9397-08002B2CF9AE}" pid="4" name="MSIP_Label_80744d05-bb34-4b7a-90cc-132cbdb578be_SetDate">
    <vt:lpwstr>2022-07-24T18:06:13Z</vt:lpwstr>
  </property>
  <property fmtid="{D5CDD505-2E9C-101B-9397-08002B2CF9AE}" pid="5" name="MSIP_Label_80744d05-bb34-4b7a-90cc-132cbdb578be_Method">
    <vt:lpwstr>Privileged</vt:lpwstr>
  </property>
  <property fmtid="{D5CDD505-2E9C-101B-9397-08002B2CF9AE}" pid="6" name="MSIP_Label_80744d05-bb34-4b7a-90cc-132cbdb578be_Name">
    <vt:lpwstr>No Protection (Label Only)</vt:lpwstr>
  </property>
  <property fmtid="{D5CDD505-2E9C-101B-9397-08002B2CF9AE}" pid="7" name="MSIP_Label_80744d05-bb34-4b7a-90cc-132cbdb578be_SiteId">
    <vt:lpwstr>945c199a-83a2-4e80-9f8c-5a91be5752dd</vt:lpwstr>
  </property>
  <property fmtid="{D5CDD505-2E9C-101B-9397-08002B2CF9AE}" pid="8" name="MSIP_Label_80744d05-bb34-4b7a-90cc-132cbdb578be_ActionId">
    <vt:lpwstr>62baa978-10c8-4362-ab60-97b59aff4fed</vt:lpwstr>
  </property>
  <property fmtid="{D5CDD505-2E9C-101B-9397-08002B2CF9AE}" pid="9" name="MSIP_Label_80744d05-bb34-4b7a-90cc-132cbdb578be_ContentBits">
    <vt:lpwstr>1</vt:lpwstr>
  </property>
</Properties>
</file>