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<sst xmlns="http://schemas.openxmlformats.org/spreadsheetml/2006/main" count="51" uniqueCount="48">
  <si>
    <t>Состав семьи</t>
  </si>
  <si>
    <t>Временной интервал</t>
  </si>
  <si>
    <t>2 взрослых 1 ребёнок</t>
  </si>
  <si>
    <t>3 года</t>
  </si>
  <si>
    <t>Бонусы банка</t>
  </si>
  <si>
    <t>Получаемые семьёй социальные выплаты</t>
  </si>
  <si>
    <t>Бонус перед родами</t>
  </si>
  <si>
    <t>Подарки на день рождения</t>
  </si>
  <si>
    <t>Бонус поступление в десткий сад</t>
  </si>
  <si>
    <t>Пособие при рождении</t>
  </si>
  <si>
    <t>Ежемесячная выплата при рождении 1-го ребёнка</t>
  </si>
  <si>
    <t>Пособие по уходу за ребёнком до 1,5 лет</t>
  </si>
  <si>
    <t>Ежемесячное пособие</t>
  </si>
  <si>
    <t>Компенсация на детей от 1,5 до 3 лет, не посещающих ДОУ</t>
  </si>
  <si>
    <t>Колличество, ед</t>
  </si>
  <si>
    <t>Ценовой эквивалент за ед., руб</t>
  </si>
  <si>
    <t>Ценовой эквивалент за 3 года, руб</t>
  </si>
  <si>
    <t>Итого затрат банка на семью за 3 года:</t>
  </si>
  <si>
    <t>Итоговый оборот средств:</t>
  </si>
  <si>
    <t>Стоимость реализации проекта, 3 года</t>
  </si>
  <si>
    <t>Разработка UI/UX интерфейса приложения</t>
  </si>
  <si>
    <t>Поддержка мобильного приложения</t>
  </si>
  <si>
    <t>Система уведомлений граждан</t>
  </si>
  <si>
    <t>Система рекламирования сервиса</t>
  </si>
  <si>
    <t>Бонус за изучение демоверсии сервиса</t>
  </si>
  <si>
    <t>Анализ существующего интерфейса</t>
  </si>
  <si>
    <t>Реализация процесса разработки</t>
  </si>
  <si>
    <t>обновление мобильного приложения</t>
  </si>
  <si>
    <t>Выпуск обновлений, устранение недостатков</t>
  </si>
  <si>
    <t>Разработка системы уведомления граждан</t>
  </si>
  <si>
    <t>Запуск системы уведомления граждан</t>
  </si>
  <si>
    <t>Поддержка системы уведомлений</t>
  </si>
  <si>
    <t>Разработка системы рекламирования сервиса</t>
  </si>
  <si>
    <t>Проведение рекламной компании</t>
  </si>
  <si>
    <t>Стоимоть работ за ед., руб</t>
  </si>
  <si>
    <t>Итого затрат за 3 года:</t>
  </si>
  <si>
    <t>Оборот денежных средств за 3 года, руб</t>
  </si>
  <si>
    <t>Общие затраты за 3 года, руб</t>
  </si>
  <si>
    <t>~8,6 млрд</t>
  </si>
  <si>
    <t>Планируемый охват населения, клиентов</t>
  </si>
  <si>
    <t>Общий оборот за 3 года, руб</t>
  </si>
  <si>
    <t>174 млрд</t>
  </si>
  <si>
    <t>Средний размер семьи, чел</t>
  </si>
  <si>
    <t>Планируемый охват населений, семей</t>
  </si>
  <si>
    <t>Затраты, все семьи</t>
  </si>
  <si>
    <t>~1,9 млрд</t>
  </si>
  <si>
    <t>Оборот средств, все семьи</t>
  </si>
  <si>
    <t>Соотношение затрат и денежного оборота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</si>
</sst>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theme="1"/>
      <name val="Calibri"/>
    </font>
    <font/>
    <font>
      <sz val="18.0"/>
      <color theme="1"/>
      <name val="Calibri"/>
    </font>
    <font>
      <sz val="12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right" vertical="center"/>
    </xf>
    <xf borderId="0" fillId="0" fontId="1" numFmtId="0" xfId="0" applyAlignment="1" applyFont="1">
      <alignment horizontal="right" vertical="center"/>
    </xf>
    <xf borderId="5" fillId="0" fontId="1" numFmtId="0" xfId="0" applyAlignment="1" applyBorder="1" applyFont="1">
      <alignment horizontal="right" vertical="center"/>
    </xf>
    <xf borderId="6" fillId="0" fontId="1" numFmtId="0" xfId="0" applyAlignment="1" applyBorder="1" applyFont="1">
      <alignment horizontal="right" vertical="center"/>
    </xf>
    <xf borderId="7" fillId="0" fontId="2" numFmtId="0" xfId="0" applyBorder="1" applyFont="1"/>
    <xf borderId="8" fillId="0" fontId="1" numFmtId="0" xfId="0" applyAlignment="1" applyBorder="1" applyFont="1">
      <alignment horizontal="right" vertic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29"/>
    <col customWidth="1" min="2" max="2" width="22.57"/>
    <col customWidth="1" min="3" max="3" width="23.43"/>
    <col customWidth="1" min="4" max="4" width="24.14"/>
    <col customWidth="1" min="5" max="5" width="30.14"/>
    <col customWidth="1" min="6" max="6" width="21.43"/>
    <col customWidth="1" min="7" max="7" width="24.57"/>
    <col customWidth="1" min="8" max="8" width="19.57"/>
    <col customWidth="1" min="9" max="9" width="17.14"/>
    <col customWidth="1" min="11" max="11" width="42.86"/>
  </cols>
  <sheetData>
    <row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4</v>
      </c>
      <c r="C3" s="4"/>
      <c r="D3" s="5"/>
      <c r="E3" s="3" t="s">
        <v>5</v>
      </c>
      <c r="F3" s="4"/>
      <c r="G3" s="4"/>
      <c r="H3" s="4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 t="s">
        <v>6</v>
      </c>
      <c r="C4" s="7" t="s">
        <v>7</v>
      </c>
      <c r="D4" s="8" t="s">
        <v>8</v>
      </c>
      <c r="E4" s="6" t="s">
        <v>9</v>
      </c>
      <c r="F4" s="7" t="s">
        <v>10</v>
      </c>
      <c r="G4" s="7" t="s">
        <v>11</v>
      </c>
      <c r="H4" s="7" t="s">
        <v>12</v>
      </c>
      <c r="I4" s="8" t="s">
        <v>13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14</v>
      </c>
      <c r="B5" s="9">
        <v>1.0</v>
      </c>
      <c r="C5" s="10">
        <v>3.0</v>
      </c>
      <c r="D5" s="11">
        <v>1.0</v>
      </c>
      <c r="E5" s="9">
        <v>1.0</v>
      </c>
      <c r="F5" s="10">
        <v>36.0</v>
      </c>
      <c r="G5" s="10">
        <v>18.0</v>
      </c>
      <c r="H5" s="10">
        <v>36.0</v>
      </c>
      <c r="I5" s="11">
        <v>18.0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15</v>
      </c>
      <c r="B6" s="9">
        <v>1000.0</v>
      </c>
      <c r="C6" s="10">
        <v>1000.0</v>
      </c>
      <c r="D6" s="11">
        <v>1000.0</v>
      </c>
      <c r="E6" s="9">
        <v>18000.0</v>
      </c>
      <c r="F6" s="10">
        <v>10200.0</v>
      </c>
      <c r="G6" s="10">
        <v>3300.0</v>
      </c>
      <c r="H6" s="10">
        <v>200.0</v>
      </c>
      <c r="I6" s="11">
        <v>1000.0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16</v>
      </c>
      <c r="B7" s="9">
        <f t="shared" ref="B7:I7" si="1">B6*B5</f>
        <v>1000</v>
      </c>
      <c r="C7" s="10">
        <f t="shared" si="1"/>
        <v>3000</v>
      </c>
      <c r="D7" s="11">
        <f t="shared" si="1"/>
        <v>1000</v>
      </c>
      <c r="E7" s="9">
        <f t="shared" si="1"/>
        <v>18000</v>
      </c>
      <c r="F7" s="10">
        <f t="shared" si="1"/>
        <v>367200</v>
      </c>
      <c r="G7" s="10">
        <f t="shared" si="1"/>
        <v>59400</v>
      </c>
      <c r="H7" s="10">
        <f t="shared" si="1"/>
        <v>7200</v>
      </c>
      <c r="I7" s="11">
        <f t="shared" si="1"/>
        <v>18000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2" t="s">
        <v>17</v>
      </c>
      <c r="C8" s="13"/>
      <c r="D8" s="14">
        <f>SUM(B7:D7)</f>
        <v>5000</v>
      </c>
      <c r="E8" s="12" t="s">
        <v>18</v>
      </c>
      <c r="F8" s="13"/>
      <c r="G8" s="13"/>
      <c r="H8" s="13"/>
      <c r="I8" s="14">
        <f>SUM(E7:I7)</f>
        <v>469800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 t="s">
        <v>19</v>
      </c>
      <c r="K10" s="1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 t="s">
        <v>20</v>
      </c>
      <c r="E11" s="17" t="s">
        <v>21</v>
      </c>
      <c r="F11" s="17" t="s">
        <v>22</v>
      </c>
      <c r="I11" s="18" t="s">
        <v>23</v>
      </c>
      <c r="J11" s="19"/>
      <c r="K11" s="17" t="s">
        <v>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7" t="s">
        <v>25</v>
      </c>
      <c r="C12" s="7" t="s">
        <v>26</v>
      </c>
      <c r="D12" s="7" t="s">
        <v>27</v>
      </c>
      <c r="E12" s="7" t="s">
        <v>28</v>
      </c>
      <c r="F12" s="7" t="s">
        <v>29</v>
      </c>
      <c r="G12" s="7" t="s">
        <v>30</v>
      </c>
      <c r="H12" s="20" t="s">
        <v>31</v>
      </c>
      <c r="I12" s="20" t="s">
        <v>32</v>
      </c>
      <c r="J12" s="20" t="s">
        <v>33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14</v>
      </c>
      <c r="B13" s="21">
        <v>1.0</v>
      </c>
      <c r="C13" s="21">
        <v>1.0</v>
      </c>
      <c r="D13" s="21">
        <v>1.0</v>
      </c>
      <c r="E13" s="21">
        <v>36.0</v>
      </c>
      <c r="F13" s="21">
        <v>1.0</v>
      </c>
      <c r="G13" s="21">
        <v>1.0</v>
      </c>
      <c r="H13" s="22">
        <v>36.0</v>
      </c>
      <c r="I13" s="22">
        <v>1.0</v>
      </c>
      <c r="J13" s="22">
        <v>36.0</v>
      </c>
      <c r="K13" s="22">
        <v>6000000.0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34</v>
      </c>
      <c r="B14" s="21">
        <v>700000.0</v>
      </c>
      <c r="C14" s="21">
        <v>2000000.0</v>
      </c>
      <c r="D14" s="21">
        <v>150000.0</v>
      </c>
      <c r="E14" s="21">
        <v>100000.0</v>
      </c>
      <c r="F14" s="21">
        <v>2000000.0</v>
      </c>
      <c r="G14" s="21">
        <v>400000.0</v>
      </c>
      <c r="H14" s="22">
        <v>100000.0</v>
      </c>
      <c r="I14" s="22">
        <v>1000000.0</v>
      </c>
      <c r="J14" s="22">
        <v>2.0E7</v>
      </c>
      <c r="K14" s="22">
        <v>1000.0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16</v>
      </c>
      <c r="B15" s="21">
        <f t="shared" ref="B15:K15" si="2">B13*B14</f>
        <v>700000</v>
      </c>
      <c r="C15" s="21">
        <f t="shared" si="2"/>
        <v>2000000</v>
      </c>
      <c r="D15" s="21">
        <f t="shared" si="2"/>
        <v>150000</v>
      </c>
      <c r="E15" s="21">
        <f t="shared" si="2"/>
        <v>3600000</v>
      </c>
      <c r="F15" s="21">
        <f t="shared" si="2"/>
        <v>2000000</v>
      </c>
      <c r="G15" s="21">
        <f t="shared" si="2"/>
        <v>400000</v>
      </c>
      <c r="H15" s="21">
        <f t="shared" si="2"/>
        <v>3600000</v>
      </c>
      <c r="I15" s="21">
        <f t="shared" si="2"/>
        <v>1000000</v>
      </c>
      <c r="J15" s="21">
        <f t="shared" si="2"/>
        <v>720000000</v>
      </c>
      <c r="K15" s="21">
        <f t="shared" si="2"/>
        <v>6000000000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3" t="s">
        <v>35</v>
      </c>
      <c r="K16" s="21">
        <f>SUM(B15:K15)</f>
        <v>6733450000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4" t="s">
        <v>36</v>
      </c>
      <c r="C18" s="16"/>
      <c r="D18" s="16"/>
      <c r="E18" s="22" t="s">
        <v>37</v>
      </c>
      <c r="F18" s="21">
        <f>B22+K16</f>
        <v>8585301852</v>
      </c>
      <c r="G18" s="25" t="s">
        <v>38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39</v>
      </c>
      <c r="B19" s="24">
        <v>1000000.0</v>
      </c>
      <c r="C19" s="2"/>
      <c r="D19" s="2"/>
      <c r="E19" s="21" t="s">
        <v>40</v>
      </c>
      <c r="F19" s="21">
        <f>B23</f>
        <v>174000000000</v>
      </c>
      <c r="G19" s="26" t="s">
        <v>41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42</v>
      </c>
      <c r="B20" s="24">
        <v>2.7</v>
      </c>
      <c r="C20" s="2"/>
      <c r="D20" s="2"/>
      <c r="E20" s="2"/>
      <c r="F20" s="2"/>
      <c r="G20" s="2"/>
      <c r="L20" s="24"/>
      <c r="M20" s="2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43</v>
      </c>
      <c r="B21" s="24">
        <f>B19/B20</f>
        <v>370370.3704</v>
      </c>
      <c r="C21" s="2"/>
      <c r="D21" s="2"/>
      <c r="E21" s="2"/>
      <c r="F21" s="2"/>
      <c r="G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44</v>
      </c>
      <c r="B22" s="24">
        <f>D8*B21</f>
        <v>1851851852</v>
      </c>
      <c r="C22" s="26" t="s">
        <v>45</v>
      </c>
      <c r="D22" s="2"/>
      <c r="E22" s="2"/>
      <c r="F22" s="2"/>
      <c r="G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46</v>
      </c>
      <c r="B23" s="24">
        <f>B21*I8</f>
        <v>174000000000</v>
      </c>
      <c r="C23" s="26" t="s">
        <v>41</v>
      </c>
      <c r="D23" s="2"/>
      <c r="E23" s="2"/>
      <c r="F23" s="2"/>
      <c r="G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47</v>
      </c>
      <c r="B24" s="24">
        <f>B23/B22</f>
        <v>93.96</v>
      </c>
      <c r="C24" s="2"/>
      <c r="D24" s="2"/>
      <c r="E24" s="2"/>
      <c r="F24" s="2"/>
      <c r="G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"/>
      <c r="T28" s="2"/>
      <c r="U28" s="2"/>
      <c r="V28" s="2"/>
      <c r="W28" s="2"/>
      <c r="X28" s="2"/>
      <c r="Y28" s="2"/>
      <c r="Z28" s="2"/>
    </row>
    <row r="29"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"/>
      <c r="T29" s="2"/>
      <c r="U29" s="2"/>
      <c r="V29" s="2"/>
      <c r="W29" s="2"/>
      <c r="X29" s="2"/>
      <c r="Y29" s="2"/>
      <c r="Z29" s="2"/>
    </row>
    <row r="30"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"/>
      <c r="T30" s="2"/>
      <c r="U30" s="2"/>
      <c r="V30" s="2"/>
      <c r="W30" s="2"/>
      <c r="X30" s="2"/>
      <c r="Y30" s="2"/>
      <c r="Z30" s="2"/>
    </row>
    <row r="31"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"/>
      <c r="T31" s="2"/>
      <c r="U31" s="2"/>
      <c r="V31" s="2"/>
      <c r="W31" s="2"/>
      <c r="X31" s="2"/>
      <c r="Y31" s="2"/>
      <c r="Z31" s="2"/>
    </row>
    <row r="32"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"/>
      <c r="T32" s="2"/>
      <c r="U32" s="2"/>
      <c r="V32" s="2"/>
      <c r="W32" s="2"/>
      <c r="X32" s="2"/>
      <c r="Y32" s="2"/>
      <c r="Z32" s="2"/>
    </row>
    <row r="33"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"/>
      <c r="T33" s="2"/>
      <c r="U33" s="2"/>
      <c r="V33" s="2"/>
      <c r="W33" s="2"/>
      <c r="X33" s="2"/>
      <c r="Y33" s="2"/>
      <c r="Z33" s="2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"/>
      <c r="T34" s="2"/>
      <c r="U34" s="2"/>
      <c r="V34" s="2"/>
      <c r="W34" s="2"/>
      <c r="X34" s="2"/>
      <c r="Y34" s="2"/>
      <c r="Z34" s="2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"/>
      <c r="T35" s="2"/>
      <c r="U35" s="2"/>
      <c r="V35" s="2"/>
      <c r="W35" s="2"/>
      <c r="X35" s="2"/>
      <c r="Y35" s="2"/>
      <c r="Z35" s="2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"/>
      <c r="T36" s="2"/>
      <c r="U36" s="2"/>
      <c r="V36" s="2"/>
      <c r="W36" s="2"/>
      <c r="X36" s="2"/>
      <c r="Y36" s="2"/>
      <c r="Z36" s="2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"/>
      <c r="T37" s="2"/>
      <c r="U37" s="2"/>
      <c r="V37" s="2"/>
      <c r="W37" s="2"/>
      <c r="X37" s="2"/>
      <c r="Y37" s="2"/>
      <c r="Z37" s="2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"/>
      <c r="T38" s="2"/>
      <c r="U38" s="2"/>
      <c r="V38" s="2"/>
      <c r="W38" s="2"/>
      <c r="X38" s="2"/>
      <c r="Y38" s="2"/>
      <c r="Z38" s="2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0">
    <mergeCell ref="F11:H11"/>
    <mergeCell ref="B11:D11"/>
    <mergeCell ref="B3:D3"/>
    <mergeCell ref="E3:I3"/>
    <mergeCell ref="B8:C8"/>
    <mergeCell ref="E8:H8"/>
    <mergeCell ref="K11:K12"/>
    <mergeCell ref="A10:J10"/>
    <mergeCell ref="A18:B18"/>
    <mergeCell ref="B16:J16"/>
  </mergeCells>
  <drawing r:id="rId1"/>
</worksheet>
</file>